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xVal>
          <yVal>
            <numRef>
              <f>gráficos!$B$7:$B$577</f>
              <numCache>
                <formatCode>General</formatCode>
                <ptCount val="5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  <c r="AA2" t="n">
        <v>561.2605958596691</v>
      </c>
      <c r="AB2" t="n">
        <v>767.9415083251409</v>
      </c>
      <c r="AC2" t="n">
        <v>694.6502485832649</v>
      </c>
      <c r="AD2" t="n">
        <v>561260.5958596691</v>
      </c>
      <c r="AE2" t="n">
        <v>767941.5083251409</v>
      </c>
      <c r="AF2" t="n">
        <v>1.440474507942458e-06</v>
      </c>
      <c r="AG2" t="n">
        <v>15</v>
      </c>
      <c r="AH2" t="n">
        <v>694650.2485832649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  <c r="AA3" t="n">
        <v>456.5547137302033</v>
      </c>
      <c r="AB3" t="n">
        <v>624.6783010980998</v>
      </c>
      <c r="AC3" t="n">
        <v>565.0598807827985</v>
      </c>
      <c r="AD3" t="n">
        <v>456554.7137302033</v>
      </c>
      <c r="AE3" t="n">
        <v>624678.3010980998</v>
      </c>
      <c r="AF3" t="n">
        <v>1.652963929669715e-06</v>
      </c>
      <c r="AG3" t="n">
        <v>13</v>
      </c>
      <c r="AH3" t="n">
        <v>565059.8807827985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  <c r="AA4" t="n">
        <v>403.214528853585</v>
      </c>
      <c r="AB4" t="n">
        <v>551.6959069470347</v>
      </c>
      <c r="AC4" t="n">
        <v>499.0428238980775</v>
      </c>
      <c r="AD4" t="n">
        <v>403214.528853585</v>
      </c>
      <c r="AE4" t="n">
        <v>551695.9069470346</v>
      </c>
      <c r="AF4" t="n">
        <v>1.800803208503681e-06</v>
      </c>
      <c r="AG4" t="n">
        <v>12</v>
      </c>
      <c r="AH4" t="n">
        <v>499042.8238980775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  <c r="AA5" t="n">
        <v>365.1054626843014</v>
      </c>
      <c r="AB5" t="n">
        <v>499.5534013608785</v>
      </c>
      <c r="AC5" t="n">
        <v>451.8767258625978</v>
      </c>
      <c r="AD5" t="n">
        <v>365105.4626843014</v>
      </c>
      <c r="AE5" t="n">
        <v>499553.4013608785</v>
      </c>
      <c r="AF5" t="n">
        <v>1.915188270422109e-06</v>
      </c>
      <c r="AG5" t="n">
        <v>11</v>
      </c>
      <c r="AH5" t="n">
        <v>451876.7258625978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  <c r="AA6" t="n">
        <v>347.5344879098776</v>
      </c>
      <c r="AB6" t="n">
        <v>475.5120184978141</v>
      </c>
      <c r="AC6" t="n">
        <v>430.1298188376915</v>
      </c>
      <c r="AD6" t="n">
        <v>347534.4879098776</v>
      </c>
      <c r="AE6" t="n">
        <v>475512.0184978141</v>
      </c>
      <c r="AF6" t="n">
        <v>1.999007627089609e-06</v>
      </c>
      <c r="AG6" t="n">
        <v>11</v>
      </c>
      <c r="AH6" t="n">
        <v>430129.8188376914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  <c r="AA7" t="n">
        <v>322.7949720880868</v>
      </c>
      <c r="AB7" t="n">
        <v>441.6623215200311</v>
      </c>
      <c r="AC7" t="n">
        <v>399.51068943112</v>
      </c>
      <c r="AD7" t="n">
        <v>322794.9720880868</v>
      </c>
      <c r="AE7" t="n">
        <v>441662.3215200311</v>
      </c>
      <c r="AF7" t="n">
        <v>2.071062863523073e-06</v>
      </c>
      <c r="AG7" t="n">
        <v>10</v>
      </c>
      <c r="AH7" t="n">
        <v>399510.68943112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  <c r="AA8" t="n">
        <v>312.6204940193066</v>
      </c>
      <c r="AB8" t="n">
        <v>427.7411517600331</v>
      </c>
      <c r="AC8" t="n">
        <v>386.9181365745317</v>
      </c>
      <c r="AD8" t="n">
        <v>312620.4940193066</v>
      </c>
      <c r="AE8" t="n">
        <v>427741.151760033</v>
      </c>
      <c r="AF8" t="n">
        <v>2.12725754499815e-06</v>
      </c>
      <c r="AG8" t="n">
        <v>10</v>
      </c>
      <c r="AH8" t="n">
        <v>386918.1365745317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  <c r="AA9" t="n">
        <v>303.417594927429</v>
      </c>
      <c r="AB9" t="n">
        <v>415.1493392192724</v>
      </c>
      <c r="AC9" t="n">
        <v>375.5280689499414</v>
      </c>
      <c r="AD9" t="n">
        <v>303417.594927429</v>
      </c>
      <c r="AE9" t="n">
        <v>415149.3392192724</v>
      </c>
      <c r="AF9" t="n">
        <v>2.17835794226474e-06</v>
      </c>
      <c r="AG9" t="n">
        <v>10</v>
      </c>
      <c r="AH9" t="n">
        <v>375528.0689499414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  <c r="AA10" t="n">
        <v>295.5049613533823</v>
      </c>
      <c r="AB10" t="n">
        <v>404.3229248825054</v>
      </c>
      <c r="AC10" t="n">
        <v>365.7349124025074</v>
      </c>
      <c r="AD10" t="n">
        <v>295504.9613533823</v>
      </c>
      <c r="AE10" t="n">
        <v>404322.9248825054</v>
      </c>
      <c r="AF10" t="n">
        <v>2.224994276049664e-06</v>
      </c>
      <c r="AG10" t="n">
        <v>10</v>
      </c>
      <c r="AH10" t="n">
        <v>365734.9124025074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  <c r="AA11" t="n">
        <v>276.4458544489636</v>
      </c>
      <c r="AB11" t="n">
        <v>378.2454139874258</v>
      </c>
      <c r="AC11" t="n">
        <v>342.1462025472377</v>
      </c>
      <c r="AD11" t="n">
        <v>276445.8544489636</v>
      </c>
      <c r="AE11" t="n">
        <v>378245.4139874257</v>
      </c>
      <c r="AF11" t="n">
        <v>2.274361566317489e-06</v>
      </c>
      <c r="AG11" t="n">
        <v>9</v>
      </c>
      <c r="AH11" t="n">
        <v>342146.2025472377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  <c r="AA12" t="n">
        <v>279.6356802044123</v>
      </c>
      <c r="AB12" t="n">
        <v>382.6098743112112</v>
      </c>
      <c r="AC12" t="n">
        <v>346.0941249032796</v>
      </c>
      <c r="AD12" t="n">
        <v>279635.6802044123</v>
      </c>
      <c r="AE12" t="n">
        <v>382609.8743112112</v>
      </c>
      <c r="AF12" t="n">
        <v>2.257398125087162e-06</v>
      </c>
      <c r="AG12" t="n">
        <v>9</v>
      </c>
      <c r="AH12" t="n">
        <v>346094.1249032796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  <c r="AA13" t="n">
        <v>272.2659363793548</v>
      </c>
      <c r="AB13" t="n">
        <v>372.5262656796164</v>
      </c>
      <c r="AC13" t="n">
        <v>336.9728817270507</v>
      </c>
      <c r="AD13" t="n">
        <v>272265.9363793548</v>
      </c>
      <c r="AE13" t="n">
        <v>372526.2656796164</v>
      </c>
      <c r="AF13" t="n">
        <v>2.298309953936774e-06</v>
      </c>
      <c r="AG13" t="n">
        <v>9</v>
      </c>
      <c r="AH13" t="n">
        <v>336972.8817270507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  <c r="AA14" t="n">
        <v>267.0005755495214</v>
      </c>
      <c r="AB14" t="n">
        <v>365.3219667009128</v>
      </c>
      <c r="AC14" t="n">
        <v>330.4561509315774</v>
      </c>
      <c r="AD14" t="n">
        <v>267000.5755495214</v>
      </c>
      <c r="AE14" t="n">
        <v>365321.9667009128</v>
      </c>
      <c r="AF14" t="n">
        <v>2.32955839830843e-06</v>
      </c>
      <c r="AG14" t="n">
        <v>9</v>
      </c>
      <c r="AH14" t="n">
        <v>330456.1509315774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  <c r="AA15" t="n">
        <v>262.9261488715032</v>
      </c>
      <c r="AB15" t="n">
        <v>359.7471563690295</v>
      </c>
      <c r="AC15" t="n">
        <v>325.4133926734736</v>
      </c>
      <c r="AD15" t="n">
        <v>262926.1488715032</v>
      </c>
      <c r="AE15" t="n">
        <v>359747.1563690295</v>
      </c>
      <c r="AF15" t="n">
        <v>2.350880866232618e-06</v>
      </c>
      <c r="AG15" t="n">
        <v>9</v>
      </c>
      <c r="AH15" t="n">
        <v>325413.3926734736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  <c r="AA16" t="n">
        <v>259.1513747677235</v>
      </c>
      <c r="AB16" t="n">
        <v>354.5823439089579</v>
      </c>
      <c r="AC16" t="n">
        <v>320.7415026657313</v>
      </c>
      <c r="AD16" t="n">
        <v>259151.3747677235</v>
      </c>
      <c r="AE16" t="n">
        <v>354582.3439089578</v>
      </c>
      <c r="AF16" t="n">
        <v>2.37257096291412e-06</v>
      </c>
      <c r="AG16" t="n">
        <v>9</v>
      </c>
      <c r="AH16" t="n">
        <v>320741.5026657314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  <c r="AA17" t="n">
        <v>256.0180458457594</v>
      </c>
      <c r="AB17" t="n">
        <v>350.2951850450449</v>
      </c>
      <c r="AC17" t="n">
        <v>316.8635042268305</v>
      </c>
      <c r="AD17" t="n">
        <v>256018.0458457594</v>
      </c>
      <c r="AE17" t="n">
        <v>350295.1850450449</v>
      </c>
      <c r="AF17" t="n">
        <v>2.38743366838837e-06</v>
      </c>
      <c r="AG17" t="n">
        <v>9</v>
      </c>
      <c r="AH17" t="n">
        <v>316863.5042268304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  <c r="AA18" t="n">
        <v>252.5735252806833</v>
      </c>
      <c r="AB18" t="n">
        <v>345.5822400463878</v>
      </c>
      <c r="AC18" t="n">
        <v>312.6003560841838</v>
      </c>
      <c r="AD18" t="n">
        <v>252573.5252806833</v>
      </c>
      <c r="AE18" t="n">
        <v>345582.2400463878</v>
      </c>
      <c r="AF18" t="n">
        <v>2.404502146406501e-06</v>
      </c>
      <c r="AG18" t="n">
        <v>9</v>
      </c>
      <c r="AH18" t="n">
        <v>312600.3560841838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  <c r="AA19" t="n">
        <v>249.0426808854551</v>
      </c>
      <c r="AB19" t="n">
        <v>340.751182974978</v>
      </c>
      <c r="AC19" t="n">
        <v>308.2303683192366</v>
      </c>
      <c r="AD19" t="n">
        <v>249042.6808854551</v>
      </c>
      <c r="AE19" t="n">
        <v>340751.1829749779</v>
      </c>
      <c r="AF19" t="n">
        <v>2.420467738152691e-06</v>
      </c>
      <c r="AG19" t="n">
        <v>9</v>
      </c>
      <c r="AH19" t="n">
        <v>308230.3683192366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  <c r="AA20" t="n">
        <v>243.4763560491029</v>
      </c>
      <c r="AB20" t="n">
        <v>333.1350917649643</v>
      </c>
      <c r="AC20" t="n">
        <v>301.341146165053</v>
      </c>
      <c r="AD20" t="n">
        <v>243476.3560491029</v>
      </c>
      <c r="AE20" t="n">
        <v>333135.0917649643</v>
      </c>
      <c r="AF20" t="n">
        <v>2.449983075525583e-06</v>
      </c>
      <c r="AG20" t="n">
        <v>9</v>
      </c>
      <c r="AH20" t="n">
        <v>301341.146165053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  <c r="AA21" t="n">
        <v>245.4947900977723</v>
      </c>
      <c r="AB21" t="n">
        <v>335.896802277378</v>
      </c>
      <c r="AC21" t="n">
        <v>303.8392829022479</v>
      </c>
      <c r="AD21" t="n">
        <v>245494.7900977723</v>
      </c>
      <c r="AE21" t="n">
        <v>335896.802277378</v>
      </c>
      <c r="AF21" t="n">
        <v>2.432704523931844e-06</v>
      </c>
      <c r="AG21" t="n">
        <v>9</v>
      </c>
      <c r="AH21" t="n">
        <v>303839.2829022479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  <c r="AA22" t="n">
        <v>241.0621474894043</v>
      </c>
      <c r="AB22" t="n">
        <v>329.8318651062216</v>
      </c>
      <c r="AC22" t="n">
        <v>298.353174822512</v>
      </c>
      <c r="AD22" t="n">
        <v>241062.1474894043</v>
      </c>
      <c r="AE22" t="n">
        <v>329831.8651062216</v>
      </c>
      <c r="AF22" t="n">
        <v>2.452924105584091e-06</v>
      </c>
      <c r="AG22" t="n">
        <v>9</v>
      </c>
      <c r="AH22" t="n">
        <v>298353.174822512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  <c r="AA23" t="n">
        <v>239.0097071770939</v>
      </c>
      <c r="AB23" t="n">
        <v>327.0236257236439</v>
      </c>
      <c r="AC23" t="n">
        <v>295.8129498652179</v>
      </c>
      <c r="AD23" t="n">
        <v>239009.7071770939</v>
      </c>
      <c r="AE23" t="n">
        <v>327023.6257236439</v>
      </c>
      <c r="AF23" t="n">
        <v>2.461747195759618e-06</v>
      </c>
      <c r="AG23" t="n">
        <v>9</v>
      </c>
      <c r="AH23" t="n">
        <v>295812.9498652179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  <c r="AA24" t="n">
        <v>238.3486886426819</v>
      </c>
      <c r="AB24" t="n">
        <v>326.1191910027823</v>
      </c>
      <c r="AC24" t="n">
        <v>294.9948331247329</v>
      </c>
      <c r="AD24" t="n">
        <v>238348.6886426819</v>
      </c>
      <c r="AE24" t="n">
        <v>326119.1910027823</v>
      </c>
      <c r="AF24" t="n">
        <v>2.459436386427932e-06</v>
      </c>
      <c r="AG24" t="n">
        <v>9</v>
      </c>
      <c r="AH24" t="n">
        <v>294994.8331247329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  <c r="AA25" t="n">
        <v>238.3298254994282</v>
      </c>
      <c r="AB25" t="n">
        <v>326.0933816179993</v>
      </c>
      <c r="AC25" t="n">
        <v>294.9714869514099</v>
      </c>
      <c r="AD25" t="n">
        <v>238329.8254994282</v>
      </c>
      <c r="AE25" t="n">
        <v>326093.3816179993</v>
      </c>
      <c r="AF25" t="n">
        <v>2.460119125548657e-06</v>
      </c>
      <c r="AG25" t="n">
        <v>9</v>
      </c>
      <c r="AH25" t="n">
        <v>294971.4869514099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1.8937</v>
      </c>
      <c r="E2" t="n">
        <v>52.81</v>
      </c>
      <c r="F2" t="n">
        <v>28.81</v>
      </c>
      <c r="G2" t="n">
        <v>4.57</v>
      </c>
      <c r="H2" t="n">
        <v>0.06</v>
      </c>
      <c r="I2" t="n">
        <v>378</v>
      </c>
      <c r="J2" t="n">
        <v>296.65</v>
      </c>
      <c r="K2" t="n">
        <v>61.82</v>
      </c>
      <c r="L2" t="n">
        <v>1</v>
      </c>
      <c r="M2" t="n">
        <v>376</v>
      </c>
      <c r="N2" t="n">
        <v>83.83</v>
      </c>
      <c r="O2" t="n">
        <v>36821.52</v>
      </c>
      <c r="P2" t="n">
        <v>519.03</v>
      </c>
      <c r="Q2" t="n">
        <v>2105.21</v>
      </c>
      <c r="R2" t="n">
        <v>438.69</v>
      </c>
      <c r="S2" t="n">
        <v>60.53</v>
      </c>
      <c r="T2" t="n">
        <v>187459.85</v>
      </c>
      <c r="U2" t="n">
        <v>0.14</v>
      </c>
      <c r="V2" t="n">
        <v>0.6</v>
      </c>
      <c r="W2" t="n">
        <v>0.77</v>
      </c>
      <c r="X2" t="n">
        <v>11.52</v>
      </c>
      <c r="Y2" t="n">
        <v>1</v>
      </c>
      <c r="Z2" t="n">
        <v>10</v>
      </c>
      <c r="AA2" t="n">
        <v>1115.350413308939</v>
      </c>
      <c r="AB2" t="n">
        <v>1526.071641276756</v>
      </c>
      <c r="AC2" t="n">
        <v>1380.425505688302</v>
      </c>
      <c r="AD2" t="n">
        <v>1115350.413308939</v>
      </c>
      <c r="AE2" t="n">
        <v>1526071.641276756</v>
      </c>
      <c r="AF2" t="n">
        <v>9.305076907525335e-07</v>
      </c>
      <c r="AG2" t="n">
        <v>21</v>
      </c>
      <c r="AH2" t="n">
        <v>1380425.505688302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2.3508</v>
      </c>
      <c r="E3" t="n">
        <v>42.54</v>
      </c>
      <c r="F3" t="n">
        <v>25.04</v>
      </c>
      <c r="G3" t="n">
        <v>5.76</v>
      </c>
      <c r="H3" t="n">
        <v>0.07000000000000001</v>
      </c>
      <c r="I3" t="n">
        <v>261</v>
      </c>
      <c r="J3" t="n">
        <v>297.17</v>
      </c>
      <c r="K3" t="n">
        <v>61.82</v>
      </c>
      <c r="L3" t="n">
        <v>1.25</v>
      </c>
      <c r="M3" t="n">
        <v>259</v>
      </c>
      <c r="N3" t="n">
        <v>84.09999999999999</v>
      </c>
      <c r="O3" t="n">
        <v>36885.7</v>
      </c>
      <c r="P3" t="n">
        <v>449.08</v>
      </c>
      <c r="Q3" t="n">
        <v>2104.51</v>
      </c>
      <c r="R3" t="n">
        <v>314.76</v>
      </c>
      <c r="S3" t="n">
        <v>60.53</v>
      </c>
      <c r="T3" t="n">
        <v>126079.21</v>
      </c>
      <c r="U3" t="n">
        <v>0.19</v>
      </c>
      <c r="V3" t="n">
        <v>0.6899999999999999</v>
      </c>
      <c r="W3" t="n">
        <v>0.58</v>
      </c>
      <c r="X3" t="n">
        <v>7.76</v>
      </c>
      <c r="Y3" t="n">
        <v>1</v>
      </c>
      <c r="Z3" t="n">
        <v>10</v>
      </c>
      <c r="AA3" t="n">
        <v>804.9067834307607</v>
      </c>
      <c r="AB3" t="n">
        <v>1101.308971071084</v>
      </c>
      <c r="AC3" t="n">
        <v>996.2015885689076</v>
      </c>
      <c r="AD3" t="n">
        <v>804906.7834307607</v>
      </c>
      <c r="AE3" t="n">
        <v>1101308.971071084</v>
      </c>
      <c r="AF3" t="n">
        <v>1.155112995416938e-06</v>
      </c>
      <c r="AG3" t="n">
        <v>17</v>
      </c>
      <c r="AH3" t="n">
        <v>996201.5885689076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2.6838</v>
      </c>
      <c r="E4" t="n">
        <v>37.26</v>
      </c>
      <c r="F4" t="n">
        <v>23.15</v>
      </c>
      <c r="G4" t="n">
        <v>6.95</v>
      </c>
      <c r="H4" t="n">
        <v>0.09</v>
      </c>
      <c r="I4" t="n">
        <v>200</v>
      </c>
      <c r="J4" t="n">
        <v>297.7</v>
      </c>
      <c r="K4" t="n">
        <v>61.82</v>
      </c>
      <c r="L4" t="n">
        <v>1.5</v>
      </c>
      <c r="M4" t="n">
        <v>198</v>
      </c>
      <c r="N4" t="n">
        <v>84.37</v>
      </c>
      <c r="O4" t="n">
        <v>36949.99</v>
      </c>
      <c r="P4" t="n">
        <v>413.39</v>
      </c>
      <c r="Q4" t="n">
        <v>2104.42</v>
      </c>
      <c r="R4" t="n">
        <v>252.96</v>
      </c>
      <c r="S4" t="n">
        <v>60.53</v>
      </c>
      <c r="T4" t="n">
        <v>95485.87</v>
      </c>
      <c r="U4" t="n">
        <v>0.24</v>
      </c>
      <c r="V4" t="n">
        <v>0.74</v>
      </c>
      <c r="W4" t="n">
        <v>0.48</v>
      </c>
      <c r="X4" t="n">
        <v>5.87</v>
      </c>
      <c r="Y4" t="n">
        <v>1</v>
      </c>
      <c r="Z4" t="n">
        <v>10</v>
      </c>
      <c r="AA4" t="n">
        <v>664.255110093332</v>
      </c>
      <c r="AB4" t="n">
        <v>908.8631464969209</v>
      </c>
      <c r="AC4" t="n">
        <v>822.1225233926917</v>
      </c>
      <c r="AD4" t="n">
        <v>664255.1100933319</v>
      </c>
      <c r="AE4" t="n">
        <v>908863.1464969208</v>
      </c>
      <c r="AF4" t="n">
        <v>1.318739261995907e-06</v>
      </c>
      <c r="AG4" t="n">
        <v>15</v>
      </c>
      <c r="AH4" t="n">
        <v>822122.5233926917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2.9425</v>
      </c>
      <c r="E5" t="n">
        <v>33.98</v>
      </c>
      <c r="F5" t="n">
        <v>21.99</v>
      </c>
      <c r="G5" t="n">
        <v>8.140000000000001</v>
      </c>
      <c r="H5" t="n">
        <v>0.1</v>
      </c>
      <c r="I5" t="n">
        <v>162</v>
      </c>
      <c r="J5" t="n">
        <v>298.22</v>
      </c>
      <c r="K5" t="n">
        <v>61.82</v>
      </c>
      <c r="L5" t="n">
        <v>1.75</v>
      </c>
      <c r="M5" t="n">
        <v>160</v>
      </c>
      <c r="N5" t="n">
        <v>84.65000000000001</v>
      </c>
      <c r="O5" t="n">
        <v>37014.39</v>
      </c>
      <c r="P5" t="n">
        <v>390.9</v>
      </c>
      <c r="Q5" t="n">
        <v>2104.02</v>
      </c>
      <c r="R5" t="n">
        <v>214.76</v>
      </c>
      <c r="S5" t="n">
        <v>60.53</v>
      </c>
      <c r="T5" t="n">
        <v>76577.49000000001</v>
      </c>
      <c r="U5" t="n">
        <v>0.28</v>
      </c>
      <c r="V5" t="n">
        <v>0.78</v>
      </c>
      <c r="W5" t="n">
        <v>0.41</v>
      </c>
      <c r="X5" t="n">
        <v>4.71</v>
      </c>
      <c r="Y5" t="n">
        <v>1</v>
      </c>
      <c r="Z5" t="n">
        <v>10</v>
      </c>
      <c r="AA5" t="n">
        <v>585.4488408924201</v>
      </c>
      <c r="AB5" t="n">
        <v>801.036932289009</v>
      </c>
      <c r="AC5" t="n">
        <v>724.5870917337406</v>
      </c>
      <c r="AD5" t="n">
        <v>585448.8408924202</v>
      </c>
      <c r="AE5" t="n">
        <v>801036.932289009</v>
      </c>
      <c r="AF5" t="n">
        <v>1.4458567249508e-06</v>
      </c>
      <c r="AG5" t="n">
        <v>14</v>
      </c>
      <c r="AH5" t="n">
        <v>724587.0917337406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3.141</v>
      </c>
      <c r="E6" t="n">
        <v>31.84</v>
      </c>
      <c r="F6" t="n">
        <v>21.23</v>
      </c>
      <c r="G6" t="n">
        <v>9.300000000000001</v>
      </c>
      <c r="H6" t="n">
        <v>0.12</v>
      </c>
      <c r="I6" t="n">
        <v>137</v>
      </c>
      <c r="J6" t="n">
        <v>298.74</v>
      </c>
      <c r="K6" t="n">
        <v>61.82</v>
      </c>
      <c r="L6" t="n">
        <v>2</v>
      </c>
      <c r="M6" t="n">
        <v>135</v>
      </c>
      <c r="N6" t="n">
        <v>84.92</v>
      </c>
      <c r="O6" t="n">
        <v>37078.91</v>
      </c>
      <c r="P6" t="n">
        <v>375.94</v>
      </c>
      <c r="Q6" t="n">
        <v>2104.16</v>
      </c>
      <c r="R6" t="n">
        <v>189.52</v>
      </c>
      <c r="S6" t="n">
        <v>60.53</v>
      </c>
      <c r="T6" t="n">
        <v>64078.54</v>
      </c>
      <c r="U6" t="n">
        <v>0.32</v>
      </c>
      <c r="V6" t="n">
        <v>0.8100000000000001</v>
      </c>
      <c r="W6" t="n">
        <v>0.38</v>
      </c>
      <c r="X6" t="n">
        <v>3.95</v>
      </c>
      <c r="Y6" t="n">
        <v>1</v>
      </c>
      <c r="Z6" t="n">
        <v>10</v>
      </c>
      <c r="AA6" t="n">
        <v>532.2938548222666</v>
      </c>
      <c r="AB6" t="n">
        <v>728.3079353153433</v>
      </c>
      <c r="AC6" t="n">
        <v>658.7992481554534</v>
      </c>
      <c r="AD6" t="n">
        <v>532293.8548222665</v>
      </c>
      <c r="AE6" t="n">
        <v>728307.9353153433</v>
      </c>
      <c r="AF6" t="n">
        <v>1.543393703677302e-06</v>
      </c>
      <c r="AG6" t="n">
        <v>13</v>
      </c>
      <c r="AH6" t="n">
        <v>658799.2481554534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3.3095</v>
      </c>
      <c r="E7" t="n">
        <v>30.22</v>
      </c>
      <c r="F7" t="n">
        <v>20.66</v>
      </c>
      <c r="G7" t="n">
        <v>10.51</v>
      </c>
      <c r="H7" t="n">
        <v>0.13</v>
      </c>
      <c r="I7" t="n">
        <v>118</v>
      </c>
      <c r="J7" t="n">
        <v>299.26</v>
      </c>
      <c r="K7" t="n">
        <v>61.82</v>
      </c>
      <c r="L7" t="n">
        <v>2.25</v>
      </c>
      <c r="M7" t="n">
        <v>116</v>
      </c>
      <c r="N7" t="n">
        <v>85.19</v>
      </c>
      <c r="O7" t="n">
        <v>37143.54</v>
      </c>
      <c r="P7" t="n">
        <v>364.33</v>
      </c>
      <c r="Q7" t="n">
        <v>2104.09</v>
      </c>
      <c r="R7" t="n">
        <v>171.19</v>
      </c>
      <c r="S7" t="n">
        <v>60.53</v>
      </c>
      <c r="T7" t="n">
        <v>55010.89</v>
      </c>
      <c r="U7" t="n">
        <v>0.35</v>
      </c>
      <c r="V7" t="n">
        <v>0.83</v>
      </c>
      <c r="W7" t="n">
        <v>0.35</v>
      </c>
      <c r="X7" t="n">
        <v>3.38</v>
      </c>
      <c r="Y7" t="n">
        <v>1</v>
      </c>
      <c r="Z7" t="n">
        <v>10</v>
      </c>
      <c r="AA7" t="n">
        <v>490.5557115613445</v>
      </c>
      <c r="AB7" t="n">
        <v>671.1999663488255</v>
      </c>
      <c r="AC7" t="n">
        <v>607.1415835955622</v>
      </c>
      <c r="AD7" t="n">
        <v>490555.7115613445</v>
      </c>
      <c r="AE7" t="n">
        <v>671199.9663488255</v>
      </c>
      <c r="AF7" t="n">
        <v>1.6261895773066e-06</v>
      </c>
      <c r="AG7" t="n">
        <v>12</v>
      </c>
      <c r="AH7" t="n">
        <v>607141.5835955623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3.4426</v>
      </c>
      <c r="E8" t="n">
        <v>29.05</v>
      </c>
      <c r="F8" t="n">
        <v>20.27</v>
      </c>
      <c r="G8" t="n">
        <v>11.7</v>
      </c>
      <c r="H8" t="n">
        <v>0.15</v>
      </c>
      <c r="I8" t="n">
        <v>104</v>
      </c>
      <c r="J8" t="n">
        <v>299.79</v>
      </c>
      <c r="K8" t="n">
        <v>61.82</v>
      </c>
      <c r="L8" t="n">
        <v>2.5</v>
      </c>
      <c r="M8" t="n">
        <v>102</v>
      </c>
      <c r="N8" t="n">
        <v>85.47</v>
      </c>
      <c r="O8" t="n">
        <v>37208.42</v>
      </c>
      <c r="P8" t="n">
        <v>356.01</v>
      </c>
      <c r="Q8" t="n">
        <v>2104.49</v>
      </c>
      <c r="R8" t="n">
        <v>158.08</v>
      </c>
      <c r="S8" t="n">
        <v>60.53</v>
      </c>
      <c r="T8" t="n">
        <v>48526.1</v>
      </c>
      <c r="U8" t="n">
        <v>0.38</v>
      </c>
      <c r="V8" t="n">
        <v>0.85</v>
      </c>
      <c r="W8" t="n">
        <v>0.33</v>
      </c>
      <c r="X8" t="n">
        <v>2.99</v>
      </c>
      <c r="Y8" t="n">
        <v>1</v>
      </c>
      <c r="Z8" t="n">
        <v>10</v>
      </c>
      <c r="AA8" t="n">
        <v>469.3705471595509</v>
      </c>
      <c r="AB8" t="n">
        <v>642.2134897908006</v>
      </c>
      <c r="AC8" t="n">
        <v>580.9215356774598</v>
      </c>
      <c r="AD8" t="n">
        <v>469370.5471595509</v>
      </c>
      <c r="AE8" t="n">
        <v>642213.4897908006</v>
      </c>
      <c r="AF8" t="n">
        <v>1.691590946921198e-06</v>
      </c>
      <c r="AG8" t="n">
        <v>12</v>
      </c>
      <c r="AH8" t="n">
        <v>580921.5356774598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3.57</v>
      </c>
      <c r="E9" t="n">
        <v>28.01</v>
      </c>
      <c r="F9" t="n">
        <v>19.9</v>
      </c>
      <c r="G9" t="n">
        <v>12.98</v>
      </c>
      <c r="H9" t="n">
        <v>0.16</v>
      </c>
      <c r="I9" t="n">
        <v>92</v>
      </c>
      <c r="J9" t="n">
        <v>300.32</v>
      </c>
      <c r="K9" t="n">
        <v>61.82</v>
      </c>
      <c r="L9" t="n">
        <v>2.75</v>
      </c>
      <c r="M9" t="n">
        <v>90</v>
      </c>
      <c r="N9" t="n">
        <v>85.73999999999999</v>
      </c>
      <c r="O9" t="n">
        <v>37273.29</v>
      </c>
      <c r="P9" t="n">
        <v>347.98</v>
      </c>
      <c r="Q9" t="n">
        <v>2104.09</v>
      </c>
      <c r="R9" t="n">
        <v>146.27</v>
      </c>
      <c r="S9" t="n">
        <v>60.53</v>
      </c>
      <c r="T9" t="n">
        <v>42678.65</v>
      </c>
      <c r="U9" t="n">
        <v>0.41</v>
      </c>
      <c r="V9" t="n">
        <v>0.86</v>
      </c>
      <c r="W9" t="n">
        <v>0.31</v>
      </c>
      <c r="X9" t="n">
        <v>2.62</v>
      </c>
      <c r="Y9" t="n">
        <v>1</v>
      </c>
      <c r="Z9" t="n">
        <v>10</v>
      </c>
      <c r="AA9" t="n">
        <v>439.3722261182367</v>
      </c>
      <c r="AB9" t="n">
        <v>601.1684635095535</v>
      </c>
      <c r="AC9" t="n">
        <v>543.7937890974387</v>
      </c>
      <c r="AD9" t="n">
        <v>439372.2261182367</v>
      </c>
      <c r="AE9" t="n">
        <v>601168.4635095535</v>
      </c>
      <c r="AF9" t="n">
        <v>1.754191506567325e-06</v>
      </c>
      <c r="AG9" t="n">
        <v>11</v>
      </c>
      <c r="AH9" t="n">
        <v>543793.7890974387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3.6724</v>
      </c>
      <c r="E10" t="n">
        <v>27.23</v>
      </c>
      <c r="F10" t="n">
        <v>19.62</v>
      </c>
      <c r="G10" t="n">
        <v>14.18</v>
      </c>
      <c r="H10" t="n">
        <v>0.18</v>
      </c>
      <c r="I10" t="n">
        <v>83</v>
      </c>
      <c r="J10" t="n">
        <v>300.84</v>
      </c>
      <c r="K10" t="n">
        <v>61.82</v>
      </c>
      <c r="L10" t="n">
        <v>3</v>
      </c>
      <c r="M10" t="n">
        <v>81</v>
      </c>
      <c r="N10" t="n">
        <v>86.02</v>
      </c>
      <c r="O10" t="n">
        <v>37338.27</v>
      </c>
      <c r="P10" t="n">
        <v>341.64</v>
      </c>
      <c r="Q10" t="n">
        <v>2104</v>
      </c>
      <c r="R10" t="n">
        <v>136.87</v>
      </c>
      <c r="S10" t="n">
        <v>60.53</v>
      </c>
      <c r="T10" t="n">
        <v>38026.97</v>
      </c>
      <c r="U10" t="n">
        <v>0.44</v>
      </c>
      <c r="V10" t="n">
        <v>0.88</v>
      </c>
      <c r="W10" t="n">
        <v>0.3</v>
      </c>
      <c r="X10" t="n">
        <v>2.34</v>
      </c>
      <c r="Y10" t="n">
        <v>1</v>
      </c>
      <c r="Z10" t="n">
        <v>10</v>
      </c>
      <c r="AA10" t="n">
        <v>425.3269636570962</v>
      </c>
      <c r="AB10" t="n">
        <v>581.9511157769726</v>
      </c>
      <c r="AC10" t="n">
        <v>526.4105180607385</v>
      </c>
      <c r="AD10" t="n">
        <v>425326.9636570962</v>
      </c>
      <c r="AE10" t="n">
        <v>581951.1157769726</v>
      </c>
      <c r="AF10" t="n">
        <v>1.804507811965783e-06</v>
      </c>
      <c r="AG10" t="n">
        <v>11</v>
      </c>
      <c r="AH10" t="n">
        <v>526410.5180607385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3.7559</v>
      </c>
      <c r="E11" t="n">
        <v>26.62</v>
      </c>
      <c r="F11" t="n">
        <v>19.41</v>
      </c>
      <c r="G11" t="n">
        <v>15.32</v>
      </c>
      <c r="H11" t="n">
        <v>0.19</v>
      </c>
      <c r="I11" t="n">
        <v>76</v>
      </c>
      <c r="J11" t="n">
        <v>301.37</v>
      </c>
      <c r="K11" t="n">
        <v>61.82</v>
      </c>
      <c r="L11" t="n">
        <v>3.25</v>
      </c>
      <c r="M11" t="n">
        <v>74</v>
      </c>
      <c r="N11" t="n">
        <v>86.3</v>
      </c>
      <c r="O11" t="n">
        <v>37403.38</v>
      </c>
      <c r="P11" t="n">
        <v>336.43</v>
      </c>
      <c r="Q11" t="n">
        <v>2104.02</v>
      </c>
      <c r="R11" t="n">
        <v>129.76</v>
      </c>
      <c r="S11" t="n">
        <v>60.53</v>
      </c>
      <c r="T11" t="n">
        <v>34505.93</v>
      </c>
      <c r="U11" t="n">
        <v>0.47</v>
      </c>
      <c r="V11" t="n">
        <v>0.89</v>
      </c>
      <c r="W11" t="n">
        <v>0.29</v>
      </c>
      <c r="X11" t="n">
        <v>2.13</v>
      </c>
      <c r="Y11" t="n">
        <v>1</v>
      </c>
      <c r="Z11" t="n">
        <v>10</v>
      </c>
      <c r="AA11" t="n">
        <v>414.4844317717904</v>
      </c>
      <c r="AB11" t="n">
        <v>567.11588531275</v>
      </c>
      <c r="AC11" t="n">
        <v>512.9911411706445</v>
      </c>
      <c r="AD11" t="n">
        <v>414484.4317717904</v>
      </c>
      <c r="AE11" t="n">
        <v>567115.88531275</v>
      </c>
      <c r="AF11" t="n">
        <v>1.845537221153002e-06</v>
      </c>
      <c r="AG11" t="n">
        <v>11</v>
      </c>
      <c r="AH11" t="n">
        <v>512991.1411706445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3.8406</v>
      </c>
      <c r="E12" t="n">
        <v>26.04</v>
      </c>
      <c r="F12" t="n">
        <v>19.21</v>
      </c>
      <c r="G12" t="n">
        <v>16.7</v>
      </c>
      <c r="H12" t="n">
        <v>0.21</v>
      </c>
      <c r="I12" t="n">
        <v>69</v>
      </c>
      <c r="J12" t="n">
        <v>301.9</v>
      </c>
      <c r="K12" t="n">
        <v>61.82</v>
      </c>
      <c r="L12" t="n">
        <v>3.5</v>
      </c>
      <c r="M12" t="n">
        <v>67</v>
      </c>
      <c r="N12" t="n">
        <v>86.58</v>
      </c>
      <c r="O12" t="n">
        <v>37468.6</v>
      </c>
      <c r="P12" t="n">
        <v>331.45</v>
      </c>
      <c r="Q12" t="n">
        <v>2103.96</v>
      </c>
      <c r="R12" t="n">
        <v>123.35</v>
      </c>
      <c r="S12" t="n">
        <v>60.53</v>
      </c>
      <c r="T12" t="n">
        <v>31333.98</v>
      </c>
      <c r="U12" t="n">
        <v>0.49</v>
      </c>
      <c r="V12" t="n">
        <v>0.89</v>
      </c>
      <c r="W12" t="n">
        <v>0.28</v>
      </c>
      <c r="X12" t="n">
        <v>1.93</v>
      </c>
      <c r="Y12" t="n">
        <v>1</v>
      </c>
      <c r="Z12" t="n">
        <v>10</v>
      </c>
      <c r="AA12" t="n">
        <v>404.2079750888085</v>
      </c>
      <c r="AB12" t="n">
        <v>553.0551839138221</v>
      </c>
      <c r="AC12" t="n">
        <v>500.272373378912</v>
      </c>
      <c r="AD12" t="n">
        <v>404207.9750888085</v>
      </c>
      <c r="AE12" t="n">
        <v>553055.1839138222</v>
      </c>
      <c r="AF12" t="n">
        <v>1.887156274544109e-06</v>
      </c>
      <c r="AG12" t="n">
        <v>11</v>
      </c>
      <c r="AH12" t="n">
        <v>500272.373378912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3.9071</v>
      </c>
      <c r="E13" t="n">
        <v>25.59</v>
      </c>
      <c r="F13" t="n">
        <v>19.04</v>
      </c>
      <c r="G13" t="n">
        <v>17.85</v>
      </c>
      <c r="H13" t="n">
        <v>0.22</v>
      </c>
      <c r="I13" t="n">
        <v>64</v>
      </c>
      <c r="J13" t="n">
        <v>302.43</v>
      </c>
      <c r="K13" t="n">
        <v>61.82</v>
      </c>
      <c r="L13" t="n">
        <v>3.75</v>
      </c>
      <c r="M13" t="n">
        <v>62</v>
      </c>
      <c r="N13" t="n">
        <v>86.86</v>
      </c>
      <c r="O13" t="n">
        <v>37533.94</v>
      </c>
      <c r="P13" t="n">
        <v>327.12</v>
      </c>
      <c r="Q13" t="n">
        <v>2104.11</v>
      </c>
      <c r="R13" t="n">
        <v>117.9</v>
      </c>
      <c r="S13" t="n">
        <v>60.53</v>
      </c>
      <c r="T13" t="n">
        <v>28637.24</v>
      </c>
      <c r="U13" t="n">
        <v>0.51</v>
      </c>
      <c r="V13" t="n">
        <v>0.9</v>
      </c>
      <c r="W13" t="n">
        <v>0.27</v>
      </c>
      <c r="X13" t="n">
        <v>1.76</v>
      </c>
      <c r="Y13" t="n">
        <v>1</v>
      </c>
      <c r="Z13" t="n">
        <v>10</v>
      </c>
      <c r="AA13" t="n">
        <v>384.9763241690763</v>
      </c>
      <c r="AB13" t="n">
        <v>526.7415906848861</v>
      </c>
      <c r="AC13" t="n">
        <v>476.4701125563855</v>
      </c>
      <c r="AD13" t="n">
        <v>384976.3241690763</v>
      </c>
      <c r="AE13" t="n">
        <v>526741.5906848861</v>
      </c>
      <c r="AF13" t="n">
        <v>1.919832390842912e-06</v>
      </c>
      <c r="AG13" t="n">
        <v>10</v>
      </c>
      <c r="AH13" t="n">
        <v>476470.1125563855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3.9762</v>
      </c>
      <c r="E14" t="n">
        <v>25.15</v>
      </c>
      <c r="F14" t="n">
        <v>18.87</v>
      </c>
      <c r="G14" t="n">
        <v>19.19</v>
      </c>
      <c r="H14" t="n">
        <v>0.24</v>
      </c>
      <c r="I14" t="n">
        <v>59</v>
      </c>
      <c r="J14" t="n">
        <v>302.96</v>
      </c>
      <c r="K14" t="n">
        <v>61.82</v>
      </c>
      <c r="L14" t="n">
        <v>4</v>
      </c>
      <c r="M14" t="n">
        <v>57</v>
      </c>
      <c r="N14" t="n">
        <v>87.14</v>
      </c>
      <c r="O14" t="n">
        <v>37599.4</v>
      </c>
      <c r="P14" t="n">
        <v>322.91</v>
      </c>
      <c r="Q14" t="n">
        <v>2103.92</v>
      </c>
      <c r="R14" t="n">
        <v>112.42</v>
      </c>
      <c r="S14" t="n">
        <v>60.53</v>
      </c>
      <c r="T14" t="n">
        <v>25922.44</v>
      </c>
      <c r="U14" t="n">
        <v>0.54</v>
      </c>
      <c r="V14" t="n">
        <v>0.91</v>
      </c>
      <c r="W14" t="n">
        <v>0.26</v>
      </c>
      <c r="X14" t="n">
        <v>1.6</v>
      </c>
      <c r="Y14" t="n">
        <v>1</v>
      </c>
      <c r="Z14" t="n">
        <v>10</v>
      </c>
      <c r="AA14" t="n">
        <v>377.0831998598683</v>
      </c>
      <c r="AB14" t="n">
        <v>515.9418697849593</v>
      </c>
      <c r="AC14" t="n">
        <v>466.7011018616442</v>
      </c>
      <c r="AD14" t="n">
        <v>377083.1998598683</v>
      </c>
      <c r="AE14" t="n">
        <v>515941.8697849593</v>
      </c>
      <c r="AF14" t="n">
        <v>1.953786069583474e-06</v>
      </c>
      <c r="AG14" t="n">
        <v>10</v>
      </c>
      <c r="AH14" t="n">
        <v>466701.1018616442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4.0551</v>
      </c>
      <c r="E15" t="n">
        <v>24.66</v>
      </c>
      <c r="F15" t="n">
        <v>18.61</v>
      </c>
      <c r="G15" t="n">
        <v>20.3</v>
      </c>
      <c r="H15" t="n">
        <v>0.25</v>
      </c>
      <c r="I15" t="n">
        <v>55</v>
      </c>
      <c r="J15" t="n">
        <v>303.49</v>
      </c>
      <c r="K15" t="n">
        <v>61.82</v>
      </c>
      <c r="L15" t="n">
        <v>4.25</v>
      </c>
      <c r="M15" t="n">
        <v>53</v>
      </c>
      <c r="N15" t="n">
        <v>87.42</v>
      </c>
      <c r="O15" t="n">
        <v>37664.98</v>
      </c>
      <c r="P15" t="n">
        <v>316.57</v>
      </c>
      <c r="Q15" t="n">
        <v>2104.08</v>
      </c>
      <c r="R15" t="n">
        <v>103.16</v>
      </c>
      <c r="S15" t="n">
        <v>60.53</v>
      </c>
      <c r="T15" t="n">
        <v>21308.2</v>
      </c>
      <c r="U15" t="n">
        <v>0.59</v>
      </c>
      <c r="V15" t="n">
        <v>0.92</v>
      </c>
      <c r="W15" t="n">
        <v>0.25</v>
      </c>
      <c r="X15" t="n">
        <v>1.33</v>
      </c>
      <c r="Y15" t="n">
        <v>1</v>
      </c>
      <c r="Z15" t="n">
        <v>10</v>
      </c>
      <c r="AA15" t="n">
        <v>367.2541020141319</v>
      </c>
      <c r="AB15" t="n">
        <v>502.4932644832297</v>
      </c>
      <c r="AC15" t="n">
        <v>454.5360125746756</v>
      </c>
      <c r="AD15" t="n">
        <v>367254.1020141319</v>
      </c>
      <c r="AE15" t="n">
        <v>502493.2644832297</v>
      </c>
      <c r="AF15" t="n">
        <v>1.992555175989121e-06</v>
      </c>
      <c r="AG15" t="n">
        <v>10</v>
      </c>
      <c r="AH15" t="n">
        <v>454536.0125746756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4.0801</v>
      </c>
      <c r="E16" t="n">
        <v>24.51</v>
      </c>
      <c r="F16" t="n">
        <v>18.62</v>
      </c>
      <c r="G16" t="n">
        <v>21.49</v>
      </c>
      <c r="H16" t="n">
        <v>0.26</v>
      </c>
      <c r="I16" t="n">
        <v>52</v>
      </c>
      <c r="J16" t="n">
        <v>304.03</v>
      </c>
      <c r="K16" t="n">
        <v>61.82</v>
      </c>
      <c r="L16" t="n">
        <v>4.5</v>
      </c>
      <c r="M16" t="n">
        <v>50</v>
      </c>
      <c r="N16" t="n">
        <v>87.7</v>
      </c>
      <c r="O16" t="n">
        <v>37730.68</v>
      </c>
      <c r="P16" t="n">
        <v>315.44</v>
      </c>
      <c r="Q16" t="n">
        <v>2104.04</v>
      </c>
      <c r="R16" t="n">
        <v>104.94</v>
      </c>
      <c r="S16" t="n">
        <v>60.53</v>
      </c>
      <c r="T16" t="n">
        <v>22213</v>
      </c>
      <c r="U16" t="n">
        <v>0.58</v>
      </c>
      <c r="V16" t="n">
        <v>0.92</v>
      </c>
      <c r="W16" t="n">
        <v>0.22</v>
      </c>
      <c r="X16" t="n">
        <v>1.34</v>
      </c>
      <c r="Y16" t="n">
        <v>1</v>
      </c>
      <c r="Z16" t="n">
        <v>10</v>
      </c>
      <c r="AA16" t="n">
        <v>365.0621153477682</v>
      </c>
      <c r="AB16" t="n">
        <v>499.4940916226842</v>
      </c>
      <c r="AC16" t="n">
        <v>451.823076562575</v>
      </c>
      <c r="AD16" t="n">
        <v>365062.1153477682</v>
      </c>
      <c r="AE16" t="n">
        <v>499494.0916226842</v>
      </c>
      <c r="AF16" t="n">
        <v>2.004839430236791e-06</v>
      </c>
      <c r="AG16" t="n">
        <v>10</v>
      </c>
      <c r="AH16" t="n">
        <v>451823.076562575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4.0756</v>
      </c>
      <c r="E17" t="n">
        <v>24.54</v>
      </c>
      <c r="F17" t="n">
        <v>18.82</v>
      </c>
      <c r="G17" t="n">
        <v>23.04</v>
      </c>
      <c r="H17" t="n">
        <v>0.28</v>
      </c>
      <c r="I17" t="n">
        <v>49</v>
      </c>
      <c r="J17" t="n">
        <v>304.56</v>
      </c>
      <c r="K17" t="n">
        <v>61.82</v>
      </c>
      <c r="L17" t="n">
        <v>4.75</v>
      </c>
      <c r="M17" t="n">
        <v>47</v>
      </c>
      <c r="N17" t="n">
        <v>87.98999999999999</v>
      </c>
      <c r="O17" t="n">
        <v>37796.51</v>
      </c>
      <c r="P17" t="n">
        <v>317.99</v>
      </c>
      <c r="Q17" t="n">
        <v>2103.91</v>
      </c>
      <c r="R17" t="n">
        <v>111.09</v>
      </c>
      <c r="S17" t="n">
        <v>60.53</v>
      </c>
      <c r="T17" t="n">
        <v>25302.53</v>
      </c>
      <c r="U17" t="n">
        <v>0.54</v>
      </c>
      <c r="V17" t="n">
        <v>0.91</v>
      </c>
      <c r="W17" t="n">
        <v>0.25</v>
      </c>
      <c r="X17" t="n">
        <v>1.54</v>
      </c>
      <c r="Y17" t="n">
        <v>1</v>
      </c>
      <c r="Z17" t="n">
        <v>10</v>
      </c>
      <c r="AA17" t="n">
        <v>367.5517098087887</v>
      </c>
      <c r="AB17" t="n">
        <v>502.9004645974085</v>
      </c>
      <c r="AC17" t="n">
        <v>454.9043500814661</v>
      </c>
      <c r="AD17" t="n">
        <v>367551.7098087887</v>
      </c>
      <c r="AE17" t="n">
        <v>502900.4645974085</v>
      </c>
      <c r="AF17" t="n">
        <v>2.00262826447221e-06</v>
      </c>
      <c r="AG17" t="n">
        <v>10</v>
      </c>
      <c r="AH17" t="n">
        <v>454904.3500814661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4.1357</v>
      </c>
      <c r="E18" t="n">
        <v>24.18</v>
      </c>
      <c r="F18" t="n">
        <v>18.63</v>
      </c>
      <c r="G18" t="n">
        <v>24.3</v>
      </c>
      <c r="H18" t="n">
        <v>0.29</v>
      </c>
      <c r="I18" t="n">
        <v>46</v>
      </c>
      <c r="J18" t="n">
        <v>305.09</v>
      </c>
      <c r="K18" t="n">
        <v>61.82</v>
      </c>
      <c r="L18" t="n">
        <v>5</v>
      </c>
      <c r="M18" t="n">
        <v>44</v>
      </c>
      <c r="N18" t="n">
        <v>88.27</v>
      </c>
      <c r="O18" t="n">
        <v>37862.45</v>
      </c>
      <c r="P18" t="n">
        <v>313.18</v>
      </c>
      <c r="Q18" t="n">
        <v>2104.14</v>
      </c>
      <c r="R18" t="n">
        <v>104.67</v>
      </c>
      <c r="S18" t="n">
        <v>60.53</v>
      </c>
      <c r="T18" t="n">
        <v>22110.07</v>
      </c>
      <c r="U18" t="n">
        <v>0.58</v>
      </c>
      <c r="V18" t="n">
        <v>0.92</v>
      </c>
      <c r="W18" t="n">
        <v>0.24</v>
      </c>
      <c r="X18" t="n">
        <v>1.35</v>
      </c>
      <c r="Y18" t="n">
        <v>1</v>
      </c>
      <c r="Z18" t="n">
        <v>10</v>
      </c>
      <c r="AA18" t="n">
        <v>360.3880684735718</v>
      </c>
      <c r="AB18" t="n">
        <v>493.0988544850137</v>
      </c>
      <c r="AC18" t="n">
        <v>446.0381918815521</v>
      </c>
      <c r="AD18" t="n">
        <v>360388.0684735717</v>
      </c>
      <c r="AE18" t="n">
        <v>493098.8544850137</v>
      </c>
      <c r="AF18" t="n">
        <v>2.03215961168361e-06</v>
      </c>
      <c r="AG18" t="n">
        <v>10</v>
      </c>
      <c r="AH18" t="n">
        <v>446038.1918815521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4.1672</v>
      </c>
      <c r="E19" t="n">
        <v>24</v>
      </c>
      <c r="F19" t="n">
        <v>18.55</v>
      </c>
      <c r="G19" t="n">
        <v>25.3</v>
      </c>
      <c r="H19" t="n">
        <v>0.31</v>
      </c>
      <c r="I19" t="n">
        <v>44</v>
      </c>
      <c r="J19" t="n">
        <v>305.63</v>
      </c>
      <c r="K19" t="n">
        <v>61.82</v>
      </c>
      <c r="L19" t="n">
        <v>5.25</v>
      </c>
      <c r="M19" t="n">
        <v>42</v>
      </c>
      <c r="N19" t="n">
        <v>88.56</v>
      </c>
      <c r="O19" t="n">
        <v>37928.52</v>
      </c>
      <c r="P19" t="n">
        <v>310.39</v>
      </c>
      <c r="Q19" t="n">
        <v>2103.9</v>
      </c>
      <c r="R19" t="n">
        <v>102.52</v>
      </c>
      <c r="S19" t="n">
        <v>60.53</v>
      </c>
      <c r="T19" t="n">
        <v>21043.16</v>
      </c>
      <c r="U19" t="n">
        <v>0.59</v>
      </c>
      <c r="V19" t="n">
        <v>0.93</v>
      </c>
      <c r="W19" t="n">
        <v>0.23</v>
      </c>
      <c r="X19" t="n">
        <v>1.28</v>
      </c>
      <c r="Y19" t="n">
        <v>1</v>
      </c>
      <c r="Z19" t="n">
        <v>10</v>
      </c>
      <c r="AA19" t="n">
        <v>356.6267073269141</v>
      </c>
      <c r="AB19" t="n">
        <v>487.9523942246143</v>
      </c>
      <c r="AC19" t="n">
        <v>441.3829025653029</v>
      </c>
      <c r="AD19" t="n">
        <v>356626.7073269141</v>
      </c>
      <c r="AE19" t="n">
        <v>487952.3942246143</v>
      </c>
      <c r="AF19" t="n">
        <v>2.047637772035675e-06</v>
      </c>
      <c r="AG19" t="n">
        <v>10</v>
      </c>
      <c r="AH19" t="n">
        <v>441382.9025653029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4.2171</v>
      </c>
      <c r="E20" t="n">
        <v>23.71</v>
      </c>
      <c r="F20" t="n">
        <v>18.44</v>
      </c>
      <c r="G20" t="n">
        <v>26.98</v>
      </c>
      <c r="H20" t="n">
        <v>0.32</v>
      </c>
      <c r="I20" t="n">
        <v>41</v>
      </c>
      <c r="J20" t="n">
        <v>306.17</v>
      </c>
      <c r="K20" t="n">
        <v>61.82</v>
      </c>
      <c r="L20" t="n">
        <v>5.5</v>
      </c>
      <c r="M20" t="n">
        <v>39</v>
      </c>
      <c r="N20" t="n">
        <v>88.84</v>
      </c>
      <c r="O20" t="n">
        <v>37994.72</v>
      </c>
      <c r="P20" t="n">
        <v>306.8</v>
      </c>
      <c r="Q20" t="n">
        <v>2104</v>
      </c>
      <c r="R20" t="n">
        <v>98.42</v>
      </c>
      <c r="S20" t="n">
        <v>60.53</v>
      </c>
      <c r="T20" t="n">
        <v>19009.08</v>
      </c>
      <c r="U20" t="n">
        <v>0.61</v>
      </c>
      <c r="V20" t="n">
        <v>0.93</v>
      </c>
      <c r="W20" t="n">
        <v>0.23</v>
      </c>
      <c r="X20" t="n">
        <v>1.16</v>
      </c>
      <c r="Y20" t="n">
        <v>1</v>
      </c>
      <c r="Z20" t="n">
        <v>10</v>
      </c>
      <c r="AA20" t="n">
        <v>351.3155570906088</v>
      </c>
      <c r="AB20" t="n">
        <v>480.6854441598898</v>
      </c>
      <c r="AC20" t="n">
        <v>434.8095000155272</v>
      </c>
      <c r="AD20" t="n">
        <v>351315.5570906088</v>
      </c>
      <c r="AE20" t="n">
        <v>480685.4441598898</v>
      </c>
      <c r="AF20" t="n">
        <v>2.072157143514025e-06</v>
      </c>
      <c r="AG20" t="n">
        <v>10</v>
      </c>
      <c r="AH20" t="n">
        <v>434809.5000155272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4.2483</v>
      </c>
      <c r="E21" t="n">
        <v>23.54</v>
      </c>
      <c r="F21" t="n">
        <v>18.37</v>
      </c>
      <c r="G21" t="n">
        <v>28.27</v>
      </c>
      <c r="H21" t="n">
        <v>0.33</v>
      </c>
      <c r="I21" t="n">
        <v>39</v>
      </c>
      <c r="J21" t="n">
        <v>306.7</v>
      </c>
      <c r="K21" t="n">
        <v>61.82</v>
      </c>
      <c r="L21" t="n">
        <v>5.75</v>
      </c>
      <c r="M21" t="n">
        <v>37</v>
      </c>
      <c r="N21" t="n">
        <v>89.13</v>
      </c>
      <c r="O21" t="n">
        <v>38061.04</v>
      </c>
      <c r="P21" t="n">
        <v>304.23</v>
      </c>
      <c r="Q21" t="n">
        <v>2103.88</v>
      </c>
      <c r="R21" t="n">
        <v>96.56999999999999</v>
      </c>
      <c r="S21" t="n">
        <v>60.53</v>
      </c>
      <c r="T21" t="n">
        <v>18095.78</v>
      </c>
      <c r="U21" t="n">
        <v>0.63</v>
      </c>
      <c r="V21" t="n">
        <v>0.9399999999999999</v>
      </c>
      <c r="W21" t="n">
        <v>0.22</v>
      </c>
      <c r="X21" t="n">
        <v>1.1</v>
      </c>
      <c r="Y21" t="n">
        <v>1</v>
      </c>
      <c r="Z21" t="n">
        <v>10</v>
      </c>
      <c r="AA21" t="n">
        <v>347.8688288141034</v>
      </c>
      <c r="AB21" t="n">
        <v>475.9694784730555</v>
      </c>
      <c r="AC21" t="n">
        <v>430.5436194749449</v>
      </c>
      <c r="AD21" t="n">
        <v>347868.8288141034</v>
      </c>
      <c r="AE21" t="n">
        <v>475969.4784730555</v>
      </c>
      <c r="AF21" t="n">
        <v>2.087487892815118e-06</v>
      </c>
      <c r="AG21" t="n">
        <v>10</v>
      </c>
      <c r="AH21" t="n">
        <v>430543.6194749449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4.2804</v>
      </c>
      <c r="E22" t="n">
        <v>23.36</v>
      </c>
      <c r="F22" t="n">
        <v>18.31</v>
      </c>
      <c r="G22" t="n">
        <v>29.69</v>
      </c>
      <c r="H22" t="n">
        <v>0.35</v>
      </c>
      <c r="I22" t="n">
        <v>37</v>
      </c>
      <c r="J22" t="n">
        <v>307.24</v>
      </c>
      <c r="K22" t="n">
        <v>61.82</v>
      </c>
      <c r="L22" t="n">
        <v>6</v>
      </c>
      <c r="M22" t="n">
        <v>35</v>
      </c>
      <c r="N22" t="n">
        <v>89.42</v>
      </c>
      <c r="O22" t="n">
        <v>38127.48</v>
      </c>
      <c r="P22" t="n">
        <v>301.39</v>
      </c>
      <c r="Q22" t="n">
        <v>2103.95</v>
      </c>
      <c r="R22" t="n">
        <v>94.19</v>
      </c>
      <c r="S22" t="n">
        <v>60.53</v>
      </c>
      <c r="T22" t="n">
        <v>16916.73</v>
      </c>
      <c r="U22" t="n">
        <v>0.64</v>
      </c>
      <c r="V22" t="n">
        <v>0.9399999999999999</v>
      </c>
      <c r="W22" t="n">
        <v>0.22</v>
      </c>
      <c r="X22" t="n">
        <v>1.03</v>
      </c>
      <c r="Y22" t="n">
        <v>1</v>
      </c>
      <c r="Z22" t="n">
        <v>10</v>
      </c>
      <c r="AA22" t="n">
        <v>344.3043924244994</v>
      </c>
      <c r="AB22" t="n">
        <v>471.0924593529639</v>
      </c>
      <c r="AC22" t="n">
        <v>426.1320562147356</v>
      </c>
      <c r="AD22" t="n">
        <v>344304.3924244994</v>
      </c>
      <c r="AE22" t="n">
        <v>471092.4593529639</v>
      </c>
      <c r="AF22" t="n">
        <v>2.103260875269126e-06</v>
      </c>
      <c r="AG22" t="n">
        <v>10</v>
      </c>
      <c r="AH22" t="n">
        <v>426132.0562147356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4.2955</v>
      </c>
      <c r="E23" t="n">
        <v>23.28</v>
      </c>
      <c r="F23" t="n">
        <v>18.28</v>
      </c>
      <c r="G23" t="n">
        <v>30.47</v>
      </c>
      <c r="H23" t="n">
        <v>0.36</v>
      </c>
      <c r="I23" t="n">
        <v>36</v>
      </c>
      <c r="J23" t="n">
        <v>307.78</v>
      </c>
      <c r="K23" t="n">
        <v>61.82</v>
      </c>
      <c r="L23" t="n">
        <v>6.25</v>
      </c>
      <c r="M23" t="n">
        <v>34</v>
      </c>
      <c r="N23" t="n">
        <v>89.70999999999999</v>
      </c>
      <c r="O23" t="n">
        <v>38194.05</v>
      </c>
      <c r="P23" t="n">
        <v>300.23</v>
      </c>
      <c r="Q23" t="n">
        <v>2103.97</v>
      </c>
      <c r="R23" t="n">
        <v>93.37</v>
      </c>
      <c r="S23" t="n">
        <v>60.53</v>
      </c>
      <c r="T23" t="n">
        <v>16510.24</v>
      </c>
      <c r="U23" t="n">
        <v>0.65</v>
      </c>
      <c r="V23" t="n">
        <v>0.9399999999999999</v>
      </c>
      <c r="W23" t="n">
        <v>0.22</v>
      </c>
      <c r="X23" t="n">
        <v>1.01</v>
      </c>
      <c r="Y23" t="n">
        <v>1</v>
      </c>
      <c r="Z23" t="n">
        <v>10</v>
      </c>
      <c r="AA23" t="n">
        <v>331.5709814583728</v>
      </c>
      <c r="AB23" t="n">
        <v>453.6700447106647</v>
      </c>
      <c r="AC23" t="n">
        <v>410.3724123733849</v>
      </c>
      <c r="AD23" t="n">
        <v>331570.9814583728</v>
      </c>
      <c r="AE23" t="n">
        <v>453670.0447106647</v>
      </c>
      <c r="AF23" t="n">
        <v>2.110680564834719e-06</v>
      </c>
      <c r="AG23" t="n">
        <v>9</v>
      </c>
      <c r="AH23" t="n">
        <v>410372.4123733849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4.3276</v>
      </c>
      <c r="E24" t="n">
        <v>23.11</v>
      </c>
      <c r="F24" t="n">
        <v>18.22</v>
      </c>
      <c r="G24" t="n">
        <v>32.16</v>
      </c>
      <c r="H24" t="n">
        <v>0.38</v>
      </c>
      <c r="I24" t="n">
        <v>34</v>
      </c>
      <c r="J24" t="n">
        <v>308.32</v>
      </c>
      <c r="K24" t="n">
        <v>61.82</v>
      </c>
      <c r="L24" t="n">
        <v>6.5</v>
      </c>
      <c r="M24" t="n">
        <v>32</v>
      </c>
      <c r="N24" t="n">
        <v>90</v>
      </c>
      <c r="O24" t="n">
        <v>38260.74</v>
      </c>
      <c r="P24" t="n">
        <v>297.44</v>
      </c>
      <c r="Q24" t="n">
        <v>2103.84</v>
      </c>
      <c r="R24" t="n">
        <v>91.31999999999999</v>
      </c>
      <c r="S24" t="n">
        <v>60.53</v>
      </c>
      <c r="T24" t="n">
        <v>15492.62</v>
      </c>
      <c r="U24" t="n">
        <v>0.66</v>
      </c>
      <c r="V24" t="n">
        <v>0.9399999999999999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328.1114143686174</v>
      </c>
      <c r="AB24" t="n">
        <v>448.9365123931331</v>
      </c>
      <c r="AC24" t="n">
        <v>406.0906417366842</v>
      </c>
      <c r="AD24" t="n">
        <v>328111.4143686173</v>
      </c>
      <c r="AE24" t="n">
        <v>448936.5123931331</v>
      </c>
      <c r="AF24" t="n">
        <v>2.126453547288728e-06</v>
      </c>
      <c r="AG24" t="n">
        <v>9</v>
      </c>
      <c r="AH24" t="n">
        <v>406090.6417366842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4.343</v>
      </c>
      <c r="E25" t="n">
        <v>23.03</v>
      </c>
      <c r="F25" t="n">
        <v>18.2</v>
      </c>
      <c r="G25" t="n">
        <v>33.08</v>
      </c>
      <c r="H25" t="n">
        <v>0.39</v>
      </c>
      <c r="I25" t="n">
        <v>33</v>
      </c>
      <c r="J25" t="n">
        <v>308.86</v>
      </c>
      <c r="K25" t="n">
        <v>61.82</v>
      </c>
      <c r="L25" t="n">
        <v>6.75</v>
      </c>
      <c r="M25" t="n">
        <v>31</v>
      </c>
      <c r="N25" t="n">
        <v>90.29000000000001</v>
      </c>
      <c r="O25" t="n">
        <v>38327.57</v>
      </c>
      <c r="P25" t="n">
        <v>295.64</v>
      </c>
      <c r="Q25" t="n">
        <v>2104.01</v>
      </c>
      <c r="R25" t="n">
        <v>90.48999999999999</v>
      </c>
      <c r="S25" t="n">
        <v>60.53</v>
      </c>
      <c r="T25" t="n">
        <v>15086.71</v>
      </c>
      <c r="U25" t="n">
        <v>0.67</v>
      </c>
      <c r="V25" t="n">
        <v>0.9399999999999999</v>
      </c>
      <c r="W25" t="n">
        <v>0.22</v>
      </c>
      <c r="X25" t="n">
        <v>0.92</v>
      </c>
      <c r="Y25" t="n">
        <v>1</v>
      </c>
      <c r="Z25" t="n">
        <v>10</v>
      </c>
      <c r="AA25" t="n">
        <v>326.241605545187</v>
      </c>
      <c r="AB25" t="n">
        <v>446.3781574707722</v>
      </c>
      <c r="AC25" t="n">
        <v>403.7764526174398</v>
      </c>
      <c r="AD25" t="n">
        <v>326241.605545187</v>
      </c>
      <c r="AE25" t="n">
        <v>446378.1574707722</v>
      </c>
      <c r="AF25" t="n">
        <v>2.134020647905293e-06</v>
      </c>
      <c r="AG25" t="n">
        <v>9</v>
      </c>
      <c r="AH25" t="n">
        <v>403776.4526174398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4.3784</v>
      </c>
      <c r="E26" t="n">
        <v>22.84</v>
      </c>
      <c r="F26" t="n">
        <v>18.12</v>
      </c>
      <c r="G26" t="n">
        <v>35.07</v>
      </c>
      <c r="H26" t="n">
        <v>0.4</v>
      </c>
      <c r="I26" t="n">
        <v>31</v>
      </c>
      <c r="J26" t="n">
        <v>309.41</v>
      </c>
      <c r="K26" t="n">
        <v>61.82</v>
      </c>
      <c r="L26" t="n">
        <v>7</v>
      </c>
      <c r="M26" t="n">
        <v>29</v>
      </c>
      <c r="N26" t="n">
        <v>90.59</v>
      </c>
      <c r="O26" t="n">
        <v>38394.52</v>
      </c>
      <c r="P26" t="n">
        <v>292.32</v>
      </c>
      <c r="Q26" t="n">
        <v>2104.03</v>
      </c>
      <c r="R26" t="n">
        <v>88.02</v>
      </c>
      <c r="S26" t="n">
        <v>60.53</v>
      </c>
      <c r="T26" t="n">
        <v>13858.58</v>
      </c>
      <c r="U26" t="n">
        <v>0.6899999999999999</v>
      </c>
      <c r="V26" t="n">
        <v>0.95</v>
      </c>
      <c r="W26" t="n">
        <v>0.21</v>
      </c>
      <c r="X26" t="n">
        <v>0.84</v>
      </c>
      <c r="Y26" t="n">
        <v>1</v>
      </c>
      <c r="Z26" t="n">
        <v>10</v>
      </c>
      <c r="AA26" t="n">
        <v>322.334459578366</v>
      </c>
      <c r="AB26" t="n">
        <v>441.032227987853</v>
      </c>
      <c r="AC26" t="n">
        <v>398.9407311413112</v>
      </c>
      <c r="AD26" t="n">
        <v>322334.459578366</v>
      </c>
      <c r="AE26" t="n">
        <v>441032.227987853</v>
      </c>
      <c r="AF26" t="n">
        <v>2.151415151919994e-06</v>
      </c>
      <c r="AG26" t="n">
        <v>9</v>
      </c>
      <c r="AH26" t="n">
        <v>398940.7311413112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4.3957</v>
      </c>
      <c r="E27" t="n">
        <v>22.75</v>
      </c>
      <c r="F27" t="n">
        <v>18.09</v>
      </c>
      <c r="G27" t="n">
        <v>36.17</v>
      </c>
      <c r="H27" t="n">
        <v>0.42</v>
      </c>
      <c r="I27" t="n">
        <v>30</v>
      </c>
      <c r="J27" t="n">
        <v>309.95</v>
      </c>
      <c r="K27" t="n">
        <v>61.82</v>
      </c>
      <c r="L27" t="n">
        <v>7.25</v>
      </c>
      <c r="M27" t="n">
        <v>28</v>
      </c>
      <c r="N27" t="n">
        <v>90.88</v>
      </c>
      <c r="O27" t="n">
        <v>38461.6</v>
      </c>
      <c r="P27" t="n">
        <v>290.81</v>
      </c>
      <c r="Q27" t="n">
        <v>2103.97</v>
      </c>
      <c r="R27" t="n">
        <v>86.76000000000001</v>
      </c>
      <c r="S27" t="n">
        <v>60.53</v>
      </c>
      <c r="T27" t="n">
        <v>13233.3</v>
      </c>
      <c r="U27" t="n">
        <v>0.7</v>
      </c>
      <c r="V27" t="n">
        <v>0.95</v>
      </c>
      <c r="W27" t="n">
        <v>0.21</v>
      </c>
      <c r="X27" t="n">
        <v>0.8100000000000001</v>
      </c>
      <c r="Y27" t="n">
        <v>1</v>
      </c>
      <c r="Z27" t="n">
        <v>10</v>
      </c>
      <c r="AA27" t="n">
        <v>320.5392604967271</v>
      </c>
      <c r="AB27" t="n">
        <v>438.5759574057608</v>
      </c>
      <c r="AC27" t="n">
        <v>396.7188835761764</v>
      </c>
      <c r="AD27" t="n">
        <v>320539.2604967271</v>
      </c>
      <c r="AE27" t="n">
        <v>438575.9574057608</v>
      </c>
      <c r="AF27" t="n">
        <v>2.159915855859382e-06</v>
      </c>
      <c r="AG27" t="n">
        <v>9</v>
      </c>
      <c r="AH27" t="n">
        <v>396718.8835761764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4.4129</v>
      </c>
      <c r="E28" t="n">
        <v>22.66</v>
      </c>
      <c r="F28" t="n">
        <v>18.05</v>
      </c>
      <c r="G28" t="n">
        <v>37.35</v>
      </c>
      <c r="H28" t="n">
        <v>0.43</v>
      </c>
      <c r="I28" t="n">
        <v>29</v>
      </c>
      <c r="J28" t="n">
        <v>310.5</v>
      </c>
      <c r="K28" t="n">
        <v>61.82</v>
      </c>
      <c r="L28" t="n">
        <v>7.5</v>
      </c>
      <c r="M28" t="n">
        <v>27</v>
      </c>
      <c r="N28" t="n">
        <v>91.18000000000001</v>
      </c>
      <c r="O28" t="n">
        <v>38528.81</v>
      </c>
      <c r="P28" t="n">
        <v>288.5</v>
      </c>
      <c r="Q28" t="n">
        <v>2103.91</v>
      </c>
      <c r="R28" t="n">
        <v>85.8</v>
      </c>
      <c r="S28" t="n">
        <v>60.53</v>
      </c>
      <c r="T28" t="n">
        <v>12760.1</v>
      </c>
      <c r="U28" t="n">
        <v>0.71</v>
      </c>
      <c r="V28" t="n">
        <v>0.95</v>
      </c>
      <c r="W28" t="n">
        <v>0.21</v>
      </c>
      <c r="X28" t="n">
        <v>0.78</v>
      </c>
      <c r="Y28" t="n">
        <v>1</v>
      </c>
      <c r="Z28" t="n">
        <v>10</v>
      </c>
      <c r="AA28" t="n">
        <v>318.2923406431347</v>
      </c>
      <c r="AB28" t="n">
        <v>435.5016225349678</v>
      </c>
      <c r="AC28" t="n">
        <v>393.9379589105957</v>
      </c>
      <c r="AD28" t="n">
        <v>318292.3406431347</v>
      </c>
      <c r="AE28" t="n">
        <v>435501.6225349678</v>
      </c>
      <c r="AF28" t="n">
        <v>2.168367422781779e-06</v>
      </c>
      <c r="AG28" t="n">
        <v>9</v>
      </c>
      <c r="AH28" t="n">
        <v>393937.9589105957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4.4361</v>
      </c>
      <c r="E29" t="n">
        <v>22.54</v>
      </c>
      <c r="F29" t="n">
        <v>17.99</v>
      </c>
      <c r="G29" t="n">
        <v>38.55</v>
      </c>
      <c r="H29" t="n">
        <v>0.44</v>
      </c>
      <c r="I29" t="n">
        <v>28</v>
      </c>
      <c r="J29" t="n">
        <v>311.04</v>
      </c>
      <c r="K29" t="n">
        <v>61.82</v>
      </c>
      <c r="L29" t="n">
        <v>7.75</v>
      </c>
      <c r="M29" t="n">
        <v>26</v>
      </c>
      <c r="N29" t="n">
        <v>91.47</v>
      </c>
      <c r="O29" t="n">
        <v>38596.15</v>
      </c>
      <c r="P29" t="n">
        <v>285.81</v>
      </c>
      <c r="Q29" t="n">
        <v>2103.88</v>
      </c>
      <c r="R29" t="n">
        <v>83.63</v>
      </c>
      <c r="S29" t="n">
        <v>60.53</v>
      </c>
      <c r="T29" t="n">
        <v>11680.05</v>
      </c>
      <c r="U29" t="n">
        <v>0.72</v>
      </c>
      <c r="V29" t="n">
        <v>0.96</v>
      </c>
      <c r="W29" t="n">
        <v>0.21</v>
      </c>
      <c r="X29" t="n">
        <v>0.71</v>
      </c>
      <c r="Y29" t="n">
        <v>1</v>
      </c>
      <c r="Z29" t="n">
        <v>10</v>
      </c>
      <c r="AA29" t="n">
        <v>315.5019829337528</v>
      </c>
      <c r="AB29" t="n">
        <v>431.6837320150974</v>
      </c>
      <c r="AC29" t="n">
        <v>390.4844425034988</v>
      </c>
      <c r="AD29" t="n">
        <v>315501.9829337528</v>
      </c>
      <c r="AE29" t="n">
        <v>431683.7320150974</v>
      </c>
      <c r="AF29" t="n">
        <v>2.179767210723617e-06</v>
      </c>
      <c r="AG29" t="n">
        <v>9</v>
      </c>
      <c r="AH29" t="n">
        <v>390484.4425034988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4.4718</v>
      </c>
      <c r="E30" t="n">
        <v>22.36</v>
      </c>
      <c r="F30" t="n">
        <v>17.87</v>
      </c>
      <c r="G30" t="n">
        <v>39.7</v>
      </c>
      <c r="H30" t="n">
        <v>0.46</v>
      </c>
      <c r="I30" t="n">
        <v>27</v>
      </c>
      <c r="J30" t="n">
        <v>311.59</v>
      </c>
      <c r="K30" t="n">
        <v>61.82</v>
      </c>
      <c r="L30" t="n">
        <v>8</v>
      </c>
      <c r="M30" t="n">
        <v>25</v>
      </c>
      <c r="N30" t="n">
        <v>91.77</v>
      </c>
      <c r="O30" t="n">
        <v>38663.62</v>
      </c>
      <c r="P30" t="n">
        <v>281.48</v>
      </c>
      <c r="Q30" t="n">
        <v>2103.84</v>
      </c>
      <c r="R30" t="n">
        <v>79.7</v>
      </c>
      <c r="S30" t="n">
        <v>60.53</v>
      </c>
      <c r="T30" t="n">
        <v>9721.280000000001</v>
      </c>
      <c r="U30" t="n">
        <v>0.76</v>
      </c>
      <c r="V30" t="n">
        <v>0.96</v>
      </c>
      <c r="W30" t="n">
        <v>0.2</v>
      </c>
      <c r="X30" t="n">
        <v>0.59</v>
      </c>
      <c r="Y30" t="n">
        <v>1</v>
      </c>
      <c r="Z30" t="n">
        <v>10</v>
      </c>
      <c r="AA30" t="n">
        <v>311.0736006455995</v>
      </c>
      <c r="AB30" t="n">
        <v>425.6246240020078</v>
      </c>
      <c r="AC30" t="n">
        <v>385.003607255167</v>
      </c>
      <c r="AD30" t="n">
        <v>311073.6006455995</v>
      </c>
      <c r="AE30" t="n">
        <v>425624.6240020078</v>
      </c>
      <c r="AF30" t="n">
        <v>2.19730912578929e-06</v>
      </c>
      <c r="AG30" t="n">
        <v>9</v>
      </c>
      <c r="AH30" t="n">
        <v>385003.607255167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4.4271</v>
      </c>
      <c r="E31" t="n">
        <v>22.59</v>
      </c>
      <c r="F31" t="n">
        <v>18.15</v>
      </c>
      <c r="G31" t="n">
        <v>41.88</v>
      </c>
      <c r="H31" t="n">
        <v>0.47</v>
      </c>
      <c r="I31" t="n">
        <v>26</v>
      </c>
      <c r="J31" t="n">
        <v>312.14</v>
      </c>
      <c r="K31" t="n">
        <v>61.82</v>
      </c>
      <c r="L31" t="n">
        <v>8.25</v>
      </c>
      <c r="M31" t="n">
        <v>24</v>
      </c>
      <c r="N31" t="n">
        <v>92.06999999999999</v>
      </c>
      <c r="O31" t="n">
        <v>38731.35</v>
      </c>
      <c r="P31" t="n">
        <v>286.09</v>
      </c>
      <c r="Q31" t="n">
        <v>2103.99</v>
      </c>
      <c r="R31" t="n">
        <v>89.98999999999999</v>
      </c>
      <c r="S31" t="n">
        <v>60.53</v>
      </c>
      <c r="T31" t="n">
        <v>14871.5</v>
      </c>
      <c r="U31" t="n">
        <v>0.67</v>
      </c>
      <c r="V31" t="n">
        <v>0.95</v>
      </c>
      <c r="W31" t="n">
        <v>0.19</v>
      </c>
      <c r="X31" t="n">
        <v>0.87</v>
      </c>
      <c r="Y31" t="n">
        <v>1</v>
      </c>
      <c r="Z31" t="n">
        <v>10</v>
      </c>
      <c r="AA31" t="n">
        <v>316.6032178091049</v>
      </c>
      <c r="AB31" t="n">
        <v>433.190490154608</v>
      </c>
      <c r="AC31" t="n">
        <v>391.8473977609229</v>
      </c>
      <c r="AD31" t="n">
        <v>316603.2178091049</v>
      </c>
      <c r="AE31" t="n">
        <v>433190.490154608</v>
      </c>
      <c r="AF31" t="n">
        <v>2.175344879194456e-06</v>
      </c>
      <c r="AG31" t="n">
        <v>9</v>
      </c>
      <c r="AH31" t="n">
        <v>391847.397760923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4.4661</v>
      </c>
      <c r="E32" t="n">
        <v>22.39</v>
      </c>
      <c r="F32" t="n">
        <v>18</v>
      </c>
      <c r="G32" t="n">
        <v>43.21</v>
      </c>
      <c r="H32" t="n">
        <v>0.48</v>
      </c>
      <c r="I32" t="n">
        <v>25</v>
      </c>
      <c r="J32" t="n">
        <v>312.69</v>
      </c>
      <c r="K32" t="n">
        <v>61.82</v>
      </c>
      <c r="L32" t="n">
        <v>8.5</v>
      </c>
      <c r="M32" t="n">
        <v>23</v>
      </c>
      <c r="N32" t="n">
        <v>92.37</v>
      </c>
      <c r="O32" t="n">
        <v>38799.09</v>
      </c>
      <c r="P32" t="n">
        <v>282.11</v>
      </c>
      <c r="Q32" t="n">
        <v>2103.96</v>
      </c>
      <c r="R32" t="n">
        <v>84.58</v>
      </c>
      <c r="S32" t="n">
        <v>60.53</v>
      </c>
      <c r="T32" t="n">
        <v>12169.94</v>
      </c>
      <c r="U32" t="n">
        <v>0.72</v>
      </c>
      <c r="V32" t="n">
        <v>0.95</v>
      </c>
      <c r="W32" t="n">
        <v>0.2</v>
      </c>
      <c r="X32" t="n">
        <v>0.73</v>
      </c>
      <c r="Y32" t="n">
        <v>1</v>
      </c>
      <c r="Z32" t="n">
        <v>10</v>
      </c>
      <c r="AA32" t="n">
        <v>312.0957715386323</v>
      </c>
      <c r="AB32" t="n">
        <v>427.0232033128524</v>
      </c>
      <c r="AC32" t="n">
        <v>386.2687081195031</v>
      </c>
      <c r="AD32" t="n">
        <v>312095.7715386323</v>
      </c>
      <c r="AE32" t="n">
        <v>427023.2033128524</v>
      </c>
      <c r="AF32" t="n">
        <v>2.194508315820822e-06</v>
      </c>
      <c r="AG32" t="n">
        <v>9</v>
      </c>
      <c r="AH32" t="n">
        <v>386268.708119503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4.4896</v>
      </c>
      <c r="E33" t="n">
        <v>22.27</v>
      </c>
      <c r="F33" t="n">
        <v>17.94</v>
      </c>
      <c r="G33" t="n">
        <v>44.86</v>
      </c>
      <c r="H33" t="n">
        <v>0.5</v>
      </c>
      <c r="I33" t="n">
        <v>24</v>
      </c>
      <c r="J33" t="n">
        <v>313.24</v>
      </c>
      <c r="K33" t="n">
        <v>61.82</v>
      </c>
      <c r="L33" t="n">
        <v>8.75</v>
      </c>
      <c r="M33" t="n">
        <v>22</v>
      </c>
      <c r="N33" t="n">
        <v>92.67</v>
      </c>
      <c r="O33" t="n">
        <v>38866.96</v>
      </c>
      <c r="P33" t="n">
        <v>279</v>
      </c>
      <c r="Q33" t="n">
        <v>2103.97</v>
      </c>
      <c r="R33" t="n">
        <v>82.34999999999999</v>
      </c>
      <c r="S33" t="n">
        <v>60.53</v>
      </c>
      <c r="T33" t="n">
        <v>11058.36</v>
      </c>
      <c r="U33" t="n">
        <v>0.74</v>
      </c>
      <c r="V33" t="n">
        <v>0.96</v>
      </c>
      <c r="W33" t="n">
        <v>0.2</v>
      </c>
      <c r="X33" t="n">
        <v>0.67</v>
      </c>
      <c r="Y33" t="n">
        <v>1</v>
      </c>
      <c r="Z33" t="n">
        <v>10</v>
      </c>
      <c r="AA33" t="n">
        <v>309.1303818911013</v>
      </c>
      <c r="AB33" t="n">
        <v>422.9658263733422</v>
      </c>
      <c r="AC33" t="n">
        <v>382.5985615405354</v>
      </c>
      <c r="AD33" t="n">
        <v>309130.3818911012</v>
      </c>
      <c r="AE33" t="n">
        <v>422965.8263733423</v>
      </c>
      <c r="AF33" t="n">
        <v>2.206055514813632e-06</v>
      </c>
      <c r="AG33" t="n">
        <v>9</v>
      </c>
      <c r="AH33" t="n">
        <v>382598.5615405354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4.4868</v>
      </c>
      <c r="E34" t="n">
        <v>22.29</v>
      </c>
      <c r="F34" t="n">
        <v>17.96</v>
      </c>
      <c r="G34" t="n">
        <v>44.89</v>
      </c>
      <c r="H34" t="n">
        <v>0.51</v>
      </c>
      <c r="I34" t="n">
        <v>24</v>
      </c>
      <c r="J34" t="n">
        <v>313.79</v>
      </c>
      <c r="K34" t="n">
        <v>61.82</v>
      </c>
      <c r="L34" t="n">
        <v>9</v>
      </c>
      <c r="M34" t="n">
        <v>22</v>
      </c>
      <c r="N34" t="n">
        <v>92.97</v>
      </c>
      <c r="O34" t="n">
        <v>38934.97</v>
      </c>
      <c r="P34" t="n">
        <v>277.87</v>
      </c>
      <c r="Q34" t="n">
        <v>2103.9</v>
      </c>
      <c r="R34" t="n">
        <v>82.81</v>
      </c>
      <c r="S34" t="n">
        <v>60.53</v>
      </c>
      <c r="T34" t="n">
        <v>11290.15</v>
      </c>
      <c r="U34" t="n">
        <v>0.73</v>
      </c>
      <c r="V34" t="n">
        <v>0.96</v>
      </c>
      <c r="W34" t="n">
        <v>0.2</v>
      </c>
      <c r="X34" t="n">
        <v>0.68</v>
      </c>
      <c r="Y34" t="n">
        <v>1</v>
      </c>
      <c r="Z34" t="n">
        <v>10</v>
      </c>
      <c r="AA34" t="n">
        <v>308.7139377545664</v>
      </c>
      <c r="AB34" t="n">
        <v>422.3960291335167</v>
      </c>
      <c r="AC34" t="n">
        <v>382.0831449495632</v>
      </c>
      <c r="AD34" t="n">
        <v>308713.9377545664</v>
      </c>
      <c r="AE34" t="n">
        <v>422396.0291335167</v>
      </c>
      <c r="AF34" t="n">
        <v>2.204679678337892e-06</v>
      </c>
      <c r="AG34" t="n">
        <v>9</v>
      </c>
      <c r="AH34" t="n">
        <v>382083.1449495633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4.5057</v>
      </c>
      <c r="E35" t="n">
        <v>22.19</v>
      </c>
      <c r="F35" t="n">
        <v>17.92</v>
      </c>
      <c r="G35" t="n">
        <v>46.75</v>
      </c>
      <c r="H35" t="n">
        <v>0.52</v>
      </c>
      <c r="I35" t="n">
        <v>23</v>
      </c>
      <c r="J35" t="n">
        <v>314.34</v>
      </c>
      <c r="K35" t="n">
        <v>61.82</v>
      </c>
      <c r="L35" t="n">
        <v>9.25</v>
      </c>
      <c r="M35" t="n">
        <v>21</v>
      </c>
      <c r="N35" t="n">
        <v>93.27</v>
      </c>
      <c r="O35" t="n">
        <v>39003.11</v>
      </c>
      <c r="P35" t="n">
        <v>275.65</v>
      </c>
      <c r="Q35" t="n">
        <v>2103.92</v>
      </c>
      <c r="R35" t="n">
        <v>81.62</v>
      </c>
      <c r="S35" t="n">
        <v>60.53</v>
      </c>
      <c r="T35" t="n">
        <v>10700.15</v>
      </c>
      <c r="U35" t="n">
        <v>0.74</v>
      </c>
      <c r="V35" t="n">
        <v>0.96</v>
      </c>
      <c r="W35" t="n">
        <v>0.2</v>
      </c>
      <c r="X35" t="n">
        <v>0.64</v>
      </c>
      <c r="Y35" t="n">
        <v>1</v>
      </c>
      <c r="Z35" t="n">
        <v>10</v>
      </c>
      <c r="AA35" t="n">
        <v>306.528747504733</v>
      </c>
      <c r="AB35" t="n">
        <v>419.4061554299046</v>
      </c>
      <c r="AC35" t="n">
        <v>379.3786205959099</v>
      </c>
      <c r="AD35" t="n">
        <v>306528.747504733</v>
      </c>
      <c r="AE35" t="n">
        <v>419406.1554299046</v>
      </c>
      <c r="AF35" t="n">
        <v>2.213966574549131e-06</v>
      </c>
      <c r="AG35" t="n">
        <v>9</v>
      </c>
      <c r="AH35" t="n">
        <v>379378.6205959099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4.5246</v>
      </c>
      <c r="E36" t="n">
        <v>22.1</v>
      </c>
      <c r="F36" t="n">
        <v>17.88</v>
      </c>
      <c r="G36" t="n">
        <v>48.77</v>
      </c>
      <c r="H36" t="n">
        <v>0.54</v>
      </c>
      <c r="I36" t="n">
        <v>22</v>
      </c>
      <c r="J36" t="n">
        <v>314.9</v>
      </c>
      <c r="K36" t="n">
        <v>61.82</v>
      </c>
      <c r="L36" t="n">
        <v>9.5</v>
      </c>
      <c r="M36" t="n">
        <v>20</v>
      </c>
      <c r="N36" t="n">
        <v>93.56999999999999</v>
      </c>
      <c r="O36" t="n">
        <v>39071.38</v>
      </c>
      <c r="P36" t="n">
        <v>273.49</v>
      </c>
      <c r="Q36" t="n">
        <v>2103.86</v>
      </c>
      <c r="R36" t="n">
        <v>80.25</v>
      </c>
      <c r="S36" t="n">
        <v>60.53</v>
      </c>
      <c r="T36" t="n">
        <v>10021.02</v>
      </c>
      <c r="U36" t="n">
        <v>0.75</v>
      </c>
      <c r="V36" t="n">
        <v>0.96</v>
      </c>
      <c r="W36" t="n">
        <v>0.2</v>
      </c>
      <c r="X36" t="n">
        <v>0.6</v>
      </c>
      <c r="Y36" t="n">
        <v>1</v>
      </c>
      <c r="Z36" t="n">
        <v>10</v>
      </c>
      <c r="AA36" t="n">
        <v>304.3938863638957</v>
      </c>
      <c r="AB36" t="n">
        <v>416.4851442335845</v>
      </c>
      <c r="AC36" t="n">
        <v>376.7363866085016</v>
      </c>
      <c r="AD36" t="n">
        <v>304393.8863638957</v>
      </c>
      <c r="AE36" t="n">
        <v>416485.1442335845</v>
      </c>
      <c r="AF36" t="n">
        <v>2.22325347076037e-06</v>
      </c>
      <c r="AG36" t="n">
        <v>9</v>
      </c>
      <c r="AH36" t="n">
        <v>376736.3866085016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4.5429</v>
      </c>
      <c r="E37" t="n">
        <v>22.01</v>
      </c>
      <c r="F37" t="n">
        <v>17.85</v>
      </c>
      <c r="G37" t="n">
        <v>51</v>
      </c>
      <c r="H37" t="n">
        <v>0.55</v>
      </c>
      <c r="I37" t="n">
        <v>21</v>
      </c>
      <c r="J37" t="n">
        <v>315.45</v>
      </c>
      <c r="K37" t="n">
        <v>61.82</v>
      </c>
      <c r="L37" t="n">
        <v>9.75</v>
      </c>
      <c r="M37" t="n">
        <v>19</v>
      </c>
      <c r="N37" t="n">
        <v>93.88</v>
      </c>
      <c r="O37" t="n">
        <v>39139.8</v>
      </c>
      <c r="P37" t="n">
        <v>270.5</v>
      </c>
      <c r="Q37" t="n">
        <v>2103.86</v>
      </c>
      <c r="R37" t="n">
        <v>79.28</v>
      </c>
      <c r="S37" t="n">
        <v>60.53</v>
      </c>
      <c r="T37" t="n">
        <v>9540.41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301.8926644361615</v>
      </c>
      <c r="AB37" t="n">
        <v>413.0628620459349</v>
      </c>
      <c r="AC37" t="n">
        <v>373.6407222296381</v>
      </c>
      <c r="AD37" t="n">
        <v>301892.6644361615</v>
      </c>
      <c r="AE37" t="n">
        <v>413062.8620459349</v>
      </c>
      <c r="AF37" t="n">
        <v>2.232245544869665e-06</v>
      </c>
      <c r="AG37" t="n">
        <v>9</v>
      </c>
      <c r="AH37" t="n">
        <v>373640.7222296381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4.5434</v>
      </c>
      <c r="E38" t="n">
        <v>22.01</v>
      </c>
      <c r="F38" t="n">
        <v>17.85</v>
      </c>
      <c r="G38" t="n">
        <v>50.99</v>
      </c>
      <c r="H38" t="n">
        <v>0.5600000000000001</v>
      </c>
      <c r="I38" t="n">
        <v>21</v>
      </c>
      <c r="J38" t="n">
        <v>316.01</v>
      </c>
      <c r="K38" t="n">
        <v>61.82</v>
      </c>
      <c r="L38" t="n">
        <v>10</v>
      </c>
      <c r="M38" t="n">
        <v>19</v>
      </c>
      <c r="N38" t="n">
        <v>94.18000000000001</v>
      </c>
      <c r="O38" t="n">
        <v>39208.35</v>
      </c>
      <c r="P38" t="n">
        <v>269.46</v>
      </c>
      <c r="Q38" t="n">
        <v>2103.84</v>
      </c>
      <c r="R38" t="n">
        <v>79.06999999999999</v>
      </c>
      <c r="S38" t="n">
        <v>60.53</v>
      </c>
      <c r="T38" t="n">
        <v>9434.969999999999</v>
      </c>
      <c r="U38" t="n">
        <v>0.77</v>
      </c>
      <c r="V38" t="n">
        <v>0.96</v>
      </c>
      <c r="W38" t="n">
        <v>0.2</v>
      </c>
      <c r="X38" t="n">
        <v>0.57</v>
      </c>
      <c r="Y38" t="n">
        <v>1</v>
      </c>
      <c r="Z38" t="n">
        <v>10</v>
      </c>
      <c r="AA38" t="n">
        <v>301.3170267927431</v>
      </c>
      <c r="AB38" t="n">
        <v>412.2752492268694</v>
      </c>
      <c r="AC38" t="n">
        <v>372.9282780726027</v>
      </c>
      <c r="AD38" t="n">
        <v>301317.0267927431</v>
      </c>
      <c r="AE38" t="n">
        <v>412275.2492268694</v>
      </c>
      <c r="AF38" t="n">
        <v>2.232491229954618e-06</v>
      </c>
      <c r="AG38" t="n">
        <v>9</v>
      </c>
      <c r="AH38" t="n">
        <v>372928.2780726027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4.5598</v>
      </c>
      <c r="E39" t="n">
        <v>21.93</v>
      </c>
      <c r="F39" t="n">
        <v>17.82</v>
      </c>
      <c r="G39" t="n">
        <v>53.47</v>
      </c>
      <c r="H39" t="n">
        <v>0.58</v>
      </c>
      <c r="I39" t="n">
        <v>20</v>
      </c>
      <c r="J39" t="n">
        <v>316.56</v>
      </c>
      <c r="K39" t="n">
        <v>61.82</v>
      </c>
      <c r="L39" t="n">
        <v>10.25</v>
      </c>
      <c r="M39" t="n">
        <v>18</v>
      </c>
      <c r="N39" t="n">
        <v>94.48999999999999</v>
      </c>
      <c r="O39" t="n">
        <v>39277.04</v>
      </c>
      <c r="P39" t="n">
        <v>266.77</v>
      </c>
      <c r="Q39" t="n">
        <v>2103.84</v>
      </c>
      <c r="R39" t="n">
        <v>78.31999999999999</v>
      </c>
      <c r="S39" t="n">
        <v>60.53</v>
      </c>
      <c r="T39" t="n">
        <v>9066.469999999999</v>
      </c>
      <c r="U39" t="n">
        <v>0.77</v>
      </c>
      <c r="V39" t="n">
        <v>0.96</v>
      </c>
      <c r="W39" t="n">
        <v>0.2</v>
      </c>
      <c r="X39" t="n">
        <v>0.55</v>
      </c>
      <c r="Y39" t="n">
        <v>1</v>
      </c>
      <c r="Z39" t="n">
        <v>10</v>
      </c>
      <c r="AA39" t="n">
        <v>299.0796142240991</v>
      </c>
      <c r="AB39" t="n">
        <v>409.2139226427747</v>
      </c>
      <c r="AC39" t="n">
        <v>370.159120201095</v>
      </c>
      <c r="AD39" t="n">
        <v>299079.6142240991</v>
      </c>
      <c r="AE39" t="n">
        <v>409213.9226427746</v>
      </c>
      <c r="AF39" t="n">
        <v>2.24054970074109e-06</v>
      </c>
      <c r="AG39" t="n">
        <v>9</v>
      </c>
      <c r="AH39" t="n">
        <v>370159.1202010951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4.5811</v>
      </c>
      <c r="E40" t="n">
        <v>21.83</v>
      </c>
      <c r="F40" t="n">
        <v>17.78</v>
      </c>
      <c r="G40" t="n">
        <v>56.13</v>
      </c>
      <c r="H40" t="n">
        <v>0.59</v>
      </c>
      <c r="I40" t="n">
        <v>19</v>
      </c>
      <c r="J40" t="n">
        <v>317.12</v>
      </c>
      <c r="K40" t="n">
        <v>61.82</v>
      </c>
      <c r="L40" t="n">
        <v>10.5</v>
      </c>
      <c r="M40" t="n">
        <v>17</v>
      </c>
      <c r="N40" t="n">
        <v>94.8</v>
      </c>
      <c r="O40" t="n">
        <v>39345.87</v>
      </c>
      <c r="P40" t="n">
        <v>264.09</v>
      </c>
      <c r="Q40" t="n">
        <v>2103.84</v>
      </c>
      <c r="R40" t="n">
        <v>76.83</v>
      </c>
      <c r="S40" t="n">
        <v>60.53</v>
      </c>
      <c r="T40" t="n">
        <v>8324.68</v>
      </c>
      <c r="U40" t="n">
        <v>0.79</v>
      </c>
      <c r="V40" t="n">
        <v>0.97</v>
      </c>
      <c r="W40" t="n">
        <v>0.2</v>
      </c>
      <c r="X40" t="n">
        <v>0.5</v>
      </c>
      <c r="Y40" t="n">
        <v>1</v>
      </c>
      <c r="Z40" t="n">
        <v>10</v>
      </c>
      <c r="AA40" t="n">
        <v>296.6240145368681</v>
      </c>
      <c r="AB40" t="n">
        <v>405.8540628172927</v>
      </c>
      <c r="AC40" t="n">
        <v>367.1199206817643</v>
      </c>
      <c r="AD40" t="n">
        <v>296624.0145368681</v>
      </c>
      <c r="AE40" t="n">
        <v>405854.0628172928</v>
      </c>
      <c r="AF40" t="n">
        <v>2.251015885360106e-06</v>
      </c>
      <c r="AG40" t="n">
        <v>9</v>
      </c>
      <c r="AH40" t="n">
        <v>367119.9206817643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4.5884</v>
      </c>
      <c r="E41" t="n">
        <v>21.79</v>
      </c>
      <c r="F41" t="n">
        <v>17.74</v>
      </c>
      <c r="G41" t="n">
        <v>56.02</v>
      </c>
      <c r="H41" t="n">
        <v>0.6</v>
      </c>
      <c r="I41" t="n">
        <v>19</v>
      </c>
      <c r="J41" t="n">
        <v>317.68</v>
      </c>
      <c r="K41" t="n">
        <v>61.82</v>
      </c>
      <c r="L41" t="n">
        <v>10.75</v>
      </c>
      <c r="M41" t="n">
        <v>17</v>
      </c>
      <c r="N41" t="n">
        <v>95.11</v>
      </c>
      <c r="O41" t="n">
        <v>39414.84</v>
      </c>
      <c r="P41" t="n">
        <v>262.36</v>
      </c>
      <c r="Q41" t="n">
        <v>2103.87</v>
      </c>
      <c r="R41" t="n">
        <v>75.59</v>
      </c>
      <c r="S41" t="n">
        <v>60.53</v>
      </c>
      <c r="T41" t="n">
        <v>7704.87</v>
      </c>
      <c r="U41" t="n">
        <v>0.8</v>
      </c>
      <c r="V41" t="n">
        <v>0.97</v>
      </c>
      <c r="W41" t="n">
        <v>0.2</v>
      </c>
      <c r="X41" t="n">
        <v>0.46</v>
      </c>
      <c r="Y41" t="n">
        <v>1</v>
      </c>
      <c r="Z41" t="n">
        <v>10</v>
      </c>
      <c r="AA41" t="n">
        <v>295.278389073582</v>
      </c>
      <c r="AB41" t="n">
        <v>404.012918693619</v>
      </c>
      <c r="AC41" t="n">
        <v>365.454492769192</v>
      </c>
      <c r="AD41" t="n">
        <v>295278.389073582</v>
      </c>
      <c r="AE41" t="n">
        <v>404012.918693619</v>
      </c>
      <c r="AF41" t="n">
        <v>2.254602887600425e-06</v>
      </c>
      <c r="AG41" t="n">
        <v>9</v>
      </c>
      <c r="AH41" t="n">
        <v>365454.492769192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4.6229</v>
      </c>
      <c r="E42" t="n">
        <v>21.63</v>
      </c>
      <c r="F42" t="n">
        <v>17.63</v>
      </c>
      <c r="G42" t="n">
        <v>58.78</v>
      </c>
      <c r="H42" t="n">
        <v>0.62</v>
      </c>
      <c r="I42" t="n">
        <v>18</v>
      </c>
      <c r="J42" t="n">
        <v>318.24</v>
      </c>
      <c r="K42" t="n">
        <v>61.82</v>
      </c>
      <c r="L42" t="n">
        <v>11</v>
      </c>
      <c r="M42" t="n">
        <v>16</v>
      </c>
      <c r="N42" t="n">
        <v>95.42</v>
      </c>
      <c r="O42" t="n">
        <v>39483.95</v>
      </c>
      <c r="P42" t="n">
        <v>258.54</v>
      </c>
      <c r="Q42" t="n">
        <v>2103.91</v>
      </c>
      <c r="R42" t="n">
        <v>72.09999999999999</v>
      </c>
      <c r="S42" t="n">
        <v>60.53</v>
      </c>
      <c r="T42" t="n">
        <v>5966.26</v>
      </c>
      <c r="U42" t="n">
        <v>0.84</v>
      </c>
      <c r="V42" t="n">
        <v>0.97</v>
      </c>
      <c r="W42" t="n">
        <v>0.19</v>
      </c>
      <c r="X42" t="n">
        <v>0.36</v>
      </c>
      <c r="Y42" t="n">
        <v>1</v>
      </c>
      <c r="Z42" t="n">
        <v>10</v>
      </c>
      <c r="AA42" t="n">
        <v>291.4987021649169</v>
      </c>
      <c r="AB42" t="n">
        <v>398.8413843171655</v>
      </c>
      <c r="AC42" t="n">
        <v>360.7765223753331</v>
      </c>
      <c r="AD42" t="n">
        <v>291498.7021649169</v>
      </c>
      <c r="AE42" t="n">
        <v>398841.3843171655</v>
      </c>
      <c r="AF42" t="n">
        <v>2.27155515846221e-06</v>
      </c>
      <c r="AG42" t="n">
        <v>9</v>
      </c>
      <c r="AH42" t="n">
        <v>360776.5223753331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4.5786</v>
      </c>
      <c r="E43" t="n">
        <v>21.84</v>
      </c>
      <c r="F43" t="n">
        <v>17.84</v>
      </c>
      <c r="G43" t="n">
        <v>59.48</v>
      </c>
      <c r="H43" t="n">
        <v>0.63</v>
      </c>
      <c r="I43" t="n">
        <v>18</v>
      </c>
      <c r="J43" t="n">
        <v>318.8</v>
      </c>
      <c r="K43" t="n">
        <v>61.82</v>
      </c>
      <c r="L43" t="n">
        <v>11.25</v>
      </c>
      <c r="M43" t="n">
        <v>16</v>
      </c>
      <c r="N43" t="n">
        <v>95.73</v>
      </c>
      <c r="O43" t="n">
        <v>39553.2</v>
      </c>
      <c r="P43" t="n">
        <v>261.33</v>
      </c>
      <c r="Q43" t="n">
        <v>2103.89</v>
      </c>
      <c r="R43" t="n">
        <v>79.70999999999999</v>
      </c>
      <c r="S43" t="n">
        <v>60.53</v>
      </c>
      <c r="T43" t="n">
        <v>9770.030000000001</v>
      </c>
      <c r="U43" t="n">
        <v>0.76</v>
      </c>
      <c r="V43" t="n">
        <v>0.96</v>
      </c>
      <c r="W43" t="n">
        <v>0.18</v>
      </c>
      <c r="X43" t="n">
        <v>0.57</v>
      </c>
      <c r="Y43" t="n">
        <v>1</v>
      </c>
      <c r="Z43" t="n">
        <v>10</v>
      </c>
      <c r="AA43" t="n">
        <v>295.4587614518239</v>
      </c>
      <c r="AB43" t="n">
        <v>404.2597121389972</v>
      </c>
      <c r="AC43" t="n">
        <v>365.67773259452</v>
      </c>
      <c r="AD43" t="n">
        <v>295458.7614518239</v>
      </c>
      <c r="AE43" t="n">
        <v>404259.7121389972</v>
      </c>
      <c r="AF43" t="n">
        <v>2.249787459935338e-06</v>
      </c>
      <c r="AG43" t="n">
        <v>9</v>
      </c>
      <c r="AH43" t="n">
        <v>365677.73259452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4.6099</v>
      </c>
      <c r="E44" t="n">
        <v>21.69</v>
      </c>
      <c r="F44" t="n">
        <v>17.75</v>
      </c>
      <c r="G44" t="n">
        <v>62.65</v>
      </c>
      <c r="H44" t="n">
        <v>0.64</v>
      </c>
      <c r="I44" t="n">
        <v>17</v>
      </c>
      <c r="J44" t="n">
        <v>319.36</v>
      </c>
      <c r="K44" t="n">
        <v>61.82</v>
      </c>
      <c r="L44" t="n">
        <v>11.5</v>
      </c>
      <c r="M44" t="n">
        <v>15</v>
      </c>
      <c r="N44" t="n">
        <v>96.04000000000001</v>
      </c>
      <c r="O44" t="n">
        <v>39622.59</v>
      </c>
      <c r="P44" t="n">
        <v>255.94</v>
      </c>
      <c r="Q44" t="n">
        <v>2103.85</v>
      </c>
      <c r="R44" t="n">
        <v>76.09999999999999</v>
      </c>
      <c r="S44" t="n">
        <v>60.53</v>
      </c>
      <c r="T44" t="n">
        <v>7968.3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291.0393744741061</v>
      </c>
      <c r="AB44" t="n">
        <v>398.2129119064906</v>
      </c>
      <c r="AC44" t="n">
        <v>360.2080304894665</v>
      </c>
      <c r="AD44" t="n">
        <v>291039.3744741061</v>
      </c>
      <c r="AE44" t="n">
        <v>398212.9119064906</v>
      </c>
      <c r="AF44" t="n">
        <v>2.265167346253421e-06</v>
      </c>
      <c r="AG44" t="n">
        <v>9</v>
      </c>
      <c r="AH44" t="n">
        <v>360208.0304894664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4.61</v>
      </c>
      <c r="E45" t="n">
        <v>21.69</v>
      </c>
      <c r="F45" t="n">
        <v>17.75</v>
      </c>
      <c r="G45" t="n">
        <v>62.65</v>
      </c>
      <c r="H45" t="n">
        <v>0.65</v>
      </c>
      <c r="I45" t="n">
        <v>17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254.82</v>
      </c>
      <c r="Q45" t="n">
        <v>2103.87</v>
      </c>
      <c r="R45" t="n">
        <v>76.09</v>
      </c>
      <c r="S45" t="n">
        <v>60.53</v>
      </c>
      <c r="T45" t="n">
        <v>7965.03</v>
      </c>
      <c r="U45" t="n">
        <v>0.8</v>
      </c>
      <c r="V45" t="n">
        <v>0.97</v>
      </c>
      <c r="W45" t="n">
        <v>0.19</v>
      </c>
      <c r="X45" t="n">
        <v>0.47</v>
      </c>
      <c r="Y45" t="n">
        <v>1</v>
      </c>
      <c r="Z45" t="n">
        <v>10</v>
      </c>
      <c r="AA45" t="n">
        <v>290.4476624804765</v>
      </c>
      <c r="AB45" t="n">
        <v>397.4033054523159</v>
      </c>
      <c r="AC45" t="n">
        <v>359.4756917389883</v>
      </c>
      <c r="AD45" t="n">
        <v>290447.6624804765</v>
      </c>
      <c r="AE45" t="n">
        <v>397403.3054523158</v>
      </c>
      <c r="AF45" t="n">
        <v>2.265216483270412e-06</v>
      </c>
      <c r="AG45" t="n">
        <v>9</v>
      </c>
      <c r="AH45" t="n">
        <v>359475.6917389883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4.611</v>
      </c>
      <c r="E46" t="n">
        <v>21.69</v>
      </c>
      <c r="F46" t="n">
        <v>17.75</v>
      </c>
      <c r="G46" t="n">
        <v>62.63</v>
      </c>
      <c r="H46" t="n">
        <v>0.67</v>
      </c>
      <c r="I46" t="n">
        <v>17</v>
      </c>
      <c r="J46" t="n">
        <v>320.49</v>
      </c>
      <c r="K46" t="n">
        <v>61.82</v>
      </c>
      <c r="L46" t="n">
        <v>12</v>
      </c>
      <c r="M46" t="n">
        <v>14</v>
      </c>
      <c r="N46" t="n">
        <v>96.67</v>
      </c>
      <c r="O46" t="n">
        <v>39761.81</v>
      </c>
      <c r="P46" t="n">
        <v>252.33</v>
      </c>
      <c r="Q46" t="n">
        <v>2103.92</v>
      </c>
      <c r="R46" t="n">
        <v>75.95999999999999</v>
      </c>
      <c r="S46" t="n">
        <v>60.53</v>
      </c>
      <c r="T46" t="n">
        <v>7901.44</v>
      </c>
      <c r="U46" t="n">
        <v>0.8</v>
      </c>
      <c r="V46" t="n">
        <v>0.97</v>
      </c>
      <c r="W46" t="n">
        <v>0.19</v>
      </c>
      <c r="X46" t="n">
        <v>0.47</v>
      </c>
      <c r="Y46" t="n">
        <v>1</v>
      </c>
      <c r="Z46" t="n">
        <v>10</v>
      </c>
      <c r="AA46" t="n">
        <v>289.1006867876612</v>
      </c>
      <c r="AB46" t="n">
        <v>395.5603138850323</v>
      </c>
      <c r="AC46" t="n">
        <v>357.8085927002314</v>
      </c>
      <c r="AD46" t="n">
        <v>289100.6867876612</v>
      </c>
      <c r="AE46" t="n">
        <v>395560.3138850323</v>
      </c>
      <c r="AF46" t="n">
        <v>2.265707853440319e-06</v>
      </c>
      <c r="AG46" t="n">
        <v>9</v>
      </c>
      <c r="AH46" t="n">
        <v>357808.5927002314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4.63</v>
      </c>
      <c r="E47" t="n">
        <v>21.6</v>
      </c>
      <c r="F47" t="n">
        <v>17.71</v>
      </c>
      <c r="G47" t="n">
        <v>66.42</v>
      </c>
      <c r="H47" t="n">
        <v>0.68</v>
      </c>
      <c r="I47" t="n">
        <v>16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251.03</v>
      </c>
      <c r="Q47" t="n">
        <v>2103.85</v>
      </c>
      <c r="R47" t="n">
        <v>74.66</v>
      </c>
      <c r="S47" t="n">
        <v>60.53</v>
      </c>
      <c r="T47" t="n">
        <v>7255.33</v>
      </c>
      <c r="U47" t="n">
        <v>0.8100000000000001</v>
      </c>
      <c r="V47" t="n">
        <v>0.97</v>
      </c>
      <c r="W47" t="n">
        <v>0.19</v>
      </c>
      <c r="X47" t="n">
        <v>0.43</v>
      </c>
      <c r="Y47" t="n">
        <v>1</v>
      </c>
      <c r="Z47" t="n">
        <v>10</v>
      </c>
      <c r="AA47" t="n">
        <v>287.5307780936611</v>
      </c>
      <c r="AB47" t="n">
        <v>393.4122955504179</v>
      </c>
      <c r="AC47" t="n">
        <v>355.8655782207099</v>
      </c>
      <c r="AD47" t="n">
        <v>287530.7780936611</v>
      </c>
      <c r="AE47" t="n">
        <v>393412.2955504179</v>
      </c>
      <c r="AF47" t="n">
        <v>2.275043886668548e-06</v>
      </c>
      <c r="AG47" t="n">
        <v>9</v>
      </c>
      <c r="AH47" t="n">
        <v>355865.5782207099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4.6297</v>
      </c>
      <c r="E48" t="n">
        <v>21.6</v>
      </c>
      <c r="F48" t="n">
        <v>17.71</v>
      </c>
      <c r="G48" t="n">
        <v>66.43000000000001</v>
      </c>
      <c r="H48" t="n">
        <v>0.6899999999999999</v>
      </c>
      <c r="I48" t="n">
        <v>16</v>
      </c>
      <c r="J48" t="n">
        <v>321.63</v>
      </c>
      <c r="K48" t="n">
        <v>61.82</v>
      </c>
      <c r="L48" t="n">
        <v>12.5</v>
      </c>
      <c r="M48" t="n">
        <v>9</v>
      </c>
      <c r="N48" t="n">
        <v>97.31</v>
      </c>
      <c r="O48" t="n">
        <v>39901.61</v>
      </c>
      <c r="P48" t="n">
        <v>249.39</v>
      </c>
      <c r="Q48" t="n">
        <v>2103.94</v>
      </c>
      <c r="R48" t="n">
        <v>74.62</v>
      </c>
      <c r="S48" t="n">
        <v>60.53</v>
      </c>
      <c r="T48" t="n">
        <v>7236.57</v>
      </c>
      <c r="U48" t="n">
        <v>0.8100000000000001</v>
      </c>
      <c r="V48" t="n">
        <v>0.97</v>
      </c>
      <c r="W48" t="n">
        <v>0.2</v>
      </c>
      <c r="X48" t="n">
        <v>0.44</v>
      </c>
      <c r="Y48" t="n">
        <v>1</v>
      </c>
      <c r="Z48" t="n">
        <v>10</v>
      </c>
      <c r="AA48" t="n">
        <v>286.6860328689327</v>
      </c>
      <c r="AB48" t="n">
        <v>392.2564778664154</v>
      </c>
      <c r="AC48" t="n">
        <v>354.8200701542684</v>
      </c>
      <c r="AD48" t="n">
        <v>286686.0328689327</v>
      </c>
      <c r="AE48" t="n">
        <v>392256.4778664154</v>
      </c>
      <c r="AF48" t="n">
        <v>2.274896475617576e-06</v>
      </c>
      <c r="AG48" t="n">
        <v>9</v>
      </c>
      <c r="AH48" t="n">
        <v>354820.0701542684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4.6261</v>
      </c>
      <c r="E49" t="n">
        <v>21.62</v>
      </c>
      <c r="F49" t="n">
        <v>17.73</v>
      </c>
      <c r="G49" t="n">
        <v>66.48999999999999</v>
      </c>
      <c r="H49" t="n">
        <v>0.71</v>
      </c>
      <c r="I49" t="n">
        <v>16</v>
      </c>
      <c r="J49" t="n">
        <v>322.2</v>
      </c>
      <c r="K49" t="n">
        <v>61.82</v>
      </c>
      <c r="L49" t="n">
        <v>12.75</v>
      </c>
      <c r="M49" t="n">
        <v>5</v>
      </c>
      <c r="N49" t="n">
        <v>97.62</v>
      </c>
      <c r="O49" t="n">
        <v>39971.73</v>
      </c>
      <c r="P49" t="n">
        <v>248.93</v>
      </c>
      <c r="Q49" t="n">
        <v>2103.98</v>
      </c>
      <c r="R49" t="n">
        <v>75.08</v>
      </c>
      <c r="S49" t="n">
        <v>60.53</v>
      </c>
      <c r="T49" t="n">
        <v>7463.17</v>
      </c>
      <c r="U49" t="n">
        <v>0.8100000000000001</v>
      </c>
      <c r="V49" t="n">
        <v>0.97</v>
      </c>
      <c r="W49" t="n">
        <v>0.2</v>
      </c>
      <c r="X49" t="n">
        <v>0.45</v>
      </c>
      <c r="Y49" t="n">
        <v>1</v>
      </c>
      <c r="Z49" t="n">
        <v>10</v>
      </c>
      <c r="AA49" t="n">
        <v>286.6507798293921</v>
      </c>
      <c r="AB49" t="n">
        <v>392.2082431024616</v>
      </c>
      <c r="AC49" t="n">
        <v>354.7764388484884</v>
      </c>
      <c r="AD49" t="n">
        <v>286650.7798293921</v>
      </c>
      <c r="AE49" t="n">
        <v>392208.2431024616</v>
      </c>
      <c r="AF49" t="n">
        <v>2.273127543005912e-06</v>
      </c>
      <c r="AG49" t="n">
        <v>9</v>
      </c>
      <c r="AH49" t="n">
        <v>354776.4388484884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4.6281</v>
      </c>
      <c r="E50" t="n">
        <v>21.61</v>
      </c>
      <c r="F50" t="n">
        <v>17.72</v>
      </c>
      <c r="G50" t="n">
        <v>66.45</v>
      </c>
      <c r="H50" t="n">
        <v>0.72</v>
      </c>
      <c r="I50" t="n">
        <v>16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248.45</v>
      </c>
      <c r="Q50" t="n">
        <v>2103.99</v>
      </c>
      <c r="R50" t="n">
        <v>74.56</v>
      </c>
      <c r="S50" t="n">
        <v>60.53</v>
      </c>
      <c r="T50" t="n">
        <v>7207.08</v>
      </c>
      <c r="U50" t="n">
        <v>0.8100000000000001</v>
      </c>
      <c r="V50" t="n">
        <v>0.97</v>
      </c>
      <c r="W50" t="n">
        <v>0.21</v>
      </c>
      <c r="X50" t="n">
        <v>0.44</v>
      </c>
      <c r="Y50" t="n">
        <v>1</v>
      </c>
      <c r="Z50" t="n">
        <v>10</v>
      </c>
      <c r="AA50" t="n">
        <v>286.2893854044178</v>
      </c>
      <c r="AB50" t="n">
        <v>391.713767306615</v>
      </c>
      <c r="AC50" t="n">
        <v>354.3291551285962</v>
      </c>
      <c r="AD50" t="n">
        <v>286289.3854044178</v>
      </c>
      <c r="AE50" t="n">
        <v>391713.767306615</v>
      </c>
      <c r="AF50" t="n">
        <v>2.274110283345725e-06</v>
      </c>
      <c r="AG50" t="n">
        <v>9</v>
      </c>
      <c r="AH50" t="n">
        <v>354329.1551285962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4.6279</v>
      </c>
      <c r="E51" t="n">
        <v>21.61</v>
      </c>
      <c r="F51" t="n">
        <v>17.72</v>
      </c>
      <c r="G51" t="n">
        <v>66.45999999999999</v>
      </c>
      <c r="H51" t="n">
        <v>0.73</v>
      </c>
      <c r="I51" t="n">
        <v>16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248.29</v>
      </c>
      <c r="Q51" t="n">
        <v>2103.92</v>
      </c>
      <c r="R51" t="n">
        <v>74.54000000000001</v>
      </c>
      <c r="S51" t="n">
        <v>60.53</v>
      </c>
      <c r="T51" t="n">
        <v>7193.72</v>
      </c>
      <c r="U51" t="n">
        <v>0.8100000000000001</v>
      </c>
      <c r="V51" t="n">
        <v>0.97</v>
      </c>
      <c r="W51" t="n">
        <v>0.21</v>
      </c>
      <c r="X51" t="n">
        <v>0.45</v>
      </c>
      <c r="Y51" t="n">
        <v>1</v>
      </c>
      <c r="Z51" t="n">
        <v>10</v>
      </c>
      <c r="AA51" t="n">
        <v>286.2137309561141</v>
      </c>
      <c r="AB51" t="n">
        <v>391.6102535528071</v>
      </c>
      <c r="AC51" t="n">
        <v>354.2355205821693</v>
      </c>
      <c r="AD51" t="n">
        <v>286213.7309561141</v>
      </c>
      <c r="AE51" t="n">
        <v>391610.2535528071</v>
      </c>
      <c r="AF51" t="n">
        <v>2.274012009311744e-06</v>
      </c>
      <c r="AG51" t="n">
        <v>9</v>
      </c>
      <c r="AH51" t="n">
        <v>354235.5205821693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3.6207</v>
      </c>
      <c r="E2" t="n">
        <v>27.62</v>
      </c>
      <c r="F2" t="n">
        <v>23.62</v>
      </c>
      <c r="G2" t="n">
        <v>6.68</v>
      </c>
      <c r="H2" t="n">
        <v>0.64</v>
      </c>
      <c r="I2" t="n">
        <v>212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68.83</v>
      </c>
      <c r="Q2" t="n">
        <v>2105.05</v>
      </c>
      <c r="R2" t="n">
        <v>257.92</v>
      </c>
      <c r="S2" t="n">
        <v>60.53</v>
      </c>
      <c r="T2" t="n">
        <v>97902.87</v>
      </c>
      <c r="U2" t="n">
        <v>0.23</v>
      </c>
      <c r="V2" t="n">
        <v>0.73</v>
      </c>
      <c r="W2" t="n">
        <v>0.78</v>
      </c>
      <c r="X2" t="n">
        <v>6.33</v>
      </c>
      <c r="Y2" t="n">
        <v>1</v>
      </c>
      <c r="Z2" t="n">
        <v>10</v>
      </c>
      <c r="AA2" t="n">
        <v>169.0268939855673</v>
      </c>
      <c r="AB2" t="n">
        <v>231.2700532912266</v>
      </c>
      <c r="AC2" t="n">
        <v>209.1979639947371</v>
      </c>
      <c r="AD2" t="n">
        <v>169026.8939855673</v>
      </c>
      <c r="AE2" t="n">
        <v>231270.0532912266</v>
      </c>
      <c r="AF2" t="n">
        <v>2.483377314820996e-06</v>
      </c>
      <c r="AG2" t="n">
        <v>11</v>
      </c>
      <c r="AH2" t="n">
        <v>209197.9639947371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3.947</v>
      </c>
      <c r="E2" t="n">
        <v>25.34</v>
      </c>
      <c r="F2" t="n">
        <v>20.82</v>
      </c>
      <c r="G2" t="n">
        <v>10.16</v>
      </c>
      <c r="H2" t="n">
        <v>0.18</v>
      </c>
      <c r="I2" t="n">
        <v>123</v>
      </c>
      <c r="J2" t="n">
        <v>98.70999999999999</v>
      </c>
      <c r="K2" t="n">
        <v>39.72</v>
      </c>
      <c r="L2" t="n">
        <v>1</v>
      </c>
      <c r="M2" t="n">
        <v>121</v>
      </c>
      <c r="N2" t="n">
        <v>12.99</v>
      </c>
      <c r="O2" t="n">
        <v>12407.75</v>
      </c>
      <c r="P2" t="n">
        <v>169.64</v>
      </c>
      <c r="Q2" t="n">
        <v>2104.17</v>
      </c>
      <c r="R2" t="n">
        <v>175.98</v>
      </c>
      <c r="S2" t="n">
        <v>60.53</v>
      </c>
      <c r="T2" t="n">
        <v>57381.94</v>
      </c>
      <c r="U2" t="n">
        <v>0.34</v>
      </c>
      <c r="V2" t="n">
        <v>0.83</v>
      </c>
      <c r="W2" t="n">
        <v>0.37</v>
      </c>
      <c r="X2" t="n">
        <v>3.54</v>
      </c>
      <c r="Y2" t="n">
        <v>1</v>
      </c>
      <c r="Z2" t="n">
        <v>10</v>
      </c>
      <c r="AA2" t="n">
        <v>246.2245046231922</v>
      </c>
      <c r="AB2" t="n">
        <v>336.8952298837899</v>
      </c>
      <c r="AC2" t="n">
        <v>304.7424219792061</v>
      </c>
      <c r="AD2" t="n">
        <v>246224.5046231922</v>
      </c>
      <c r="AE2" t="n">
        <v>336895.2298837898</v>
      </c>
      <c r="AF2" t="n">
        <v>2.320358731833579e-06</v>
      </c>
      <c r="AG2" t="n">
        <v>10</v>
      </c>
      <c r="AH2" t="n">
        <v>304742.4219792061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4.2162</v>
      </c>
      <c r="E3" t="n">
        <v>23.72</v>
      </c>
      <c r="F3" t="n">
        <v>19.86</v>
      </c>
      <c r="G3" t="n">
        <v>13.09</v>
      </c>
      <c r="H3" t="n">
        <v>0.22</v>
      </c>
      <c r="I3" t="n">
        <v>91</v>
      </c>
      <c r="J3" t="n">
        <v>99.02</v>
      </c>
      <c r="K3" t="n">
        <v>39.72</v>
      </c>
      <c r="L3" t="n">
        <v>1.25</v>
      </c>
      <c r="M3" t="n">
        <v>89</v>
      </c>
      <c r="N3" t="n">
        <v>13.05</v>
      </c>
      <c r="O3" t="n">
        <v>12446.14</v>
      </c>
      <c r="P3" t="n">
        <v>155.9</v>
      </c>
      <c r="Q3" t="n">
        <v>2104.11</v>
      </c>
      <c r="R3" t="n">
        <v>144.72</v>
      </c>
      <c r="S3" t="n">
        <v>60.53</v>
      </c>
      <c r="T3" t="n">
        <v>41908.99</v>
      </c>
      <c r="U3" t="n">
        <v>0.42</v>
      </c>
      <c r="V3" t="n">
        <v>0.87</v>
      </c>
      <c r="W3" t="n">
        <v>0.31</v>
      </c>
      <c r="X3" t="n">
        <v>2.58</v>
      </c>
      <c r="Y3" t="n">
        <v>1</v>
      </c>
      <c r="Z3" t="n">
        <v>10</v>
      </c>
      <c r="AA3" t="n">
        <v>226.7637319959516</v>
      </c>
      <c r="AB3" t="n">
        <v>310.2681422265176</v>
      </c>
      <c r="AC3" t="n">
        <v>280.6565861965832</v>
      </c>
      <c r="AD3" t="n">
        <v>226763.7319959516</v>
      </c>
      <c r="AE3" t="n">
        <v>310268.1422265176</v>
      </c>
      <c r="AF3" t="n">
        <v>2.478615780379209e-06</v>
      </c>
      <c r="AG3" t="n">
        <v>10</v>
      </c>
      <c r="AH3" t="n">
        <v>280656.5861965832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4.4033</v>
      </c>
      <c r="E4" t="n">
        <v>22.71</v>
      </c>
      <c r="F4" t="n">
        <v>19.26</v>
      </c>
      <c r="G4" t="n">
        <v>16.28</v>
      </c>
      <c r="H4" t="n">
        <v>0.27</v>
      </c>
      <c r="I4" t="n">
        <v>71</v>
      </c>
      <c r="J4" t="n">
        <v>99.33</v>
      </c>
      <c r="K4" t="n">
        <v>39.72</v>
      </c>
      <c r="L4" t="n">
        <v>1.5</v>
      </c>
      <c r="M4" t="n">
        <v>69</v>
      </c>
      <c r="N4" t="n">
        <v>13.11</v>
      </c>
      <c r="O4" t="n">
        <v>12484.55</v>
      </c>
      <c r="P4" t="n">
        <v>145.3</v>
      </c>
      <c r="Q4" t="n">
        <v>2104.11</v>
      </c>
      <c r="R4" t="n">
        <v>125.04</v>
      </c>
      <c r="S4" t="n">
        <v>60.53</v>
      </c>
      <c r="T4" t="n">
        <v>32168.06</v>
      </c>
      <c r="U4" t="n">
        <v>0.48</v>
      </c>
      <c r="V4" t="n">
        <v>0.89</v>
      </c>
      <c r="W4" t="n">
        <v>0.28</v>
      </c>
      <c r="X4" t="n">
        <v>1.98</v>
      </c>
      <c r="Y4" t="n">
        <v>1</v>
      </c>
      <c r="Z4" t="n">
        <v>10</v>
      </c>
      <c r="AA4" t="n">
        <v>204.7329552096234</v>
      </c>
      <c r="AB4" t="n">
        <v>280.124661498202</v>
      </c>
      <c r="AC4" t="n">
        <v>253.3899569623276</v>
      </c>
      <c r="AD4" t="n">
        <v>204732.9552096234</v>
      </c>
      <c r="AE4" t="n">
        <v>280124.661498202</v>
      </c>
      <c r="AF4" t="n">
        <v>2.588607956392905e-06</v>
      </c>
      <c r="AG4" t="n">
        <v>9</v>
      </c>
      <c r="AH4" t="n">
        <v>253389.9569623276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4.5835</v>
      </c>
      <c r="E5" t="n">
        <v>21.82</v>
      </c>
      <c r="F5" t="n">
        <v>18.68</v>
      </c>
      <c r="G5" t="n">
        <v>20.01</v>
      </c>
      <c r="H5" t="n">
        <v>0.31</v>
      </c>
      <c r="I5" t="n">
        <v>56</v>
      </c>
      <c r="J5" t="n">
        <v>99.64</v>
      </c>
      <c r="K5" t="n">
        <v>39.72</v>
      </c>
      <c r="L5" t="n">
        <v>1.75</v>
      </c>
      <c r="M5" t="n">
        <v>51</v>
      </c>
      <c r="N5" t="n">
        <v>13.18</v>
      </c>
      <c r="O5" t="n">
        <v>12522.99</v>
      </c>
      <c r="P5" t="n">
        <v>133.55</v>
      </c>
      <c r="Q5" t="n">
        <v>2103.93</v>
      </c>
      <c r="R5" t="n">
        <v>105.42</v>
      </c>
      <c r="S5" t="n">
        <v>60.53</v>
      </c>
      <c r="T5" t="n">
        <v>22435</v>
      </c>
      <c r="U5" t="n">
        <v>0.57</v>
      </c>
      <c r="V5" t="n">
        <v>0.92</v>
      </c>
      <c r="W5" t="n">
        <v>0.26</v>
      </c>
      <c r="X5" t="n">
        <v>1.4</v>
      </c>
      <c r="Y5" t="n">
        <v>1</v>
      </c>
      <c r="Z5" t="n">
        <v>10</v>
      </c>
      <c r="AA5" t="n">
        <v>192.7818204873814</v>
      </c>
      <c r="AB5" t="n">
        <v>263.7725917243859</v>
      </c>
      <c r="AC5" t="n">
        <v>238.5985057774452</v>
      </c>
      <c r="AD5" t="n">
        <v>192781.8204873814</v>
      </c>
      <c r="AE5" t="n">
        <v>263772.5917243859</v>
      </c>
      <c r="AF5" t="n">
        <v>2.694543766749229e-06</v>
      </c>
      <c r="AG5" t="n">
        <v>9</v>
      </c>
      <c r="AH5" t="n">
        <v>238598.5057774452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4.6072</v>
      </c>
      <c r="E6" t="n">
        <v>21.71</v>
      </c>
      <c r="F6" t="n">
        <v>18.71</v>
      </c>
      <c r="G6" t="n">
        <v>22.91</v>
      </c>
      <c r="H6" t="n">
        <v>0.35</v>
      </c>
      <c r="I6" t="n">
        <v>49</v>
      </c>
      <c r="J6" t="n">
        <v>99.95</v>
      </c>
      <c r="K6" t="n">
        <v>39.72</v>
      </c>
      <c r="L6" t="n">
        <v>2</v>
      </c>
      <c r="M6" t="n">
        <v>17</v>
      </c>
      <c r="N6" t="n">
        <v>13.24</v>
      </c>
      <c r="O6" t="n">
        <v>12561.45</v>
      </c>
      <c r="P6" t="n">
        <v>129.18</v>
      </c>
      <c r="Q6" t="n">
        <v>2104.11</v>
      </c>
      <c r="R6" t="n">
        <v>106.28</v>
      </c>
      <c r="S6" t="n">
        <v>60.53</v>
      </c>
      <c r="T6" t="n">
        <v>22900.51</v>
      </c>
      <c r="U6" t="n">
        <v>0.57</v>
      </c>
      <c r="V6" t="n">
        <v>0.92</v>
      </c>
      <c r="W6" t="n">
        <v>0.28</v>
      </c>
      <c r="X6" t="n">
        <v>1.43</v>
      </c>
      <c r="Y6" t="n">
        <v>1</v>
      </c>
      <c r="Z6" t="n">
        <v>10</v>
      </c>
      <c r="AA6" t="n">
        <v>189.9986538472162</v>
      </c>
      <c r="AB6" t="n">
        <v>259.9645403426674</v>
      </c>
      <c r="AC6" t="n">
        <v>235.153889474963</v>
      </c>
      <c r="AD6" t="n">
        <v>189998.6538472162</v>
      </c>
      <c r="AE6" t="n">
        <v>259964.5403426673</v>
      </c>
      <c r="AF6" t="n">
        <v>2.708476500963685e-06</v>
      </c>
      <c r="AG6" t="n">
        <v>9</v>
      </c>
      <c r="AH6" t="n">
        <v>235153.889474963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4.6094</v>
      </c>
      <c r="E7" t="n">
        <v>21.69</v>
      </c>
      <c r="F7" t="n">
        <v>18.72</v>
      </c>
      <c r="G7" t="n">
        <v>23.4</v>
      </c>
      <c r="H7" t="n">
        <v>0.39</v>
      </c>
      <c r="I7" t="n">
        <v>48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128.81</v>
      </c>
      <c r="Q7" t="n">
        <v>2103.99</v>
      </c>
      <c r="R7" t="n">
        <v>105.83</v>
      </c>
      <c r="S7" t="n">
        <v>60.53</v>
      </c>
      <c r="T7" t="n">
        <v>22680.86</v>
      </c>
      <c r="U7" t="n">
        <v>0.57</v>
      </c>
      <c r="V7" t="n">
        <v>0.92</v>
      </c>
      <c r="W7" t="n">
        <v>0.3</v>
      </c>
      <c r="X7" t="n">
        <v>1.44</v>
      </c>
      <c r="Y7" t="n">
        <v>1</v>
      </c>
      <c r="Z7" t="n">
        <v>10</v>
      </c>
      <c r="AA7" t="n">
        <v>189.7741635946854</v>
      </c>
      <c r="AB7" t="n">
        <v>259.657382875344</v>
      </c>
      <c r="AC7" t="n">
        <v>234.8760466852226</v>
      </c>
      <c r="AD7" t="n">
        <v>189774.1635946854</v>
      </c>
      <c r="AE7" t="n">
        <v>259657.382875344</v>
      </c>
      <c r="AF7" t="n">
        <v>2.709769834941398e-06</v>
      </c>
      <c r="AG7" t="n">
        <v>9</v>
      </c>
      <c r="AH7" t="n">
        <v>234876.0466852226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2.6522</v>
      </c>
      <c r="E2" t="n">
        <v>37.7</v>
      </c>
      <c r="F2" t="n">
        <v>24.84</v>
      </c>
      <c r="G2" t="n">
        <v>5.87</v>
      </c>
      <c r="H2" t="n">
        <v>0.09</v>
      </c>
      <c r="I2" t="n">
        <v>254</v>
      </c>
      <c r="J2" t="n">
        <v>204</v>
      </c>
      <c r="K2" t="n">
        <v>55.27</v>
      </c>
      <c r="L2" t="n">
        <v>1</v>
      </c>
      <c r="M2" t="n">
        <v>252</v>
      </c>
      <c r="N2" t="n">
        <v>42.72</v>
      </c>
      <c r="O2" t="n">
        <v>25393.6</v>
      </c>
      <c r="P2" t="n">
        <v>349.39</v>
      </c>
      <c r="Q2" t="n">
        <v>2104.6</v>
      </c>
      <c r="R2" t="n">
        <v>308.25</v>
      </c>
      <c r="S2" t="n">
        <v>60.53</v>
      </c>
      <c r="T2" t="n">
        <v>122862.08</v>
      </c>
      <c r="U2" t="n">
        <v>0.2</v>
      </c>
      <c r="V2" t="n">
        <v>0.6899999999999999</v>
      </c>
      <c r="W2" t="n">
        <v>0.57</v>
      </c>
      <c r="X2" t="n">
        <v>7.55</v>
      </c>
      <c r="Y2" t="n">
        <v>1</v>
      </c>
      <c r="Z2" t="n">
        <v>10</v>
      </c>
      <c r="AA2" t="n">
        <v>594.0942546770209</v>
      </c>
      <c r="AB2" t="n">
        <v>812.8659688378375</v>
      </c>
      <c r="AC2" t="n">
        <v>735.287181636506</v>
      </c>
      <c r="AD2" t="n">
        <v>594094.2546770209</v>
      </c>
      <c r="AE2" t="n">
        <v>812865.9688378375</v>
      </c>
      <c r="AF2" t="n">
        <v>1.382253055116886e-06</v>
      </c>
      <c r="AG2" t="n">
        <v>15</v>
      </c>
      <c r="AH2" t="n">
        <v>735287.181636506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3.0583</v>
      </c>
      <c r="E3" t="n">
        <v>32.7</v>
      </c>
      <c r="F3" t="n">
        <v>22.67</v>
      </c>
      <c r="G3" t="n">
        <v>7.39</v>
      </c>
      <c r="H3" t="n">
        <v>0.11</v>
      </c>
      <c r="I3" t="n">
        <v>184</v>
      </c>
      <c r="J3" t="n">
        <v>204.39</v>
      </c>
      <c r="K3" t="n">
        <v>55.27</v>
      </c>
      <c r="L3" t="n">
        <v>1.25</v>
      </c>
      <c r="M3" t="n">
        <v>182</v>
      </c>
      <c r="N3" t="n">
        <v>42.87</v>
      </c>
      <c r="O3" t="n">
        <v>25442.42</v>
      </c>
      <c r="P3" t="n">
        <v>316.28</v>
      </c>
      <c r="Q3" t="n">
        <v>2104.44</v>
      </c>
      <c r="R3" t="n">
        <v>236.57</v>
      </c>
      <c r="S3" t="n">
        <v>60.53</v>
      </c>
      <c r="T3" t="n">
        <v>87371.48</v>
      </c>
      <c r="U3" t="n">
        <v>0.26</v>
      </c>
      <c r="V3" t="n">
        <v>0.76</v>
      </c>
      <c r="W3" t="n">
        <v>0.46</v>
      </c>
      <c r="X3" t="n">
        <v>5.39</v>
      </c>
      <c r="Y3" t="n">
        <v>1</v>
      </c>
      <c r="Z3" t="n">
        <v>10</v>
      </c>
      <c r="AA3" t="n">
        <v>480.3871352624076</v>
      </c>
      <c r="AB3" t="n">
        <v>657.2868716506948</v>
      </c>
      <c r="AC3" t="n">
        <v>594.5563351282701</v>
      </c>
      <c r="AD3" t="n">
        <v>480387.1352624076</v>
      </c>
      <c r="AE3" t="n">
        <v>657286.8716506949</v>
      </c>
      <c r="AF3" t="n">
        <v>1.593901107934535e-06</v>
      </c>
      <c r="AG3" t="n">
        <v>13</v>
      </c>
      <c r="AH3" t="n">
        <v>594556.3351282701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3.35</v>
      </c>
      <c r="E4" t="n">
        <v>29.85</v>
      </c>
      <c r="F4" t="n">
        <v>21.45</v>
      </c>
      <c r="G4" t="n">
        <v>8.94</v>
      </c>
      <c r="H4" t="n">
        <v>0.13</v>
      </c>
      <c r="I4" t="n">
        <v>144</v>
      </c>
      <c r="J4" t="n">
        <v>204.79</v>
      </c>
      <c r="K4" t="n">
        <v>55.27</v>
      </c>
      <c r="L4" t="n">
        <v>1.5</v>
      </c>
      <c r="M4" t="n">
        <v>142</v>
      </c>
      <c r="N4" t="n">
        <v>43.02</v>
      </c>
      <c r="O4" t="n">
        <v>25491.3</v>
      </c>
      <c r="P4" t="n">
        <v>296.57</v>
      </c>
      <c r="Q4" t="n">
        <v>2104.25</v>
      </c>
      <c r="R4" t="n">
        <v>196.62</v>
      </c>
      <c r="S4" t="n">
        <v>60.53</v>
      </c>
      <c r="T4" t="n">
        <v>67595.31</v>
      </c>
      <c r="U4" t="n">
        <v>0.31</v>
      </c>
      <c r="V4" t="n">
        <v>0.8</v>
      </c>
      <c r="W4" t="n">
        <v>0.4</v>
      </c>
      <c r="X4" t="n">
        <v>4.17</v>
      </c>
      <c r="Y4" t="n">
        <v>1</v>
      </c>
      <c r="Z4" t="n">
        <v>10</v>
      </c>
      <c r="AA4" t="n">
        <v>421.3632082247373</v>
      </c>
      <c r="AB4" t="n">
        <v>576.5277307258713</v>
      </c>
      <c r="AC4" t="n">
        <v>521.5047332671454</v>
      </c>
      <c r="AD4" t="n">
        <v>421363.2082247373</v>
      </c>
      <c r="AE4" t="n">
        <v>576527.7307258713</v>
      </c>
      <c r="AF4" t="n">
        <v>1.745927054762676e-06</v>
      </c>
      <c r="AG4" t="n">
        <v>12</v>
      </c>
      <c r="AH4" t="n">
        <v>521504.7332671455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3.569</v>
      </c>
      <c r="E5" t="n">
        <v>28.02</v>
      </c>
      <c r="F5" t="n">
        <v>20.67</v>
      </c>
      <c r="G5" t="n">
        <v>10.51</v>
      </c>
      <c r="H5" t="n">
        <v>0.15</v>
      </c>
      <c r="I5" t="n">
        <v>118</v>
      </c>
      <c r="J5" t="n">
        <v>205.18</v>
      </c>
      <c r="K5" t="n">
        <v>55.27</v>
      </c>
      <c r="L5" t="n">
        <v>1.75</v>
      </c>
      <c r="M5" t="n">
        <v>116</v>
      </c>
      <c r="N5" t="n">
        <v>43.16</v>
      </c>
      <c r="O5" t="n">
        <v>25540.22</v>
      </c>
      <c r="P5" t="n">
        <v>283.24</v>
      </c>
      <c r="Q5" t="n">
        <v>2104.14</v>
      </c>
      <c r="R5" t="n">
        <v>171.15</v>
      </c>
      <c r="S5" t="n">
        <v>60.53</v>
      </c>
      <c r="T5" t="n">
        <v>54988.93</v>
      </c>
      <c r="U5" t="n">
        <v>0.35</v>
      </c>
      <c r="V5" t="n">
        <v>0.83</v>
      </c>
      <c r="W5" t="n">
        <v>0.35</v>
      </c>
      <c r="X5" t="n">
        <v>3.39</v>
      </c>
      <c r="Y5" t="n">
        <v>1</v>
      </c>
      <c r="Z5" t="n">
        <v>10</v>
      </c>
      <c r="AA5" t="n">
        <v>381.0831492023465</v>
      </c>
      <c r="AB5" t="n">
        <v>521.4147769406486</v>
      </c>
      <c r="AC5" t="n">
        <v>471.6516824396679</v>
      </c>
      <c r="AD5" t="n">
        <v>381083.1492023465</v>
      </c>
      <c r="AE5" t="n">
        <v>521414.7769406486</v>
      </c>
      <c r="AF5" t="n">
        <v>1.860063778641191e-06</v>
      </c>
      <c r="AG5" t="n">
        <v>11</v>
      </c>
      <c r="AH5" t="n">
        <v>471651.6824396679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3.7351</v>
      </c>
      <c r="E6" t="n">
        <v>26.77</v>
      </c>
      <c r="F6" t="n">
        <v>20.15</v>
      </c>
      <c r="G6" t="n">
        <v>12.09</v>
      </c>
      <c r="H6" t="n">
        <v>0.17</v>
      </c>
      <c r="I6" t="n">
        <v>100</v>
      </c>
      <c r="J6" t="n">
        <v>205.58</v>
      </c>
      <c r="K6" t="n">
        <v>55.27</v>
      </c>
      <c r="L6" t="n">
        <v>2</v>
      </c>
      <c r="M6" t="n">
        <v>98</v>
      </c>
      <c r="N6" t="n">
        <v>43.31</v>
      </c>
      <c r="O6" t="n">
        <v>25589.2</v>
      </c>
      <c r="P6" t="n">
        <v>273.83</v>
      </c>
      <c r="Q6" t="n">
        <v>2104.26</v>
      </c>
      <c r="R6" t="n">
        <v>154.37</v>
      </c>
      <c r="S6" t="n">
        <v>60.53</v>
      </c>
      <c r="T6" t="n">
        <v>46690.87</v>
      </c>
      <c r="U6" t="n">
        <v>0.39</v>
      </c>
      <c r="V6" t="n">
        <v>0.85</v>
      </c>
      <c r="W6" t="n">
        <v>0.32</v>
      </c>
      <c r="X6" t="n">
        <v>2.87</v>
      </c>
      <c r="Y6" t="n">
        <v>1</v>
      </c>
      <c r="Z6" t="n">
        <v>10</v>
      </c>
      <c r="AA6" t="n">
        <v>361.5654165632813</v>
      </c>
      <c r="AB6" t="n">
        <v>494.7097540822863</v>
      </c>
      <c r="AC6" t="n">
        <v>447.4953494821729</v>
      </c>
      <c r="AD6" t="n">
        <v>361565.4165632813</v>
      </c>
      <c r="AE6" t="n">
        <v>494709.7540822863</v>
      </c>
      <c r="AF6" t="n">
        <v>1.946630490222111e-06</v>
      </c>
      <c r="AG6" t="n">
        <v>11</v>
      </c>
      <c r="AH6" t="n">
        <v>447495.3494821729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3.8813</v>
      </c>
      <c r="E7" t="n">
        <v>25.76</v>
      </c>
      <c r="F7" t="n">
        <v>19.71</v>
      </c>
      <c r="G7" t="n">
        <v>13.75</v>
      </c>
      <c r="H7" t="n">
        <v>0.19</v>
      </c>
      <c r="I7" t="n">
        <v>86</v>
      </c>
      <c r="J7" t="n">
        <v>205.98</v>
      </c>
      <c r="K7" t="n">
        <v>55.27</v>
      </c>
      <c r="L7" t="n">
        <v>2.25</v>
      </c>
      <c r="M7" t="n">
        <v>84</v>
      </c>
      <c r="N7" t="n">
        <v>43.46</v>
      </c>
      <c r="O7" t="n">
        <v>25638.22</v>
      </c>
      <c r="P7" t="n">
        <v>265.34</v>
      </c>
      <c r="Q7" t="n">
        <v>2104.01</v>
      </c>
      <c r="R7" t="n">
        <v>140.15</v>
      </c>
      <c r="S7" t="n">
        <v>60.53</v>
      </c>
      <c r="T7" t="n">
        <v>39651.11</v>
      </c>
      <c r="U7" t="n">
        <v>0.43</v>
      </c>
      <c r="V7" t="n">
        <v>0.87</v>
      </c>
      <c r="W7" t="n">
        <v>0.3</v>
      </c>
      <c r="X7" t="n">
        <v>2.43</v>
      </c>
      <c r="Y7" t="n">
        <v>1</v>
      </c>
      <c r="Z7" t="n">
        <v>10</v>
      </c>
      <c r="AA7" t="n">
        <v>335.1208639107497</v>
      </c>
      <c r="AB7" t="n">
        <v>458.5271504917676</v>
      </c>
      <c r="AC7" t="n">
        <v>414.7659627957301</v>
      </c>
      <c r="AD7" t="n">
        <v>335120.8639107497</v>
      </c>
      <c r="AE7" t="n">
        <v>458527.1504917676</v>
      </c>
      <c r="AF7" t="n">
        <v>2.022825873925485e-06</v>
      </c>
      <c r="AG7" t="n">
        <v>10</v>
      </c>
      <c r="AH7" t="n">
        <v>414765.9627957301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3.9927</v>
      </c>
      <c r="E8" t="n">
        <v>25.05</v>
      </c>
      <c r="F8" t="n">
        <v>19.4</v>
      </c>
      <c r="G8" t="n">
        <v>15.31</v>
      </c>
      <c r="H8" t="n">
        <v>0.22</v>
      </c>
      <c r="I8" t="n">
        <v>76</v>
      </c>
      <c r="J8" t="n">
        <v>206.38</v>
      </c>
      <c r="K8" t="n">
        <v>55.27</v>
      </c>
      <c r="L8" t="n">
        <v>2.5</v>
      </c>
      <c r="M8" t="n">
        <v>74</v>
      </c>
      <c r="N8" t="n">
        <v>43.6</v>
      </c>
      <c r="O8" t="n">
        <v>25687.3</v>
      </c>
      <c r="P8" t="n">
        <v>258.79</v>
      </c>
      <c r="Q8" t="n">
        <v>2104.24</v>
      </c>
      <c r="R8" t="n">
        <v>129.72</v>
      </c>
      <c r="S8" t="n">
        <v>60.53</v>
      </c>
      <c r="T8" t="n">
        <v>34485.99</v>
      </c>
      <c r="U8" t="n">
        <v>0.47</v>
      </c>
      <c r="V8" t="n">
        <v>0.89</v>
      </c>
      <c r="W8" t="n">
        <v>0.28</v>
      </c>
      <c r="X8" t="n">
        <v>2.12</v>
      </c>
      <c r="Y8" t="n">
        <v>1</v>
      </c>
      <c r="Z8" t="n">
        <v>10</v>
      </c>
      <c r="AA8" t="n">
        <v>323.8374749064851</v>
      </c>
      <c r="AB8" t="n">
        <v>443.088719868142</v>
      </c>
      <c r="AC8" t="n">
        <v>400.8009543228499</v>
      </c>
      <c r="AD8" t="n">
        <v>323837.4749064851</v>
      </c>
      <c r="AE8" t="n">
        <v>443088.719868142</v>
      </c>
      <c r="AF8" t="n">
        <v>2.080884463149533e-06</v>
      </c>
      <c r="AG8" t="n">
        <v>10</v>
      </c>
      <c r="AH8" t="n">
        <v>400800.9543228499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4.0949</v>
      </c>
      <c r="E9" t="n">
        <v>24.42</v>
      </c>
      <c r="F9" t="n">
        <v>19.14</v>
      </c>
      <c r="G9" t="n">
        <v>17.14</v>
      </c>
      <c r="H9" t="n">
        <v>0.24</v>
      </c>
      <c r="I9" t="n">
        <v>67</v>
      </c>
      <c r="J9" t="n">
        <v>206.78</v>
      </c>
      <c r="K9" t="n">
        <v>55.27</v>
      </c>
      <c r="L9" t="n">
        <v>2.75</v>
      </c>
      <c r="M9" t="n">
        <v>65</v>
      </c>
      <c r="N9" t="n">
        <v>43.75</v>
      </c>
      <c r="O9" t="n">
        <v>25736.42</v>
      </c>
      <c r="P9" t="n">
        <v>252.78</v>
      </c>
      <c r="Q9" t="n">
        <v>2104.02</v>
      </c>
      <c r="R9" t="n">
        <v>121.2</v>
      </c>
      <c r="S9" t="n">
        <v>60.53</v>
      </c>
      <c r="T9" t="n">
        <v>30270.34</v>
      </c>
      <c r="U9" t="n">
        <v>0.5</v>
      </c>
      <c r="V9" t="n">
        <v>0.9</v>
      </c>
      <c r="W9" t="n">
        <v>0.27</v>
      </c>
      <c r="X9" t="n">
        <v>1.86</v>
      </c>
      <c r="Y9" t="n">
        <v>1</v>
      </c>
      <c r="Z9" t="n">
        <v>10</v>
      </c>
      <c r="AA9" t="n">
        <v>314.0987480594416</v>
      </c>
      <c r="AB9" t="n">
        <v>429.7637641537113</v>
      </c>
      <c r="AC9" t="n">
        <v>388.7477136801116</v>
      </c>
      <c r="AD9" t="n">
        <v>314098.7480594416</v>
      </c>
      <c r="AE9" t="n">
        <v>429763.7641537113</v>
      </c>
      <c r="AF9" t="n">
        <v>2.134148267626174e-06</v>
      </c>
      <c r="AG9" t="n">
        <v>10</v>
      </c>
      <c r="AH9" t="n">
        <v>388747.7136801116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4.1709</v>
      </c>
      <c r="E10" t="n">
        <v>23.98</v>
      </c>
      <c r="F10" t="n">
        <v>18.94</v>
      </c>
      <c r="G10" t="n">
        <v>18.63</v>
      </c>
      <c r="H10" t="n">
        <v>0.26</v>
      </c>
      <c r="I10" t="n">
        <v>61</v>
      </c>
      <c r="J10" t="n">
        <v>207.17</v>
      </c>
      <c r="K10" t="n">
        <v>55.27</v>
      </c>
      <c r="L10" t="n">
        <v>3</v>
      </c>
      <c r="M10" t="n">
        <v>59</v>
      </c>
      <c r="N10" t="n">
        <v>43.9</v>
      </c>
      <c r="O10" t="n">
        <v>25785.6</v>
      </c>
      <c r="P10" t="n">
        <v>247.73</v>
      </c>
      <c r="Q10" t="n">
        <v>2104.02</v>
      </c>
      <c r="R10" t="n">
        <v>114.49</v>
      </c>
      <c r="S10" t="n">
        <v>60.53</v>
      </c>
      <c r="T10" t="n">
        <v>26943.98</v>
      </c>
      <c r="U10" t="n">
        <v>0.53</v>
      </c>
      <c r="V10" t="n">
        <v>0.91</v>
      </c>
      <c r="W10" t="n">
        <v>0.26</v>
      </c>
      <c r="X10" t="n">
        <v>1.66</v>
      </c>
      <c r="Y10" t="n">
        <v>1</v>
      </c>
      <c r="Z10" t="n">
        <v>10</v>
      </c>
      <c r="AA10" t="n">
        <v>306.8096495648347</v>
      </c>
      <c r="AB10" t="n">
        <v>419.79049802106</v>
      </c>
      <c r="AC10" t="n">
        <v>379.7262820695935</v>
      </c>
      <c r="AD10" t="n">
        <v>306809.6495648347</v>
      </c>
      <c r="AE10" t="n">
        <v>419790.49802106</v>
      </c>
      <c r="AF10" t="n">
        <v>2.173757359017804e-06</v>
      </c>
      <c r="AG10" t="n">
        <v>10</v>
      </c>
      <c r="AH10" t="n">
        <v>379726.2820695936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4.29</v>
      </c>
      <c r="E11" t="n">
        <v>23.31</v>
      </c>
      <c r="F11" t="n">
        <v>18.56</v>
      </c>
      <c r="G11" t="n">
        <v>20.62</v>
      </c>
      <c r="H11" t="n">
        <v>0.28</v>
      </c>
      <c r="I11" t="n">
        <v>54</v>
      </c>
      <c r="J11" t="n">
        <v>207.57</v>
      </c>
      <c r="K11" t="n">
        <v>55.27</v>
      </c>
      <c r="L11" t="n">
        <v>3.25</v>
      </c>
      <c r="M11" t="n">
        <v>52</v>
      </c>
      <c r="N11" t="n">
        <v>44.05</v>
      </c>
      <c r="O11" t="n">
        <v>25834.83</v>
      </c>
      <c r="P11" t="n">
        <v>239.95</v>
      </c>
      <c r="Q11" t="n">
        <v>2103.99</v>
      </c>
      <c r="R11" t="n">
        <v>101.71</v>
      </c>
      <c r="S11" t="n">
        <v>60.53</v>
      </c>
      <c r="T11" t="n">
        <v>20589.43</v>
      </c>
      <c r="U11" t="n">
        <v>0.6</v>
      </c>
      <c r="V11" t="n">
        <v>0.93</v>
      </c>
      <c r="W11" t="n">
        <v>0.24</v>
      </c>
      <c r="X11" t="n">
        <v>1.28</v>
      </c>
      <c r="Y11" t="n">
        <v>1</v>
      </c>
      <c r="Z11" t="n">
        <v>10</v>
      </c>
      <c r="AA11" t="n">
        <v>285.2161798349237</v>
      </c>
      <c r="AB11" t="n">
        <v>390.2453600999451</v>
      </c>
      <c r="AC11" t="n">
        <v>353.0008906448084</v>
      </c>
      <c r="AD11" t="n">
        <v>285216.1798349237</v>
      </c>
      <c r="AE11" t="n">
        <v>390245.3600999451</v>
      </c>
      <c r="AF11" t="n">
        <v>2.235828974606531e-06</v>
      </c>
      <c r="AG11" t="n">
        <v>9</v>
      </c>
      <c r="AH11" t="n">
        <v>353000.8906448084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4.2448</v>
      </c>
      <c r="E12" t="n">
        <v>23.56</v>
      </c>
      <c r="F12" t="n">
        <v>18.93</v>
      </c>
      <c r="G12" t="n">
        <v>22.27</v>
      </c>
      <c r="H12" t="n">
        <v>0.3</v>
      </c>
      <c r="I12" t="n">
        <v>51</v>
      </c>
      <c r="J12" t="n">
        <v>207.97</v>
      </c>
      <c r="K12" t="n">
        <v>55.27</v>
      </c>
      <c r="L12" t="n">
        <v>3.5</v>
      </c>
      <c r="M12" t="n">
        <v>49</v>
      </c>
      <c r="N12" t="n">
        <v>44.2</v>
      </c>
      <c r="O12" t="n">
        <v>25884.1</v>
      </c>
      <c r="P12" t="n">
        <v>242.91</v>
      </c>
      <c r="Q12" t="n">
        <v>2103.94</v>
      </c>
      <c r="R12" t="n">
        <v>116.16</v>
      </c>
      <c r="S12" t="n">
        <v>60.53</v>
      </c>
      <c r="T12" t="n">
        <v>27828.95</v>
      </c>
      <c r="U12" t="n">
        <v>0.52</v>
      </c>
      <c r="V12" t="n">
        <v>0.91</v>
      </c>
      <c r="W12" t="n">
        <v>0.21</v>
      </c>
      <c r="X12" t="n">
        <v>1.65</v>
      </c>
      <c r="Y12" t="n">
        <v>1</v>
      </c>
      <c r="Z12" t="n">
        <v>10</v>
      </c>
      <c r="AA12" t="n">
        <v>300.5592359756358</v>
      </c>
      <c r="AB12" t="n">
        <v>411.2384063995319</v>
      </c>
      <c r="AC12" t="n">
        <v>371.9903900694882</v>
      </c>
      <c r="AD12" t="n">
        <v>300559.2359756358</v>
      </c>
      <c r="AE12" t="n">
        <v>411238.4063995319</v>
      </c>
      <c r="AF12" t="n">
        <v>2.212271988673614e-06</v>
      </c>
      <c r="AG12" t="n">
        <v>10</v>
      </c>
      <c r="AH12" t="n">
        <v>371990.3900694882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4.3174</v>
      </c>
      <c r="E13" t="n">
        <v>23.16</v>
      </c>
      <c r="F13" t="n">
        <v>18.69</v>
      </c>
      <c r="G13" t="n">
        <v>23.86</v>
      </c>
      <c r="H13" t="n">
        <v>0.32</v>
      </c>
      <c r="I13" t="n">
        <v>47</v>
      </c>
      <c r="J13" t="n">
        <v>208.37</v>
      </c>
      <c r="K13" t="n">
        <v>55.27</v>
      </c>
      <c r="L13" t="n">
        <v>3.75</v>
      </c>
      <c r="M13" t="n">
        <v>45</v>
      </c>
      <c r="N13" t="n">
        <v>44.35</v>
      </c>
      <c r="O13" t="n">
        <v>25933.43</v>
      </c>
      <c r="P13" t="n">
        <v>237.34</v>
      </c>
      <c r="Q13" t="n">
        <v>2103.92</v>
      </c>
      <c r="R13" t="n">
        <v>106.98</v>
      </c>
      <c r="S13" t="n">
        <v>60.53</v>
      </c>
      <c r="T13" t="n">
        <v>23260.6</v>
      </c>
      <c r="U13" t="n">
        <v>0.57</v>
      </c>
      <c r="V13" t="n">
        <v>0.92</v>
      </c>
      <c r="W13" t="n">
        <v>0.24</v>
      </c>
      <c r="X13" t="n">
        <v>1.41</v>
      </c>
      <c r="Y13" t="n">
        <v>1</v>
      </c>
      <c r="Z13" t="n">
        <v>10</v>
      </c>
      <c r="AA13" t="n">
        <v>282.928184079356</v>
      </c>
      <c r="AB13" t="n">
        <v>387.1148233679285</v>
      </c>
      <c r="AC13" t="n">
        <v>350.1691279447596</v>
      </c>
      <c r="AD13" t="n">
        <v>282928.184079356</v>
      </c>
      <c r="AE13" t="n">
        <v>387114.8233679285</v>
      </c>
      <c r="AF13" t="n">
        <v>2.250109094397724e-06</v>
      </c>
      <c r="AG13" t="n">
        <v>9</v>
      </c>
      <c r="AH13" t="n">
        <v>350169.1279447596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4.3831</v>
      </c>
      <c r="E14" t="n">
        <v>22.82</v>
      </c>
      <c r="F14" t="n">
        <v>18.51</v>
      </c>
      <c r="G14" t="n">
        <v>25.82</v>
      </c>
      <c r="H14" t="n">
        <v>0.34</v>
      </c>
      <c r="I14" t="n">
        <v>43</v>
      </c>
      <c r="J14" t="n">
        <v>208.77</v>
      </c>
      <c r="K14" t="n">
        <v>55.27</v>
      </c>
      <c r="L14" t="n">
        <v>4</v>
      </c>
      <c r="M14" t="n">
        <v>41</v>
      </c>
      <c r="N14" t="n">
        <v>44.5</v>
      </c>
      <c r="O14" t="n">
        <v>25982.82</v>
      </c>
      <c r="P14" t="n">
        <v>232.43</v>
      </c>
      <c r="Q14" t="n">
        <v>2104.08</v>
      </c>
      <c r="R14" t="n">
        <v>100.84</v>
      </c>
      <c r="S14" t="n">
        <v>60.53</v>
      </c>
      <c r="T14" t="n">
        <v>20209.5</v>
      </c>
      <c r="U14" t="n">
        <v>0.6</v>
      </c>
      <c r="V14" t="n">
        <v>0.93</v>
      </c>
      <c r="W14" t="n">
        <v>0.23</v>
      </c>
      <c r="X14" t="n">
        <v>1.23</v>
      </c>
      <c r="Y14" t="n">
        <v>1</v>
      </c>
      <c r="Z14" t="n">
        <v>10</v>
      </c>
      <c r="AA14" t="n">
        <v>276.9203532670643</v>
      </c>
      <c r="AB14" t="n">
        <v>378.8946442037616</v>
      </c>
      <c r="AC14" t="n">
        <v>342.7334711429268</v>
      </c>
      <c r="AD14" t="n">
        <v>276920.3532670643</v>
      </c>
      <c r="AE14" t="n">
        <v>378894.6442037616</v>
      </c>
      <c r="AF14" t="n">
        <v>2.284350111561279e-06</v>
      </c>
      <c r="AG14" t="n">
        <v>9</v>
      </c>
      <c r="AH14" t="n">
        <v>342733.4711429268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4.4276</v>
      </c>
      <c r="E15" t="n">
        <v>22.59</v>
      </c>
      <c r="F15" t="n">
        <v>18.4</v>
      </c>
      <c r="G15" t="n">
        <v>27.6</v>
      </c>
      <c r="H15" t="n">
        <v>0.36</v>
      </c>
      <c r="I15" t="n">
        <v>40</v>
      </c>
      <c r="J15" t="n">
        <v>209.17</v>
      </c>
      <c r="K15" t="n">
        <v>55.27</v>
      </c>
      <c r="L15" t="n">
        <v>4.25</v>
      </c>
      <c r="M15" t="n">
        <v>38</v>
      </c>
      <c r="N15" t="n">
        <v>44.65</v>
      </c>
      <c r="O15" t="n">
        <v>26032.25</v>
      </c>
      <c r="P15" t="n">
        <v>228.6</v>
      </c>
      <c r="Q15" t="n">
        <v>2104.01</v>
      </c>
      <c r="R15" t="n">
        <v>97.25</v>
      </c>
      <c r="S15" t="n">
        <v>60.53</v>
      </c>
      <c r="T15" t="n">
        <v>18431.41</v>
      </c>
      <c r="U15" t="n">
        <v>0.62</v>
      </c>
      <c r="V15" t="n">
        <v>0.93</v>
      </c>
      <c r="W15" t="n">
        <v>0.23</v>
      </c>
      <c r="X15" t="n">
        <v>1.12</v>
      </c>
      <c r="Y15" t="n">
        <v>1</v>
      </c>
      <c r="Z15" t="n">
        <v>10</v>
      </c>
      <c r="AA15" t="n">
        <v>272.7100552439316</v>
      </c>
      <c r="AB15" t="n">
        <v>373.133928703272</v>
      </c>
      <c r="AC15" t="n">
        <v>337.522550244589</v>
      </c>
      <c r="AD15" t="n">
        <v>272710.0552439316</v>
      </c>
      <c r="AE15" t="n">
        <v>373133.928703272</v>
      </c>
      <c r="AF15" t="n">
        <v>2.307542276915589e-06</v>
      </c>
      <c r="AG15" t="n">
        <v>9</v>
      </c>
      <c r="AH15" t="n">
        <v>337522.5502445889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4.4693</v>
      </c>
      <c r="E16" t="n">
        <v>22.38</v>
      </c>
      <c r="F16" t="n">
        <v>18.31</v>
      </c>
      <c r="G16" t="n">
        <v>29.69</v>
      </c>
      <c r="H16" t="n">
        <v>0.38</v>
      </c>
      <c r="I16" t="n">
        <v>37</v>
      </c>
      <c r="J16" t="n">
        <v>209.58</v>
      </c>
      <c r="K16" t="n">
        <v>55.27</v>
      </c>
      <c r="L16" t="n">
        <v>4.5</v>
      </c>
      <c r="M16" t="n">
        <v>35</v>
      </c>
      <c r="N16" t="n">
        <v>44.8</v>
      </c>
      <c r="O16" t="n">
        <v>26081.73</v>
      </c>
      <c r="P16" t="n">
        <v>224.97</v>
      </c>
      <c r="Q16" t="n">
        <v>2104.06</v>
      </c>
      <c r="R16" t="n">
        <v>94.25</v>
      </c>
      <c r="S16" t="n">
        <v>60.53</v>
      </c>
      <c r="T16" t="n">
        <v>16943.41</v>
      </c>
      <c r="U16" t="n">
        <v>0.64</v>
      </c>
      <c r="V16" t="n">
        <v>0.9399999999999999</v>
      </c>
      <c r="W16" t="n">
        <v>0.22</v>
      </c>
      <c r="X16" t="n">
        <v>1.03</v>
      </c>
      <c r="Y16" t="n">
        <v>1</v>
      </c>
      <c r="Z16" t="n">
        <v>10</v>
      </c>
      <c r="AA16" t="n">
        <v>268.8546422986971</v>
      </c>
      <c r="AB16" t="n">
        <v>367.8587826227871</v>
      </c>
      <c r="AC16" t="n">
        <v>332.7508567023116</v>
      </c>
      <c r="AD16" t="n">
        <v>268854.6422986971</v>
      </c>
      <c r="AE16" t="n">
        <v>367858.7826227872</v>
      </c>
      <c r="AF16" t="n">
        <v>2.329275159955471e-06</v>
      </c>
      <c r="AG16" t="n">
        <v>9</v>
      </c>
      <c r="AH16" t="n">
        <v>332750.8567023117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4.4959</v>
      </c>
      <c r="E17" t="n">
        <v>22.24</v>
      </c>
      <c r="F17" t="n">
        <v>18.26</v>
      </c>
      <c r="G17" t="n">
        <v>31.3</v>
      </c>
      <c r="H17" t="n">
        <v>0.4</v>
      </c>
      <c r="I17" t="n">
        <v>35</v>
      </c>
      <c r="J17" t="n">
        <v>209.98</v>
      </c>
      <c r="K17" t="n">
        <v>55.27</v>
      </c>
      <c r="L17" t="n">
        <v>4.75</v>
      </c>
      <c r="M17" t="n">
        <v>33</v>
      </c>
      <c r="N17" t="n">
        <v>44.95</v>
      </c>
      <c r="O17" t="n">
        <v>26131.27</v>
      </c>
      <c r="P17" t="n">
        <v>221.08</v>
      </c>
      <c r="Q17" t="n">
        <v>2104.04</v>
      </c>
      <c r="R17" t="n">
        <v>92.59</v>
      </c>
      <c r="S17" t="n">
        <v>60.53</v>
      </c>
      <c r="T17" t="n">
        <v>16127.47</v>
      </c>
      <c r="U17" t="n">
        <v>0.65</v>
      </c>
      <c r="V17" t="n">
        <v>0.9399999999999999</v>
      </c>
      <c r="W17" t="n">
        <v>0.22</v>
      </c>
      <c r="X17" t="n">
        <v>0.98</v>
      </c>
      <c r="Y17" t="n">
        <v>1</v>
      </c>
      <c r="Z17" t="n">
        <v>10</v>
      </c>
      <c r="AA17" t="n">
        <v>265.6059733696433</v>
      </c>
      <c r="AB17" t="n">
        <v>363.4138104728976</v>
      </c>
      <c r="AC17" t="n">
        <v>328.73010645585</v>
      </c>
      <c r="AD17" t="n">
        <v>265605.9733696433</v>
      </c>
      <c r="AE17" t="n">
        <v>363413.8104728977</v>
      </c>
      <c r="AF17" t="n">
        <v>2.343138341942542e-06</v>
      </c>
      <c r="AG17" t="n">
        <v>9</v>
      </c>
      <c r="AH17" t="n">
        <v>328730.1064558499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4.5263</v>
      </c>
      <c r="E18" t="n">
        <v>22.09</v>
      </c>
      <c r="F18" t="n">
        <v>18.19</v>
      </c>
      <c r="G18" t="n">
        <v>33.07</v>
      </c>
      <c r="H18" t="n">
        <v>0.42</v>
      </c>
      <c r="I18" t="n">
        <v>33</v>
      </c>
      <c r="J18" t="n">
        <v>210.38</v>
      </c>
      <c r="K18" t="n">
        <v>55.27</v>
      </c>
      <c r="L18" t="n">
        <v>5</v>
      </c>
      <c r="M18" t="n">
        <v>31</v>
      </c>
      <c r="N18" t="n">
        <v>45.11</v>
      </c>
      <c r="O18" t="n">
        <v>26180.86</v>
      </c>
      <c r="P18" t="n">
        <v>217.45</v>
      </c>
      <c r="Q18" t="n">
        <v>2103.89</v>
      </c>
      <c r="R18" t="n">
        <v>90.16</v>
      </c>
      <c r="S18" t="n">
        <v>60.53</v>
      </c>
      <c r="T18" t="n">
        <v>14922.26</v>
      </c>
      <c r="U18" t="n">
        <v>0.67</v>
      </c>
      <c r="V18" t="n">
        <v>0.9399999999999999</v>
      </c>
      <c r="W18" t="n">
        <v>0.22</v>
      </c>
      <c r="X18" t="n">
        <v>0.91</v>
      </c>
      <c r="Y18" t="n">
        <v>1</v>
      </c>
      <c r="Z18" t="n">
        <v>10</v>
      </c>
      <c r="AA18" t="n">
        <v>262.3408472372274</v>
      </c>
      <c r="AB18" t="n">
        <v>358.9463208513278</v>
      </c>
      <c r="AC18" t="n">
        <v>324.6889877736016</v>
      </c>
      <c r="AD18" t="n">
        <v>262340.8472372274</v>
      </c>
      <c r="AE18" t="n">
        <v>358946.3208513277</v>
      </c>
      <c r="AF18" t="n">
        <v>2.358981978499194e-06</v>
      </c>
      <c r="AG18" t="n">
        <v>9</v>
      </c>
      <c r="AH18" t="n">
        <v>324688.9877736016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4.5568</v>
      </c>
      <c r="E19" t="n">
        <v>21.94</v>
      </c>
      <c r="F19" t="n">
        <v>18.12</v>
      </c>
      <c r="G19" t="n">
        <v>35.08</v>
      </c>
      <c r="H19" t="n">
        <v>0.44</v>
      </c>
      <c r="I19" t="n">
        <v>31</v>
      </c>
      <c r="J19" t="n">
        <v>210.78</v>
      </c>
      <c r="K19" t="n">
        <v>55.27</v>
      </c>
      <c r="L19" t="n">
        <v>5.25</v>
      </c>
      <c r="M19" t="n">
        <v>29</v>
      </c>
      <c r="N19" t="n">
        <v>45.26</v>
      </c>
      <c r="O19" t="n">
        <v>26230.5</v>
      </c>
      <c r="P19" t="n">
        <v>213.26</v>
      </c>
      <c r="Q19" t="n">
        <v>2103.96</v>
      </c>
      <c r="R19" t="n">
        <v>88.04000000000001</v>
      </c>
      <c r="S19" t="n">
        <v>60.53</v>
      </c>
      <c r="T19" t="n">
        <v>13871.71</v>
      </c>
      <c r="U19" t="n">
        <v>0.6899999999999999</v>
      </c>
      <c r="V19" t="n">
        <v>0.95</v>
      </c>
      <c r="W19" t="n">
        <v>0.22</v>
      </c>
      <c r="X19" t="n">
        <v>0.85</v>
      </c>
      <c r="Y19" t="n">
        <v>1</v>
      </c>
      <c r="Z19" t="n">
        <v>10</v>
      </c>
      <c r="AA19" t="n">
        <v>258.8184862673169</v>
      </c>
      <c r="AB19" t="n">
        <v>354.1268711766974</v>
      </c>
      <c r="AC19" t="n">
        <v>320.3294996117779</v>
      </c>
      <c r="AD19" t="n">
        <v>258818.4862673169</v>
      </c>
      <c r="AE19" t="n">
        <v>354126.8711766974</v>
      </c>
      <c r="AF19" t="n">
        <v>2.374877732281362e-06</v>
      </c>
      <c r="AG19" t="n">
        <v>9</v>
      </c>
      <c r="AH19" t="n">
        <v>320329.4996117779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4.5904</v>
      </c>
      <c r="E20" t="n">
        <v>21.78</v>
      </c>
      <c r="F20" t="n">
        <v>18.04</v>
      </c>
      <c r="G20" t="n">
        <v>37.33</v>
      </c>
      <c r="H20" t="n">
        <v>0.46</v>
      </c>
      <c r="I20" t="n">
        <v>29</v>
      </c>
      <c r="J20" t="n">
        <v>211.18</v>
      </c>
      <c r="K20" t="n">
        <v>55.27</v>
      </c>
      <c r="L20" t="n">
        <v>5.5</v>
      </c>
      <c r="M20" t="n">
        <v>27</v>
      </c>
      <c r="N20" t="n">
        <v>45.41</v>
      </c>
      <c r="O20" t="n">
        <v>26280.2</v>
      </c>
      <c r="P20" t="n">
        <v>209.61</v>
      </c>
      <c r="Q20" t="n">
        <v>2103.99</v>
      </c>
      <c r="R20" t="n">
        <v>85.43000000000001</v>
      </c>
      <c r="S20" t="n">
        <v>60.53</v>
      </c>
      <c r="T20" t="n">
        <v>12573.04</v>
      </c>
      <c r="U20" t="n">
        <v>0.71</v>
      </c>
      <c r="V20" t="n">
        <v>0.95</v>
      </c>
      <c r="W20" t="n">
        <v>0.21</v>
      </c>
      <c r="X20" t="n">
        <v>0.77</v>
      </c>
      <c r="Y20" t="n">
        <v>1</v>
      </c>
      <c r="Z20" t="n">
        <v>10</v>
      </c>
      <c r="AA20" t="n">
        <v>255.4934653073522</v>
      </c>
      <c r="AB20" t="n">
        <v>349.5774308095366</v>
      </c>
      <c r="AC20" t="n">
        <v>316.2142514481844</v>
      </c>
      <c r="AD20" t="n">
        <v>255493.4653073522</v>
      </c>
      <c r="AE20" t="n">
        <v>349577.4308095366</v>
      </c>
      <c r="AF20" t="n">
        <v>2.392389120054503e-06</v>
      </c>
      <c r="AG20" t="n">
        <v>9</v>
      </c>
      <c r="AH20" t="n">
        <v>316214.2514481844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4.6444</v>
      </c>
      <c r="E21" t="n">
        <v>21.53</v>
      </c>
      <c r="F21" t="n">
        <v>17.87</v>
      </c>
      <c r="G21" t="n">
        <v>39.71</v>
      </c>
      <c r="H21" t="n">
        <v>0.48</v>
      </c>
      <c r="I21" t="n">
        <v>27</v>
      </c>
      <c r="J21" t="n">
        <v>211.59</v>
      </c>
      <c r="K21" t="n">
        <v>55.27</v>
      </c>
      <c r="L21" t="n">
        <v>5.75</v>
      </c>
      <c r="M21" t="n">
        <v>25</v>
      </c>
      <c r="N21" t="n">
        <v>45.57</v>
      </c>
      <c r="O21" t="n">
        <v>26329.94</v>
      </c>
      <c r="P21" t="n">
        <v>203.9</v>
      </c>
      <c r="Q21" t="n">
        <v>2104.04</v>
      </c>
      <c r="R21" t="n">
        <v>79.7</v>
      </c>
      <c r="S21" t="n">
        <v>60.53</v>
      </c>
      <c r="T21" t="n">
        <v>9720.98</v>
      </c>
      <c r="U21" t="n">
        <v>0.76</v>
      </c>
      <c r="V21" t="n">
        <v>0.96</v>
      </c>
      <c r="W21" t="n">
        <v>0.2</v>
      </c>
      <c r="X21" t="n">
        <v>0.59</v>
      </c>
      <c r="Y21" t="n">
        <v>1</v>
      </c>
      <c r="Z21" t="n">
        <v>10</v>
      </c>
      <c r="AA21" t="n">
        <v>250.2218484325172</v>
      </c>
      <c r="AB21" t="n">
        <v>342.3645720340682</v>
      </c>
      <c r="AC21" t="n">
        <v>309.6897777909335</v>
      </c>
      <c r="AD21" t="n">
        <v>250221.8484325172</v>
      </c>
      <c r="AE21" t="n">
        <v>342364.5720340682</v>
      </c>
      <c r="AF21" t="n">
        <v>2.420532421832767e-06</v>
      </c>
      <c r="AG21" t="n">
        <v>9</v>
      </c>
      <c r="AH21" t="n">
        <v>309689.7777909336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4.6131</v>
      </c>
      <c r="E22" t="n">
        <v>21.68</v>
      </c>
      <c r="F22" t="n">
        <v>18.06</v>
      </c>
      <c r="G22" t="n">
        <v>41.67</v>
      </c>
      <c r="H22" t="n">
        <v>0.5</v>
      </c>
      <c r="I22" t="n">
        <v>26</v>
      </c>
      <c r="J22" t="n">
        <v>211.99</v>
      </c>
      <c r="K22" t="n">
        <v>55.27</v>
      </c>
      <c r="L22" t="n">
        <v>6</v>
      </c>
      <c r="M22" t="n">
        <v>24</v>
      </c>
      <c r="N22" t="n">
        <v>45.72</v>
      </c>
      <c r="O22" t="n">
        <v>26379.74</v>
      </c>
      <c r="P22" t="n">
        <v>204.72</v>
      </c>
      <c r="Q22" t="n">
        <v>2103.95</v>
      </c>
      <c r="R22" t="n">
        <v>86.56999999999999</v>
      </c>
      <c r="S22" t="n">
        <v>60.53</v>
      </c>
      <c r="T22" t="n">
        <v>13158.13</v>
      </c>
      <c r="U22" t="n">
        <v>0.7</v>
      </c>
      <c r="V22" t="n">
        <v>0.95</v>
      </c>
      <c r="W22" t="n">
        <v>0.2</v>
      </c>
      <c r="X22" t="n">
        <v>0.78</v>
      </c>
      <c r="Y22" t="n">
        <v>1</v>
      </c>
      <c r="Z22" t="n">
        <v>10</v>
      </c>
      <c r="AA22" t="n">
        <v>252.2013344348358</v>
      </c>
      <c r="AB22" t="n">
        <v>345.0729921111982</v>
      </c>
      <c r="AC22" t="n">
        <v>312.1397100571946</v>
      </c>
      <c r="AD22" t="n">
        <v>252201.3344348358</v>
      </c>
      <c r="AE22" t="n">
        <v>345072.9921111982</v>
      </c>
      <c r="AF22" t="n">
        <v>2.404219730246478e-06</v>
      </c>
      <c r="AG22" t="n">
        <v>9</v>
      </c>
      <c r="AH22" t="n">
        <v>312139.7100571946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4.6562</v>
      </c>
      <c r="E23" t="n">
        <v>21.48</v>
      </c>
      <c r="F23" t="n">
        <v>17.94</v>
      </c>
      <c r="G23" t="n">
        <v>44.85</v>
      </c>
      <c r="H23" t="n">
        <v>0.52</v>
      </c>
      <c r="I23" t="n">
        <v>24</v>
      </c>
      <c r="J23" t="n">
        <v>212.4</v>
      </c>
      <c r="K23" t="n">
        <v>55.27</v>
      </c>
      <c r="L23" t="n">
        <v>6.25</v>
      </c>
      <c r="M23" t="n">
        <v>22</v>
      </c>
      <c r="N23" t="n">
        <v>45.87</v>
      </c>
      <c r="O23" t="n">
        <v>26429.59</v>
      </c>
      <c r="P23" t="n">
        <v>199.29</v>
      </c>
      <c r="Q23" t="n">
        <v>2103.89</v>
      </c>
      <c r="R23" t="n">
        <v>82.22</v>
      </c>
      <c r="S23" t="n">
        <v>60.53</v>
      </c>
      <c r="T23" t="n">
        <v>10996.54</v>
      </c>
      <c r="U23" t="n">
        <v>0.74</v>
      </c>
      <c r="V23" t="n">
        <v>0.96</v>
      </c>
      <c r="W23" t="n">
        <v>0.2</v>
      </c>
      <c r="X23" t="n">
        <v>0.66</v>
      </c>
      <c r="Y23" t="n">
        <v>1</v>
      </c>
      <c r="Z23" t="n">
        <v>10</v>
      </c>
      <c r="AA23" t="n">
        <v>247.6231879229614</v>
      </c>
      <c r="AB23" t="n">
        <v>338.8089700800853</v>
      </c>
      <c r="AC23" t="n">
        <v>306.473517497119</v>
      </c>
      <c r="AD23" t="n">
        <v>247623.1879229614</v>
      </c>
      <c r="AE23" t="n">
        <v>338808.9700800853</v>
      </c>
      <c r="AF23" t="n">
        <v>2.426682254443574e-06</v>
      </c>
      <c r="AG23" t="n">
        <v>9</v>
      </c>
      <c r="AH23" t="n">
        <v>306473.517497119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4.6694</v>
      </c>
      <c r="E24" t="n">
        <v>21.42</v>
      </c>
      <c r="F24" t="n">
        <v>17.92</v>
      </c>
      <c r="G24" t="n">
        <v>46.74</v>
      </c>
      <c r="H24" t="n">
        <v>0.54</v>
      </c>
      <c r="I24" t="n">
        <v>23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195.78</v>
      </c>
      <c r="Q24" t="n">
        <v>2103.89</v>
      </c>
      <c r="R24" t="n">
        <v>81.45</v>
      </c>
      <c r="S24" t="n">
        <v>60.53</v>
      </c>
      <c r="T24" t="n">
        <v>10615.34</v>
      </c>
      <c r="U24" t="n">
        <v>0.74</v>
      </c>
      <c r="V24" t="n">
        <v>0.96</v>
      </c>
      <c r="W24" t="n">
        <v>0.2</v>
      </c>
      <c r="X24" t="n">
        <v>0.64</v>
      </c>
      <c r="Y24" t="n">
        <v>1</v>
      </c>
      <c r="Z24" t="n">
        <v>10</v>
      </c>
      <c r="AA24" t="n">
        <v>245.3254731685617</v>
      </c>
      <c r="AB24" t="n">
        <v>335.6651353850964</v>
      </c>
      <c r="AC24" t="n">
        <v>303.6297259730192</v>
      </c>
      <c r="AD24" t="n">
        <v>245325.4731685617</v>
      </c>
      <c r="AE24" t="n">
        <v>335665.1353850964</v>
      </c>
      <c r="AF24" t="n">
        <v>2.433561728211594e-06</v>
      </c>
      <c r="AG24" t="n">
        <v>9</v>
      </c>
      <c r="AH24" t="n">
        <v>303629.7259730191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4.684</v>
      </c>
      <c r="E25" t="n">
        <v>21.35</v>
      </c>
      <c r="F25" t="n">
        <v>17.89</v>
      </c>
      <c r="G25" t="n">
        <v>48.8</v>
      </c>
      <c r="H25" t="n">
        <v>0.5600000000000001</v>
      </c>
      <c r="I25" t="n">
        <v>22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193.1</v>
      </c>
      <c r="Q25" t="n">
        <v>2103.84</v>
      </c>
      <c r="R25" t="n">
        <v>80.39</v>
      </c>
      <c r="S25" t="n">
        <v>60.53</v>
      </c>
      <c r="T25" t="n">
        <v>10087.72</v>
      </c>
      <c r="U25" t="n">
        <v>0.75</v>
      </c>
      <c r="V25" t="n">
        <v>0.96</v>
      </c>
      <c r="W25" t="n">
        <v>0.21</v>
      </c>
      <c r="X25" t="n">
        <v>0.62</v>
      </c>
      <c r="Y25" t="n">
        <v>1</v>
      </c>
      <c r="Z25" t="n">
        <v>10</v>
      </c>
      <c r="AA25" t="n">
        <v>243.399231015548</v>
      </c>
      <c r="AB25" t="n">
        <v>333.0295658915382</v>
      </c>
      <c r="AC25" t="n">
        <v>301.2456915328802</v>
      </c>
      <c r="AD25" t="n">
        <v>243399.231015548</v>
      </c>
      <c r="AE25" t="n">
        <v>333029.5658915382</v>
      </c>
      <c r="AF25" t="n">
        <v>2.441170843136828e-06</v>
      </c>
      <c r="AG25" t="n">
        <v>9</v>
      </c>
      <c r="AH25" t="n">
        <v>301245.6915328802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4.679</v>
      </c>
      <c r="E26" t="n">
        <v>21.37</v>
      </c>
      <c r="F26" t="n">
        <v>17.92</v>
      </c>
      <c r="G26" t="n">
        <v>48.86</v>
      </c>
      <c r="H26" t="n">
        <v>0.58</v>
      </c>
      <c r="I26" t="n">
        <v>22</v>
      </c>
      <c r="J26" t="n">
        <v>213.61</v>
      </c>
      <c r="K26" t="n">
        <v>55.27</v>
      </c>
      <c r="L26" t="n">
        <v>7</v>
      </c>
      <c r="M26" t="n">
        <v>4</v>
      </c>
      <c r="N26" t="n">
        <v>46.34</v>
      </c>
      <c r="O26" t="n">
        <v>26579.47</v>
      </c>
      <c r="P26" t="n">
        <v>191.92</v>
      </c>
      <c r="Q26" t="n">
        <v>2104.13</v>
      </c>
      <c r="R26" t="n">
        <v>80.76000000000001</v>
      </c>
      <c r="S26" t="n">
        <v>60.53</v>
      </c>
      <c r="T26" t="n">
        <v>10274.43</v>
      </c>
      <c r="U26" t="n">
        <v>0.75</v>
      </c>
      <c r="V26" t="n">
        <v>0.96</v>
      </c>
      <c r="W26" t="n">
        <v>0.22</v>
      </c>
      <c r="X26" t="n">
        <v>0.64</v>
      </c>
      <c r="Y26" t="n">
        <v>1</v>
      </c>
      <c r="Z26" t="n">
        <v>10</v>
      </c>
      <c r="AA26" t="n">
        <v>243.0251017269646</v>
      </c>
      <c r="AB26" t="n">
        <v>332.5176656934793</v>
      </c>
      <c r="AC26" t="n">
        <v>300.7826463712675</v>
      </c>
      <c r="AD26" t="n">
        <v>243025.1017269646</v>
      </c>
      <c r="AE26" t="n">
        <v>332517.6656934793</v>
      </c>
      <c r="AF26" t="n">
        <v>2.438564981861063e-06</v>
      </c>
      <c r="AG26" t="n">
        <v>9</v>
      </c>
      <c r="AH26" t="n">
        <v>300782.6463712675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4.6748</v>
      </c>
      <c r="E27" t="n">
        <v>21.39</v>
      </c>
      <c r="F27" t="n">
        <v>17.93</v>
      </c>
      <c r="G27" t="n">
        <v>48.91</v>
      </c>
      <c r="H27" t="n">
        <v>0.6</v>
      </c>
      <c r="I27" t="n">
        <v>22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191.87</v>
      </c>
      <c r="Q27" t="n">
        <v>2103.95</v>
      </c>
      <c r="R27" t="n">
        <v>81.26000000000001</v>
      </c>
      <c r="S27" t="n">
        <v>60.53</v>
      </c>
      <c r="T27" t="n">
        <v>10524.56</v>
      </c>
      <c r="U27" t="n">
        <v>0.74</v>
      </c>
      <c r="V27" t="n">
        <v>0.96</v>
      </c>
      <c r="W27" t="n">
        <v>0.23</v>
      </c>
      <c r="X27" t="n">
        <v>0.66</v>
      </c>
      <c r="Y27" t="n">
        <v>1</v>
      </c>
      <c r="Z27" t="n">
        <v>10</v>
      </c>
      <c r="AA27" t="n">
        <v>243.1571125368796</v>
      </c>
      <c r="AB27" t="n">
        <v>332.6982887075109</v>
      </c>
      <c r="AC27" t="n">
        <v>300.9460309783459</v>
      </c>
      <c r="AD27" t="n">
        <v>243157.1125368796</v>
      </c>
      <c r="AE27" t="n">
        <v>332698.2887075109</v>
      </c>
      <c r="AF27" t="n">
        <v>2.43637605838942e-06</v>
      </c>
      <c r="AG27" t="n">
        <v>9</v>
      </c>
      <c r="AH27" t="n">
        <v>300946.0309783459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3.5815</v>
      </c>
      <c r="E2" t="n">
        <v>27.92</v>
      </c>
      <c r="F2" t="n">
        <v>21.8</v>
      </c>
      <c r="G2" t="n">
        <v>8.390000000000001</v>
      </c>
      <c r="H2" t="n">
        <v>0.14</v>
      </c>
      <c r="I2" t="n">
        <v>156</v>
      </c>
      <c r="J2" t="n">
        <v>124.63</v>
      </c>
      <c r="K2" t="n">
        <v>45</v>
      </c>
      <c r="L2" t="n">
        <v>1</v>
      </c>
      <c r="M2" t="n">
        <v>154</v>
      </c>
      <c r="N2" t="n">
        <v>18.64</v>
      </c>
      <c r="O2" t="n">
        <v>15605.44</v>
      </c>
      <c r="P2" t="n">
        <v>215.07</v>
      </c>
      <c r="Q2" t="n">
        <v>2104.18</v>
      </c>
      <c r="R2" t="n">
        <v>208.44</v>
      </c>
      <c r="S2" t="n">
        <v>60.53</v>
      </c>
      <c r="T2" t="n">
        <v>73446.32000000001</v>
      </c>
      <c r="U2" t="n">
        <v>0.29</v>
      </c>
      <c r="V2" t="n">
        <v>0.79</v>
      </c>
      <c r="W2" t="n">
        <v>0.41</v>
      </c>
      <c r="X2" t="n">
        <v>4.52</v>
      </c>
      <c r="Y2" t="n">
        <v>1</v>
      </c>
      <c r="Z2" t="n">
        <v>10</v>
      </c>
      <c r="AA2" t="n">
        <v>314.3306983039051</v>
      </c>
      <c r="AB2" t="n">
        <v>430.0811287111088</v>
      </c>
      <c r="AC2" t="n">
        <v>389.0347894095751</v>
      </c>
      <c r="AD2" t="n">
        <v>314330.6983039051</v>
      </c>
      <c r="AE2" t="n">
        <v>430081.1287111088</v>
      </c>
      <c r="AF2" t="n">
        <v>2.027134537774941e-06</v>
      </c>
      <c r="AG2" t="n">
        <v>11</v>
      </c>
      <c r="AH2" t="n">
        <v>389034.7894095751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3.8898</v>
      </c>
      <c r="E3" t="n">
        <v>25.71</v>
      </c>
      <c r="F3" t="n">
        <v>20.61</v>
      </c>
      <c r="G3" t="n">
        <v>10.66</v>
      </c>
      <c r="H3" t="n">
        <v>0.18</v>
      </c>
      <c r="I3" t="n">
        <v>116</v>
      </c>
      <c r="J3" t="n">
        <v>124.96</v>
      </c>
      <c r="K3" t="n">
        <v>45</v>
      </c>
      <c r="L3" t="n">
        <v>1.25</v>
      </c>
      <c r="M3" t="n">
        <v>114</v>
      </c>
      <c r="N3" t="n">
        <v>18.71</v>
      </c>
      <c r="O3" t="n">
        <v>15645.96</v>
      </c>
      <c r="P3" t="n">
        <v>198.98</v>
      </c>
      <c r="Q3" t="n">
        <v>2104.28</v>
      </c>
      <c r="R3" t="n">
        <v>169.5</v>
      </c>
      <c r="S3" t="n">
        <v>60.53</v>
      </c>
      <c r="T3" t="n">
        <v>54174.38</v>
      </c>
      <c r="U3" t="n">
        <v>0.36</v>
      </c>
      <c r="V3" t="n">
        <v>0.83</v>
      </c>
      <c r="W3" t="n">
        <v>0.35</v>
      </c>
      <c r="X3" t="n">
        <v>3.33</v>
      </c>
      <c r="Y3" t="n">
        <v>1</v>
      </c>
      <c r="Z3" t="n">
        <v>10</v>
      </c>
      <c r="AA3" t="n">
        <v>275.2651706801076</v>
      </c>
      <c r="AB3" t="n">
        <v>376.6299503667853</v>
      </c>
      <c r="AC3" t="n">
        <v>340.6849165072338</v>
      </c>
      <c r="AD3" t="n">
        <v>275265.1706801076</v>
      </c>
      <c r="AE3" t="n">
        <v>376629.9503667853</v>
      </c>
      <c r="AF3" t="n">
        <v>2.201632814473535e-06</v>
      </c>
      <c r="AG3" t="n">
        <v>10</v>
      </c>
      <c r="AH3" t="n">
        <v>340684.9165072338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4.1112</v>
      </c>
      <c r="E4" t="n">
        <v>24.32</v>
      </c>
      <c r="F4" t="n">
        <v>19.87</v>
      </c>
      <c r="G4" t="n">
        <v>13.1</v>
      </c>
      <c r="H4" t="n">
        <v>0.21</v>
      </c>
      <c r="I4" t="n">
        <v>91</v>
      </c>
      <c r="J4" t="n">
        <v>125.29</v>
      </c>
      <c r="K4" t="n">
        <v>45</v>
      </c>
      <c r="L4" t="n">
        <v>1.5</v>
      </c>
      <c r="M4" t="n">
        <v>89</v>
      </c>
      <c r="N4" t="n">
        <v>18.79</v>
      </c>
      <c r="O4" t="n">
        <v>15686.51</v>
      </c>
      <c r="P4" t="n">
        <v>187.42</v>
      </c>
      <c r="Q4" t="n">
        <v>2104.17</v>
      </c>
      <c r="R4" t="n">
        <v>144.88</v>
      </c>
      <c r="S4" t="n">
        <v>60.53</v>
      </c>
      <c r="T4" t="n">
        <v>41987.76</v>
      </c>
      <c r="U4" t="n">
        <v>0.42</v>
      </c>
      <c r="V4" t="n">
        <v>0.87</v>
      </c>
      <c r="W4" t="n">
        <v>0.31</v>
      </c>
      <c r="X4" t="n">
        <v>2.59</v>
      </c>
      <c r="Y4" t="n">
        <v>1</v>
      </c>
      <c r="Z4" t="n">
        <v>10</v>
      </c>
      <c r="AA4" t="n">
        <v>257.2267184135222</v>
      </c>
      <c r="AB4" t="n">
        <v>351.9489441751276</v>
      </c>
      <c r="AC4" t="n">
        <v>318.3594309066041</v>
      </c>
      <c r="AD4" t="n">
        <v>257226.7184135222</v>
      </c>
      <c r="AE4" t="n">
        <v>351948.9441751276</v>
      </c>
      <c r="AF4" t="n">
        <v>2.326945556805902e-06</v>
      </c>
      <c r="AG4" t="n">
        <v>10</v>
      </c>
      <c r="AH4" t="n">
        <v>318359.4309066041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4.2789</v>
      </c>
      <c r="E5" t="n">
        <v>23.37</v>
      </c>
      <c r="F5" t="n">
        <v>19.35</v>
      </c>
      <c r="G5" t="n">
        <v>15.69</v>
      </c>
      <c r="H5" t="n">
        <v>0.25</v>
      </c>
      <c r="I5" t="n">
        <v>74</v>
      </c>
      <c r="J5" t="n">
        <v>125.62</v>
      </c>
      <c r="K5" t="n">
        <v>45</v>
      </c>
      <c r="L5" t="n">
        <v>1.75</v>
      </c>
      <c r="M5" t="n">
        <v>72</v>
      </c>
      <c r="N5" t="n">
        <v>18.87</v>
      </c>
      <c r="O5" t="n">
        <v>15727.09</v>
      </c>
      <c r="P5" t="n">
        <v>177.74</v>
      </c>
      <c r="Q5" t="n">
        <v>2104.01</v>
      </c>
      <c r="R5" t="n">
        <v>127.87</v>
      </c>
      <c r="S5" t="n">
        <v>60.53</v>
      </c>
      <c r="T5" t="n">
        <v>33570.83</v>
      </c>
      <c r="U5" t="n">
        <v>0.47</v>
      </c>
      <c r="V5" t="n">
        <v>0.89</v>
      </c>
      <c r="W5" t="n">
        <v>0.29</v>
      </c>
      <c r="X5" t="n">
        <v>2.07</v>
      </c>
      <c r="Y5" t="n">
        <v>1</v>
      </c>
      <c r="Z5" t="n">
        <v>10</v>
      </c>
      <c r="AA5" t="n">
        <v>244.3767904755406</v>
      </c>
      <c r="AB5" t="n">
        <v>334.367105871579</v>
      </c>
      <c r="AC5" t="n">
        <v>302.4555785744756</v>
      </c>
      <c r="AD5" t="n">
        <v>244376.7904755406</v>
      </c>
      <c r="AE5" t="n">
        <v>334367.105871579</v>
      </c>
      <c r="AF5" t="n">
        <v>2.421864016106434e-06</v>
      </c>
      <c r="AG5" t="n">
        <v>10</v>
      </c>
      <c r="AH5" t="n">
        <v>302455.5785744755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4.4069</v>
      </c>
      <c r="E6" t="n">
        <v>22.69</v>
      </c>
      <c r="F6" t="n">
        <v>18.98</v>
      </c>
      <c r="G6" t="n">
        <v>18.36</v>
      </c>
      <c r="H6" t="n">
        <v>0.28</v>
      </c>
      <c r="I6" t="n">
        <v>62</v>
      </c>
      <c r="J6" t="n">
        <v>125.95</v>
      </c>
      <c r="K6" t="n">
        <v>45</v>
      </c>
      <c r="L6" t="n">
        <v>2</v>
      </c>
      <c r="M6" t="n">
        <v>60</v>
      </c>
      <c r="N6" t="n">
        <v>18.95</v>
      </c>
      <c r="O6" t="n">
        <v>15767.7</v>
      </c>
      <c r="P6" t="n">
        <v>169.8</v>
      </c>
      <c r="Q6" t="n">
        <v>2104.13</v>
      </c>
      <c r="R6" t="n">
        <v>115.61</v>
      </c>
      <c r="S6" t="n">
        <v>60.53</v>
      </c>
      <c r="T6" t="n">
        <v>27499.64</v>
      </c>
      <c r="U6" t="n">
        <v>0.52</v>
      </c>
      <c r="V6" t="n">
        <v>0.91</v>
      </c>
      <c r="W6" t="n">
        <v>0.27</v>
      </c>
      <c r="X6" t="n">
        <v>1.7</v>
      </c>
      <c r="Y6" t="n">
        <v>1</v>
      </c>
      <c r="Z6" t="n">
        <v>10</v>
      </c>
      <c r="AA6" t="n">
        <v>225.1853238602442</v>
      </c>
      <c r="AB6" t="n">
        <v>308.1084945807915</v>
      </c>
      <c r="AC6" t="n">
        <v>278.7030522910799</v>
      </c>
      <c r="AD6" t="n">
        <v>225185.3238602442</v>
      </c>
      <c r="AE6" t="n">
        <v>308108.4945807915</v>
      </c>
      <c r="AF6" t="n">
        <v>2.494312214022166e-06</v>
      </c>
      <c r="AG6" t="n">
        <v>9</v>
      </c>
      <c r="AH6" t="n">
        <v>278703.0522910799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4.537</v>
      </c>
      <c r="E7" t="n">
        <v>22.04</v>
      </c>
      <c r="F7" t="n">
        <v>18.55</v>
      </c>
      <c r="G7" t="n">
        <v>21.01</v>
      </c>
      <c r="H7" t="n">
        <v>0.31</v>
      </c>
      <c r="I7" t="n">
        <v>53</v>
      </c>
      <c r="J7" t="n">
        <v>126.28</v>
      </c>
      <c r="K7" t="n">
        <v>45</v>
      </c>
      <c r="L7" t="n">
        <v>2.25</v>
      </c>
      <c r="M7" t="n">
        <v>51</v>
      </c>
      <c r="N7" t="n">
        <v>19.03</v>
      </c>
      <c r="O7" t="n">
        <v>15808.34</v>
      </c>
      <c r="P7" t="n">
        <v>160.6</v>
      </c>
      <c r="Q7" t="n">
        <v>2104.18</v>
      </c>
      <c r="R7" t="n">
        <v>102.14</v>
      </c>
      <c r="S7" t="n">
        <v>60.53</v>
      </c>
      <c r="T7" t="n">
        <v>20810.56</v>
      </c>
      <c r="U7" t="n">
        <v>0.59</v>
      </c>
      <c r="V7" t="n">
        <v>0.93</v>
      </c>
      <c r="W7" t="n">
        <v>0.23</v>
      </c>
      <c r="X7" t="n">
        <v>1.28</v>
      </c>
      <c r="Y7" t="n">
        <v>1</v>
      </c>
      <c r="Z7" t="n">
        <v>10</v>
      </c>
      <c r="AA7" t="n">
        <v>215.462661542019</v>
      </c>
      <c r="AB7" t="n">
        <v>294.8055190634136</v>
      </c>
      <c r="AC7" t="n">
        <v>266.669694086233</v>
      </c>
      <c r="AD7" t="n">
        <v>215462.6615420191</v>
      </c>
      <c r="AE7" t="n">
        <v>294805.5190634136</v>
      </c>
      <c r="AF7" t="n">
        <v>2.567949015184952e-06</v>
      </c>
      <c r="AG7" t="n">
        <v>9</v>
      </c>
      <c r="AH7" t="n">
        <v>266669.694086233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4.5352</v>
      </c>
      <c r="E8" t="n">
        <v>22.05</v>
      </c>
      <c r="F8" t="n">
        <v>18.72</v>
      </c>
      <c r="G8" t="n">
        <v>23.89</v>
      </c>
      <c r="H8" t="n">
        <v>0.35</v>
      </c>
      <c r="I8" t="n">
        <v>47</v>
      </c>
      <c r="J8" t="n">
        <v>126.61</v>
      </c>
      <c r="K8" t="n">
        <v>45</v>
      </c>
      <c r="L8" t="n">
        <v>2.5</v>
      </c>
      <c r="M8" t="n">
        <v>45</v>
      </c>
      <c r="N8" t="n">
        <v>19.11</v>
      </c>
      <c r="O8" t="n">
        <v>15849</v>
      </c>
      <c r="P8" t="n">
        <v>157.72</v>
      </c>
      <c r="Q8" t="n">
        <v>2104</v>
      </c>
      <c r="R8" t="n">
        <v>107.8</v>
      </c>
      <c r="S8" t="n">
        <v>60.53</v>
      </c>
      <c r="T8" t="n">
        <v>23670.26</v>
      </c>
      <c r="U8" t="n">
        <v>0.5600000000000001</v>
      </c>
      <c r="V8" t="n">
        <v>0.92</v>
      </c>
      <c r="W8" t="n">
        <v>0.24</v>
      </c>
      <c r="X8" t="n">
        <v>1.44</v>
      </c>
      <c r="Y8" t="n">
        <v>1</v>
      </c>
      <c r="Z8" t="n">
        <v>10</v>
      </c>
      <c r="AA8" t="n">
        <v>214.3451861972635</v>
      </c>
      <c r="AB8" t="n">
        <v>293.2765399971871</v>
      </c>
      <c r="AC8" t="n">
        <v>265.286638636151</v>
      </c>
      <c r="AD8" t="n">
        <v>214345.1861972635</v>
      </c>
      <c r="AE8" t="n">
        <v>293276.539997187</v>
      </c>
      <c r="AF8" t="n">
        <v>2.566930212401762e-06</v>
      </c>
      <c r="AG8" t="n">
        <v>9</v>
      </c>
      <c r="AH8" t="n">
        <v>265286.638636151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4.6372</v>
      </c>
      <c r="E9" t="n">
        <v>21.56</v>
      </c>
      <c r="F9" t="n">
        <v>18.41</v>
      </c>
      <c r="G9" t="n">
        <v>27.62</v>
      </c>
      <c r="H9" t="n">
        <v>0.38</v>
      </c>
      <c r="I9" t="n">
        <v>40</v>
      </c>
      <c r="J9" t="n">
        <v>126.94</v>
      </c>
      <c r="K9" t="n">
        <v>45</v>
      </c>
      <c r="L9" t="n">
        <v>2.75</v>
      </c>
      <c r="M9" t="n">
        <v>33</v>
      </c>
      <c r="N9" t="n">
        <v>19.19</v>
      </c>
      <c r="O9" t="n">
        <v>15889.69</v>
      </c>
      <c r="P9" t="n">
        <v>149.39</v>
      </c>
      <c r="Q9" t="n">
        <v>2103.94</v>
      </c>
      <c r="R9" t="n">
        <v>97.37</v>
      </c>
      <c r="S9" t="n">
        <v>60.53</v>
      </c>
      <c r="T9" t="n">
        <v>18490.49</v>
      </c>
      <c r="U9" t="n">
        <v>0.62</v>
      </c>
      <c r="V9" t="n">
        <v>0.93</v>
      </c>
      <c r="W9" t="n">
        <v>0.24</v>
      </c>
      <c r="X9" t="n">
        <v>1.13</v>
      </c>
      <c r="Y9" t="n">
        <v>1</v>
      </c>
      <c r="Z9" t="n">
        <v>10</v>
      </c>
      <c r="AA9" t="n">
        <v>206.6005112138132</v>
      </c>
      <c r="AB9" t="n">
        <v>282.6799340138892</v>
      </c>
      <c r="AC9" t="n">
        <v>255.7013578554659</v>
      </c>
      <c r="AD9" t="n">
        <v>206600.5112138132</v>
      </c>
      <c r="AE9" t="n">
        <v>282679.9340138892</v>
      </c>
      <c r="AF9" t="n">
        <v>2.624662370115861e-06</v>
      </c>
      <c r="AG9" t="n">
        <v>9</v>
      </c>
      <c r="AH9" t="n">
        <v>255701.3578554658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4.6675</v>
      </c>
      <c r="E10" t="n">
        <v>21.42</v>
      </c>
      <c r="F10" t="n">
        <v>18.35</v>
      </c>
      <c r="G10" t="n">
        <v>29.75</v>
      </c>
      <c r="H10" t="n">
        <v>0.42</v>
      </c>
      <c r="I10" t="n">
        <v>37</v>
      </c>
      <c r="J10" t="n">
        <v>127.27</v>
      </c>
      <c r="K10" t="n">
        <v>45</v>
      </c>
      <c r="L10" t="n">
        <v>3</v>
      </c>
      <c r="M10" t="n">
        <v>13</v>
      </c>
      <c r="N10" t="n">
        <v>19.27</v>
      </c>
      <c r="O10" t="n">
        <v>15930.42</v>
      </c>
      <c r="P10" t="n">
        <v>145.61</v>
      </c>
      <c r="Q10" t="n">
        <v>2104.07</v>
      </c>
      <c r="R10" t="n">
        <v>94.59</v>
      </c>
      <c r="S10" t="n">
        <v>60.53</v>
      </c>
      <c r="T10" t="n">
        <v>17116.8</v>
      </c>
      <c r="U10" t="n">
        <v>0.64</v>
      </c>
      <c r="V10" t="n">
        <v>0.9399999999999999</v>
      </c>
      <c r="W10" t="n">
        <v>0.25</v>
      </c>
      <c r="X10" t="n">
        <v>1.07</v>
      </c>
      <c r="Y10" t="n">
        <v>1</v>
      </c>
      <c r="Z10" t="n">
        <v>10</v>
      </c>
      <c r="AA10" t="n">
        <v>203.7561887438825</v>
      </c>
      <c r="AB10" t="n">
        <v>278.7882065278808</v>
      </c>
      <c r="AC10" t="n">
        <v>252.181051378647</v>
      </c>
      <c r="AD10" t="n">
        <v>203756.1887438825</v>
      </c>
      <c r="AE10" t="n">
        <v>278788.2065278809</v>
      </c>
      <c r="AF10" t="n">
        <v>2.641812216966225e-06</v>
      </c>
      <c r="AG10" t="n">
        <v>9</v>
      </c>
      <c r="AH10" t="n">
        <v>252181.051378647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4.662</v>
      </c>
      <c r="E11" t="n">
        <v>21.45</v>
      </c>
      <c r="F11" t="n">
        <v>18.37</v>
      </c>
      <c r="G11" t="n">
        <v>29.79</v>
      </c>
      <c r="H11" t="n">
        <v>0.45</v>
      </c>
      <c r="I11" t="n">
        <v>37</v>
      </c>
      <c r="J11" t="n">
        <v>127.6</v>
      </c>
      <c r="K11" t="n">
        <v>45</v>
      </c>
      <c r="L11" t="n">
        <v>3.25</v>
      </c>
      <c r="M11" t="n">
        <v>0</v>
      </c>
      <c r="N11" t="n">
        <v>19.35</v>
      </c>
      <c r="O11" t="n">
        <v>15971.17</v>
      </c>
      <c r="P11" t="n">
        <v>144.99</v>
      </c>
      <c r="Q11" t="n">
        <v>2104.02</v>
      </c>
      <c r="R11" t="n">
        <v>94.83</v>
      </c>
      <c r="S11" t="n">
        <v>60.53</v>
      </c>
      <c r="T11" t="n">
        <v>17234.02</v>
      </c>
      <c r="U11" t="n">
        <v>0.64</v>
      </c>
      <c r="V11" t="n">
        <v>0.9399999999999999</v>
      </c>
      <c r="W11" t="n">
        <v>0.27</v>
      </c>
      <c r="X11" t="n">
        <v>1.09</v>
      </c>
      <c r="Y11" t="n">
        <v>1</v>
      </c>
      <c r="Z11" t="n">
        <v>10</v>
      </c>
      <c r="AA11" t="n">
        <v>203.6113214373584</v>
      </c>
      <c r="AB11" t="n">
        <v>278.5899926880002</v>
      </c>
      <c r="AC11" t="n">
        <v>252.0017547894496</v>
      </c>
      <c r="AD11" t="n">
        <v>203611.3214373584</v>
      </c>
      <c r="AE11" t="n">
        <v>278589.9926880001</v>
      </c>
      <c r="AF11" t="n">
        <v>2.638699208462034e-06</v>
      </c>
      <c r="AG11" t="n">
        <v>9</v>
      </c>
      <c r="AH11" t="n">
        <v>252001.7547894496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2.1334</v>
      </c>
      <c r="E2" t="n">
        <v>46.87</v>
      </c>
      <c r="F2" t="n">
        <v>27.29</v>
      </c>
      <c r="G2" t="n">
        <v>4.95</v>
      </c>
      <c r="H2" t="n">
        <v>0.07000000000000001</v>
      </c>
      <c r="I2" t="n">
        <v>331</v>
      </c>
      <c r="J2" t="n">
        <v>263.32</v>
      </c>
      <c r="K2" t="n">
        <v>59.89</v>
      </c>
      <c r="L2" t="n">
        <v>1</v>
      </c>
      <c r="M2" t="n">
        <v>329</v>
      </c>
      <c r="N2" t="n">
        <v>67.43000000000001</v>
      </c>
      <c r="O2" t="n">
        <v>32710.1</v>
      </c>
      <c r="P2" t="n">
        <v>454.98</v>
      </c>
      <c r="Q2" t="n">
        <v>2105.03</v>
      </c>
      <c r="R2" t="n">
        <v>388.24</v>
      </c>
      <c r="S2" t="n">
        <v>60.53</v>
      </c>
      <c r="T2" t="n">
        <v>162471.35</v>
      </c>
      <c r="U2" t="n">
        <v>0.16</v>
      </c>
      <c r="V2" t="n">
        <v>0.63</v>
      </c>
      <c r="W2" t="n">
        <v>0.7</v>
      </c>
      <c r="X2" t="n">
        <v>10</v>
      </c>
      <c r="Y2" t="n">
        <v>1</v>
      </c>
      <c r="Z2" t="n">
        <v>10</v>
      </c>
      <c r="AA2" t="n">
        <v>900.3869984588467</v>
      </c>
      <c r="AB2" t="n">
        <v>1231.94921356231</v>
      </c>
      <c r="AC2" t="n">
        <v>1114.373709671503</v>
      </c>
      <c r="AD2" t="n">
        <v>900386.9984588467</v>
      </c>
      <c r="AE2" t="n">
        <v>1231949.21356231</v>
      </c>
      <c r="AF2" t="n">
        <v>1.067238856362113e-06</v>
      </c>
      <c r="AG2" t="n">
        <v>19</v>
      </c>
      <c r="AH2" t="n">
        <v>1114373.709671503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2.5773</v>
      </c>
      <c r="E3" t="n">
        <v>38.8</v>
      </c>
      <c r="F3" t="n">
        <v>24.17</v>
      </c>
      <c r="G3" t="n">
        <v>6.22</v>
      </c>
      <c r="H3" t="n">
        <v>0.08</v>
      </c>
      <c r="I3" t="n">
        <v>233</v>
      </c>
      <c r="J3" t="n">
        <v>263.79</v>
      </c>
      <c r="K3" t="n">
        <v>59.89</v>
      </c>
      <c r="L3" t="n">
        <v>1.25</v>
      </c>
      <c r="M3" t="n">
        <v>231</v>
      </c>
      <c r="N3" t="n">
        <v>67.65000000000001</v>
      </c>
      <c r="O3" t="n">
        <v>32767.75</v>
      </c>
      <c r="P3" t="n">
        <v>400.66</v>
      </c>
      <c r="Q3" t="n">
        <v>2104.19</v>
      </c>
      <c r="R3" t="n">
        <v>286.15</v>
      </c>
      <c r="S3" t="n">
        <v>60.53</v>
      </c>
      <c r="T3" t="n">
        <v>111914.37</v>
      </c>
      <c r="U3" t="n">
        <v>0.21</v>
      </c>
      <c r="V3" t="n">
        <v>0.71</v>
      </c>
      <c r="W3" t="n">
        <v>0.53</v>
      </c>
      <c r="X3" t="n">
        <v>6.89</v>
      </c>
      <c r="Y3" t="n">
        <v>1</v>
      </c>
      <c r="Z3" t="n">
        <v>10</v>
      </c>
      <c r="AA3" t="n">
        <v>670.0874313897498</v>
      </c>
      <c r="AB3" t="n">
        <v>916.843185798536</v>
      </c>
      <c r="AC3" t="n">
        <v>829.3409589434159</v>
      </c>
      <c r="AD3" t="n">
        <v>670087.4313897497</v>
      </c>
      <c r="AE3" t="n">
        <v>916843.1857985359</v>
      </c>
      <c r="AF3" t="n">
        <v>1.289300977079813e-06</v>
      </c>
      <c r="AG3" t="n">
        <v>15</v>
      </c>
      <c r="AH3" t="n">
        <v>829340.9589434159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2.8996</v>
      </c>
      <c r="E4" t="n">
        <v>34.49</v>
      </c>
      <c r="F4" t="n">
        <v>22.53</v>
      </c>
      <c r="G4" t="n">
        <v>7.51</v>
      </c>
      <c r="H4" t="n">
        <v>0.1</v>
      </c>
      <c r="I4" t="n">
        <v>180</v>
      </c>
      <c r="J4" t="n">
        <v>264.25</v>
      </c>
      <c r="K4" t="n">
        <v>59.89</v>
      </c>
      <c r="L4" t="n">
        <v>1.5</v>
      </c>
      <c r="M4" t="n">
        <v>178</v>
      </c>
      <c r="N4" t="n">
        <v>67.87</v>
      </c>
      <c r="O4" t="n">
        <v>32825.49</v>
      </c>
      <c r="P4" t="n">
        <v>371.66</v>
      </c>
      <c r="Q4" t="n">
        <v>2104.15</v>
      </c>
      <c r="R4" t="n">
        <v>232.32</v>
      </c>
      <c r="S4" t="n">
        <v>60.53</v>
      </c>
      <c r="T4" t="n">
        <v>85262.60000000001</v>
      </c>
      <c r="U4" t="n">
        <v>0.26</v>
      </c>
      <c r="V4" t="n">
        <v>0.76</v>
      </c>
      <c r="W4" t="n">
        <v>0.45</v>
      </c>
      <c r="X4" t="n">
        <v>5.25</v>
      </c>
      <c r="Y4" t="n">
        <v>1</v>
      </c>
      <c r="Z4" t="n">
        <v>10</v>
      </c>
      <c r="AA4" t="n">
        <v>571.1953389432935</v>
      </c>
      <c r="AB4" t="n">
        <v>781.5346621020874</v>
      </c>
      <c r="AC4" t="n">
        <v>706.9460908418509</v>
      </c>
      <c r="AD4" t="n">
        <v>571195.3389432934</v>
      </c>
      <c r="AE4" t="n">
        <v>781534.6621020874</v>
      </c>
      <c r="AF4" t="n">
        <v>1.450532383944681e-06</v>
      </c>
      <c r="AG4" t="n">
        <v>14</v>
      </c>
      <c r="AH4" t="n">
        <v>706946.090841851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3.1418</v>
      </c>
      <c r="E5" t="n">
        <v>31.83</v>
      </c>
      <c r="F5" t="n">
        <v>21.54</v>
      </c>
      <c r="G5" t="n">
        <v>8.789999999999999</v>
      </c>
      <c r="H5" t="n">
        <v>0.12</v>
      </c>
      <c r="I5" t="n">
        <v>147</v>
      </c>
      <c r="J5" t="n">
        <v>264.72</v>
      </c>
      <c r="K5" t="n">
        <v>59.89</v>
      </c>
      <c r="L5" t="n">
        <v>1.75</v>
      </c>
      <c r="M5" t="n">
        <v>145</v>
      </c>
      <c r="N5" t="n">
        <v>68.09</v>
      </c>
      <c r="O5" t="n">
        <v>32883.31</v>
      </c>
      <c r="P5" t="n">
        <v>353.43</v>
      </c>
      <c r="Q5" t="n">
        <v>2104.4</v>
      </c>
      <c r="R5" t="n">
        <v>199.52</v>
      </c>
      <c r="S5" t="n">
        <v>60.53</v>
      </c>
      <c r="T5" t="n">
        <v>69030.53999999999</v>
      </c>
      <c r="U5" t="n">
        <v>0.3</v>
      </c>
      <c r="V5" t="n">
        <v>0.8</v>
      </c>
      <c r="W5" t="n">
        <v>0.41</v>
      </c>
      <c r="X5" t="n">
        <v>4.26</v>
      </c>
      <c r="Y5" t="n">
        <v>1</v>
      </c>
      <c r="Z5" t="n">
        <v>10</v>
      </c>
      <c r="AA5" t="n">
        <v>509.8148980645394</v>
      </c>
      <c r="AB5" t="n">
        <v>697.5512349778397</v>
      </c>
      <c r="AC5" t="n">
        <v>630.9779241308611</v>
      </c>
      <c r="AD5" t="n">
        <v>509814.8980645394</v>
      </c>
      <c r="AE5" t="n">
        <v>697551.2349778397</v>
      </c>
      <c r="AF5" t="n">
        <v>1.571693559069319e-06</v>
      </c>
      <c r="AG5" t="n">
        <v>13</v>
      </c>
      <c r="AH5" t="n">
        <v>630977.9241308611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3.3368</v>
      </c>
      <c r="E6" t="n">
        <v>29.97</v>
      </c>
      <c r="F6" t="n">
        <v>20.85</v>
      </c>
      <c r="G6" t="n">
        <v>10.09</v>
      </c>
      <c r="H6" t="n">
        <v>0.13</v>
      </c>
      <c r="I6" t="n">
        <v>124</v>
      </c>
      <c r="J6" t="n">
        <v>265.19</v>
      </c>
      <c r="K6" t="n">
        <v>59.89</v>
      </c>
      <c r="L6" t="n">
        <v>2</v>
      </c>
      <c r="M6" t="n">
        <v>122</v>
      </c>
      <c r="N6" t="n">
        <v>68.31</v>
      </c>
      <c r="O6" t="n">
        <v>32941.21</v>
      </c>
      <c r="P6" t="n">
        <v>340.08</v>
      </c>
      <c r="Q6" t="n">
        <v>2104.19</v>
      </c>
      <c r="R6" t="n">
        <v>177.1</v>
      </c>
      <c r="S6" t="n">
        <v>60.53</v>
      </c>
      <c r="T6" t="n">
        <v>57932.78</v>
      </c>
      <c r="U6" t="n">
        <v>0.34</v>
      </c>
      <c r="V6" t="n">
        <v>0.82</v>
      </c>
      <c r="W6" t="n">
        <v>0.36</v>
      </c>
      <c r="X6" t="n">
        <v>3.57</v>
      </c>
      <c r="Y6" t="n">
        <v>1</v>
      </c>
      <c r="Z6" t="n">
        <v>10</v>
      </c>
      <c r="AA6" t="n">
        <v>464.9716863600501</v>
      </c>
      <c r="AB6" t="n">
        <v>636.1947743808814</v>
      </c>
      <c r="AC6" t="n">
        <v>575.4772380189432</v>
      </c>
      <c r="AD6" t="n">
        <v>464971.6863600501</v>
      </c>
      <c r="AE6" t="n">
        <v>636194.7743808815</v>
      </c>
      <c r="AF6" t="n">
        <v>1.669242812369504e-06</v>
      </c>
      <c r="AG6" t="n">
        <v>12</v>
      </c>
      <c r="AH6" t="n">
        <v>575477.2380189432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3.4947</v>
      </c>
      <c r="E7" t="n">
        <v>28.61</v>
      </c>
      <c r="F7" t="n">
        <v>20.35</v>
      </c>
      <c r="G7" t="n">
        <v>11.41</v>
      </c>
      <c r="H7" t="n">
        <v>0.15</v>
      </c>
      <c r="I7" t="n">
        <v>107</v>
      </c>
      <c r="J7" t="n">
        <v>265.66</v>
      </c>
      <c r="K7" t="n">
        <v>59.89</v>
      </c>
      <c r="L7" t="n">
        <v>2.25</v>
      </c>
      <c r="M7" t="n">
        <v>105</v>
      </c>
      <c r="N7" t="n">
        <v>68.53</v>
      </c>
      <c r="O7" t="n">
        <v>32999.19</v>
      </c>
      <c r="P7" t="n">
        <v>330.33</v>
      </c>
      <c r="Q7" t="n">
        <v>2103.95</v>
      </c>
      <c r="R7" t="n">
        <v>160.78</v>
      </c>
      <c r="S7" t="n">
        <v>60.53</v>
      </c>
      <c r="T7" t="n">
        <v>49858.88</v>
      </c>
      <c r="U7" t="n">
        <v>0.38</v>
      </c>
      <c r="V7" t="n">
        <v>0.84</v>
      </c>
      <c r="W7" t="n">
        <v>0.34</v>
      </c>
      <c r="X7" t="n">
        <v>3.07</v>
      </c>
      <c r="Y7" t="n">
        <v>1</v>
      </c>
      <c r="Z7" t="n">
        <v>10</v>
      </c>
      <c r="AA7" t="n">
        <v>441.2857557914797</v>
      </c>
      <c r="AB7" t="n">
        <v>603.7866392274557</v>
      </c>
      <c r="AC7" t="n">
        <v>546.162089799457</v>
      </c>
      <c r="AD7" t="n">
        <v>441285.7557914797</v>
      </c>
      <c r="AE7" t="n">
        <v>603786.6392274557</v>
      </c>
      <c r="AF7" t="n">
        <v>1.748232694913601e-06</v>
      </c>
      <c r="AG7" t="n">
        <v>12</v>
      </c>
      <c r="AH7" t="n">
        <v>546162.089799457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3.63</v>
      </c>
      <c r="E8" t="n">
        <v>27.55</v>
      </c>
      <c r="F8" t="n">
        <v>19.94</v>
      </c>
      <c r="G8" t="n">
        <v>12.73</v>
      </c>
      <c r="H8" t="n">
        <v>0.17</v>
      </c>
      <c r="I8" t="n">
        <v>94</v>
      </c>
      <c r="J8" t="n">
        <v>266.13</v>
      </c>
      <c r="K8" t="n">
        <v>59.89</v>
      </c>
      <c r="L8" t="n">
        <v>2.5</v>
      </c>
      <c r="M8" t="n">
        <v>92</v>
      </c>
      <c r="N8" t="n">
        <v>68.75</v>
      </c>
      <c r="O8" t="n">
        <v>33057.26</v>
      </c>
      <c r="P8" t="n">
        <v>321.92</v>
      </c>
      <c r="Q8" t="n">
        <v>2103.99</v>
      </c>
      <c r="R8" t="n">
        <v>147.45</v>
      </c>
      <c r="S8" t="n">
        <v>60.53</v>
      </c>
      <c r="T8" t="n">
        <v>43261.06</v>
      </c>
      <c r="U8" t="n">
        <v>0.41</v>
      </c>
      <c r="V8" t="n">
        <v>0.86</v>
      </c>
      <c r="W8" t="n">
        <v>0.31</v>
      </c>
      <c r="X8" t="n">
        <v>2.66</v>
      </c>
      <c r="Y8" t="n">
        <v>1</v>
      </c>
      <c r="Z8" t="n">
        <v>10</v>
      </c>
      <c r="AA8" t="n">
        <v>411.6776466387413</v>
      </c>
      <c r="AB8" t="n">
        <v>563.2755180670915</v>
      </c>
      <c r="AC8" t="n">
        <v>509.5172931849224</v>
      </c>
      <c r="AD8" t="n">
        <v>411677.6466387413</v>
      </c>
      <c r="AE8" t="n">
        <v>563275.5180670915</v>
      </c>
      <c r="AF8" t="n">
        <v>1.815916869126498e-06</v>
      </c>
      <c r="AG8" t="n">
        <v>11</v>
      </c>
      <c r="AH8" t="n">
        <v>509517.2931849224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3.7391</v>
      </c>
      <c r="E9" t="n">
        <v>26.74</v>
      </c>
      <c r="F9" t="n">
        <v>19.64</v>
      </c>
      <c r="G9" t="n">
        <v>14.03</v>
      </c>
      <c r="H9" t="n">
        <v>0.18</v>
      </c>
      <c r="I9" t="n">
        <v>84</v>
      </c>
      <c r="J9" t="n">
        <v>266.6</v>
      </c>
      <c r="K9" t="n">
        <v>59.89</v>
      </c>
      <c r="L9" t="n">
        <v>2.75</v>
      </c>
      <c r="M9" t="n">
        <v>82</v>
      </c>
      <c r="N9" t="n">
        <v>68.97</v>
      </c>
      <c r="O9" t="n">
        <v>33115.41</v>
      </c>
      <c r="P9" t="n">
        <v>315.56</v>
      </c>
      <c r="Q9" t="n">
        <v>2104.06</v>
      </c>
      <c r="R9" t="n">
        <v>137.74</v>
      </c>
      <c r="S9" t="n">
        <v>60.53</v>
      </c>
      <c r="T9" t="n">
        <v>38455.97</v>
      </c>
      <c r="U9" t="n">
        <v>0.44</v>
      </c>
      <c r="V9" t="n">
        <v>0.87</v>
      </c>
      <c r="W9" t="n">
        <v>0.3</v>
      </c>
      <c r="X9" t="n">
        <v>2.37</v>
      </c>
      <c r="Y9" t="n">
        <v>1</v>
      </c>
      <c r="Z9" t="n">
        <v>10</v>
      </c>
      <c r="AA9" t="n">
        <v>398.0257363536271</v>
      </c>
      <c r="AB9" t="n">
        <v>544.5963721352231</v>
      </c>
      <c r="AC9" t="n">
        <v>492.6208587244454</v>
      </c>
      <c r="AD9" t="n">
        <v>398025.7363536271</v>
      </c>
      <c r="AE9" t="n">
        <v>544596.3721352231</v>
      </c>
      <c r="AF9" t="n">
        <v>1.870494425716498e-06</v>
      </c>
      <c r="AG9" t="n">
        <v>11</v>
      </c>
      <c r="AH9" t="n">
        <v>492620.8587244455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3.8431</v>
      </c>
      <c r="E10" t="n">
        <v>26.02</v>
      </c>
      <c r="F10" t="n">
        <v>19.38</v>
      </c>
      <c r="G10" t="n">
        <v>15.5</v>
      </c>
      <c r="H10" t="n">
        <v>0.2</v>
      </c>
      <c r="I10" t="n">
        <v>75</v>
      </c>
      <c r="J10" t="n">
        <v>267.08</v>
      </c>
      <c r="K10" t="n">
        <v>59.89</v>
      </c>
      <c r="L10" t="n">
        <v>3</v>
      </c>
      <c r="M10" t="n">
        <v>73</v>
      </c>
      <c r="N10" t="n">
        <v>69.19</v>
      </c>
      <c r="O10" t="n">
        <v>33173.65</v>
      </c>
      <c r="P10" t="n">
        <v>309.24</v>
      </c>
      <c r="Q10" t="n">
        <v>2103.96</v>
      </c>
      <c r="R10" t="n">
        <v>129.03</v>
      </c>
      <c r="S10" t="n">
        <v>60.53</v>
      </c>
      <c r="T10" t="n">
        <v>34146.69</v>
      </c>
      <c r="U10" t="n">
        <v>0.47</v>
      </c>
      <c r="V10" t="n">
        <v>0.89</v>
      </c>
      <c r="W10" t="n">
        <v>0.28</v>
      </c>
      <c r="X10" t="n">
        <v>2.1</v>
      </c>
      <c r="Y10" t="n">
        <v>1</v>
      </c>
      <c r="Z10" t="n">
        <v>10</v>
      </c>
      <c r="AA10" t="n">
        <v>385.6638390628897</v>
      </c>
      <c r="AB10" t="n">
        <v>527.6822788936179</v>
      </c>
      <c r="AC10" t="n">
        <v>477.3210228027402</v>
      </c>
      <c r="AD10" t="n">
        <v>385663.8390628897</v>
      </c>
      <c r="AE10" t="n">
        <v>527682.2788936179</v>
      </c>
      <c r="AF10" t="n">
        <v>1.922520694143263e-06</v>
      </c>
      <c r="AG10" t="n">
        <v>11</v>
      </c>
      <c r="AH10" t="n">
        <v>477321.0228027402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3.915</v>
      </c>
      <c r="E11" t="n">
        <v>25.54</v>
      </c>
      <c r="F11" t="n">
        <v>19.2</v>
      </c>
      <c r="G11" t="n">
        <v>16.7</v>
      </c>
      <c r="H11" t="n">
        <v>0.22</v>
      </c>
      <c r="I11" t="n">
        <v>69</v>
      </c>
      <c r="J11" t="n">
        <v>267.55</v>
      </c>
      <c r="K11" t="n">
        <v>59.89</v>
      </c>
      <c r="L11" t="n">
        <v>3.25</v>
      </c>
      <c r="M11" t="n">
        <v>67</v>
      </c>
      <c r="N11" t="n">
        <v>69.41</v>
      </c>
      <c r="O11" t="n">
        <v>33231.97</v>
      </c>
      <c r="P11" t="n">
        <v>305.01</v>
      </c>
      <c r="Q11" t="n">
        <v>2104.01</v>
      </c>
      <c r="R11" t="n">
        <v>123.28</v>
      </c>
      <c r="S11" t="n">
        <v>60.53</v>
      </c>
      <c r="T11" t="n">
        <v>31300.53</v>
      </c>
      <c r="U11" t="n">
        <v>0.49</v>
      </c>
      <c r="V11" t="n">
        <v>0.9</v>
      </c>
      <c r="W11" t="n">
        <v>0.27</v>
      </c>
      <c r="X11" t="n">
        <v>1.92</v>
      </c>
      <c r="Y11" t="n">
        <v>1</v>
      </c>
      <c r="Z11" t="n">
        <v>10</v>
      </c>
      <c r="AA11" t="n">
        <v>366.6027688206337</v>
      </c>
      <c r="AB11" t="n">
        <v>501.6020816730932</v>
      </c>
      <c r="AC11" t="n">
        <v>453.7298830011555</v>
      </c>
      <c r="AD11" t="n">
        <v>366602.7688206337</v>
      </c>
      <c r="AE11" t="n">
        <v>501602.0816730932</v>
      </c>
      <c r="AF11" t="n">
        <v>1.958488854719074e-06</v>
      </c>
      <c r="AG11" t="n">
        <v>10</v>
      </c>
      <c r="AH11" t="n">
        <v>453729.8830011556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3.9922</v>
      </c>
      <c r="E12" t="n">
        <v>25.05</v>
      </c>
      <c r="F12" t="n">
        <v>19.01</v>
      </c>
      <c r="G12" t="n">
        <v>18.11</v>
      </c>
      <c r="H12" t="n">
        <v>0.23</v>
      </c>
      <c r="I12" t="n">
        <v>63</v>
      </c>
      <c r="J12" t="n">
        <v>268.02</v>
      </c>
      <c r="K12" t="n">
        <v>59.89</v>
      </c>
      <c r="L12" t="n">
        <v>3.5</v>
      </c>
      <c r="M12" t="n">
        <v>61</v>
      </c>
      <c r="N12" t="n">
        <v>69.64</v>
      </c>
      <c r="O12" t="n">
        <v>33290.38</v>
      </c>
      <c r="P12" t="n">
        <v>300.18</v>
      </c>
      <c r="Q12" t="n">
        <v>2104.05</v>
      </c>
      <c r="R12" t="n">
        <v>116.94</v>
      </c>
      <c r="S12" t="n">
        <v>60.53</v>
      </c>
      <c r="T12" t="n">
        <v>28160.01</v>
      </c>
      <c r="U12" t="n">
        <v>0.52</v>
      </c>
      <c r="V12" t="n">
        <v>0.9</v>
      </c>
      <c r="W12" t="n">
        <v>0.27</v>
      </c>
      <c r="X12" t="n">
        <v>1.73</v>
      </c>
      <c r="Y12" t="n">
        <v>1</v>
      </c>
      <c r="Z12" t="n">
        <v>10</v>
      </c>
      <c r="AA12" t="n">
        <v>358.0906652702301</v>
      </c>
      <c r="AB12" t="n">
        <v>489.9554460679257</v>
      </c>
      <c r="AC12" t="n">
        <v>443.1947859519895</v>
      </c>
      <c r="AD12" t="n">
        <v>358090.6652702302</v>
      </c>
      <c r="AE12" t="n">
        <v>489955.4460679257</v>
      </c>
      <c r="AF12" t="n">
        <v>1.997108353974326e-06</v>
      </c>
      <c r="AG12" t="n">
        <v>10</v>
      </c>
      <c r="AH12" t="n">
        <v>443194.7859519895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4.0635</v>
      </c>
      <c r="E13" t="n">
        <v>24.61</v>
      </c>
      <c r="F13" t="n">
        <v>18.82</v>
      </c>
      <c r="G13" t="n">
        <v>19.47</v>
      </c>
      <c r="H13" t="n">
        <v>0.25</v>
      </c>
      <c r="I13" t="n">
        <v>58</v>
      </c>
      <c r="J13" t="n">
        <v>268.5</v>
      </c>
      <c r="K13" t="n">
        <v>59.89</v>
      </c>
      <c r="L13" t="n">
        <v>3.75</v>
      </c>
      <c r="M13" t="n">
        <v>56</v>
      </c>
      <c r="N13" t="n">
        <v>69.86</v>
      </c>
      <c r="O13" t="n">
        <v>33348.87</v>
      </c>
      <c r="P13" t="n">
        <v>295.44</v>
      </c>
      <c r="Q13" t="n">
        <v>2103.97</v>
      </c>
      <c r="R13" t="n">
        <v>110.75</v>
      </c>
      <c r="S13" t="n">
        <v>60.53</v>
      </c>
      <c r="T13" t="n">
        <v>25088.2</v>
      </c>
      <c r="U13" t="n">
        <v>0.55</v>
      </c>
      <c r="V13" t="n">
        <v>0.91</v>
      </c>
      <c r="W13" t="n">
        <v>0.26</v>
      </c>
      <c r="X13" t="n">
        <v>1.55</v>
      </c>
      <c r="Y13" t="n">
        <v>1</v>
      </c>
      <c r="Z13" t="n">
        <v>10</v>
      </c>
      <c r="AA13" t="n">
        <v>350.301530487227</v>
      </c>
      <c r="AB13" t="n">
        <v>479.2980082254464</v>
      </c>
      <c r="AC13" t="n">
        <v>433.5544790193886</v>
      </c>
      <c r="AD13" t="n">
        <v>350301.530487227</v>
      </c>
      <c r="AE13" t="n">
        <v>479298.0082254465</v>
      </c>
      <c r="AF13" t="n">
        <v>2.032776363001522e-06</v>
      </c>
      <c r="AG13" t="n">
        <v>10</v>
      </c>
      <c r="AH13" t="n">
        <v>433554.4790193886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4.1592</v>
      </c>
      <c r="E14" t="n">
        <v>24.04</v>
      </c>
      <c r="F14" t="n">
        <v>18.51</v>
      </c>
      <c r="G14" t="n">
        <v>20.96</v>
      </c>
      <c r="H14" t="n">
        <v>0.26</v>
      </c>
      <c r="I14" t="n">
        <v>53</v>
      </c>
      <c r="J14" t="n">
        <v>268.97</v>
      </c>
      <c r="K14" t="n">
        <v>59.89</v>
      </c>
      <c r="L14" t="n">
        <v>4</v>
      </c>
      <c r="M14" t="n">
        <v>51</v>
      </c>
      <c r="N14" t="n">
        <v>70.09</v>
      </c>
      <c r="O14" t="n">
        <v>33407.45</v>
      </c>
      <c r="P14" t="n">
        <v>288.33</v>
      </c>
      <c r="Q14" t="n">
        <v>2103.92</v>
      </c>
      <c r="R14" t="n">
        <v>100.38</v>
      </c>
      <c r="S14" t="n">
        <v>60.53</v>
      </c>
      <c r="T14" t="n">
        <v>19927.64</v>
      </c>
      <c r="U14" t="n">
        <v>0.6</v>
      </c>
      <c r="V14" t="n">
        <v>0.93</v>
      </c>
      <c r="W14" t="n">
        <v>0.24</v>
      </c>
      <c r="X14" t="n">
        <v>1.23</v>
      </c>
      <c r="Y14" t="n">
        <v>1</v>
      </c>
      <c r="Z14" t="n">
        <v>10</v>
      </c>
      <c r="AA14" t="n">
        <v>339.6514537069237</v>
      </c>
      <c r="AB14" t="n">
        <v>464.7261033264082</v>
      </c>
      <c r="AC14" t="n">
        <v>420.3732962721176</v>
      </c>
      <c r="AD14" t="n">
        <v>339651.4537069238</v>
      </c>
      <c r="AE14" t="n">
        <v>464726.1033264083</v>
      </c>
      <c r="AF14" t="n">
        <v>2.080650535005766e-06</v>
      </c>
      <c r="AG14" t="n">
        <v>10</v>
      </c>
      <c r="AH14" t="n">
        <v>420373.2962721176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4.0978</v>
      </c>
      <c r="E15" t="n">
        <v>24.4</v>
      </c>
      <c r="F15" t="n">
        <v>18.97</v>
      </c>
      <c r="G15" t="n">
        <v>22.32</v>
      </c>
      <c r="H15" t="n">
        <v>0.28</v>
      </c>
      <c r="I15" t="n">
        <v>51</v>
      </c>
      <c r="J15" t="n">
        <v>269.45</v>
      </c>
      <c r="K15" t="n">
        <v>59.89</v>
      </c>
      <c r="L15" t="n">
        <v>4.25</v>
      </c>
      <c r="M15" t="n">
        <v>49</v>
      </c>
      <c r="N15" t="n">
        <v>70.31</v>
      </c>
      <c r="O15" t="n">
        <v>33466.11</v>
      </c>
      <c r="P15" t="n">
        <v>294.65</v>
      </c>
      <c r="Q15" t="n">
        <v>2104.13</v>
      </c>
      <c r="R15" t="n">
        <v>117.87</v>
      </c>
      <c r="S15" t="n">
        <v>60.53</v>
      </c>
      <c r="T15" t="n">
        <v>28683.32</v>
      </c>
      <c r="U15" t="n">
        <v>0.51</v>
      </c>
      <c r="V15" t="n">
        <v>0.91</v>
      </c>
      <c r="W15" t="n">
        <v>0.21</v>
      </c>
      <c r="X15" t="n">
        <v>1.69</v>
      </c>
      <c r="Y15" t="n">
        <v>1</v>
      </c>
      <c r="Z15" t="n">
        <v>10</v>
      </c>
      <c r="AA15" t="n">
        <v>348.3338454158666</v>
      </c>
      <c r="AB15" t="n">
        <v>476.6057347026725</v>
      </c>
      <c r="AC15" t="n">
        <v>431.1191523029985</v>
      </c>
      <c r="AD15" t="n">
        <v>348333.8454158666</v>
      </c>
      <c r="AE15" t="n">
        <v>476605.7347026725</v>
      </c>
      <c r="AF15" t="n">
        <v>2.049935026530734e-06</v>
      </c>
      <c r="AG15" t="n">
        <v>10</v>
      </c>
      <c r="AH15" t="n">
        <v>431119.1523029985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4.1828</v>
      </c>
      <c r="E16" t="n">
        <v>23.91</v>
      </c>
      <c r="F16" t="n">
        <v>18.68</v>
      </c>
      <c r="G16" t="n">
        <v>23.84</v>
      </c>
      <c r="H16" t="n">
        <v>0.3</v>
      </c>
      <c r="I16" t="n">
        <v>47</v>
      </c>
      <c r="J16" t="n">
        <v>269.92</v>
      </c>
      <c r="K16" t="n">
        <v>59.89</v>
      </c>
      <c r="L16" t="n">
        <v>4.5</v>
      </c>
      <c r="M16" t="n">
        <v>45</v>
      </c>
      <c r="N16" t="n">
        <v>70.54000000000001</v>
      </c>
      <c r="O16" t="n">
        <v>33524.86</v>
      </c>
      <c r="P16" t="n">
        <v>288.56</v>
      </c>
      <c r="Q16" t="n">
        <v>2103.98</v>
      </c>
      <c r="R16" t="n">
        <v>106.39</v>
      </c>
      <c r="S16" t="n">
        <v>60.53</v>
      </c>
      <c r="T16" t="n">
        <v>22966.36</v>
      </c>
      <c r="U16" t="n">
        <v>0.57</v>
      </c>
      <c r="V16" t="n">
        <v>0.92</v>
      </c>
      <c r="W16" t="n">
        <v>0.24</v>
      </c>
      <c r="X16" t="n">
        <v>1.4</v>
      </c>
      <c r="Y16" t="n">
        <v>1</v>
      </c>
      <c r="Z16" t="n">
        <v>10</v>
      </c>
      <c r="AA16" t="n">
        <v>339.050226907717</v>
      </c>
      <c r="AB16" t="n">
        <v>463.9034782954793</v>
      </c>
      <c r="AC16" t="n">
        <v>419.629181419579</v>
      </c>
      <c r="AD16" t="n">
        <v>339050.2269077171</v>
      </c>
      <c r="AE16" t="n">
        <v>463903.4782954793</v>
      </c>
      <c r="AF16" t="n">
        <v>2.092456495917993e-06</v>
      </c>
      <c r="AG16" t="n">
        <v>10</v>
      </c>
      <c r="AH16" t="n">
        <v>419629.181419579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4.2343</v>
      </c>
      <c r="E17" t="n">
        <v>23.62</v>
      </c>
      <c r="F17" t="n">
        <v>18.54</v>
      </c>
      <c r="G17" t="n">
        <v>25.28</v>
      </c>
      <c r="H17" t="n">
        <v>0.31</v>
      </c>
      <c r="I17" t="n">
        <v>44</v>
      </c>
      <c r="J17" t="n">
        <v>270.4</v>
      </c>
      <c r="K17" t="n">
        <v>59.89</v>
      </c>
      <c r="L17" t="n">
        <v>4.75</v>
      </c>
      <c r="M17" t="n">
        <v>42</v>
      </c>
      <c r="N17" t="n">
        <v>70.76000000000001</v>
      </c>
      <c r="O17" t="n">
        <v>33583.7</v>
      </c>
      <c r="P17" t="n">
        <v>284.48</v>
      </c>
      <c r="Q17" t="n">
        <v>2104.12</v>
      </c>
      <c r="R17" t="n">
        <v>101.73</v>
      </c>
      <c r="S17" t="n">
        <v>60.53</v>
      </c>
      <c r="T17" t="n">
        <v>20650.88</v>
      </c>
      <c r="U17" t="n">
        <v>0.59</v>
      </c>
      <c r="V17" t="n">
        <v>0.93</v>
      </c>
      <c r="W17" t="n">
        <v>0.24</v>
      </c>
      <c r="X17" t="n">
        <v>1.26</v>
      </c>
      <c r="Y17" t="n">
        <v>1</v>
      </c>
      <c r="Z17" t="n">
        <v>10</v>
      </c>
      <c r="AA17" t="n">
        <v>333.4988789351119</v>
      </c>
      <c r="AB17" t="n">
        <v>456.3078790911731</v>
      </c>
      <c r="AC17" t="n">
        <v>412.7584955428414</v>
      </c>
      <c r="AD17" t="n">
        <v>333498.8789351119</v>
      </c>
      <c r="AE17" t="n">
        <v>456307.8790911731</v>
      </c>
      <c r="AF17" t="n">
        <v>2.118219503840862e-06</v>
      </c>
      <c r="AG17" t="n">
        <v>10</v>
      </c>
      <c r="AH17" t="n">
        <v>412758.4955428414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4.2619</v>
      </c>
      <c r="E18" t="n">
        <v>23.46</v>
      </c>
      <c r="F18" t="n">
        <v>18.49</v>
      </c>
      <c r="G18" t="n">
        <v>26.41</v>
      </c>
      <c r="H18" t="n">
        <v>0.33</v>
      </c>
      <c r="I18" t="n">
        <v>42</v>
      </c>
      <c r="J18" t="n">
        <v>270.88</v>
      </c>
      <c r="K18" t="n">
        <v>59.89</v>
      </c>
      <c r="L18" t="n">
        <v>5</v>
      </c>
      <c r="M18" t="n">
        <v>40</v>
      </c>
      <c r="N18" t="n">
        <v>70.98999999999999</v>
      </c>
      <c r="O18" t="n">
        <v>33642.62</v>
      </c>
      <c r="P18" t="n">
        <v>281.61</v>
      </c>
      <c r="Q18" t="n">
        <v>2103.99</v>
      </c>
      <c r="R18" t="n">
        <v>100.23</v>
      </c>
      <c r="S18" t="n">
        <v>60.53</v>
      </c>
      <c r="T18" t="n">
        <v>19908.89</v>
      </c>
      <c r="U18" t="n">
        <v>0.6</v>
      </c>
      <c r="V18" t="n">
        <v>0.93</v>
      </c>
      <c r="W18" t="n">
        <v>0.23</v>
      </c>
      <c r="X18" t="n">
        <v>1.21</v>
      </c>
      <c r="Y18" t="n">
        <v>1</v>
      </c>
      <c r="Z18" t="n">
        <v>10</v>
      </c>
      <c r="AA18" t="n">
        <v>330.2712266940949</v>
      </c>
      <c r="AB18" t="n">
        <v>451.8916629010463</v>
      </c>
      <c r="AC18" t="n">
        <v>408.763756827702</v>
      </c>
      <c r="AD18" t="n">
        <v>330271.2266940949</v>
      </c>
      <c r="AE18" t="n">
        <v>451891.6629010463</v>
      </c>
      <c r="AF18" t="n">
        <v>2.132026475077196e-06</v>
      </c>
      <c r="AG18" t="n">
        <v>10</v>
      </c>
      <c r="AH18" t="n">
        <v>408763.756827702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4.3096</v>
      </c>
      <c r="E19" t="n">
        <v>23.2</v>
      </c>
      <c r="F19" t="n">
        <v>18.38</v>
      </c>
      <c r="G19" t="n">
        <v>28.28</v>
      </c>
      <c r="H19" t="n">
        <v>0.34</v>
      </c>
      <c r="I19" t="n">
        <v>39</v>
      </c>
      <c r="J19" t="n">
        <v>271.36</v>
      </c>
      <c r="K19" t="n">
        <v>59.89</v>
      </c>
      <c r="L19" t="n">
        <v>5.25</v>
      </c>
      <c r="M19" t="n">
        <v>37</v>
      </c>
      <c r="N19" t="n">
        <v>71.22</v>
      </c>
      <c r="O19" t="n">
        <v>33701.64</v>
      </c>
      <c r="P19" t="n">
        <v>277.92</v>
      </c>
      <c r="Q19" t="n">
        <v>2103.91</v>
      </c>
      <c r="R19" t="n">
        <v>96.59999999999999</v>
      </c>
      <c r="S19" t="n">
        <v>60.53</v>
      </c>
      <c r="T19" t="n">
        <v>18109.71</v>
      </c>
      <c r="U19" t="n">
        <v>0.63</v>
      </c>
      <c r="V19" t="n">
        <v>0.9399999999999999</v>
      </c>
      <c r="W19" t="n">
        <v>0.23</v>
      </c>
      <c r="X19" t="n">
        <v>1.1</v>
      </c>
      <c r="Y19" t="n">
        <v>1</v>
      </c>
      <c r="Z19" t="n">
        <v>10</v>
      </c>
      <c r="AA19" t="n">
        <v>314.4447582768777</v>
      </c>
      <c r="AB19" t="n">
        <v>430.2371905981008</v>
      </c>
      <c r="AC19" t="n">
        <v>389.1759569691068</v>
      </c>
      <c r="AD19" t="n">
        <v>314444.7582768778</v>
      </c>
      <c r="AE19" t="n">
        <v>430237.1905981008</v>
      </c>
      <c r="AF19" t="n">
        <v>2.155888523192163e-06</v>
      </c>
      <c r="AG19" t="n">
        <v>9</v>
      </c>
      <c r="AH19" t="n">
        <v>389175.9569691068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4.3417</v>
      </c>
      <c r="E20" t="n">
        <v>23.03</v>
      </c>
      <c r="F20" t="n">
        <v>18.31</v>
      </c>
      <c r="G20" t="n">
        <v>29.69</v>
      </c>
      <c r="H20" t="n">
        <v>0.36</v>
      </c>
      <c r="I20" t="n">
        <v>37</v>
      </c>
      <c r="J20" t="n">
        <v>271.84</v>
      </c>
      <c r="K20" t="n">
        <v>59.89</v>
      </c>
      <c r="L20" t="n">
        <v>5.5</v>
      </c>
      <c r="M20" t="n">
        <v>35</v>
      </c>
      <c r="N20" t="n">
        <v>71.45</v>
      </c>
      <c r="O20" t="n">
        <v>33760.74</v>
      </c>
      <c r="P20" t="n">
        <v>275.36</v>
      </c>
      <c r="Q20" t="n">
        <v>2103.85</v>
      </c>
      <c r="R20" t="n">
        <v>94.34999999999999</v>
      </c>
      <c r="S20" t="n">
        <v>60.53</v>
      </c>
      <c r="T20" t="n">
        <v>16992.55</v>
      </c>
      <c r="U20" t="n">
        <v>0.64</v>
      </c>
      <c r="V20" t="n">
        <v>0.9399999999999999</v>
      </c>
      <c r="W20" t="n">
        <v>0.22</v>
      </c>
      <c r="X20" t="n">
        <v>1.03</v>
      </c>
      <c r="Y20" t="n">
        <v>1</v>
      </c>
      <c r="Z20" t="n">
        <v>10</v>
      </c>
      <c r="AA20" t="n">
        <v>311.2156804111002</v>
      </c>
      <c r="AB20" t="n">
        <v>425.8190238052827</v>
      </c>
      <c r="AC20" t="n">
        <v>385.1794538140592</v>
      </c>
      <c r="AD20" t="n">
        <v>311215.6804111002</v>
      </c>
      <c r="AE20" t="n">
        <v>425819.0238052827</v>
      </c>
      <c r="AF20" t="n">
        <v>2.171946631043117e-06</v>
      </c>
      <c r="AG20" t="n">
        <v>9</v>
      </c>
      <c r="AH20" t="n">
        <v>385179.4538140591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4.3708</v>
      </c>
      <c r="E21" t="n">
        <v>22.88</v>
      </c>
      <c r="F21" t="n">
        <v>18.26</v>
      </c>
      <c r="G21" t="n">
        <v>31.3</v>
      </c>
      <c r="H21" t="n">
        <v>0.38</v>
      </c>
      <c r="I21" t="n">
        <v>35</v>
      </c>
      <c r="J21" t="n">
        <v>272.32</v>
      </c>
      <c r="K21" t="n">
        <v>59.89</v>
      </c>
      <c r="L21" t="n">
        <v>5.75</v>
      </c>
      <c r="M21" t="n">
        <v>33</v>
      </c>
      <c r="N21" t="n">
        <v>71.68000000000001</v>
      </c>
      <c r="O21" t="n">
        <v>33820.05</v>
      </c>
      <c r="P21" t="n">
        <v>272.82</v>
      </c>
      <c r="Q21" t="n">
        <v>2104.03</v>
      </c>
      <c r="R21" t="n">
        <v>92.48999999999999</v>
      </c>
      <c r="S21" t="n">
        <v>60.53</v>
      </c>
      <c r="T21" t="n">
        <v>16076.45</v>
      </c>
      <c r="U21" t="n">
        <v>0.65</v>
      </c>
      <c r="V21" t="n">
        <v>0.9399999999999999</v>
      </c>
      <c r="W21" t="n">
        <v>0.22</v>
      </c>
      <c r="X21" t="n">
        <v>0.98</v>
      </c>
      <c r="Y21" t="n">
        <v>1</v>
      </c>
      <c r="Z21" t="n">
        <v>10</v>
      </c>
      <c r="AA21" t="n">
        <v>308.250030179059</v>
      </c>
      <c r="AB21" t="n">
        <v>421.7612903225495</v>
      </c>
      <c r="AC21" t="n">
        <v>381.5089847198533</v>
      </c>
      <c r="AD21" t="n">
        <v>308250.030179059</v>
      </c>
      <c r="AE21" t="n">
        <v>421761.2903225495</v>
      </c>
      <c r="AF21" t="n">
        <v>2.186503981150991e-06</v>
      </c>
      <c r="AG21" t="n">
        <v>9</v>
      </c>
      <c r="AH21" t="n">
        <v>381508.9847198533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4.3863</v>
      </c>
      <c r="E22" t="n">
        <v>22.8</v>
      </c>
      <c r="F22" t="n">
        <v>18.23</v>
      </c>
      <c r="G22" t="n">
        <v>32.16</v>
      </c>
      <c r="H22" t="n">
        <v>0.39</v>
      </c>
      <c r="I22" t="n">
        <v>34</v>
      </c>
      <c r="J22" t="n">
        <v>272.8</v>
      </c>
      <c r="K22" t="n">
        <v>59.89</v>
      </c>
      <c r="L22" t="n">
        <v>6</v>
      </c>
      <c r="M22" t="n">
        <v>32</v>
      </c>
      <c r="N22" t="n">
        <v>71.91</v>
      </c>
      <c r="O22" t="n">
        <v>33879.33</v>
      </c>
      <c r="P22" t="n">
        <v>270.51</v>
      </c>
      <c r="Q22" t="n">
        <v>2103.93</v>
      </c>
      <c r="R22" t="n">
        <v>91.48999999999999</v>
      </c>
      <c r="S22" t="n">
        <v>60.53</v>
      </c>
      <c r="T22" t="n">
        <v>15577.74</v>
      </c>
      <c r="U22" t="n">
        <v>0.66</v>
      </c>
      <c r="V22" t="n">
        <v>0.9399999999999999</v>
      </c>
      <c r="W22" t="n">
        <v>0.22</v>
      </c>
      <c r="X22" t="n">
        <v>0.95</v>
      </c>
      <c r="Y22" t="n">
        <v>1</v>
      </c>
      <c r="Z22" t="n">
        <v>10</v>
      </c>
      <c r="AA22" t="n">
        <v>306.148238796869</v>
      </c>
      <c r="AB22" t="n">
        <v>418.8855266289455</v>
      </c>
      <c r="AC22" t="n">
        <v>378.9076798770071</v>
      </c>
      <c r="AD22" t="n">
        <v>306148.2387968689</v>
      </c>
      <c r="AE22" t="n">
        <v>418885.5266289455</v>
      </c>
      <c r="AF22" t="n">
        <v>2.194257896156903e-06</v>
      </c>
      <c r="AG22" t="n">
        <v>9</v>
      </c>
      <c r="AH22" t="n">
        <v>378907.6798770071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4.4209</v>
      </c>
      <c r="E23" t="n">
        <v>22.62</v>
      </c>
      <c r="F23" t="n">
        <v>18.15</v>
      </c>
      <c r="G23" t="n">
        <v>34.03</v>
      </c>
      <c r="H23" t="n">
        <v>0.41</v>
      </c>
      <c r="I23" t="n">
        <v>32</v>
      </c>
      <c r="J23" t="n">
        <v>273.28</v>
      </c>
      <c r="K23" t="n">
        <v>59.89</v>
      </c>
      <c r="L23" t="n">
        <v>6.25</v>
      </c>
      <c r="M23" t="n">
        <v>30</v>
      </c>
      <c r="N23" t="n">
        <v>72.14</v>
      </c>
      <c r="O23" t="n">
        <v>33938.7</v>
      </c>
      <c r="P23" t="n">
        <v>267.69</v>
      </c>
      <c r="Q23" t="n">
        <v>2103.9</v>
      </c>
      <c r="R23" t="n">
        <v>89</v>
      </c>
      <c r="S23" t="n">
        <v>60.53</v>
      </c>
      <c r="T23" t="n">
        <v>14344.74</v>
      </c>
      <c r="U23" t="n">
        <v>0.68</v>
      </c>
      <c r="V23" t="n">
        <v>0.95</v>
      </c>
      <c r="W23" t="n">
        <v>0.21</v>
      </c>
      <c r="X23" t="n">
        <v>0.87</v>
      </c>
      <c r="Y23" t="n">
        <v>1</v>
      </c>
      <c r="Z23" t="n">
        <v>10</v>
      </c>
      <c r="AA23" t="n">
        <v>302.7477669691075</v>
      </c>
      <c r="AB23" t="n">
        <v>414.2328510559731</v>
      </c>
      <c r="AC23" t="n">
        <v>374.6990491306481</v>
      </c>
      <c r="AD23" t="n">
        <v>302747.7669691076</v>
      </c>
      <c r="AE23" t="n">
        <v>414232.8510559731</v>
      </c>
      <c r="AF23" t="n">
        <v>2.211566635460422e-06</v>
      </c>
      <c r="AG23" t="n">
        <v>9</v>
      </c>
      <c r="AH23" t="n">
        <v>374699.0491306481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4.4349</v>
      </c>
      <c r="E24" t="n">
        <v>22.55</v>
      </c>
      <c r="F24" t="n">
        <v>18.13</v>
      </c>
      <c r="G24" t="n">
        <v>35.09</v>
      </c>
      <c r="H24" t="n">
        <v>0.42</v>
      </c>
      <c r="I24" t="n">
        <v>31</v>
      </c>
      <c r="J24" t="n">
        <v>273.76</v>
      </c>
      <c r="K24" t="n">
        <v>59.89</v>
      </c>
      <c r="L24" t="n">
        <v>6.5</v>
      </c>
      <c r="M24" t="n">
        <v>29</v>
      </c>
      <c r="N24" t="n">
        <v>72.37</v>
      </c>
      <c r="O24" t="n">
        <v>33998.16</v>
      </c>
      <c r="P24" t="n">
        <v>264.83</v>
      </c>
      <c r="Q24" t="n">
        <v>2103.96</v>
      </c>
      <c r="R24" t="n">
        <v>88.31999999999999</v>
      </c>
      <c r="S24" t="n">
        <v>60.53</v>
      </c>
      <c r="T24" t="n">
        <v>14009.62</v>
      </c>
      <c r="U24" t="n">
        <v>0.6899999999999999</v>
      </c>
      <c r="V24" t="n">
        <v>0.95</v>
      </c>
      <c r="W24" t="n">
        <v>0.21</v>
      </c>
      <c r="X24" t="n">
        <v>0.85</v>
      </c>
      <c r="Y24" t="n">
        <v>1</v>
      </c>
      <c r="Z24" t="n">
        <v>10</v>
      </c>
      <c r="AA24" t="n">
        <v>300.4874990074525</v>
      </c>
      <c r="AB24" t="n">
        <v>411.1402527148519</v>
      </c>
      <c r="AC24" t="n">
        <v>371.9016040347144</v>
      </c>
      <c r="AD24" t="n">
        <v>300487.4990074525</v>
      </c>
      <c r="AE24" t="n">
        <v>411140.2527148519</v>
      </c>
      <c r="AF24" t="n">
        <v>2.218570171594795e-06</v>
      </c>
      <c r="AG24" t="n">
        <v>9</v>
      </c>
      <c r="AH24" t="n">
        <v>371901.6040347144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4.471</v>
      </c>
      <c r="E25" t="n">
        <v>22.37</v>
      </c>
      <c r="F25" t="n">
        <v>18.05</v>
      </c>
      <c r="G25" t="n">
        <v>37.34</v>
      </c>
      <c r="H25" t="n">
        <v>0.44</v>
      </c>
      <c r="I25" t="n">
        <v>29</v>
      </c>
      <c r="J25" t="n">
        <v>274.24</v>
      </c>
      <c r="K25" t="n">
        <v>59.89</v>
      </c>
      <c r="L25" t="n">
        <v>6.75</v>
      </c>
      <c r="M25" t="n">
        <v>27</v>
      </c>
      <c r="N25" t="n">
        <v>72.61</v>
      </c>
      <c r="O25" t="n">
        <v>34057.71</v>
      </c>
      <c r="P25" t="n">
        <v>262</v>
      </c>
      <c r="Q25" t="n">
        <v>2104.03</v>
      </c>
      <c r="R25" t="n">
        <v>85.59999999999999</v>
      </c>
      <c r="S25" t="n">
        <v>60.53</v>
      </c>
      <c r="T25" t="n">
        <v>12660.03</v>
      </c>
      <c r="U25" t="n">
        <v>0.71</v>
      </c>
      <c r="V25" t="n">
        <v>0.95</v>
      </c>
      <c r="W25" t="n">
        <v>0.21</v>
      </c>
      <c r="X25" t="n">
        <v>0.77</v>
      </c>
      <c r="Y25" t="n">
        <v>1</v>
      </c>
      <c r="Z25" t="n">
        <v>10</v>
      </c>
      <c r="AA25" t="n">
        <v>297.0963726174464</v>
      </c>
      <c r="AB25" t="n">
        <v>406.5003639821078</v>
      </c>
      <c r="AC25" t="n">
        <v>367.7045397704987</v>
      </c>
      <c r="AD25" t="n">
        <v>297096.3726174464</v>
      </c>
      <c r="AE25" t="n">
        <v>406500.3639821078</v>
      </c>
      <c r="AF25" t="n">
        <v>2.236629289769854e-06</v>
      </c>
      <c r="AG25" t="n">
        <v>9</v>
      </c>
      <c r="AH25" t="n">
        <v>367704.5397704988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4.4923</v>
      </c>
      <c r="E26" t="n">
        <v>22.26</v>
      </c>
      <c r="F26" t="n">
        <v>17.99</v>
      </c>
      <c r="G26" t="n">
        <v>38.55</v>
      </c>
      <c r="H26" t="n">
        <v>0.45</v>
      </c>
      <c r="I26" t="n">
        <v>28</v>
      </c>
      <c r="J26" t="n">
        <v>274.73</v>
      </c>
      <c r="K26" t="n">
        <v>59.89</v>
      </c>
      <c r="L26" t="n">
        <v>7</v>
      </c>
      <c r="M26" t="n">
        <v>26</v>
      </c>
      <c r="N26" t="n">
        <v>72.84</v>
      </c>
      <c r="O26" t="n">
        <v>34117.35</v>
      </c>
      <c r="P26" t="n">
        <v>259.27</v>
      </c>
      <c r="Q26" t="n">
        <v>2103.89</v>
      </c>
      <c r="R26" t="n">
        <v>83.7</v>
      </c>
      <c r="S26" t="n">
        <v>60.53</v>
      </c>
      <c r="T26" t="n">
        <v>11713.01</v>
      </c>
      <c r="U26" t="n">
        <v>0.72</v>
      </c>
      <c r="V26" t="n">
        <v>0.96</v>
      </c>
      <c r="W26" t="n">
        <v>0.21</v>
      </c>
      <c r="X26" t="n">
        <v>0.71</v>
      </c>
      <c r="Y26" t="n">
        <v>1</v>
      </c>
      <c r="Z26" t="n">
        <v>10</v>
      </c>
      <c r="AA26" t="n">
        <v>294.5114140258341</v>
      </c>
      <c r="AB26" t="n">
        <v>402.9635095967394</v>
      </c>
      <c r="AC26" t="n">
        <v>364.5052378036636</v>
      </c>
      <c r="AD26" t="n">
        <v>294511.4140258341</v>
      </c>
      <c r="AE26" t="n">
        <v>402963.5095967394</v>
      </c>
      <c r="AF26" t="n">
        <v>2.247284669745721e-06</v>
      </c>
      <c r="AG26" t="n">
        <v>9</v>
      </c>
      <c r="AH26" t="n">
        <v>364505.2378036636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4.5253</v>
      </c>
      <c r="E27" t="n">
        <v>22.1</v>
      </c>
      <c r="F27" t="n">
        <v>17.88</v>
      </c>
      <c r="G27" t="n">
        <v>39.73</v>
      </c>
      <c r="H27" t="n">
        <v>0.47</v>
      </c>
      <c r="I27" t="n">
        <v>27</v>
      </c>
      <c r="J27" t="n">
        <v>275.21</v>
      </c>
      <c r="K27" t="n">
        <v>59.89</v>
      </c>
      <c r="L27" t="n">
        <v>7.25</v>
      </c>
      <c r="M27" t="n">
        <v>25</v>
      </c>
      <c r="N27" t="n">
        <v>73.08</v>
      </c>
      <c r="O27" t="n">
        <v>34177.09</v>
      </c>
      <c r="P27" t="n">
        <v>254.66</v>
      </c>
      <c r="Q27" t="n">
        <v>2103.91</v>
      </c>
      <c r="R27" t="n">
        <v>80.14</v>
      </c>
      <c r="S27" t="n">
        <v>60.53</v>
      </c>
      <c r="T27" t="n">
        <v>9940.870000000001</v>
      </c>
      <c r="U27" t="n">
        <v>0.76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290.2999287560495</v>
      </c>
      <c r="AB27" t="n">
        <v>397.2011696530029</v>
      </c>
      <c r="AC27" t="n">
        <v>359.2928474966624</v>
      </c>
      <c r="AD27" t="n">
        <v>290299.9287560495</v>
      </c>
      <c r="AE27" t="n">
        <v>397201.1696530029</v>
      </c>
      <c r="AF27" t="n">
        <v>2.263793004919598e-06</v>
      </c>
      <c r="AG27" t="n">
        <v>9</v>
      </c>
      <c r="AH27" t="n">
        <v>359292.8474966623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4.4942</v>
      </c>
      <c r="E28" t="n">
        <v>22.25</v>
      </c>
      <c r="F28" t="n">
        <v>18.08</v>
      </c>
      <c r="G28" t="n">
        <v>41.73</v>
      </c>
      <c r="H28" t="n">
        <v>0.48</v>
      </c>
      <c r="I28" t="n">
        <v>26</v>
      </c>
      <c r="J28" t="n">
        <v>275.7</v>
      </c>
      <c r="K28" t="n">
        <v>59.89</v>
      </c>
      <c r="L28" t="n">
        <v>7.5</v>
      </c>
      <c r="M28" t="n">
        <v>24</v>
      </c>
      <c r="N28" t="n">
        <v>73.31</v>
      </c>
      <c r="O28" t="n">
        <v>34236.91</v>
      </c>
      <c r="P28" t="n">
        <v>257.84</v>
      </c>
      <c r="Q28" t="n">
        <v>2103.86</v>
      </c>
      <c r="R28" t="n">
        <v>87.19</v>
      </c>
      <c r="S28" t="n">
        <v>60.53</v>
      </c>
      <c r="T28" t="n">
        <v>13470.39</v>
      </c>
      <c r="U28" t="n">
        <v>0.6899999999999999</v>
      </c>
      <c r="V28" t="n">
        <v>0.95</v>
      </c>
      <c r="W28" t="n">
        <v>0.21</v>
      </c>
      <c r="X28" t="n">
        <v>0.8100000000000001</v>
      </c>
      <c r="Y28" t="n">
        <v>1</v>
      </c>
      <c r="Z28" t="n">
        <v>10</v>
      </c>
      <c r="AA28" t="n">
        <v>293.9327843245338</v>
      </c>
      <c r="AB28" t="n">
        <v>402.1718029120794</v>
      </c>
      <c r="AC28" t="n">
        <v>363.7890904938203</v>
      </c>
      <c r="AD28" t="n">
        <v>293932.7843245338</v>
      </c>
      <c r="AE28" t="n">
        <v>402171.8029120794</v>
      </c>
      <c r="AF28" t="n">
        <v>2.248235149649671e-06</v>
      </c>
      <c r="AG28" t="n">
        <v>9</v>
      </c>
      <c r="AH28" t="n">
        <v>363789.0904938203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4.5255</v>
      </c>
      <c r="E29" t="n">
        <v>22.1</v>
      </c>
      <c r="F29" t="n">
        <v>17.98</v>
      </c>
      <c r="G29" t="n">
        <v>43.15</v>
      </c>
      <c r="H29" t="n">
        <v>0.5</v>
      </c>
      <c r="I29" t="n">
        <v>25</v>
      </c>
      <c r="J29" t="n">
        <v>276.18</v>
      </c>
      <c r="K29" t="n">
        <v>59.89</v>
      </c>
      <c r="L29" t="n">
        <v>7.75</v>
      </c>
      <c r="M29" t="n">
        <v>23</v>
      </c>
      <c r="N29" t="n">
        <v>73.55</v>
      </c>
      <c r="O29" t="n">
        <v>34296.82</v>
      </c>
      <c r="P29" t="n">
        <v>253.51</v>
      </c>
      <c r="Q29" t="n">
        <v>2103.95</v>
      </c>
      <c r="R29" t="n">
        <v>83.56</v>
      </c>
      <c r="S29" t="n">
        <v>60.53</v>
      </c>
      <c r="T29" t="n">
        <v>11658.37</v>
      </c>
      <c r="U29" t="n">
        <v>0.72</v>
      </c>
      <c r="V29" t="n">
        <v>0.96</v>
      </c>
      <c r="W29" t="n">
        <v>0.2</v>
      </c>
      <c r="X29" t="n">
        <v>0.7</v>
      </c>
      <c r="Y29" t="n">
        <v>1</v>
      </c>
      <c r="Z29" t="n">
        <v>10</v>
      </c>
      <c r="AA29" t="n">
        <v>289.9782111807716</v>
      </c>
      <c r="AB29" t="n">
        <v>396.7609814733299</v>
      </c>
      <c r="AC29" t="n">
        <v>358.8946702590494</v>
      </c>
      <c r="AD29" t="n">
        <v>289978.2111807716</v>
      </c>
      <c r="AE29" t="n">
        <v>396760.9814733299</v>
      </c>
      <c r="AF29" t="n">
        <v>2.263893055435803e-06</v>
      </c>
      <c r="AG29" t="n">
        <v>9</v>
      </c>
      <c r="AH29" t="n">
        <v>358894.6702590494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4.5424</v>
      </c>
      <c r="E30" t="n">
        <v>22.02</v>
      </c>
      <c r="F30" t="n">
        <v>17.95</v>
      </c>
      <c r="G30" t="n">
        <v>44.87</v>
      </c>
      <c r="H30" t="n">
        <v>0.51</v>
      </c>
      <c r="I30" t="n">
        <v>24</v>
      </c>
      <c r="J30" t="n">
        <v>276.67</v>
      </c>
      <c r="K30" t="n">
        <v>59.89</v>
      </c>
      <c r="L30" t="n">
        <v>8</v>
      </c>
      <c r="M30" t="n">
        <v>22</v>
      </c>
      <c r="N30" t="n">
        <v>73.78</v>
      </c>
      <c r="O30" t="n">
        <v>34356.83</v>
      </c>
      <c r="P30" t="n">
        <v>250.76</v>
      </c>
      <c r="Q30" t="n">
        <v>2103.88</v>
      </c>
      <c r="R30" t="n">
        <v>82.5</v>
      </c>
      <c r="S30" t="n">
        <v>60.53</v>
      </c>
      <c r="T30" t="n">
        <v>11134.57</v>
      </c>
      <c r="U30" t="n">
        <v>0.73</v>
      </c>
      <c r="V30" t="n">
        <v>0.96</v>
      </c>
      <c r="W30" t="n">
        <v>0.2</v>
      </c>
      <c r="X30" t="n">
        <v>0.67</v>
      </c>
      <c r="Y30" t="n">
        <v>1</v>
      </c>
      <c r="Z30" t="n">
        <v>10</v>
      </c>
      <c r="AA30" t="n">
        <v>287.7182594253857</v>
      </c>
      <c r="AB30" t="n">
        <v>393.6688157795762</v>
      </c>
      <c r="AC30" t="n">
        <v>356.0976165192257</v>
      </c>
      <c r="AD30" t="n">
        <v>287718.2594253857</v>
      </c>
      <c r="AE30" t="n">
        <v>393668.8157795762</v>
      </c>
      <c r="AF30" t="n">
        <v>2.272347324055152e-06</v>
      </c>
      <c r="AG30" t="n">
        <v>9</v>
      </c>
      <c r="AH30" t="n">
        <v>356097.6165192257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4.5601</v>
      </c>
      <c r="E31" t="n">
        <v>21.93</v>
      </c>
      <c r="F31" t="n">
        <v>17.91</v>
      </c>
      <c r="G31" t="n">
        <v>46.73</v>
      </c>
      <c r="H31" t="n">
        <v>0.53</v>
      </c>
      <c r="I31" t="n">
        <v>23</v>
      </c>
      <c r="J31" t="n">
        <v>277.16</v>
      </c>
      <c r="K31" t="n">
        <v>59.89</v>
      </c>
      <c r="L31" t="n">
        <v>8.25</v>
      </c>
      <c r="M31" t="n">
        <v>21</v>
      </c>
      <c r="N31" t="n">
        <v>74.02</v>
      </c>
      <c r="O31" t="n">
        <v>34416.93</v>
      </c>
      <c r="P31" t="n">
        <v>248.2</v>
      </c>
      <c r="Q31" t="n">
        <v>2103.93</v>
      </c>
      <c r="R31" t="n">
        <v>81.55</v>
      </c>
      <c r="S31" t="n">
        <v>60.53</v>
      </c>
      <c r="T31" t="n">
        <v>10663.44</v>
      </c>
      <c r="U31" t="n">
        <v>0.74</v>
      </c>
      <c r="V31" t="n">
        <v>0.96</v>
      </c>
      <c r="W31" t="n">
        <v>0.2</v>
      </c>
      <c r="X31" t="n">
        <v>0.64</v>
      </c>
      <c r="Y31" t="n">
        <v>1</v>
      </c>
      <c r="Z31" t="n">
        <v>10</v>
      </c>
      <c r="AA31" t="n">
        <v>285.5134524732039</v>
      </c>
      <c r="AB31" t="n">
        <v>390.6521016383833</v>
      </c>
      <c r="AC31" t="n">
        <v>353.3688133416833</v>
      </c>
      <c r="AD31" t="n">
        <v>285513.4524732039</v>
      </c>
      <c r="AE31" t="n">
        <v>390652.1016383833</v>
      </c>
      <c r="AF31" t="n">
        <v>2.281201794739323e-06</v>
      </c>
      <c r="AG31" t="n">
        <v>9</v>
      </c>
      <c r="AH31" t="n">
        <v>353368.8133416834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4.5765</v>
      </c>
      <c r="E32" t="n">
        <v>21.85</v>
      </c>
      <c r="F32" t="n">
        <v>17.89</v>
      </c>
      <c r="G32" t="n">
        <v>48.78</v>
      </c>
      <c r="H32" t="n">
        <v>0.55</v>
      </c>
      <c r="I32" t="n">
        <v>22</v>
      </c>
      <c r="J32" t="n">
        <v>277.65</v>
      </c>
      <c r="K32" t="n">
        <v>59.89</v>
      </c>
      <c r="L32" t="n">
        <v>8.5</v>
      </c>
      <c r="M32" t="n">
        <v>20</v>
      </c>
      <c r="N32" t="n">
        <v>74.26000000000001</v>
      </c>
      <c r="O32" t="n">
        <v>34477.13</v>
      </c>
      <c r="P32" t="n">
        <v>246.12</v>
      </c>
      <c r="Q32" t="n">
        <v>2103.94</v>
      </c>
      <c r="R32" t="n">
        <v>80.51000000000001</v>
      </c>
      <c r="S32" t="n">
        <v>60.53</v>
      </c>
      <c r="T32" t="n">
        <v>10151.8</v>
      </c>
      <c r="U32" t="n">
        <v>0.75</v>
      </c>
      <c r="V32" t="n">
        <v>0.96</v>
      </c>
      <c r="W32" t="n">
        <v>0.2</v>
      </c>
      <c r="X32" t="n">
        <v>0.61</v>
      </c>
      <c r="Y32" t="n">
        <v>1</v>
      </c>
      <c r="Z32" t="n">
        <v>10</v>
      </c>
      <c r="AA32" t="n">
        <v>283.6909446368944</v>
      </c>
      <c r="AB32" t="n">
        <v>388.1584660133734</v>
      </c>
      <c r="AC32" t="n">
        <v>351.1131668008848</v>
      </c>
      <c r="AD32" t="n">
        <v>283690.9446368944</v>
      </c>
      <c r="AE32" t="n">
        <v>388158.4660133734</v>
      </c>
      <c r="AF32" t="n">
        <v>2.289405937068159e-06</v>
      </c>
      <c r="AG32" t="n">
        <v>9</v>
      </c>
      <c r="AH32" t="n">
        <v>351113.1668008848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4.5951</v>
      </c>
      <c r="E33" t="n">
        <v>21.76</v>
      </c>
      <c r="F33" t="n">
        <v>17.85</v>
      </c>
      <c r="G33" t="n">
        <v>50.99</v>
      </c>
      <c r="H33" t="n">
        <v>0.5600000000000001</v>
      </c>
      <c r="I33" t="n">
        <v>21</v>
      </c>
      <c r="J33" t="n">
        <v>278.13</v>
      </c>
      <c r="K33" t="n">
        <v>59.89</v>
      </c>
      <c r="L33" t="n">
        <v>8.75</v>
      </c>
      <c r="M33" t="n">
        <v>19</v>
      </c>
      <c r="N33" t="n">
        <v>74.5</v>
      </c>
      <c r="O33" t="n">
        <v>34537.41</v>
      </c>
      <c r="P33" t="n">
        <v>242.67</v>
      </c>
      <c r="Q33" t="n">
        <v>2103.84</v>
      </c>
      <c r="R33" t="n">
        <v>79.34</v>
      </c>
      <c r="S33" t="n">
        <v>60.53</v>
      </c>
      <c r="T33" t="n">
        <v>9570.879999999999</v>
      </c>
      <c r="U33" t="n">
        <v>0.76</v>
      </c>
      <c r="V33" t="n">
        <v>0.96</v>
      </c>
      <c r="W33" t="n">
        <v>0.19</v>
      </c>
      <c r="X33" t="n">
        <v>0.57</v>
      </c>
      <c r="Y33" t="n">
        <v>1</v>
      </c>
      <c r="Z33" t="n">
        <v>10</v>
      </c>
      <c r="AA33" t="n">
        <v>281.0140736359248</v>
      </c>
      <c r="AB33" t="n">
        <v>384.495853014633</v>
      </c>
      <c r="AC33" t="n">
        <v>347.8001084462347</v>
      </c>
      <c r="AD33" t="n">
        <v>281014.0736359248</v>
      </c>
      <c r="AE33" t="n">
        <v>384495.8530146331</v>
      </c>
      <c r="AF33" t="n">
        <v>2.298710635075254e-06</v>
      </c>
      <c r="AG33" t="n">
        <v>9</v>
      </c>
      <c r="AH33" t="n">
        <v>347800.1084462347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4.5951</v>
      </c>
      <c r="E34" t="n">
        <v>21.76</v>
      </c>
      <c r="F34" t="n">
        <v>17.85</v>
      </c>
      <c r="G34" t="n">
        <v>50.99</v>
      </c>
      <c r="H34" t="n">
        <v>0.58</v>
      </c>
      <c r="I34" t="n">
        <v>21</v>
      </c>
      <c r="J34" t="n">
        <v>278.62</v>
      </c>
      <c r="K34" t="n">
        <v>59.89</v>
      </c>
      <c r="L34" t="n">
        <v>9</v>
      </c>
      <c r="M34" t="n">
        <v>19</v>
      </c>
      <c r="N34" t="n">
        <v>74.73999999999999</v>
      </c>
      <c r="O34" t="n">
        <v>34597.8</v>
      </c>
      <c r="P34" t="n">
        <v>241.08</v>
      </c>
      <c r="Q34" t="n">
        <v>2103.98</v>
      </c>
      <c r="R34" t="n">
        <v>79.15000000000001</v>
      </c>
      <c r="S34" t="n">
        <v>60.53</v>
      </c>
      <c r="T34" t="n">
        <v>9475.24</v>
      </c>
      <c r="U34" t="n">
        <v>0.76</v>
      </c>
      <c r="V34" t="n">
        <v>0.96</v>
      </c>
      <c r="W34" t="n">
        <v>0.2</v>
      </c>
      <c r="X34" t="n">
        <v>0.57</v>
      </c>
      <c r="Y34" t="n">
        <v>1</v>
      </c>
      <c r="Z34" t="n">
        <v>10</v>
      </c>
      <c r="AA34" t="n">
        <v>280.1771711265887</v>
      </c>
      <c r="AB34" t="n">
        <v>383.3507660798264</v>
      </c>
      <c r="AC34" t="n">
        <v>346.7643070013464</v>
      </c>
      <c r="AD34" t="n">
        <v>280177.1711265888</v>
      </c>
      <c r="AE34" t="n">
        <v>383350.7660798265</v>
      </c>
      <c r="AF34" t="n">
        <v>2.298710635075254e-06</v>
      </c>
      <c r="AG34" t="n">
        <v>9</v>
      </c>
      <c r="AH34" t="n">
        <v>346764.3070013464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4.6112</v>
      </c>
      <c r="E35" t="n">
        <v>21.69</v>
      </c>
      <c r="F35" t="n">
        <v>17.82</v>
      </c>
      <c r="G35" t="n">
        <v>53.47</v>
      </c>
      <c r="H35" t="n">
        <v>0.59</v>
      </c>
      <c r="I35" t="n">
        <v>20</v>
      </c>
      <c r="J35" t="n">
        <v>279.11</v>
      </c>
      <c r="K35" t="n">
        <v>59.89</v>
      </c>
      <c r="L35" t="n">
        <v>9.25</v>
      </c>
      <c r="M35" t="n">
        <v>18</v>
      </c>
      <c r="N35" t="n">
        <v>74.98</v>
      </c>
      <c r="O35" t="n">
        <v>34658.27</v>
      </c>
      <c r="P35" t="n">
        <v>238.22</v>
      </c>
      <c r="Q35" t="n">
        <v>2103.92</v>
      </c>
      <c r="R35" t="n">
        <v>78.27</v>
      </c>
      <c r="S35" t="n">
        <v>60.53</v>
      </c>
      <c r="T35" t="n">
        <v>9041.959999999999</v>
      </c>
      <c r="U35" t="n">
        <v>0.77</v>
      </c>
      <c r="V35" t="n">
        <v>0.96</v>
      </c>
      <c r="W35" t="n">
        <v>0.2</v>
      </c>
      <c r="X35" t="n">
        <v>0.55</v>
      </c>
      <c r="Y35" t="n">
        <v>1</v>
      </c>
      <c r="Z35" t="n">
        <v>10</v>
      </c>
      <c r="AA35" t="n">
        <v>277.9603662414238</v>
      </c>
      <c r="AB35" t="n">
        <v>380.3176358374145</v>
      </c>
      <c r="AC35" t="n">
        <v>344.0206544522452</v>
      </c>
      <c r="AD35" t="n">
        <v>277960.3662414238</v>
      </c>
      <c r="AE35" t="n">
        <v>380317.6358374145</v>
      </c>
      <c r="AF35" t="n">
        <v>2.306764701629781e-06</v>
      </c>
      <c r="AG35" t="n">
        <v>9</v>
      </c>
      <c r="AH35" t="n">
        <v>344020.6544522452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4.6378</v>
      </c>
      <c r="E36" t="n">
        <v>21.56</v>
      </c>
      <c r="F36" t="n">
        <v>17.75</v>
      </c>
      <c r="G36" t="n">
        <v>56.05</v>
      </c>
      <c r="H36" t="n">
        <v>0.6</v>
      </c>
      <c r="I36" t="n">
        <v>19</v>
      </c>
      <c r="J36" t="n">
        <v>279.61</v>
      </c>
      <c r="K36" t="n">
        <v>59.89</v>
      </c>
      <c r="L36" t="n">
        <v>9.5</v>
      </c>
      <c r="M36" t="n">
        <v>17</v>
      </c>
      <c r="N36" t="n">
        <v>75.22</v>
      </c>
      <c r="O36" t="n">
        <v>34718.84</v>
      </c>
      <c r="P36" t="n">
        <v>235.51</v>
      </c>
      <c r="Q36" t="n">
        <v>2103.84</v>
      </c>
      <c r="R36" t="n">
        <v>75.84999999999999</v>
      </c>
      <c r="S36" t="n">
        <v>60.53</v>
      </c>
      <c r="T36" t="n">
        <v>7833.36</v>
      </c>
      <c r="U36" t="n">
        <v>0.8</v>
      </c>
      <c r="V36" t="n">
        <v>0.97</v>
      </c>
      <c r="W36" t="n">
        <v>0.2</v>
      </c>
      <c r="X36" t="n">
        <v>0.47</v>
      </c>
      <c r="Y36" t="n">
        <v>1</v>
      </c>
      <c r="Z36" t="n">
        <v>10</v>
      </c>
      <c r="AA36" t="n">
        <v>275.3224131706874</v>
      </c>
      <c r="AB36" t="n">
        <v>376.708272067757</v>
      </c>
      <c r="AC36" t="n">
        <v>340.7557632949899</v>
      </c>
      <c r="AD36" t="n">
        <v>275322.4131706874</v>
      </c>
      <c r="AE36" t="n">
        <v>376708.272067757</v>
      </c>
      <c r="AF36" t="n">
        <v>2.320071420285089e-06</v>
      </c>
      <c r="AG36" t="n">
        <v>9</v>
      </c>
      <c r="AH36" t="n">
        <v>340755.7632949899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4.6611</v>
      </c>
      <c r="E37" t="n">
        <v>21.45</v>
      </c>
      <c r="F37" t="n">
        <v>17.69</v>
      </c>
      <c r="G37" t="n">
        <v>58.97</v>
      </c>
      <c r="H37" t="n">
        <v>0.62</v>
      </c>
      <c r="I37" t="n">
        <v>18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230.96</v>
      </c>
      <c r="Q37" t="n">
        <v>2103.96</v>
      </c>
      <c r="R37" t="n">
        <v>73.79000000000001</v>
      </c>
      <c r="S37" t="n">
        <v>60.53</v>
      </c>
      <c r="T37" t="n">
        <v>6810.15</v>
      </c>
      <c r="U37" t="n">
        <v>0.82</v>
      </c>
      <c r="V37" t="n">
        <v>0.97</v>
      </c>
      <c r="W37" t="n">
        <v>0.2</v>
      </c>
      <c r="X37" t="n">
        <v>0.41</v>
      </c>
      <c r="Y37" t="n">
        <v>1</v>
      </c>
      <c r="Z37" t="n">
        <v>10</v>
      </c>
      <c r="AA37" t="n">
        <v>271.9110780367996</v>
      </c>
      <c r="AB37" t="n">
        <v>372.0407328400871</v>
      </c>
      <c r="AC37" t="n">
        <v>336.5336874602765</v>
      </c>
      <c r="AD37" t="n">
        <v>271911.0780367996</v>
      </c>
      <c r="AE37" t="n">
        <v>372040.7328400871</v>
      </c>
      <c r="AF37" t="n">
        <v>2.331727305423008e-06</v>
      </c>
      <c r="AG37" t="n">
        <v>9</v>
      </c>
      <c r="AH37" t="n">
        <v>336533.6874602765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4.6311</v>
      </c>
      <c r="E38" t="n">
        <v>21.59</v>
      </c>
      <c r="F38" t="n">
        <v>17.83</v>
      </c>
      <c r="G38" t="n">
        <v>59.43</v>
      </c>
      <c r="H38" t="n">
        <v>0.63</v>
      </c>
      <c r="I38" t="n">
        <v>18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232.23</v>
      </c>
      <c r="Q38" t="n">
        <v>2103.91</v>
      </c>
      <c r="R38" t="n">
        <v>79.16</v>
      </c>
      <c r="S38" t="n">
        <v>60.53</v>
      </c>
      <c r="T38" t="n">
        <v>9496.32</v>
      </c>
      <c r="U38" t="n">
        <v>0.76</v>
      </c>
      <c r="V38" t="n">
        <v>0.96</v>
      </c>
      <c r="W38" t="n">
        <v>0.18</v>
      </c>
      <c r="X38" t="n">
        <v>0.55</v>
      </c>
      <c r="Y38" t="n">
        <v>1</v>
      </c>
      <c r="Z38" t="n">
        <v>10</v>
      </c>
      <c r="AA38" t="n">
        <v>274.0981198719045</v>
      </c>
      <c r="AB38" t="n">
        <v>375.0331399643539</v>
      </c>
      <c r="AC38" t="n">
        <v>339.240503448473</v>
      </c>
      <c r="AD38" t="n">
        <v>274098.1198719045</v>
      </c>
      <c r="AE38" t="n">
        <v>375033.1399643539</v>
      </c>
      <c r="AF38" t="n">
        <v>2.31671972799221e-06</v>
      </c>
      <c r="AG38" t="n">
        <v>9</v>
      </c>
      <c r="AH38" t="n">
        <v>339240.503448473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4.6369</v>
      </c>
      <c r="E39" t="n">
        <v>21.57</v>
      </c>
      <c r="F39" t="n">
        <v>17.8</v>
      </c>
      <c r="G39" t="n">
        <v>59.34</v>
      </c>
      <c r="H39" t="n">
        <v>0.65</v>
      </c>
      <c r="I39" t="n">
        <v>18</v>
      </c>
      <c r="J39" t="n">
        <v>281.08</v>
      </c>
      <c r="K39" t="n">
        <v>59.89</v>
      </c>
      <c r="L39" t="n">
        <v>10.25</v>
      </c>
      <c r="M39" t="n">
        <v>11</v>
      </c>
      <c r="N39" t="n">
        <v>75.95</v>
      </c>
      <c r="O39" t="n">
        <v>34901.13</v>
      </c>
      <c r="P39" t="n">
        <v>229.22</v>
      </c>
      <c r="Q39" t="n">
        <v>2103.89</v>
      </c>
      <c r="R39" t="n">
        <v>77.62</v>
      </c>
      <c r="S39" t="n">
        <v>60.53</v>
      </c>
      <c r="T39" t="n">
        <v>8724.65</v>
      </c>
      <c r="U39" t="n">
        <v>0.78</v>
      </c>
      <c r="V39" t="n">
        <v>0.97</v>
      </c>
      <c r="W39" t="n">
        <v>0.2</v>
      </c>
      <c r="X39" t="n">
        <v>0.53</v>
      </c>
      <c r="Y39" t="n">
        <v>1</v>
      </c>
      <c r="Z39" t="n">
        <v>10</v>
      </c>
      <c r="AA39" t="n">
        <v>272.2224890107014</v>
      </c>
      <c r="AB39" t="n">
        <v>372.4668190730623</v>
      </c>
      <c r="AC39" t="n">
        <v>336.9191086211922</v>
      </c>
      <c r="AD39" t="n">
        <v>272222.4890107014</v>
      </c>
      <c r="AE39" t="n">
        <v>372466.8190730623</v>
      </c>
      <c r="AF39" t="n">
        <v>2.319621192962164e-06</v>
      </c>
      <c r="AG39" t="n">
        <v>9</v>
      </c>
      <c r="AH39" t="n">
        <v>336919.1086211922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4.6562</v>
      </c>
      <c r="E40" t="n">
        <v>21.48</v>
      </c>
      <c r="F40" t="n">
        <v>17.76</v>
      </c>
      <c r="G40" t="n">
        <v>62.7</v>
      </c>
      <c r="H40" t="n">
        <v>0.66</v>
      </c>
      <c r="I40" t="n">
        <v>17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227.59</v>
      </c>
      <c r="Q40" t="n">
        <v>2103.9</v>
      </c>
      <c r="R40" t="n">
        <v>76.09</v>
      </c>
      <c r="S40" t="n">
        <v>60.53</v>
      </c>
      <c r="T40" t="n">
        <v>7964.32</v>
      </c>
      <c r="U40" t="n">
        <v>0.8</v>
      </c>
      <c r="V40" t="n">
        <v>0.97</v>
      </c>
      <c r="W40" t="n">
        <v>0.21</v>
      </c>
      <c r="X40" t="n">
        <v>0.49</v>
      </c>
      <c r="Y40" t="n">
        <v>1</v>
      </c>
      <c r="Z40" t="n">
        <v>10</v>
      </c>
      <c r="AA40" t="n">
        <v>270.5461068800874</v>
      </c>
      <c r="AB40" t="n">
        <v>370.1731190851961</v>
      </c>
      <c r="AC40" t="n">
        <v>334.8443161409399</v>
      </c>
      <c r="AD40" t="n">
        <v>270546.1068800874</v>
      </c>
      <c r="AE40" t="n">
        <v>370173.1190851961</v>
      </c>
      <c r="AF40" t="n">
        <v>2.329276067775977e-06</v>
      </c>
      <c r="AG40" t="n">
        <v>9</v>
      </c>
      <c r="AH40" t="n">
        <v>334844.3161409399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4.6568</v>
      </c>
      <c r="E41" t="n">
        <v>21.47</v>
      </c>
      <c r="F41" t="n">
        <v>17.76</v>
      </c>
      <c r="G41" t="n">
        <v>62.69</v>
      </c>
      <c r="H41" t="n">
        <v>0.68</v>
      </c>
      <c r="I41" t="n">
        <v>17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227.47</v>
      </c>
      <c r="Q41" t="n">
        <v>2103.91</v>
      </c>
      <c r="R41" t="n">
        <v>75.78</v>
      </c>
      <c r="S41" t="n">
        <v>60.53</v>
      </c>
      <c r="T41" t="n">
        <v>7809.59</v>
      </c>
      <c r="U41" t="n">
        <v>0.8</v>
      </c>
      <c r="V41" t="n">
        <v>0.97</v>
      </c>
      <c r="W41" t="n">
        <v>0.21</v>
      </c>
      <c r="X41" t="n">
        <v>0.48</v>
      </c>
      <c r="Y41" t="n">
        <v>1</v>
      </c>
      <c r="Z41" t="n">
        <v>10</v>
      </c>
      <c r="AA41" t="n">
        <v>270.4618483602485</v>
      </c>
      <c r="AB41" t="n">
        <v>370.057832861129</v>
      </c>
      <c r="AC41" t="n">
        <v>334.7400326722926</v>
      </c>
      <c r="AD41" t="n">
        <v>270461.8483602485</v>
      </c>
      <c r="AE41" t="n">
        <v>370057.832861129</v>
      </c>
      <c r="AF41" t="n">
        <v>2.329576219324593e-06</v>
      </c>
      <c r="AG41" t="n">
        <v>9</v>
      </c>
      <c r="AH41" t="n">
        <v>334740.0326722926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4.6566</v>
      </c>
      <c r="E42" t="n">
        <v>21.47</v>
      </c>
      <c r="F42" t="n">
        <v>17.76</v>
      </c>
      <c r="G42" t="n">
        <v>62.69</v>
      </c>
      <c r="H42" t="n">
        <v>0.6899999999999999</v>
      </c>
      <c r="I42" t="n">
        <v>17</v>
      </c>
      <c r="J42" t="n">
        <v>282.57</v>
      </c>
      <c r="K42" t="n">
        <v>59.89</v>
      </c>
      <c r="L42" t="n">
        <v>11</v>
      </c>
      <c r="M42" t="n">
        <v>1</v>
      </c>
      <c r="N42" t="n">
        <v>76.68000000000001</v>
      </c>
      <c r="O42" t="n">
        <v>35084.28</v>
      </c>
      <c r="P42" t="n">
        <v>227.69</v>
      </c>
      <c r="Q42" t="n">
        <v>2103.96</v>
      </c>
      <c r="R42" t="n">
        <v>75.84</v>
      </c>
      <c r="S42" t="n">
        <v>60.53</v>
      </c>
      <c r="T42" t="n">
        <v>7840.64</v>
      </c>
      <c r="U42" t="n">
        <v>0.8</v>
      </c>
      <c r="V42" t="n">
        <v>0.97</v>
      </c>
      <c r="W42" t="n">
        <v>0.21</v>
      </c>
      <c r="X42" t="n">
        <v>0.48</v>
      </c>
      <c r="Y42" t="n">
        <v>1</v>
      </c>
      <c r="Z42" t="n">
        <v>10</v>
      </c>
      <c r="AA42" t="n">
        <v>270.5834245156797</v>
      </c>
      <c r="AB42" t="n">
        <v>370.2241787205515</v>
      </c>
      <c r="AC42" t="n">
        <v>334.8905027163595</v>
      </c>
      <c r="AD42" t="n">
        <v>270583.4245156797</v>
      </c>
      <c r="AE42" t="n">
        <v>370224.1787205515</v>
      </c>
      <c r="AF42" t="n">
        <v>2.329476168808388e-06</v>
      </c>
      <c r="AG42" t="n">
        <v>9</v>
      </c>
      <c r="AH42" t="n">
        <v>334890.5027163595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4.6562</v>
      </c>
      <c r="E43" t="n">
        <v>21.48</v>
      </c>
      <c r="F43" t="n">
        <v>17.76</v>
      </c>
      <c r="G43" t="n">
        <v>62.7</v>
      </c>
      <c r="H43" t="n">
        <v>0.71</v>
      </c>
      <c r="I43" t="n">
        <v>17</v>
      </c>
      <c r="J43" t="n">
        <v>283.06</v>
      </c>
      <c r="K43" t="n">
        <v>59.89</v>
      </c>
      <c r="L43" t="n">
        <v>11.25</v>
      </c>
      <c r="M43" t="n">
        <v>0</v>
      </c>
      <c r="N43" t="n">
        <v>76.93000000000001</v>
      </c>
      <c r="O43" t="n">
        <v>35145.53</v>
      </c>
      <c r="P43" t="n">
        <v>228.06</v>
      </c>
      <c r="Q43" t="n">
        <v>2103.91</v>
      </c>
      <c r="R43" t="n">
        <v>75.88</v>
      </c>
      <c r="S43" t="n">
        <v>60.53</v>
      </c>
      <c r="T43" t="n">
        <v>7858.27</v>
      </c>
      <c r="U43" t="n">
        <v>0.8</v>
      </c>
      <c r="V43" t="n">
        <v>0.97</v>
      </c>
      <c r="W43" t="n">
        <v>0.21</v>
      </c>
      <c r="X43" t="n">
        <v>0.49</v>
      </c>
      <c r="Y43" t="n">
        <v>1</v>
      </c>
      <c r="Z43" t="n">
        <v>10</v>
      </c>
      <c r="AA43" t="n">
        <v>270.7902468823277</v>
      </c>
      <c r="AB43" t="n">
        <v>370.5071622069581</v>
      </c>
      <c r="AC43" t="n">
        <v>335.1464786559933</v>
      </c>
      <c r="AD43" t="n">
        <v>270790.2468823277</v>
      </c>
      <c r="AE43" t="n">
        <v>370507.162206958</v>
      </c>
      <c r="AF43" t="n">
        <v>2.329276067775977e-06</v>
      </c>
      <c r="AG43" t="n">
        <v>9</v>
      </c>
      <c r="AH43" t="n">
        <v>335146.4786559934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3.1376</v>
      </c>
      <c r="E2" t="n">
        <v>31.87</v>
      </c>
      <c r="F2" t="n">
        <v>23.14</v>
      </c>
      <c r="G2" t="n">
        <v>6.98</v>
      </c>
      <c r="H2" t="n">
        <v>0.11</v>
      </c>
      <c r="I2" t="n">
        <v>199</v>
      </c>
      <c r="J2" t="n">
        <v>159.12</v>
      </c>
      <c r="K2" t="n">
        <v>50.28</v>
      </c>
      <c r="L2" t="n">
        <v>1</v>
      </c>
      <c r="M2" t="n">
        <v>197</v>
      </c>
      <c r="N2" t="n">
        <v>27.84</v>
      </c>
      <c r="O2" t="n">
        <v>19859.16</v>
      </c>
      <c r="P2" t="n">
        <v>273.85</v>
      </c>
      <c r="Q2" t="n">
        <v>2104.62</v>
      </c>
      <c r="R2" t="n">
        <v>252</v>
      </c>
      <c r="S2" t="n">
        <v>60.53</v>
      </c>
      <c r="T2" t="n">
        <v>95009.50999999999</v>
      </c>
      <c r="U2" t="n">
        <v>0.24</v>
      </c>
      <c r="V2" t="n">
        <v>0.74</v>
      </c>
      <c r="W2" t="n">
        <v>0.48</v>
      </c>
      <c r="X2" t="n">
        <v>5.85</v>
      </c>
      <c r="Y2" t="n">
        <v>1</v>
      </c>
      <c r="Z2" t="n">
        <v>10</v>
      </c>
      <c r="AA2" t="n">
        <v>426.2721317203012</v>
      </c>
      <c r="AB2" t="n">
        <v>583.244336418922</v>
      </c>
      <c r="AC2" t="n">
        <v>527.5803155396666</v>
      </c>
      <c r="AD2" t="n">
        <v>426272.1317203012</v>
      </c>
      <c r="AE2" t="n">
        <v>583244.3364189219</v>
      </c>
      <c r="AF2" t="n">
        <v>1.704643763629555e-06</v>
      </c>
      <c r="AG2" t="n">
        <v>13</v>
      </c>
      <c r="AH2" t="n">
        <v>527580.3155396666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3.5042</v>
      </c>
      <c r="E3" t="n">
        <v>28.54</v>
      </c>
      <c r="F3" t="n">
        <v>21.51</v>
      </c>
      <c r="G3" t="n">
        <v>8.84</v>
      </c>
      <c r="H3" t="n">
        <v>0.14</v>
      </c>
      <c r="I3" t="n">
        <v>146</v>
      </c>
      <c r="J3" t="n">
        <v>159.48</v>
      </c>
      <c r="K3" t="n">
        <v>50.28</v>
      </c>
      <c r="L3" t="n">
        <v>1.25</v>
      </c>
      <c r="M3" t="n">
        <v>144</v>
      </c>
      <c r="N3" t="n">
        <v>27.95</v>
      </c>
      <c r="O3" t="n">
        <v>19902.91</v>
      </c>
      <c r="P3" t="n">
        <v>251.18</v>
      </c>
      <c r="Q3" t="n">
        <v>2104.21</v>
      </c>
      <c r="R3" t="n">
        <v>199.01</v>
      </c>
      <c r="S3" t="n">
        <v>60.53</v>
      </c>
      <c r="T3" t="n">
        <v>68779.95</v>
      </c>
      <c r="U3" t="n">
        <v>0.3</v>
      </c>
      <c r="V3" t="n">
        <v>0.8</v>
      </c>
      <c r="W3" t="n">
        <v>0.39</v>
      </c>
      <c r="X3" t="n">
        <v>4.23</v>
      </c>
      <c r="Y3" t="n">
        <v>1</v>
      </c>
      <c r="Z3" t="n">
        <v>10</v>
      </c>
      <c r="AA3" t="n">
        <v>364.7103912243999</v>
      </c>
      <c r="AB3" t="n">
        <v>499.0128471601184</v>
      </c>
      <c r="AC3" t="n">
        <v>451.3877613960858</v>
      </c>
      <c r="AD3" t="n">
        <v>364710.3912243998</v>
      </c>
      <c r="AE3" t="n">
        <v>499012.8471601185</v>
      </c>
      <c r="AF3" t="n">
        <v>1.903815870891984e-06</v>
      </c>
      <c r="AG3" t="n">
        <v>12</v>
      </c>
      <c r="AH3" t="n">
        <v>451387.7613960857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3.759</v>
      </c>
      <c r="E4" t="n">
        <v>26.6</v>
      </c>
      <c r="F4" t="n">
        <v>20.57</v>
      </c>
      <c r="G4" t="n">
        <v>10.73</v>
      </c>
      <c r="H4" t="n">
        <v>0.17</v>
      </c>
      <c r="I4" t="n">
        <v>115</v>
      </c>
      <c r="J4" t="n">
        <v>159.83</v>
      </c>
      <c r="K4" t="n">
        <v>50.28</v>
      </c>
      <c r="L4" t="n">
        <v>1.5</v>
      </c>
      <c r="M4" t="n">
        <v>113</v>
      </c>
      <c r="N4" t="n">
        <v>28.05</v>
      </c>
      <c r="O4" t="n">
        <v>19946.71</v>
      </c>
      <c r="P4" t="n">
        <v>236.84</v>
      </c>
      <c r="Q4" t="n">
        <v>2104.16</v>
      </c>
      <c r="R4" t="n">
        <v>168.12</v>
      </c>
      <c r="S4" t="n">
        <v>60.53</v>
      </c>
      <c r="T4" t="n">
        <v>53491.63</v>
      </c>
      <c r="U4" t="n">
        <v>0.36</v>
      </c>
      <c r="V4" t="n">
        <v>0.84</v>
      </c>
      <c r="W4" t="n">
        <v>0.35</v>
      </c>
      <c r="X4" t="n">
        <v>3.29</v>
      </c>
      <c r="Y4" t="n">
        <v>1</v>
      </c>
      <c r="Z4" t="n">
        <v>10</v>
      </c>
      <c r="AA4" t="n">
        <v>326.2016040884911</v>
      </c>
      <c r="AB4" t="n">
        <v>446.3234257129812</v>
      </c>
      <c r="AC4" t="n">
        <v>403.7269443817958</v>
      </c>
      <c r="AD4" t="n">
        <v>326201.6040884911</v>
      </c>
      <c r="AE4" t="n">
        <v>446323.4257129813</v>
      </c>
      <c r="AF4" t="n">
        <v>2.042247548280054e-06</v>
      </c>
      <c r="AG4" t="n">
        <v>11</v>
      </c>
      <c r="AH4" t="n">
        <v>403726.9443817958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3.9361</v>
      </c>
      <c r="E5" t="n">
        <v>25.41</v>
      </c>
      <c r="F5" t="n">
        <v>20.02</v>
      </c>
      <c r="G5" t="n">
        <v>12.64</v>
      </c>
      <c r="H5" t="n">
        <v>0.19</v>
      </c>
      <c r="I5" t="n">
        <v>95</v>
      </c>
      <c r="J5" t="n">
        <v>160.19</v>
      </c>
      <c r="K5" t="n">
        <v>50.28</v>
      </c>
      <c r="L5" t="n">
        <v>1.75</v>
      </c>
      <c r="M5" t="n">
        <v>93</v>
      </c>
      <c r="N5" t="n">
        <v>28.16</v>
      </c>
      <c r="O5" t="n">
        <v>19990.53</v>
      </c>
      <c r="P5" t="n">
        <v>227.22</v>
      </c>
      <c r="Q5" t="n">
        <v>2104.48</v>
      </c>
      <c r="R5" t="n">
        <v>150.2</v>
      </c>
      <c r="S5" t="n">
        <v>60.53</v>
      </c>
      <c r="T5" t="n">
        <v>44630.31</v>
      </c>
      <c r="U5" t="n">
        <v>0.4</v>
      </c>
      <c r="V5" t="n">
        <v>0.86</v>
      </c>
      <c r="W5" t="n">
        <v>0.31</v>
      </c>
      <c r="X5" t="n">
        <v>2.74</v>
      </c>
      <c r="Y5" t="n">
        <v>1</v>
      </c>
      <c r="Z5" t="n">
        <v>10</v>
      </c>
      <c r="AA5" t="n">
        <v>298.9968946298833</v>
      </c>
      <c r="AB5" t="n">
        <v>409.1007420446377</v>
      </c>
      <c r="AC5" t="n">
        <v>370.0567414003943</v>
      </c>
      <c r="AD5" t="n">
        <v>298996.8946298833</v>
      </c>
      <c r="AE5" t="n">
        <v>409100.7420446377</v>
      </c>
      <c r="AF5" t="n">
        <v>2.138465170200884e-06</v>
      </c>
      <c r="AG5" t="n">
        <v>10</v>
      </c>
      <c r="AH5" t="n">
        <v>370056.7414003944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4.0952</v>
      </c>
      <c r="E6" t="n">
        <v>24.42</v>
      </c>
      <c r="F6" t="n">
        <v>19.52</v>
      </c>
      <c r="G6" t="n">
        <v>14.64</v>
      </c>
      <c r="H6" t="n">
        <v>0.22</v>
      </c>
      <c r="I6" t="n">
        <v>80</v>
      </c>
      <c r="J6" t="n">
        <v>160.54</v>
      </c>
      <c r="K6" t="n">
        <v>50.28</v>
      </c>
      <c r="L6" t="n">
        <v>2</v>
      </c>
      <c r="M6" t="n">
        <v>78</v>
      </c>
      <c r="N6" t="n">
        <v>28.26</v>
      </c>
      <c r="O6" t="n">
        <v>20034.4</v>
      </c>
      <c r="P6" t="n">
        <v>218.28</v>
      </c>
      <c r="Q6" t="n">
        <v>2104.05</v>
      </c>
      <c r="R6" t="n">
        <v>133.64</v>
      </c>
      <c r="S6" t="n">
        <v>60.53</v>
      </c>
      <c r="T6" t="n">
        <v>36424.03</v>
      </c>
      <c r="U6" t="n">
        <v>0.45</v>
      </c>
      <c r="V6" t="n">
        <v>0.88</v>
      </c>
      <c r="W6" t="n">
        <v>0.29</v>
      </c>
      <c r="X6" t="n">
        <v>2.24</v>
      </c>
      <c r="Y6" t="n">
        <v>1</v>
      </c>
      <c r="Z6" t="n">
        <v>10</v>
      </c>
      <c r="AA6" t="n">
        <v>284.7628576671646</v>
      </c>
      <c r="AB6" t="n">
        <v>389.6251047108544</v>
      </c>
      <c r="AC6" t="n">
        <v>352.4398315595187</v>
      </c>
      <c r="AD6" t="n">
        <v>284762.8576671646</v>
      </c>
      <c r="AE6" t="n">
        <v>389625.1047108544</v>
      </c>
      <c r="AF6" t="n">
        <v>2.224903474252854e-06</v>
      </c>
      <c r="AG6" t="n">
        <v>10</v>
      </c>
      <c r="AH6" t="n">
        <v>352439.8315595187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4.2111</v>
      </c>
      <c r="E7" t="n">
        <v>23.75</v>
      </c>
      <c r="F7" t="n">
        <v>19.2</v>
      </c>
      <c r="G7" t="n">
        <v>16.69</v>
      </c>
      <c r="H7" t="n">
        <v>0.25</v>
      </c>
      <c r="I7" t="n">
        <v>69</v>
      </c>
      <c r="J7" t="n">
        <v>160.9</v>
      </c>
      <c r="K7" t="n">
        <v>50.28</v>
      </c>
      <c r="L7" t="n">
        <v>2.25</v>
      </c>
      <c r="M7" t="n">
        <v>67</v>
      </c>
      <c r="N7" t="n">
        <v>28.37</v>
      </c>
      <c r="O7" t="n">
        <v>20078.3</v>
      </c>
      <c r="P7" t="n">
        <v>211.53</v>
      </c>
      <c r="Q7" t="n">
        <v>2104.11</v>
      </c>
      <c r="R7" t="n">
        <v>123.09</v>
      </c>
      <c r="S7" t="n">
        <v>60.53</v>
      </c>
      <c r="T7" t="n">
        <v>31203.59</v>
      </c>
      <c r="U7" t="n">
        <v>0.49</v>
      </c>
      <c r="V7" t="n">
        <v>0.9</v>
      </c>
      <c r="W7" t="n">
        <v>0.28</v>
      </c>
      <c r="X7" t="n">
        <v>1.92</v>
      </c>
      <c r="Y7" t="n">
        <v>1</v>
      </c>
      <c r="Z7" t="n">
        <v>10</v>
      </c>
      <c r="AA7" t="n">
        <v>275.0504876467079</v>
      </c>
      <c r="AB7" t="n">
        <v>376.3362115693409</v>
      </c>
      <c r="AC7" t="n">
        <v>340.4192117283525</v>
      </c>
      <c r="AD7" t="n">
        <v>275050.487646708</v>
      </c>
      <c r="AE7" t="n">
        <v>376336.2115693409</v>
      </c>
      <c r="AF7" t="n">
        <v>2.287871415419563e-06</v>
      </c>
      <c r="AG7" t="n">
        <v>10</v>
      </c>
      <c r="AH7" t="n">
        <v>340419.2117283525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4.3178</v>
      </c>
      <c r="E8" t="n">
        <v>23.16</v>
      </c>
      <c r="F8" t="n">
        <v>18.9</v>
      </c>
      <c r="G8" t="n">
        <v>18.9</v>
      </c>
      <c r="H8" t="n">
        <v>0.27</v>
      </c>
      <c r="I8" t="n">
        <v>60</v>
      </c>
      <c r="J8" t="n">
        <v>161.26</v>
      </c>
      <c r="K8" t="n">
        <v>50.28</v>
      </c>
      <c r="L8" t="n">
        <v>2.5</v>
      </c>
      <c r="M8" t="n">
        <v>58</v>
      </c>
      <c r="N8" t="n">
        <v>28.48</v>
      </c>
      <c r="O8" t="n">
        <v>20122.23</v>
      </c>
      <c r="P8" t="n">
        <v>204.49</v>
      </c>
      <c r="Q8" t="n">
        <v>2103.9</v>
      </c>
      <c r="R8" t="n">
        <v>113.23</v>
      </c>
      <c r="S8" t="n">
        <v>60.53</v>
      </c>
      <c r="T8" t="n">
        <v>26322.27</v>
      </c>
      <c r="U8" t="n">
        <v>0.53</v>
      </c>
      <c r="V8" t="n">
        <v>0.91</v>
      </c>
      <c r="W8" t="n">
        <v>0.26</v>
      </c>
      <c r="X8" t="n">
        <v>1.62</v>
      </c>
      <c r="Y8" t="n">
        <v>1</v>
      </c>
      <c r="Z8" t="n">
        <v>10</v>
      </c>
      <c r="AA8" t="n">
        <v>255.9179171004673</v>
      </c>
      <c r="AB8" t="n">
        <v>350.158184478368</v>
      </c>
      <c r="AC8" t="n">
        <v>316.7395788019556</v>
      </c>
      <c r="AD8" t="n">
        <v>255917.9171004673</v>
      </c>
      <c r="AE8" t="n">
        <v>350158.184478368</v>
      </c>
      <c r="AF8" t="n">
        <v>2.345841038564411e-06</v>
      </c>
      <c r="AG8" t="n">
        <v>9</v>
      </c>
      <c r="AH8" t="n">
        <v>316739.5788019556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4.4336</v>
      </c>
      <c r="E9" t="n">
        <v>22.56</v>
      </c>
      <c r="F9" t="n">
        <v>18.52</v>
      </c>
      <c r="G9" t="n">
        <v>20.97</v>
      </c>
      <c r="H9" t="n">
        <v>0.3</v>
      </c>
      <c r="I9" t="n">
        <v>53</v>
      </c>
      <c r="J9" t="n">
        <v>161.61</v>
      </c>
      <c r="K9" t="n">
        <v>50.28</v>
      </c>
      <c r="L9" t="n">
        <v>2.75</v>
      </c>
      <c r="M9" t="n">
        <v>51</v>
      </c>
      <c r="N9" t="n">
        <v>28.58</v>
      </c>
      <c r="O9" t="n">
        <v>20166.2</v>
      </c>
      <c r="P9" t="n">
        <v>196.62</v>
      </c>
      <c r="Q9" t="n">
        <v>2103.97</v>
      </c>
      <c r="R9" t="n">
        <v>101</v>
      </c>
      <c r="S9" t="n">
        <v>60.53</v>
      </c>
      <c r="T9" t="n">
        <v>20241.27</v>
      </c>
      <c r="U9" t="n">
        <v>0.6</v>
      </c>
      <c r="V9" t="n">
        <v>0.93</v>
      </c>
      <c r="W9" t="n">
        <v>0.23</v>
      </c>
      <c r="X9" t="n">
        <v>1.25</v>
      </c>
      <c r="Y9" t="n">
        <v>1</v>
      </c>
      <c r="Z9" t="n">
        <v>10</v>
      </c>
      <c r="AA9" t="n">
        <v>246.4242689821698</v>
      </c>
      <c r="AB9" t="n">
        <v>337.1685562927243</v>
      </c>
      <c r="AC9" t="n">
        <v>304.989662499288</v>
      </c>
      <c r="AD9" t="n">
        <v>246424.2689821698</v>
      </c>
      <c r="AE9" t="n">
        <v>337168.5562927243</v>
      </c>
      <c r="AF9" t="n">
        <v>2.408754650187403e-06</v>
      </c>
      <c r="AG9" t="n">
        <v>9</v>
      </c>
      <c r="AH9" t="n">
        <v>304989.662499288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4.4276</v>
      </c>
      <c r="E10" t="n">
        <v>22.59</v>
      </c>
      <c r="F10" t="n">
        <v>18.71</v>
      </c>
      <c r="G10" t="n">
        <v>23.39</v>
      </c>
      <c r="H10" t="n">
        <v>0.33</v>
      </c>
      <c r="I10" t="n">
        <v>48</v>
      </c>
      <c r="J10" t="n">
        <v>161.97</v>
      </c>
      <c r="K10" t="n">
        <v>50.28</v>
      </c>
      <c r="L10" t="n">
        <v>3</v>
      </c>
      <c r="M10" t="n">
        <v>46</v>
      </c>
      <c r="N10" t="n">
        <v>28.69</v>
      </c>
      <c r="O10" t="n">
        <v>20210.21</v>
      </c>
      <c r="P10" t="n">
        <v>196.03</v>
      </c>
      <c r="Q10" t="n">
        <v>2104.1</v>
      </c>
      <c r="R10" t="n">
        <v>107.8</v>
      </c>
      <c r="S10" t="n">
        <v>60.53</v>
      </c>
      <c r="T10" t="n">
        <v>23665.83</v>
      </c>
      <c r="U10" t="n">
        <v>0.5600000000000001</v>
      </c>
      <c r="V10" t="n">
        <v>0.92</v>
      </c>
      <c r="W10" t="n">
        <v>0.24</v>
      </c>
      <c r="X10" t="n">
        <v>1.44</v>
      </c>
      <c r="Y10" t="n">
        <v>1</v>
      </c>
      <c r="Z10" t="n">
        <v>10</v>
      </c>
      <c r="AA10" t="n">
        <v>246.7836073404903</v>
      </c>
      <c r="AB10" t="n">
        <v>337.6602188874677</v>
      </c>
      <c r="AC10" t="n">
        <v>305.434401506042</v>
      </c>
      <c r="AD10" t="n">
        <v>246783.6073404903</v>
      </c>
      <c r="AE10" t="n">
        <v>337660.2188874677</v>
      </c>
      <c r="AF10" t="n">
        <v>2.405494877564451e-06</v>
      </c>
      <c r="AG10" t="n">
        <v>9</v>
      </c>
      <c r="AH10" t="n">
        <v>305434.401506042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4.5005</v>
      </c>
      <c r="E11" t="n">
        <v>22.22</v>
      </c>
      <c r="F11" t="n">
        <v>18.51</v>
      </c>
      <c r="G11" t="n">
        <v>25.83</v>
      </c>
      <c r="H11" t="n">
        <v>0.35</v>
      </c>
      <c r="I11" t="n">
        <v>43</v>
      </c>
      <c r="J11" t="n">
        <v>162.33</v>
      </c>
      <c r="K11" t="n">
        <v>50.28</v>
      </c>
      <c r="L11" t="n">
        <v>3.25</v>
      </c>
      <c r="M11" t="n">
        <v>41</v>
      </c>
      <c r="N11" t="n">
        <v>28.8</v>
      </c>
      <c r="O11" t="n">
        <v>20254.26</v>
      </c>
      <c r="P11" t="n">
        <v>189.9</v>
      </c>
      <c r="Q11" t="n">
        <v>2104.04</v>
      </c>
      <c r="R11" t="n">
        <v>100.83</v>
      </c>
      <c r="S11" t="n">
        <v>60.53</v>
      </c>
      <c r="T11" t="n">
        <v>20206.53</v>
      </c>
      <c r="U11" t="n">
        <v>0.6</v>
      </c>
      <c r="V11" t="n">
        <v>0.93</v>
      </c>
      <c r="W11" t="n">
        <v>0.23</v>
      </c>
      <c r="X11" t="n">
        <v>1.23</v>
      </c>
      <c r="Y11" t="n">
        <v>1</v>
      </c>
      <c r="Z11" t="n">
        <v>10</v>
      </c>
      <c r="AA11" t="n">
        <v>240.5082869354374</v>
      </c>
      <c r="AB11" t="n">
        <v>329.0740486616812</v>
      </c>
      <c r="AC11" t="n">
        <v>297.6676833158363</v>
      </c>
      <c r="AD11" t="n">
        <v>240508.2869354374</v>
      </c>
      <c r="AE11" t="n">
        <v>329074.0486616812</v>
      </c>
      <c r="AF11" t="n">
        <v>2.445101114933329e-06</v>
      </c>
      <c r="AG11" t="n">
        <v>9</v>
      </c>
      <c r="AH11" t="n">
        <v>297667.6833158362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4.5557</v>
      </c>
      <c r="E12" t="n">
        <v>21.95</v>
      </c>
      <c r="F12" t="n">
        <v>18.37</v>
      </c>
      <c r="G12" t="n">
        <v>28.26</v>
      </c>
      <c r="H12" t="n">
        <v>0.38</v>
      </c>
      <c r="I12" t="n">
        <v>39</v>
      </c>
      <c r="J12" t="n">
        <v>162.68</v>
      </c>
      <c r="K12" t="n">
        <v>50.28</v>
      </c>
      <c r="L12" t="n">
        <v>3.5</v>
      </c>
      <c r="M12" t="n">
        <v>37</v>
      </c>
      <c r="N12" t="n">
        <v>28.9</v>
      </c>
      <c r="O12" t="n">
        <v>20298.34</v>
      </c>
      <c r="P12" t="n">
        <v>184.04</v>
      </c>
      <c r="Q12" t="n">
        <v>2104.11</v>
      </c>
      <c r="R12" t="n">
        <v>96.19</v>
      </c>
      <c r="S12" t="n">
        <v>60.53</v>
      </c>
      <c r="T12" t="n">
        <v>17904.35</v>
      </c>
      <c r="U12" t="n">
        <v>0.63</v>
      </c>
      <c r="V12" t="n">
        <v>0.9399999999999999</v>
      </c>
      <c r="W12" t="n">
        <v>0.23</v>
      </c>
      <c r="X12" t="n">
        <v>1.09</v>
      </c>
      <c r="Y12" t="n">
        <v>1</v>
      </c>
      <c r="Z12" t="n">
        <v>10</v>
      </c>
      <c r="AA12" t="n">
        <v>235.2711088697015</v>
      </c>
      <c r="AB12" t="n">
        <v>321.9083105841553</v>
      </c>
      <c r="AC12" t="n">
        <v>291.1858332232506</v>
      </c>
      <c r="AD12" t="n">
        <v>235271.1088697015</v>
      </c>
      <c r="AE12" t="n">
        <v>321908.3105841553</v>
      </c>
      <c r="AF12" t="n">
        <v>2.475091023064497e-06</v>
      </c>
      <c r="AG12" t="n">
        <v>9</v>
      </c>
      <c r="AH12" t="n">
        <v>291185.8332232506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4.5938</v>
      </c>
      <c r="E13" t="n">
        <v>21.77</v>
      </c>
      <c r="F13" t="n">
        <v>18.28</v>
      </c>
      <c r="G13" t="n">
        <v>30.47</v>
      </c>
      <c r="H13" t="n">
        <v>0.41</v>
      </c>
      <c r="I13" t="n">
        <v>36</v>
      </c>
      <c r="J13" t="n">
        <v>163.04</v>
      </c>
      <c r="K13" t="n">
        <v>50.28</v>
      </c>
      <c r="L13" t="n">
        <v>3.75</v>
      </c>
      <c r="M13" t="n">
        <v>34</v>
      </c>
      <c r="N13" t="n">
        <v>29.01</v>
      </c>
      <c r="O13" t="n">
        <v>20342.46</v>
      </c>
      <c r="P13" t="n">
        <v>180.18</v>
      </c>
      <c r="Q13" t="n">
        <v>2103.91</v>
      </c>
      <c r="R13" t="n">
        <v>93.40000000000001</v>
      </c>
      <c r="S13" t="n">
        <v>60.53</v>
      </c>
      <c r="T13" t="n">
        <v>16527.03</v>
      </c>
      <c r="U13" t="n">
        <v>0.65</v>
      </c>
      <c r="V13" t="n">
        <v>0.9399999999999999</v>
      </c>
      <c r="W13" t="n">
        <v>0.22</v>
      </c>
      <c r="X13" t="n">
        <v>1.01</v>
      </c>
      <c r="Y13" t="n">
        <v>1</v>
      </c>
      <c r="Z13" t="n">
        <v>10</v>
      </c>
      <c r="AA13" t="n">
        <v>231.8429006370461</v>
      </c>
      <c r="AB13" t="n">
        <v>317.2176848383654</v>
      </c>
      <c r="AC13" t="n">
        <v>286.9428742153028</v>
      </c>
      <c r="AD13" t="n">
        <v>231842.9006370461</v>
      </c>
      <c r="AE13" t="n">
        <v>317217.6848383654</v>
      </c>
      <c r="AF13" t="n">
        <v>2.495790579220248e-06</v>
      </c>
      <c r="AG13" t="n">
        <v>9</v>
      </c>
      <c r="AH13" t="n">
        <v>286942.8742153028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4.6343</v>
      </c>
      <c r="E14" t="n">
        <v>21.58</v>
      </c>
      <c r="F14" t="n">
        <v>18.19</v>
      </c>
      <c r="G14" t="n">
        <v>33.07</v>
      </c>
      <c r="H14" t="n">
        <v>0.43</v>
      </c>
      <c r="I14" t="n">
        <v>33</v>
      </c>
      <c r="J14" t="n">
        <v>163.4</v>
      </c>
      <c r="K14" t="n">
        <v>50.28</v>
      </c>
      <c r="L14" t="n">
        <v>4</v>
      </c>
      <c r="M14" t="n">
        <v>31</v>
      </c>
      <c r="N14" t="n">
        <v>29.12</v>
      </c>
      <c r="O14" t="n">
        <v>20386.62</v>
      </c>
      <c r="P14" t="n">
        <v>174.73</v>
      </c>
      <c r="Q14" t="n">
        <v>2103.95</v>
      </c>
      <c r="R14" t="n">
        <v>90.34</v>
      </c>
      <c r="S14" t="n">
        <v>60.53</v>
      </c>
      <c r="T14" t="n">
        <v>15009.54</v>
      </c>
      <c r="U14" t="n">
        <v>0.67</v>
      </c>
      <c r="V14" t="n">
        <v>0.9399999999999999</v>
      </c>
      <c r="W14" t="n">
        <v>0.22</v>
      </c>
      <c r="X14" t="n">
        <v>0.91</v>
      </c>
      <c r="Y14" t="n">
        <v>1</v>
      </c>
      <c r="Z14" t="n">
        <v>10</v>
      </c>
      <c r="AA14" t="n">
        <v>227.5711321194054</v>
      </c>
      <c r="AB14" t="n">
        <v>311.3728626954061</v>
      </c>
      <c r="AC14" t="n">
        <v>281.6558736944062</v>
      </c>
      <c r="AD14" t="n">
        <v>227571.1321194054</v>
      </c>
      <c r="AE14" t="n">
        <v>311372.8626954061</v>
      </c>
      <c r="AF14" t="n">
        <v>2.517794044425181e-06</v>
      </c>
      <c r="AG14" t="n">
        <v>9</v>
      </c>
      <c r="AH14" t="n">
        <v>281655.8736944062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4.6757</v>
      </c>
      <c r="E15" t="n">
        <v>21.39</v>
      </c>
      <c r="F15" t="n">
        <v>18.1</v>
      </c>
      <c r="G15" t="n">
        <v>36.19</v>
      </c>
      <c r="H15" t="n">
        <v>0.46</v>
      </c>
      <c r="I15" t="n">
        <v>30</v>
      </c>
      <c r="J15" t="n">
        <v>163.76</v>
      </c>
      <c r="K15" t="n">
        <v>50.28</v>
      </c>
      <c r="L15" t="n">
        <v>4.25</v>
      </c>
      <c r="M15" t="n">
        <v>25</v>
      </c>
      <c r="N15" t="n">
        <v>29.23</v>
      </c>
      <c r="O15" t="n">
        <v>20430.81</v>
      </c>
      <c r="P15" t="n">
        <v>169.52</v>
      </c>
      <c r="Q15" t="n">
        <v>2103.96</v>
      </c>
      <c r="R15" t="n">
        <v>87.08</v>
      </c>
      <c r="S15" t="n">
        <v>60.53</v>
      </c>
      <c r="T15" t="n">
        <v>13395.8</v>
      </c>
      <c r="U15" t="n">
        <v>0.7</v>
      </c>
      <c r="V15" t="n">
        <v>0.95</v>
      </c>
      <c r="W15" t="n">
        <v>0.22</v>
      </c>
      <c r="X15" t="n">
        <v>0.82</v>
      </c>
      <c r="Y15" t="n">
        <v>1</v>
      </c>
      <c r="Z15" t="n">
        <v>10</v>
      </c>
      <c r="AA15" t="n">
        <v>223.4724411752956</v>
      </c>
      <c r="AB15" t="n">
        <v>305.764852924195</v>
      </c>
      <c r="AC15" t="n">
        <v>276.5830845048666</v>
      </c>
      <c r="AD15" t="n">
        <v>223472.4411752956</v>
      </c>
      <c r="AE15" t="n">
        <v>305764.852924195</v>
      </c>
      <c r="AF15" t="n">
        <v>2.540286475523557e-06</v>
      </c>
      <c r="AG15" t="n">
        <v>9</v>
      </c>
      <c r="AH15" t="n">
        <v>276583.0845048666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4.6994</v>
      </c>
      <c r="E16" t="n">
        <v>21.28</v>
      </c>
      <c r="F16" t="n">
        <v>18.05</v>
      </c>
      <c r="G16" t="n">
        <v>38.68</v>
      </c>
      <c r="H16" t="n">
        <v>0.49</v>
      </c>
      <c r="I16" t="n">
        <v>28</v>
      </c>
      <c r="J16" t="n">
        <v>164.12</v>
      </c>
      <c r="K16" t="n">
        <v>50.28</v>
      </c>
      <c r="L16" t="n">
        <v>4.5</v>
      </c>
      <c r="M16" t="n">
        <v>14</v>
      </c>
      <c r="N16" t="n">
        <v>29.34</v>
      </c>
      <c r="O16" t="n">
        <v>20475.04</v>
      </c>
      <c r="P16" t="n">
        <v>166.29</v>
      </c>
      <c r="Q16" t="n">
        <v>2104.01</v>
      </c>
      <c r="R16" t="n">
        <v>85.33</v>
      </c>
      <c r="S16" t="n">
        <v>60.53</v>
      </c>
      <c r="T16" t="n">
        <v>12527.62</v>
      </c>
      <c r="U16" t="n">
        <v>0.71</v>
      </c>
      <c r="V16" t="n">
        <v>0.95</v>
      </c>
      <c r="W16" t="n">
        <v>0.23</v>
      </c>
      <c r="X16" t="n">
        <v>0.77</v>
      </c>
      <c r="Y16" t="n">
        <v>1</v>
      </c>
      <c r="Z16" t="n">
        <v>10</v>
      </c>
      <c r="AA16" t="n">
        <v>221.0348052723654</v>
      </c>
      <c r="AB16" t="n">
        <v>302.4295719409015</v>
      </c>
      <c r="AC16" t="n">
        <v>273.5661180575214</v>
      </c>
      <c r="AD16" t="n">
        <v>221034.8052723654</v>
      </c>
      <c r="AE16" t="n">
        <v>302429.5719409015</v>
      </c>
      <c r="AF16" t="n">
        <v>2.553162577384221e-06</v>
      </c>
      <c r="AG16" t="n">
        <v>9</v>
      </c>
      <c r="AH16" t="n">
        <v>273566.1180575214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4.6815</v>
      </c>
      <c r="E17" t="n">
        <v>21.36</v>
      </c>
      <c r="F17" t="n">
        <v>18.13</v>
      </c>
      <c r="G17" t="n">
        <v>38.86</v>
      </c>
      <c r="H17" t="n">
        <v>0.51</v>
      </c>
      <c r="I17" t="n">
        <v>28</v>
      </c>
      <c r="J17" t="n">
        <v>164.48</v>
      </c>
      <c r="K17" t="n">
        <v>50.28</v>
      </c>
      <c r="L17" t="n">
        <v>4.75</v>
      </c>
      <c r="M17" t="n">
        <v>2</v>
      </c>
      <c r="N17" t="n">
        <v>29.45</v>
      </c>
      <c r="O17" t="n">
        <v>20519.3</v>
      </c>
      <c r="P17" t="n">
        <v>166.31</v>
      </c>
      <c r="Q17" t="n">
        <v>2103.99</v>
      </c>
      <c r="R17" t="n">
        <v>87.67</v>
      </c>
      <c r="S17" t="n">
        <v>60.53</v>
      </c>
      <c r="T17" t="n">
        <v>13698.07</v>
      </c>
      <c r="U17" t="n">
        <v>0.6899999999999999</v>
      </c>
      <c r="V17" t="n">
        <v>0.95</v>
      </c>
      <c r="W17" t="n">
        <v>0.24</v>
      </c>
      <c r="X17" t="n">
        <v>0.86</v>
      </c>
      <c r="Y17" t="n">
        <v>1</v>
      </c>
      <c r="Z17" t="n">
        <v>10</v>
      </c>
      <c r="AA17" t="n">
        <v>221.723188333132</v>
      </c>
      <c r="AB17" t="n">
        <v>303.371448013959</v>
      </c>
      <c r="AC17" t="n">
        <v>274.4181028000979</v>
      </c>
      <c r="AD17" t="n">
        <v>221723.188333132</v>
      </c>
      <c r="AE17" t="n">
        <v>303371.448013959</v>
      </c>
      <c r="AF17" t="n">
        <v>2.543437589059078e-06</v>
      </c>
      <c r="AG17" t="n">
        <v>9</v>
      </c>
      <c r="AH17" t="n">
        <v>274418.1028000979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4.6792</v>
      </c>
      <c r="E18" t="n">
        <v>21.37</v>
      </c>
      <c r="F18" t="n">
        <v>18.14</v>
      </c>
      <c r="G18" t="n">
        <v>38.88</v>
      </c>
      <c r="H18" t="n">
        <v>0.54</v>
      </c>
      <c r="I18" t="n">
        <v>28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166.26</v>
      </c>
      <c r="Q18" t="n">
        <v>2103.96</v>
      </c>
      <c r="R18" t="n">
        <v>87.77</v>
      </c>
      <c r="S18" t="n">
        <v>60.53</v>
      </c>
      <c r="T18" t="n">
        <v>13749.39</v>
      </c>
      <c r="U18" t="n">
        <v>0.6899999999999999</v>
      </c>
      <c r="V18" t="n">
        <v>0.95</v>
      </c>
      <c r="W18" t="n">
        <v>0.25</v>
      </c>
      <c r="X18" t="n">
        <v>0.87</v>
      </c>
      <c r="Y18" t="n">
        <v>1</v>
      </c>
      <c r="Z18" t="n">
        <v>10</v>
      </c>
      <c r="AA18" t="n">
        <v>221.7841895403656</v>
      </c>
      <c r="AB18" t="n">
        <v>303.4549125568795</v>
      </c>
      <c r="AC18" t="n">
        <v>274.4936016041853</v>
      </c>
      <c r="AD18" t="n">
        <v>221784.1895403656</v>
      </c>
      <c r="AE18" t="n">
        <v>303454.9125568795</v>
      </c>
      <c r="AF18" t="n">
        <v>2.542188009553613e-06</v>
      </c>
      <c r="AG18" t="n">
        <v>9</v>
      </c>
      <c r="AH18" t="n">
        <v>274493.6016041853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2.4724</v>
      </c>
      <c r="E2" t="n">
        <v>40.45</v>
      </c>
      <c r="F2" t="n">
        <v>25.59</v>
      </c>
      <c r="G2" t="n">
        <v>5.52</v>
      </c>
      <c r="H2" t="n">
        <v>0.08</v>
      </c>
      <c r="I2" t="n">
        <v>278</v>
      </c>
      <c r="J2" t="n">
        <v>222.93</v>
      </c>
      <c r="K2" t="n">
        <v>56.94</v>
      </c>
      <c r="L2" t="n">
        <v>1</v>
      </c>
      <c r="M2" t="n">
        <v>276</v>
      </c>
      <c r="N2" t="n">
        <v>49.99</v>
      </c>
      <c r="O2" t="n">
        <v>27728.69</v>
      </c>
      <c r="P2" t="n">
        <v>382.14</v>
      </c>
      <c r="Q2" t="n">
        <v>2104.44</v>
      </c>
      <c r="R2" t="n">
        <v>332.9</v>
      </c>
      <c r="S2" t="n">
        <v>60.53</v>
      </c>
      <c r="T2" t="n">
        <v>135063.09</v>
      </c>
      <c r="U2" t="n">
        <v>0.18</v>
      </c>
      <c r="V2" t="n">
        <v>0.67</v>
      </c>
      <c r="W2" t="n">
        <v>0.6</v>
      </c>
      <c r="X2" t="n">
        <v>8.300000000000001</v>
      </c>
      <c r="Y2" t="n">
        <v>1</v>
      </c>
      <c r="Z2" t="n">
        <v>10</v>
      </c>
      <c r="AA2" t="n">
        <v>679.0684807108388</v>
      </c>
      <c r="AB2" t="n">
        <v>929.1314536955822</v>
      </c>
      <c r="AC2" t="n">
        <v>840.4564517990608</v>
      </c>
      <c r="AD2" t="n">
        <v>679068.4807108388</v>
      </c>
      <c r="AE2" t="n">
        <v>929131.4536955822</v>
      </c>
      <c r="AF2" t="n">
        <v>1.269941166341103e-06</v>
      </c>
      <c r="AG2" t="n">
        <v>16</v>
      </c>
      <c r="AH2" t="n">
        <v>840456.4517990608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2.898</v>
      </c>
      <c r="E3" t="n">
        <v>34.51</v>
      </c>
      <c r="F3" t="n">
        <v>23.11</v>
      </c>
      <c r="G3" t="n">
        <v>6.97</v>
      </c>
      <c r="H3" t="n">
        <v>0.1</v>
      </c>
      <c r="I3" t="n">
        <v>199</v>
      </c>
      <c r="J3" t="n">
        <v>223.35</v>
      </c>
      <c r="K3" t="n">
        <v>56.94</v>
      </c>
      <c r="L3" t="n">
        <v>1.25</v>
      </c>
      <c r="M3" t="n">
        <v>197</v>
      </c>
      <c r="N3" t="n">
        <v>50.15</v>
      </c>
      <c r="O3" t="n">
        <v>27780.03</v>
      </c>
      <c r="P3" t="n">
        <v>342.62</v>
      </c>
      <c r="Q3" t="n">
        <v>2104.57</v>
      </c>
      <c r="R3" t="n">
        <v>251.26</v>
      </c>
      <c r="S3" t="n">
        <v>60.53</v>
      </c>
      <c r="T3" t="n">
        <v>94639.34</v>
      </c>
      <c r="U3" t="n">
        <v>0.24</v>
      </c>
      <c r="V3" t="n">
        <v>0.74</v>
      </c>
      <c r="W3" t="n">
        <v>0.48</v>
      </c>
      <c r="X3" t="n">
        <v>5.83</v>
      </c>
      <c r="Y3" t="n">
        <v>1</v>
      </c>
      <c r="Z3" t="n">
        <v>10</v>
      </c>
      <c r="AA3" t="n">
        <v>539.3832672305521</v>
      </c>
      <c r="AB3" t="n">
        <v>738.0079821351613</v>
      </c>
      <c r="AC3" t="n">
        <v>667.5735361208891</v>
      </c>
      <c r="AD3" t="n">
        <v>539383.267230552</v>
      </c>
      <c r="AE3" t="n">
        <v>738007.9821351613</v>
      </c>
      <c r="AF3" t="n">
        <v>1.488549385235608e-06</v>
      </c>
      <c r="AG3" t="n">
        <v>14</v>
      </c>
      <c r="AH3" t="n">
        <v>667573.5361208891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3.1993</v>
      </c>
      <c r="E4" t="n">
        <v>31.26</v>
      </c>
      <c r="F4" t="n">
        <v>21.79</v>
      </c>
      <c r="G4" t="n">
        <v>8.44</v>
      </c>
      <c r="H4" t="n">
        <v>0.12</v>
      </c>
      <c r="I4" t="n">
        <v>155</v>
      </c>
      <c r="J4" t="n">
        <v>223.76</v>
      </c>
      <c r="K4" t="n">
        <v>56.94</v>
      </c>
      <c r="L4" t="n">
        <v>1.5</v>
      </c>
      <c r="M4" t="n">
        <v>153</v>
      </c>
      <c r="N4" t="n">
        <v>50.32</v>
      </c>
      <c r="O4" t="n">
        <v>27831.42</v>
      </c>
      <c r="P4" t="n">
        <v>320.65</v>
      </c>
      <c r="Q4" t="n">
        <v>2104.45</v>
      </c>
      <c r="R4" t="n">
        <v>208.11</v>
      </c>
      <c r="S4" t="n">
        <v>60.53</v>
      </c>
      <c r="T4" t="n">
        <v>73285.86</v>
      </c>
      <c r="U4" t="n">
        <v>0.29</v>
      </c>
      <c r="V4" t="n">
        <v>0.79</v>
      </c>
      <c r="W4" t="n">
        <v>0.41</v>
      </c>
      <c r="X4" t="n">
        <v>4.51</v>
      </c>
      <c r="Y4" t="n">
        <v>1</v>
      </c>
      <c r="Z4" t="n">
        <v>10</v>
      </c>
      <c r="AA4" t="n">
        <v>470.2544119298923</v>
      </c>
      <c r="AB4" t="n">
        <v>643.4228325629432</v>
      </c>
      <c r="AC4" t="n">
        <v>582.0154604727525</v>
      </c>
      <c r="AD4" t="n">
        <v>470254.4119298923</v>
      </c>
      <c r="AE4" t="n">
        <v>643422.8325629432</v>
      </c>
      <c r="AF4" t="n">
        <v>1.643311265764072e-06</v>
      </c>
      <c r="AG4" t="n">
        <v>13</v>
      </c>
      <c r="AH4" t="n">
        <v>582015.4604727525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3.4282</v>
      </c>
      <c r="E5" t="n">
        <v>29.17</v>
      </c>
      <c r="F5" t="n">
        <v>20.94</v>
      </c>
      <c r="G5" t="n">
        <v>9.890000000000001</v>
      </c>
      <c r="H5" t="n">
        <v>0.14</v>
      </c>
      <c r="I5" t="n">
        <v>127</v>
      </c>
      <c r="J5" t="n">
        <v>224.18</v>
      </c>
      <c r="K5" t="n">
        <v>56.94</v>
      </c>
      <c r="L5" t="n">
        <v>1.75</v>
      </c>
      <c r="M5" t="n">
        <v>125</v>
      </c>
      <c r="N5" t="n">
        <v>50.49</v>
      </c>
      <c r="O5" t="n">
        <v>27882.87</v>
      </c>
      <c r="P5" t="n">
        <v>305.85</v>
      </c>
      <c r="Q5" t="n">
        <v>2104.34</v>
      </c>
      <c r="R5" t="n">
        <v>179.92</v>
      </c>
      <c r="S5" t="n">
        <v>60.53</v>
      </c>
      <c r="T5" t="n">
        <v>59329.58</v>
      </c>
      <c r="U5" t="n">
        <v>0.34</v>
      </c>
      <c r="V5" t="n">
        <v>0.82</v>
      </c>
      <c r="W5" t="n">
        <v>0.37</v>
      </c>
      <c r="X5" t="n">
        <v>3.65</v>
      </c>
      <c r="Y5" t="n">
        <v>1</v>
      </c>
      <c r="Z5" t="n">
        <v>10</v>
      </c>
      <c r="AA5" t="n">
        <v>423.9279640605652</v>
      </c>
      <c r="AB5" t="n">
        <v>580.0369428094929</v>
      </c>
      <c r="AC5" t="n">
        <v>524.6790310747161</v>
      </c>
      <c r="AD5" t="n">
        <v>423927.9640605652</v>
      </c>
      <c r="AE5" t="n">
        <v>580036.9428094928</v>
      </c>
      <c r="AF5" t="n">
        <v>1.760885094018188e-06</v>
      </c>
      <c r="AG5" t="n">
        <v>12</v>
      </c>
      <c r="AH5" t="n">
        <v>524679.0310747161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3.6103</v>
      </c>
      <c r="E6" t="n">
        <v>27.7</v>
      </c>
      <c r="F6" t="n">
        <v>20.34</v>
      </c>
      <c r="G6" t="n">
        <v>11.41</v>
      </c>
      <c r="H6" t="n">
        <v>0.16</v>
      </c>
      <c r="I6" t="n">
        <v>107</v>
      </c>
      <c r="J6" t="n">
        <v>224.6</v>
      </c>
      <c r="K6" t="n">
        <v>56.94</v>
      </c>
      <c r="L6" t="n">
        <v>2</v>
      </c>
      <c r="M6" t="n">
        <v>105</v>
      </c>
      <c r="N6" t="n">
        <v>50.65</v>
      </c>
      <c r="O6" t="n">
        <v>27934.37</v>
      </c>
      <c r="P6" t="n">
        <v>294.96</v>
      </c>
      <c r="Q6" t="n">
        <v>2104.29</v>
      </c>
      <c r="R6" t="n">
        <v>160.42</v>
      </c>
      <c r="S6" t="n">
        <v>60.53</v>
      </c>
      <c r="T6" t="n">
        <v>49681.09</v>
      </c>
      <c r="U6" t="n">
        <v>0.38</v>
      </c>
      <c r="V6" t="n">
        <v>0.84</v>
      </c>
      <c r="W6" t="n">
        <v>0.34</v>
      </c>
      <c r="X6" t="n">
        <v>3.06</v>
      </c>
      <c r="Y6" t="n">
        <v>1</v>
      </c>
      <c r="Z6" t="n">
        <v>10</v>
      </c>
      <c r="AA6" t="n">
        <v>388.9688670645842</v>
      </c>
      <c r="AB6" t="n">
        <v>532.2043640130811</v>
      </c>
      <c r="AC6" t="n">
        <v>481.4115264651881</v>
      </c>
      <c r="AD6" t="n">
        <v>388968.8670645842</v>
      </c>
      <c r="AE6" t="n">
        <v>532204.3640130811</v>
      </c>
      <c r="AF6" t="n">
        <v>1.854420236548004e-06</v>
      </c>
      <c r="AG6" t="n">
        <v>11</v>
      </c>
      <c r="AH6" t="n">
        <v>481411.5264651881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3.7497</v>
      </c>
      <c r="E7" t="n">
        <v>26.67</v>
      </c>
      <c r="F7" t="n">
        <v>19.93</v>
      </c>
      <c r="G7" t="n">
        <v>12.86</v>
      </c>
      <c r="H7" t="n">
        <v>0.18</v>
      </c>
      <c r="I7" t="n">
        <v>93</v>
      </c>
      <c r="J7" t="n">
        <v>225.01</v>
      </c>
      <c r="K7" t="n">
        <v>56.94</v>
      </c>
      <c r="L7" t="n">
        <v>2.25</v>
      </c>
      <c r="M7" t="n">
        <v>91</v>
      </c>
      <c r="N7" t="n">
        <v>50.82</v>
      </c>
      <c r="O7" t="n">
        <v>27985.94</v>
      </c>
      <c r="P7" t="n">
        <v>286.76</v>
      </c>
      <c r="Q7" t="n">
        <v>2104.21</v>
      </c>
      <c r="R7" t="n">
        <v>146.95</v>
      </c>
      <c r="S7" t="n">
        <v>60.53</v>
      </c>
      <c r="T7" t="n">
        <v>43015.72</v>
      </c>
      <c r="U7" t="n">
        <v>0.41</v>
      </c>
      <c r="V7" t="n">
        <v>0.86</v>
      </c>
      <c r="W7" t="n">
        <v>0.31</v>
      </c>
      <c r="X7" t="n">
        <v>2.65</v>
      </c>
      <c r="Y7" t="n">
        <v>1</v>
      </c>
      <c r="Z7" t="n">
        <v>10</v>
      </c>
      <c r="AA7" t="n">
        <v>372.2590510310421</v>
      </c>
      <c r="AB7" t="n">
        <v>509.3412565309334</v>
      </c>
      <c r="AC7" t="n">
        <v>460.7304418725637</v>
      </c>
      <c r="AD7" t="n">
        <v>372259.0510310421</v>
      </c>
      <c r="AE7" t="n">
        <v>509341.2565309334</v>
      </c>
      <c r="AF7" t="n">
        <v>1.926022646590047e-06</v>
      </c>
      <c r="AG7" t="n">
        <v>11</v>
      </c>
      <c r="AH7" t="n">
        <v>460730.4418725637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3.8692</v>
      </c>
      <c r="E8" t="n">
        <v>25.84</v>
      </c>
      <c r="F8" t="n">
        <v>19.59</v>
      </c>
      <c r="G8" t="n">
        <v>14.33</v>
      </c>
      <c r="H8" t="n">
        <v>0.2</v>
      </c>
      <c r="I8" t="n">
        <v>82</v>
      </c>
      <c r="J8" t="n">
        <v>225.43</v>
      </c>
      <c r="K8" t="n">
        <v>56.94</v>
      </c>
      <c r="L8" t="n">
        <v>2.5</v>
      </c>
      <c r="M8" t="n">
        <v>80</v>
      </c>
      <c r="N8" t="n">
        <v>50.99</v>
      </c>
      <c r="O8" t="n">
        <v>28037.57</v>
      </c>
      <c r="P8" t="n">
        <v>279.87</v>
      </c>
      <c r="Q8" t="n">
        <v>2104.16</v>
      </c>
      <c r="R8" t="n">
        <v>135.71</v>
      </c>
      <c r="S8" t="n">
        <v>60.53</v>
      </c>
      <c r="T8" t="n">
        <v>37451.01</v>
      </c>
      <c r="U8" t="n">
        <v>0.45</v>
      </c>
      <c r="V8" t="n">
        <v>0.88</v>
      </c>
      <c r="W8" t="n">
        <v>0.3</v>
      </c>
      <c r="X8" t="n">
        <v>2.31</v>
      </c>
      <c r="Y8" t="n">
        <v>1</v>
      </c>
      <c r="Z8" t="n">
        <v>10</v>
      </c>
      <c r="AA8" t="n">
        <v>348.3002802779926</v>
      </c>
      <c r="AB8" t="n">
        <v>476.5598094002439</v>
      </c>
      <c r="AC8" t="n">
        <v>431.0776100469772</v>
      </c>
      <c r="AD8" t="n">
        <v>348300.2802779926</v>
      </c>
      <c r="AE8" t="n">
        <v>476559.8094002439</v>
      </c>
      <c r="AF8" t="n">
        <v>1.987403478727955e-06</v>
      </c>
      <c r="AG8" t="n">
        <v>10</v>
      </c>
      <c r="AH8" t="n">
        <v>431077.6100469772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3.9711</v>
      </c>
      <c r="E9" t="n">
        <v>25.18</v>
      </c>
      <c r="F9" t="n">
        <v>19.32</v>
      </c>
      <c r="G9" t="n">
        <v>15.88</v>
      </c>
      <c r="H9" t="n">
        <v>0.22</v>
      </c>
      <c r="I9" t="n">
        <v>73</v>
      </c>
      <c r="J9" t="n">
        <v>225.85</v>
      </c>
      <c r="K9" t="n">
        <v>56.94</v>
      </c>
      <c r="L9" t="n">
        <v>2.75</v>
      </c>
      <c r="M9" t="n">
        <v>71</v>
      </c>
      <c r="N9" t="n">
        <v>51.16</v>
      </c>
      <c r="O9" t="n">
        <v>28089.25</v>
      </c>
      <c r="P9" t="n">
        <v>273.81</v>
      </c>
      <c r="Q9" t="n">
        <v>2103.93</v>
      </c>
      <c r="R9" t="n">
        <v>127.17</v>
      </c>
      <c r="S9" t="n">
        <v>60.53</v>
      </c>
      <c r="T9" t="n">
        <v>33227.3</v>
      </c>
      <c r="U9" t="n">
        <v>0.48</v>
      </c>
      <c r="V9" t="n">
        <v>0.89</v>
      </c>
      <c r="W9" t="n">
        <v>0.28</v>
      </c>
      <c r="X9" t="n">
        <v>2.04</v>
      </c>
      <c r="Y9" t="n">
        <v>1</v>
      </c>
      <c r="Z9" t="n">
        <v>10</v>
      </c>
      <c r="AA9" t="n">
        <v>337.5906067092526</v>
      </c>
      <c r="AB9" t="n">
        <v>461.9063615460416</v>
      </c>
      <c r="AC9" t="n">
        <v>417.8226666897367</v>
      </c>
      <c r="AD9" t="n">
        <v>337590.6067092526</v>
      </c>
      <c r="AE9" t="n">
        <v>461906.3615460416</v>
      </c>
      <c r="AF9" t="n">
        <v>2.039744121362706e-06</v>
      </c>
      <c r="AG9" t="n">
        <v>10</v>
      </c>
      <c r="AH9" t="n">
        <v>417822.6666897367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4.0536</v>
      </c>
      <c r="E10" t="n">
        <v>24.67</v>
      </c>
      <c r="F10" t="n">
        <v>19.11</v>
      </c>
      <c r="G10" t="n">
        <v>17.37</v>
      </c>
      <c r="H10" t="n">
        <v>0.24</v>
      </c>
      <c r="I10" t="n">
        <v>66</v>
      </c>
      <c r="J10" t="n">
        <v>226.27</v>
      </c>
      <c r="K10" t="n">
        <v>56.94</v>
      </c>
      <c r="L10" t="n">
        <v>3</v>
      </c>
      <c r="M10" t="n">
        <v>64</v>
      </c>
      <c r="N10" t="n">
        <v>51.33</v>
      </c>
      <c r="O10" t="n">
        <v>28140.99</v>
      </c>
      <c r="P10" t="n">
        <v>268.62</v>
      </c>
      <c r="Q10" t="n">
        <v>2104.11</v>
      </c>
      <c r="R10" t="n">
        <v>120.22</v>
      </c>
      <c r="S10" t="n">
        <v>60.53</v>
      </c>
      <c r="T10" t="n">
        <v>29787.1</v>
      </c>
      <c r="U10" t="n">
        <v>0.5</v>
      </c>
      <c r="V10" t="n">
        <v>0.9</v>
      </c>
      <c r="W10" t="n">
        <v>0.27</v>
      </c>
      <c r="X10" t="n">
        <v>1.83</v>
      </c>
      <c r="Y10" t="n">
        <v>1</v>
      </c>
      <c r="Z10" t="n">
        <v>10</v>
      </c>
      <c r="AA10" t="n">
        <v>329.1721251987792</v>
      </c>
      <c r="AB10" t="n">
        <v>450.3878237462197</v>
      </c>
      <c r="AC10" t="n">
        <v>407.4034419711605</v>
      </c>
      <c r="AD10" t="n">
        <v>329172.1251987792</v>
      </c>
      <c r="AE10" t="n">
        <v>450387.8237462197</v>
      </c>
      <c r="AF10" t="n">
        <v>2.082120009658751e-06</v>
      </c>
      <c r="AG10" t="n">
        <v>10</v>
      </c>
      <c r="AH10" t="n">
        <v>407403.4419711605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4.1468</v>
      </c>
      <c r="E11" t="n">
        <v>24.12</v>
      </c>
      <c r="F11" t="n">
        <v>18.86</v>
      </c>
      <c r="G11" t="n">
        <v>19.18</v>
      </c>
      <c r="H11" t="n">
        <v>0.25</v>
      </c>
      <c r="I11" t="n">
        <v>59</v>
      </c>
      <c r="J11" t="n">
        <v>226.69</v>
      </c>
      <c r="K11" t="n">
        <v>56.94</v>
      </c>
      <c r="L11" t="n">
        <v>3.25</v>
      </c>
      <c r="M11" t="n">
        <v>57</v>
      </c>
      <c r="N11" t="n">
        <v>51.5</v>
      </c>
      <c r="O11" t="n">
        <v>28192.8</v>
      </c>
      <c r="P11" t="n">
        <v>262.93</v>
      </c>
      <c r="Q11" t="n">
        <v>2103.92</v>
      </c>
      <c r="R11" t="n">
        <v>112.07</v>
      </c>
      <c r="S11" t="n">
        <v>60.53</v>
      </c>
      <c r="T11" t="n">
        <v>25744</v>
      </c>
      <c r="U11" t="n">
        <v>0.54</v>
      </c>
      <c r="V11" t="n">
        <v>0.91</v>
      </c>
      <c r="W11" t="n">
        <v>0.26</v>
      </c>
      <c r="X11" t="n">
        <v>1.59</v>
      </c>
      <c r="Y11" t="n">
        <v>1</v>
      </c>
      <c r="Z11" t="n">
        <v>10</v>
      </c>
      <c r="AA11" t="n">
        <v>320.1263831177448</v>
      </c>
      <c r="AB11" t="n">
        <v>438.0110403609726</v>
      </c>
      <c r="AC11" t="n">
        <v>396.2078814212769</v>
      </c>
      <c r="AD11" t="n">
        <v>320126.3831177448</v>
      </c>
      <c r="AE11" t="n">
        <v>438011.0403609726</v>
      </c>
      <c r="AF11" t="n">
        <v>2.12999192225501e-06</v>
      </c>
      <c r="AG11" t="n">
        <v>10</v>
      </c>
      <c r="AH11" t="n">
        <v>396207.8814212769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4.2455</v>
      </c>
      <c r="E12" t="n">
        <v>23.55</v>
      </c>
      <c r="F12" t="n">
        <v>18.52</v>
      </c>
      <c r="G12" t="n">
        <v>20.58</v>
      </c>
      <c r="H12" t="n">
        <v>0.27</v>
      </c>
      <c r="I12" t="n">
        <v>54</v>
      </c>
      <c r="J12" t="n">
        <v>227.11</v>
      </c>
      <c r="K12" t="n">
        <v>56.94</v>
      </c>
      <c r="L12" t="n">
        <v>3.5</v>
      </c>
      <c r="M12" t="n">
        <v>52</v>
      </c>
      <c r="N12" t="n">
        <v>51.67</v>
      </c>
      <c r="O12" t="n">
        <v>28244.66</v>
      </c>
      <c r="P12" t="n">
        <v>255.61</v>
      </c>
      <c r="Q12" t="n">
        <v>2103.97</v>
      </c>
      <c r="R12" t="n">
        <v>100.55</v>
      </c>
      <c r="S12" t="n">
        <v>60.53</v>
      </c>
      <c r="T12" t="n">
        <v>20010.84</v>
      </c>
      <c r="U12" t="n">
        <v>0.6</v>
      </c>
      <c r="V12" t="n">
        <v>0.93</v>
      </c>
      <c r="W12" t="n">
        <v>0.24</v>
      </c>
      <c r="X12" t="n">
        <v>1.25</v>
      </c>
      <c r="Y12" t="n">
        <v>1</v>
      </c>
      <c r="Z12" t="n">
        <v>10</v>
      </c>
      <c r="AA12" t="n">
        <v>310.0159868611815</v>
      </c>
      <c r="AB12" t="n">
        <v>424.1775501635399</v>
      </c>
      <c r="AC12" t="n">
        <v>383.6946401128617</v>
      </c>
      <c r="AD12" t="n">
        <v>310015.9868611816</v>
      </c>
      <c r="AE12" t="n">
        <v>424177.5501635399</v>
      </c>
      <c r="AF12" t="n">
        <v>2.180688894071005e-06</v>
      </c>
      <c r="AG12" t="n">
        <v>10</v>
      </c>
      <c r="AH12" t="n">
        <v>383694.6401128617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4.1934</v>
      </c>
      <c r="E13" t="n">
        <v>23.85</v>
      </c>
      <c r="F13" t="n">
        <v>18.95</v>
      </c>
      <c r="G13" t="n">
        <v>22.29</v>
      </c>
      <c r="H13" t="n">
        <v>0.29</v>
      </c>
      <c r="I13" t="n">
        <v>51</v>
      </c>
      <c r="J13" t="n">
        <v>227.53</v>
      </c>
      <c r="K13" t="n">
        <v>56.94</v>
      </c>
      <c r="L13" t="n">
        <v>3.75</v>
      </c>
      <c r="M13" t="n">
        <v>49</v>
      </c>
      <c r="N13" t="n">
        <v>51.84</v>
      </c>
      <c r="O13" t="n">
        <v>28296.58</v>
      </c>
      <c r="P13" t="n">
        <v>260.12</v>
      </c>
      <c r="Q13" t="n">
        <v>2104.07</v>
      </c>
      <c r="R13" t="n">
        <v>117.05</v>
      </c>
      <c r="S13" t="n">
        <v>60.53</v>
      </c>
      <c r="T13" t="n">
        <v>28273.84</v>
      </c>
      <c r="U13" t="n">
        <v>0.52</v>
      </c>
      <c r="V13" t="n">
        <v>0.91</v>
      </c>
      <c r="W13" t="n">
        <v>0.21</v>
      </c>
      <c r="X13" t="n">
        <v>1.67</v>
      </c>
      <c r="Y13" t="n">
        <v>1</v>
      </c>
      <c r="Z13" t="n">
        <v>10</v>
      </c>
      <c r="AA13" t="n">
        <v>316.4297848694115</v>
      </c>
      <c r="AB13" t="n">
        <v>432.9531915551981</v>
      </c>
      <c r="AC13" t="n">
        <v>391.6327466067901</v>
      </c>
      <c r="AD13" t="n">
        <v>316429.7848694116</v>
      </c>
      <c r="AE13" t="n">
        <v>432953.1915551982</v>
      </c>
      <c r="AF13" t="n">
        <v>2.153927878553139e-06</v>
      </c>
      <c r="AG13" t="n">
        <v>10</v>
      </c>
      <c r="AH13" t="n">
        <v>391632.7466067901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4.2736</v>
      </c>
      <c r="E14" t="n">
        <v>23.4</v>
      </c>
      <c r="F14" t="n">
        <v>18.68</v>
      </c>
      <c r="G14" t="n">
        <v>23.84</v>
      </c>
      <c r="H14" t="n">
        <v>0.31</v>
      </c>
      <c r="I14" t="n">
        <v>47</v>
      </c>
      <c r="J14" t="n">
        <v>227.95</v>
      </c>
      <c r="K14" t="n">
        <v>56.94</v>
      </c>
      <c r="L14" t="n">
        <v>4</v>
      </c>
      <c r="M14" t="n">
        <v>45</v>
      </c>
      <c r="N14" t="n">
        <v>52.01</v>
      </c>
      <c r="O14" t="n">
        <v>28348.56</v>
      </c>
      <c r="P14" t="n">
        <v>254.18</v>
      </c>
      <c r="Q14" t="n">
        <v>2103.92</v>
      </c>
      <c r="R14" t="n">
        <v>106.53</v>
      </c>
      <c r="S14" t="n">
        <v>60.53</v>
      </c>
      <c r="T14" t="n">
        <v>23036.41</v>
      </c>
      <c r="U14" t="n">
        <v>0.57</v>
      </c>
      <c r="V14" t="n">
        <v>0.92</v>
      </c>
      <c r="W14" t="n">
        <v>0.24</v>
      </c>
      <c r="X14" t="n">
        <v>1.4</v>
      </c>
      <c r="Y14" t="n">
        <v>1</v>
      </c>
      <c r="Z14" t="n">
        <v>10</v>
      </c>
      <c r="AA14" t="n">
        <v>308.3611007070629</v>
      </c>
      <c r="AB14" t="n">
        <v>421.9132619190503</v>
      </c>
      <c r="AC14" t="n">
        <v>381.6464523604777</v>
      </c>
      <c r="AD14" t="n">
        <v>308361.1007070629</v>
      </c>
      <c r="AE14" t="n">
        <v>421913.2619190504</v>
      </c>
      <c r="AF14" t="n">
        <v>2.195122378448203e-06</v>
      </c>
      <c r="AG14" t="n">
        <v>10</v>
      </c>
      <c r="AH14" t="n">
        <v>381646.4523604776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4.3206</v>
      </c>
      <c r="E15" t="n">
        <v>23.14</v>
      </c>
      <c r="F15" t="n">
        <v>18.55</v>
      </c>
      <c r="G15" t="n">
        <v>25.3</v>
      </c>
      <c r="H15" t="n">
        <v>0.33</v>
      </c>
      <c r="I15" t="n">
        <v>44</v>
      </c>
      <c r="J15" t="n">
        <v>228.38</v>
      </c>
      <c r="K15" t="n">
        <v>56.94</v>
      </c>
      <c r="L15" t="n">
        <v>4.25</v>
      </c>
      <c r="M15" t="n">
        <v>42</v>
      </c>
      <c r="N15" t="n">
        <v>52.18</v>
      </c>
      <c r="O15" t="n">
        <v>28400.61</v>
      </c>
      <c r="P15" t="n">
        <v>250.09</v>
      </c>
      <c r="Q15" t="n">
        <v>2103.96</v>
      </c>
      <c r="R15" t="n">
        <v>102.22</v>
      </c>
      <c r="S15" t="n">
        <v>60.53</v>
      </c>
      <c r="T15" t="n">
        <v>20896.94</v>
      </c>
      <c r="U15" t="n">
        <v>0.59</v>
      </c>
      <c r="V15" t="n">
        <v>0.93</v>
      </c>
      <c r="W15" t="n">
        <v>0.24</v>
      </c>
      <c r="X15" t="n">
        <v>1.27</v>
      </c>
      <c r="Y15" t="n">
        <v>1</v>
      </c>
      <c r="Z15" t="n">
        <v>10</v>
      </c>
      <c r="AA15" t="n">
        <v>292.7965126296999</v>
      </c>
      <c r="AB15" t="n">
        <v>400.6171058504384</v>
      </c>
      <c r="AC15" t="n">
        <v>362.3827715377113</v>
      </c>
      <c r="AD15" t="n">
        <v>292796.5126296999</v>
      </c>
      <c r="AE15" t="n">
        <v>400617.1058504384</v>
      </c>
      <c r="AF15" t="n">
        <v>2.219263793598677e-06</v>
      </c>
      <c r="AG15" t="n">
        <v>9</v>
      </c>
      <c r="AH15" t="n">
        <v>362382.7715377113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4.3661</v>
      </c>
      <c r="E16" t="n">
        <v>22.9</v>
      </c>
      <c r="F16" t="n">
        <v>18.44</v>
      </c>
      <c r="G16" t="n">
        <v>26.99</v>
      </c>
      <c r="H16" t="n">
        <v>0.35</v>
      </c>
      <c r="I16" t="n">
        <v>41</v>
      </c>
      <c r="J16" t="n">
        <v>228.8</v>
      </c>
      <c r="K16" t="n">
        <v>56.94</v>
      </c>
      <c r="L16" t="n">
        <v>4.5</v>
      </c>
      <c r="M16" t="n">
        <v>39</v>
      </c>
      <c r="N16" t="n">
        <v>52.36</v>
      </c>
      <c r="O16" t="n">
        <v>28452.71</v>
      </c>
      <c r="P16" t="n">
        <v>246.17</v>
      </c>
      <c r="Q16" t="n">
        <v>2103.89</v>
      </c>
      <c r="R16" t="n">
        <v>98.59999999999999</v>
      </c>
      <c r="S16" t="n">
        <v>60.53</v>
      </c>
      <c r="T16" t="n">
        <v>19098.41</v>
      </c>
      <c r="U16" t="n">
        <v>0.61</v>
      </c>
      <c r="V16" t="n">
        <v>0.93</v>
      </c>
      <c r="W16" t="n">
        <v>0.23</v>
      </c>
      <c r="X16" t="n">
        <v>1.17</v>
      </c>
      <c r="Y16" t="n">
        <v>1</v>
      </c>
      <c r="Z16" t="n">
        <v>10</v>
      </c>
      <c r="AA16" t="n">
        <v>288.2721634574873</v>
      </c>
      <c r="AB16" t="n">
        <v>394.4266917128188</v>
      </c>
      <c r="AC16" t="n">
        <v>356.7831618370852</v>
      </c>
      <c r="AD16" t="n">
        <v>288272.1634574873</v>
      </c>
      <c r="AE16" t="n">
        <v>394426.6917128188</v>
      </c>
      <c r="AF16" t="n">
        <v>2.242634738052859e-06</v>
      </c>
      <c r="AG16" t="n">
        <v>9</v>
      </c>
      <c r="AH16" t="n">
        <v>356783.1618370852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4.4106</v>
      </c>
      <c r="E17" t="n">
        <v>22.67</v>
      </c>
      <c r="F17" t="n">
        <v>18.34</v>
      </c>
      <c r="G17" t="n">
        <v>28.96</v>
      </c>
      <c r="H17" t="n">
        <v>0.37</v>
      </c>
      <c r="I17" t="n">
        <v>38</v>
      </c>
      <c r="J17" t="n">
        <v>229.22</v>
      </c>
      <c r="K17" t="n">
        <v>56.94</v>
      </c>
      <c r="L17" t="n">
        <v>4.75</v>
      </c>
      <c r="M17" t="n">
        <v>36</v>
      </c>
      <c r="N17" t="n">
        <v>52.53</v>
      </c>
      <c r="O17" t="n">
        <v>28504.87</v>
      </c>
      <c r="P17" t="n">
        <v>242.32</v>
      </c>
      <c r="Q17" t="n">
        <v>2104</v>
      </c>
      <c r="R17" t="n">
        <v>95.42</v>
      </c>
      <c r="S17" t="n">
        <v>60.53</v>
      </c>
      <c r="T17" t="n">
        <v>17527.06</v>
      </c>
      <c r="U17" t="n">
        <v>0.63</v>
      </c>
      <c r="V17" t="n">
        <v>0.9399999999999999</v>
      </c>
      <c r="W17" t="n">
        <v>0.22</v>
      </c>
      <c r="X17" t="n">
        <v>1.07</v>
      </c>
      <c r="Y17" t="n">
        <v>1</v>
      </c>
      <c r="Z17" t="n">
        <v>10</v>
      </c>
      <c r="AA17" t="n">
        <v>283.9506567640664</v>
      </c>
      <c r="AB17" t="n">
        <v>388.5138156034606</v>
      </c>
      <c r="AC17" t="n">
        <v>351.4346023248304</v>
      </c>
      <c r="AD17" t="n">
        <v>283950.6567640664</v>
      </c>
      <c r="AE17" t="n">
        <v>388513.8156034605</v>
      </c>
      <c r="AF17" t="n">
        <v>2.265492035376181e-06</v>
      </c>
      <c r="AG17" t="n">
        <v>9</v>
      </c>
      <c r="AH17" t="n">
        <v>351434.6023248304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4.4408</v>
      </c>
      <c r="E18" t="n">
        <v>22.52</v>
      </c>
      <c r="F18" t="n">
        <v>18.28</v>
      </c>
      <c r="G18" t="n">
        <v>30.46</v>
      </c>
      <c r="H18" t="n">
        <v>0.39</v>
      </c>
      <c r="I18" t="n">
        <v>36</v>
      </c>
      <c r="J18" t="n">
        <v>229.65</v>
      </c>
      <c r="K18" t="n">
        <v>56.94</v>
      </c>
      <c r="L18" t="n">
        <v>5</v>
      </c>
      <c r="M18" t="n">
        <v>34</v>
      </c>
      <c r="N18" t="n">
        <v>52.7</v>
      </c>
      <c r="O18" t="n">
        <v>28557.1</v>
      </c>
      <c r="P18" t="n">
        <v>239.65</v>
      </c>
      <c r="Q18" t="n">
        <v>2103.85</v>
      </c>
      <c r="R18" t="n">
        <v>93.31</v>
      </c>
      <c r="S18" t="n">
        <v>60.53</v>
      </c>
      <c r="T18" t="n">
        <v>16479.38</v>
      </c>
      <c r="U18" t="n">
        <v>0.65</v>
      </c>
      <c r="V18" t="n">
        <v>0.9399999999999999</v>
      </c>
      <c r="W18" t="n">
        <v>0.22</v>
      </c>
      <c r="X18" t="n">
        <v>1</v>
      </c>
      <c r="Y18" t="n">
        <v>1</v>
      </c>
      <c r="Z18" t="n">
        <v>10</v>
      </c>
      <c r="AA18" t="n">
        <v>281.0586806108012</v>
      </c>
      <c r="AB18" t="n">
        <v>384.5568862455797</v>
      </c>
      <c r="AC18" t="n">
        <v>347.8553167512804</v>
      </c>
      <c r="AD18" t="n">
        <v>281058.6806108012</v>
      </c>
      <c r="AE18" t="n">
        <v>384556.8862455797</v>
      </c>
      <c r="AF18" t="n">
        <v>2.281004178728187e-06</v>
      </c>
      <c r="AG18" t="n">
        <v>9</v>
      </c>
      <c r="AH18" t="n">
        <v>347855.3167512805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4.4693</v>
      </c>
      <c r="E19" t="n">
        <v>22.37</v>
      </c>
      <c r="F19" t="n">
        <v>18.22</v>
      </c>
      <c r="G19" t="n">
        <v>32.16</v>
      </c>
      <c r="H19" t="n">
        <v>0.41</v>
      </c>
      <c r="I19" t="n">
        <v>34</v>
      </c>
      <c r="J19" t="n">
        <v>230.07</v>
      </c>
      <c r="K19" t="n">
        <v>56.94</v>
      </c>
      <c r="L19" t="n">
        <v>5.25</v>
      </c>
      <c r="M19" t="n">
        <v>32</v>
      </c>
      <c r="N19" t="n">
        <v>52.88</v>
      </c>
      <c r="O19" t="n">
        <v>28609.38</v>
      </c>
      <c r="P19" t="n">
        <v>236.58</v>
      </c>
      <c r="Q19" t="n">
        <v>2103.86</v>
      </c>
      <c r="R19" t="n">
        <v>91.34999999999999</v>
      </c>
      <c r="S19" t="n">
        <v>60.53</v>
      </c>
      <c r="T19" t="n">
        <v>15511.29</v>
      </c>
      <c r="U19" t="n">
        <v>0.66</v>
      </c>
      <c r="V19" t="n">
        <v>0.9399999999999999</v>
      </c>
      <c r="W19" t="n">
        <v>0.22</v>
      </c>
      <c r="X19" t="n">
        <v>0.9399999999999999</v>
      </c>
      <c r="Y19" t="n">
        <v>1</v>
      </c>
      <c r="Z19" t="n">
        <v>10</v>
      </c>
      <c r="AA19" t="n">
        <v>278.0578798138798</v>
      </c>
      <c r="AB19" t="n">
        <v>380.451058209244</v>
      </c>
      <c r="AC19" t="n">
        <v>344.1413431801668</v>
      </c>
      <c r="AD19" t="n">
        <v>278057.8798138798</v>
      </c>
      <c r="AE19" t="n">
        <v>380451.058209244</v>
      </c>
      <c r="AF19" t="n">
        <v>2.29564312195773e-06</v>
      </c>
      <c r="AG19" t="n">
        <v>9</v>
      </c>
      <c r="AH19" t="n">
        <v>344141.3431801668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4.4986</v>
      </c>
      <c r="E20" t="n">
        <v>22.23</v>
      </c>
      <c r="F20" t="n">
        <v>18.16</v>
      </c>
      <c r="G20" t="n">
        <v>34.06</v>
      </c>
      <c r="H20" t="n">
        <v>0.42</v>
      </c>
      <c r="I20" t="n">
        <v>32</v>
      </c>
      <c r="J20" t="n">
        <v>230.49</v>
      </c>
      <c r="K20" t="n">
        <v>56.94</v>
      </c>
      <c r="L20" t="n">
        <v>5.5</v>
      </c>
      <c r="M20" t="n">
        <v>30</v>
      </c>
      <c r="N20" t="n">
        <v>53.05</v>
      </c>
      <c r="O20" t="n">
        <v>28661.73</v>
      </c>
      <c r="P20" t="n">
        <v>233.4</v>
      </c>
      <c r="Q20" t="n">
        <v>2103.87</v>
      </c>
      <c r="R20" t="n">
        <v>89.5</v>
      </c>
      <c r="S20" t="n">
        <v>60.53</v>
      </c>
      <c r="T20" t="n">
        <v>14597.41</v>
      </c>
      <c r="U20" t="n">
        <v>0.68</v>
      </c>
      <c r="V20" t="n">
        <v>0.95</v>
      </c>
      <c r="W20" t="n">
        <v>0.22</v>
      </c>
      <c r="X20" t="n">
        <v>0.89</v>
      </c>
      <c r="Y20" t="n">
        <v>1</v>
      </c>
      <c r="Z20" t="n">
        <v>10</v>
      </c>
      <c r="AA20" t="n">
        <v>275.0044598093756</v>
      </c>
      <c r="AB20" t="n">
        <v>376.2732342516979</v>
      </c>
      <c r="AC20" t="n">
        <v>340.3622448775162</v>
      </c>
      <c r="AD20" t="n">
        <v>275004.4598093756</v>
      </c>
      <c r="AE20" t="n">
        <v>376273.234251698</v>
      </c>
      <c r="AF20" t="n">
        <v>2.310692982891962e-06</v>
      </c>
      <c r="AG20" t="n">
        <v>9</v>
      </c>
      <c r="AH20" t="n">
        <v>340362.2448775162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4.5316</v>
      </c>
      <c r="E21" t="n">
        <v>22.07</v>
      </c>
      <c r="F21" t="n">
        <v>18.09</v>
      </c>
      <c r="G21" t="n">
        <v>36.18</v>
      </c>
      <c r="H21" t="n">
        <v>0.44</v>
      </c>
      <c r="I21" t="n">
        <v>30</v>
      </c>
      <c r="J21" t="n">
        <v>230.92</v>
      </c>
      <c r="K21" t="n">
        <v>56.94</v>
      </c>
      <c r="L21" t="n">
        <v>5.75</v>
      </c>
      <c r="M21" t="n">
        <v>28</v>
      </c>
      <c r="N21" t="n">
        <v>53.23</v>
      </c>
      <c r="O21" t="n">
        <v>28714.14</v>
      </c>
      <c r="P21" t="n">
        <v>229.89</v>
      </c>
      <c r="Q21" t="n">
        <v>2104.01</v>
      </c>
      <c r="R21" t="n">
        <v>87.12</v>
      </c>
      <c r="S21" t="n">
        <v>60.53</v>
      </c>
      <c r="T21" t="n">
        <v>13415.84</v>
      </c>
      <c r="U21" t="n">
        <v>0.6899999999999999</v>
      </c>
      <c r="V21" t="n">
        <v>0.95</v>
      </c>
      <c r="W21" t="n">
        <v>0.21</v>
      </c>
      <c r="X21" t="n">
        <v>0.8100000000000001</v>
      </c>
      <c r="Y21" t="n">
        <v>1</v>
      </c>
      <c r="Z21" t="n">
        <v>10</v>
      </c>
      <c r="AA21" t="n">
        <v>271.6440979312832</v>
      </c>
      <c r="AB21" t="n">
        <v>371.6754388813886</v>
      </c>
      <c r="AC21" t="n">
        <v>336.2032566443029</v>
      </c>
      <c r="AD21" t="n">
        <v>271644.0979312832</v>
      </c>
      <c r="AE21" t="n">
        <v>371675.4388813886</v>
      </c>
      <c r="AF21" t="n">
        <v>2.32764333821038e-06</v>
      </c>
      <c r="AG21" t="n">
        <v>9</v>
      </c>
      <c r="AH21" t="n">
        <v>336203.2566443029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4.566</v>
      </c>
      <c r="E22" t="n">
        <v>21.9</v>
      </c>
      <c r="F22" t="n">
        <v>18.01</v>
      </c>
      <c r="G22" t="n">
        <v>38.6</v>
      </c>
      <c r="H22" t="n">
        <v>0.46</v>
      </c>
      <c r="I22" t="n">
        <v>28</v>
      </c>
      <c r="J22" t="n">
        <v>231.34</v>
      </c>
      <c r="K22" t="n">
        <v>56.94</v>
      </c>
      <c r="L22" t="n">
        <v>6</v>
      </c>
      <c r="M22" t="n">
        <v>26</v>
      </c>
      <c r="N22" t="n">
        <v>53.4</v>
      </c>
      <c r="O22" t="n">
        <v>28766.61</v>
      </c>
      <c r="P22" t="n">
        <v>225.98</v>
      </c>
      <c r="Q22" t="n">
        <v>2103.86</v>
      </c>
      <c r="R22" t="n">
        <v>84.40000000000001</v>
      </c>
      <c r="S22" t="n">
        <v>60.53</v>
      </c>
      <c r="T22" t="n">
        <v>12064.89</v>
      </c>
      <c r="U22" t="n">
        <v>0.72</v>
      </c>
      <c r="V22" t="n">
        <v>0.95</v>
      </c>
      <c r="W22" t="n">
        <v>0.21</v>
      </c>
      <c r="X22" t="n">
        <v>0.73</v>
      </c>
      <c r="Y22" t="n">
        <v>1</v>
      </c>
      <c r="Z22" t="n">
        <v>10</v>
      </c>
      <c r="AA22" t="n">
        <v>268.0401987254338</v>
      </c>
      <c r="AB22" t="n">
        <v>366.7444249951336</v>
      </c>
      <c r="AC22" t="n">
        <v>331.7428518026306</v>
      </c>
      <c r="AD22" t="n">
        <v>268040.1987254337</v>
      </c>
      <c r="AE22" t="n">
        <v>366744.4249951336</v>
      </c>
      <c r="AF22" t="n">
        <v>2.345312799512003e-06</v>
      </c>
      <c r="AG22" t="n">
        <v>9</v>
      </c>
      <c r="AH22" t="n">
        <v>331742.8518026306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4.6065</v>
      </c>
      <c r="E23" t="n">
        <v>21.71</v>
      </c>
      <c r="F23" t="n">
        <v>17.86</v>
      </c>
      <c r="G23" t="n">
        <v>39.7</v>
      </c>
      <c r="H23" t="n">
        <v>0.48</v>
      </c>
      <c r="I23" t="n">
        <v>27</v>
      </c>
      <c r="J23" t="n">
        <v>231.77</v>
      </c>
      <c r="K23" t="n">
        <v>56.94</v>
      </c>
      <c r="L23" t="n">
        <v>6.25</v>
      </c>
      <c r="M23" t="n">
        <v>25</v>
      </c>
      <c r="N23" t="n">
        <v>53.58</v>
      </c>
      <c r="O23" t="n">
        <v>28819.14</v>
      </c>
      <c r="P23" t="n">
        <v>220.3</v>
      </c>
      <c r="Q23" t="n">
        <v>2103.91</v>
      </c>
      <c r="R23" t="n">
        <v>79.54000000000001</v>
      </c>
      <c r="S23" t="n">
        <v>60.53</v>
      </c>
      <c r="T23" t="n">
        <v>9637.68</v>
      </c>
      <c r="U23" t="n">
        <v>0.76</v>
      </c>
      <c r="V23" t="n">
        <v>0.96</v>
      </c>
      <c r="W23" t="n">
        <v>0.2</v>
      </c>
      <c r="X23" t="n">
        <v>0.59</v>
      </c>
      <c r="Y23" t="n">
        <v>1</v>
      </c>
      <c r="Z23" t="n">
        <v>10</v>
      </c>
      <c r="AA23" t="n">
        <v>263.146064430402</v>
      </c>
      <c r="AB23" t="n">
        <v>360.0480545387045</v>
      </c>
      <c r="AC23" t="n">
        <v>325.6855735441482</v>
      </c>
      <c r="AD23" t="n">
        <v>263146.064430402</v>
      </c>
      <c r="AE23" t="n">
        <v>360048.0545387046</v>
      </c>
      <c r="AF23" t="n">
        <v>2.366115508311879e-06</v>
      </c>
      <c r="AG23" t="n">
        <v>9</v>
      </c>
      <c r="AH23" t="n">
        <v>325685.5735441482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4.5752</v>
      </c>
      <c r="E24" t="n">
        <v>21.86</v>
      </c>
      <c r="F24" t="n">
        <v>18.05</v>
      </c>
      <c r="G24" t="n">
        <v>41.67</v>
      </c>
      <c r="H24" t="n">
        <v>0.5</v>
      </c>
      <c r="I24" t="n">
        <v>26</v>
      </c>
      <c r="J24" t="n">
        <v>232.2</v>
      </c>
      <c r="K24" t="n">
        <v>56.94</v>
      </c>
      <c r="L24" t="n">
        <v>6.5</v>
      </c>
      <c r="M24" t="n">
        <v>24</v>
      </c>
      <c r="N24" t="n">
        <v>53.75</v>
      </c>
      <c r="O24" t="n">
        <v>28871.74</v>
      </c>
      <c r="P24" t="n">
        <v>221.94</v>
      </c>
      <c r="Q24" t="n">
        <v>2103.86</v>
      </c>
      <c r="R24" t="n">
        <v>86.39</v>
      </c>
      <c r="S24" t="n">
        <v>60.53</v>
      </c>
      <c r="T24" t="n">
        <v>13071.77</v>
      </c>
      <c r="U24" t="n">
        <v>0.7</v>
      </c>
      <c r="V24" t="n">
        <v>0.95</v>
      </c>
      <c r="W24" t="n">
        <v>0.2</v>
      </c>
      <c r="X24" t="n">
        <v>0.78</v>
      </c>
      <c r="Y24" t="n">
        <v>1</v>
      </c>
      <c r="Z24" t="n">
        <v>10</v>
      </c>
      <c r="AA24" t="n">
        <v>265.674144722705</v>
      </c>
      <c r="AB24" t="n">
        <v>363.5070855256645</v>
      </c>
      <c r="AC24" t="n">
        <v>328.8144794684932</v>
      </c>
      <c r="AD24" t="n">
        <v>265674.144722705</v>
      </c>
      <c r="AE24" t="n">
        <v>363507.0855256646</v>
      </c>
      <c r="AF24" t="n">
        <v>2.350038353115925e-06</v>
      </c>
      <c r="AG24" t="n">
        <v>9</v>
      </c>
      <c r="AH24" t="n">
        <v>328814.4794684932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4.595</v>
      </c>
      <c r="E25" t="n">
        <v>21.76</v>
      </c>
      <c r="F25" t="n">
        <v>18</v>
      </c>
      <c r="G25" t="n">
        <v>43.21</v>
      </c>
      <c r="H25" t="n">
        <v>0.52</v>
      </c>
      <c r="I25" t="n">
        <v>25</v>
      </c>
      <c r="J25" t="n">
        <v>232.62</v>
      </c>
      <c r="K25" t="n">
        <v>56.94</v>
      </c>
      <c r="L25" t="n">
        <v>6.75</v>
      </c>
      <c r="M25" t="n">
        <v>23</v>
      </c>
      <c r="N25" t="n">
        <v>53.93</v>
      </c>
      <c r="O25" t="n">
        <v>28924.39</v>
      </c>
      <c r="P25" t="n">
        <v>218.02</v>
      </c>
      <c r="Q25" t="n">
        <v>2104</v>
      </c>
      <c r="R25" t="n">
        <v>84.48999999999999</v>
      </c>
      <c r="S25" t="n">
        <v>60.53</v>
      </c>
      <c r="T25" t="n">
        <v>12123.49</v>
      </c>
      <c r="U25" t="n">
        <v>0.72</v>
      </c>
      <c r="V25" t="n">
        <v>0.95</v>
      </c>
      <c r="W25" t="n">
        <v>0.2</v>
      </c>
      <c r="X25" t="n">
        <v>0.73</v>
      </c>
      <c r="Y25" t="n">
        <v>1</v>
      </c>
      <c r="Z25" t="n">
        <v>10</v>
      </c>
      <c r="AA25" t="n">
        <v>262.7488724186783</v>
      </c>
      <c r="AB25" t="n">
        <v>359.5045989053893</v>
      </c>
      <c r="AC25" t="n">
        <v>325.1939845537317</v>
      </c>
      <c r="AD25" t="n">
        <v>262748.8724186782</v>
      </c>
      <c r="AE25" t="n">
        <v>359504.5989053893</v>
      </c>
      <c r="AF25" t="n">
        <v>2.360208566306976e-06</v>
      </c>
      <c r="AG25" t="n">
        <v>9</v>
      </c>
      <c r="AH25" t="n">
        <v>325193.9845537317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4.633</v>
      </c>
      <c r="E26" t="n">
        <v>21.58</v>
      </c>
      <c r="F26" t="n">
        <v>17.91</v>
      </c>
      <c r="G26" t="n">
        <v>46.73</v>
      </c>
      <c r="H26" t="n">
        <v>0.53</v>
      </c>
      <c r="I26" t="n">
        <v>23</v>
      </c>
      <c r="J26" t="n">
        <v>233.05</v>
      </c>
      <c r="K26" t="n">
        <v>56.94</v>
      </c>
      <c r="L26" t="n">
        <v>7</v>
      </c>
      <c r="M26" t="n">
        <v>21</v>
      </c>
      <c r="N26" t="n">
        <v>54.11</v>
      </c>
      <c r="O26" t="n">
        <v>28977.11</v>
      </c>
      <c r="P26" t="n">
        <v>214.13</v>
      </c>
      <c r="Q26" t="n">
        <v>2103.85</v>
      </c>
      <c r="R26" t="n">
        <v>81.41</v>
      </c>
      <c r="S26" t="n">
        <v>60.53</v>
      </c>
      <c r="T26" t="n">
        <v>10596.04</v>
      </c>
      <c r="U26" t="n">
        <v>0.74</v>
      </c>
      <c r="V26" t="n">
        <v>0.96</v>
      </c>
      <c r="W26" t="n">
        <v>0.2</v>
      </c>
      <c r="X26" t="n">
        <v>0.64</v>
      </c>
      <c r="Y26" t="n">
        <v>1</v>
      </c>
      <c r="Z26" t="n">
        <v>10</v>
      </c>
      <c r="AA26" t="n">
        <v>259.1179165050345</v>
      </c>
      <c r="AB26" t="n">
        <v>354.5365648378723</v>
      </c>
      <c r="AC26" t="n">
        <v>320.700092684939</v>
      </c>
      <c r="AD26" t="n">
        <v>259117.9165050345</v>
      </c>
      <c r="AE26" t="n">
        <v>354536.5648378723</v>
      </c>
      <c r="AF26" t="n">
        <v>2.3797271572797e-06</v>
      </c>
      <c r="AG26" t="n">
        <v>9</v>
      </c>
      <c r="AH26" t="n">
        <v>320700.092684939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4.65</v>
      </c>
      <c r="E27" t="n">
        <v>21.51</v>
      </c>
      <c r="F27" t="n">
        <v>17.88</v>
      </c>
      <c r="G27" t="n">
        <v>48.76</v>
      </c>
      <c r="H27" t="n">
        <v>0.55</v>
      </c>
      <c r="I27" t="n">
        <v>22</v>
      </c>
      <c r="J27" t="n">
        <v>233.48</v>
      </c>
      <c r="K27" t="n">
        <v>56.94</v>
      </c>
      <c r="L27" t="n">
        <v>7.25</v>
      </c>
      <c r="M27" t="n">
        <v>20</v>
      </c>
      <c r="N27" t="n">
        <v>54.29</v>
      </c>
      <c r="O27" t="n">
        <v>29029.89</v>
      </c>
      <c r="P27" t="n">
        <v>210.73</v>
      </c>
      <c r="Q27" t="n">
        <v>2103.92</v>
      </c>
      <c r="R27" t="n">
        <v>80.27</v>
      </c>
      <c r="S27" t="n">
        <v>60.53</v>
      </c>
      <c r="T27" t="n">
        <v>10032.12</v>
      </c>
      <c r="U27" t="n">
        <v>0.75</v>
      </c>
      <c r="V27" t="n">
        <v>0.96</v>
      </c>
      <c r="W27" t="n">
        <v>0.2</v>
      </c>
      <c r="X27" t="n">
        <v>0.6</v>
      </c>
      <c r="Y27" t="n">
        <v>1</v>
      </c>
      <c r="Z27" t="n">
        <v>10</v>
      </c>
      <c r="AA27" t="n">
        <v>256.6776696064084</v>
      </c>
      <c r="AB27" t="n">
        <v>351.1977113749109</v>
      </c>
      <c r="AC27" t="n">
        <v>317.679894710478</v>
      </c>
      <c r="AD27" t="n">
        <v>256677.6696064083</v>
      </c>
      <c r="AE27" t="n">
        <v>351197.7113749108</v>
      </c>
      <c r="AF27" t="n">
        <v>2.38845915850434e-06</v>
      </c>
      <c r="AG27" t="n">
        <v>9</v>
      </c>
      <c r="AH27" t="n">
        <v>317679.894710478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4.6642</v>
      </c>
      <c r="E28" t="n">
        <v>21.44</v>
      </c>
      <c r="F28" t="n">
        <v>17.86</v>
      </c>
      <c r="G28" t="n">
        <v>51.02</v>
      </c>
      <c r="H28" t="n">
        <v>0.57</v>
      </c>
      <c r="I28" t="n">
        <v>21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207.25</v>
      </c>
      <c r="Q28" t="n">
        <v>2103.92</v>
      </c>
      <c r="R28" t="n">
        <v>79.51000000000001</v>
      </c>
      <c r="S28" t="n">
        <v>60.53</v>
      </c>
      <c r="T28" t="n">
        <v>9653.15</v>
      </c>
      <c r="U28" t="n">
        <v>0.76</v>
      </c>
      <c r="V28" t="n">
        <v>0.96</v>
      </c>
      <c r="W28" t="n">
        <v>0.2</v>
      </c>
      <c r="X28" t="n">
        <v>0.58</v>
      </c>
      <c r="Y28" t="n">
        <v>1</v>
      </c>
      <c r="Z28" t="n">
        <v>10</v>
      </c>
      <c r="AA28" t="n">
        <v>254.3349673311336</v>
      </c>
      <c r="AB28" t="n">
        <v>347.9923227691515</v>
      </c>
      <c r="AC28" t="n">
        <v>314.7804238944601</v>
      </c>
      <c r="AD28" t="n">
        <v>254334.9673311336</v>
      </c>
      <c r="AE28" t="n">
        <v>347992.3227691515</v>
      </c>
      <c r="AF28" t="n">
        <v>2.395752947762568e-06</v>
      </c>
      <c r="AG28" t="n">
        <v>9</v>
      </c>
      <c r="AH28" t="n">
        <v>314780.4238944601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4.6834</v>
      </c>
      <c r="E29" t="n">
        <v>21.35</v>
      </c>
      <c r="F29" t="n">
        <v>17.81</v>
      </c>
      <c r="G29" t="n">
        <v>53.44</v>
      </c>
      <c r="H29" t="n">
        <v>0.59</v>
      </c>
      <c r="I29" t="n">
        <v>20</v>
      </c>
      <c r="J29" t="n">
        <v>234.34</v>
      </c>
      <c r="K29" t="n">
        <v>56.94</v>
      </c>
      <c r="L29" t="n">
        <v>7.75</v>
      </c>
      <c r="M29" t="n">
        <v>12</v>
      </c>
      <c r="N29" t="n">
        <v>54.64</v>
      </c>
      <c r="O29" t="n">
        <v>29135.65</v>
      </c>
      <c r="P29" t="n">
        <v>204.07</v>
      </c>
      <c r="Q29" t="n">
        <v>2103.89</v>
      </c>
      <c r="R29" t="n">
        <v>77.77</v>
      </c>
      <c r="S29" t="n">
        <v>60.53</v>
      </c>
      <c r="T29" t="n">
        <v>8787.610000000001</v>
      </c>
      <c r="U29" t="n">
        <v>0.78</v>
      </c>
      <c r="V29" t="n">
        <v>0.96</v>
      </c>
      <c r="W29" t="n">
        <v>0.21</v>
      </c>
      <c r="X29" t="n">
        <v>0.54</v>
      </c>
      <c r="Y29" t="n">
        <v>1</v>
      </c>
      <c r="Z29" t="n">
        <v>10</v>
      </c>
      <c r="AA29" t="n">
        <v>251.9150451044413</v>
      </c>
      <c r="AB29" t="n">
        <v>344.6812784191588</v>
      </c>
      <c r="AC29" t="n">
        <v>311.7853809701497</v>
      </c>
      <c r="AD29" t="n">
        <v>251915.0451044413</v>
      </c>
      <c r="AE29" t="n">
        <v>344681.2784191588</v>
      </c>
      <c r="AF29" t="n">
        <v>2.405614972675102e-06</v>
      </c>
      <c r="AG29" t="n">
        <v>9</v>
      </c>
      <c r="AH29" t="n">
        <v>311785.3809701497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4.6795</v>
      </c>
      <c r="E30" t="n">
        <v>21.37</v>
      </c>
      <c r="F30" t="n">
        <v>17.83</v>
      </c>
      <c r="G30" t="n">
        <v>53.49</v>
      </c>
      <c r="H30" t="n">
        <v>0.61</v>
      </c>
      <c r="I30" t="n">
        <v>20</v>
      </c>
      <c r="J30" t="n">
        <v>234.77</v>
      </c>
      <c r="K30" t="n">
        <v>56.94</v>
      </c>
      <c r="L30" t="n">
        <v>8</v>
      </c>
      <c r="M30" t="n">
        <v>5</v>
      </c>
      <c r="N30" t="n">
        <v>54.82</v>
      </c>
      <c r="O30" t="n">
        <v>29188.62</v>
      </c>
      <c r="P30" t="n">
        <v>202.99</v>
      </c>
      <c r="Q30" t="n">
        <v>2103.89</v>
      </c>
      <c r="R30" t="n">
        <v>78.09</v>
      </c>
      <c r="S30" t="n">
        <v>60.53</v>
      </c>
      <c r="T30" t="n">
        <v>8950.950000000001</v>
      </c>
      <c r="U30" t="n">
        <v>0.78</v>
      </c>
      <c r="V30" t="n">
        <v>0.96</v>
      </c>
      <c r="W30" t="n">
        <v>0.21</v>
      </c>
      <c r="X30" t="n">
        <v>0.55</v>
      </c>
      <c r="Y30" t="n">
        <v>1</v>
      </c>
      <c r="Z30" t="n">
        <v>10</v>
      </c>
      <c r="AA30" t="n">
        <v>251.539802157244</v>
      </c>
      <c r="AB30" t="n">
        <v>344.1678544642533</v>
      </c>
      <c r="AC30" t="n">
        <v>311.3209574769052</v>
      </c>
      <c r="AD30" t="n">
        <v>251539.802157244</v>
      </c>
      <c r="AE30" t="n">
        <v>344167.8544642533</v>
      </c>
      <c r="AF30" t="n">
        <v>2.403611748864744e-06</v>
      </c>
      <c r="AG30" t="n">
        <v>9</v>
      </c>
      <c r="AH30" t="n">
        <v>311320.9574769051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4.6815</v>
      </c>
      <c r="E31" t="n">
        <v>21.36</v>
      </c>
      <c r="F31" t="n">
        <v>17.82</v>
      </c>
      <c r="G31" t="n">
        <v>53.47</v>
      </c>
      <c r="H31" t="n">
        <v>0.62</v>
      </c>
      <c r="I31" t="n">
        <v>20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202.72</v>
      </c>
      <c r="Q31" t="n">
        <v>2103.92</v>
      </c>
      <c r="R31" t="n">
        <v>77.67</v>
      </c>
      <c r="S31" t="n">
        <v>60.53</v>
      </c>
      <c r="T31" t="n">
        <v>8741.26</v>
      </c>
      <c r="U31" t="n">
        <v>0.78</v>
      </c>
      <c r="V31" t="n">
        <v>0.96</v>
      </c>
      <c r="W31" t="n">
        <v>0.22</v>
      </c>
      <c r="X31" t="n">
        <v>0.55</v>
      </c>
      <c r="Y31" t="n">
        <v>1</v>
      </c>
      <c r="Z31" t="n">
        <v>10</v>
      </c>
      <c r="AA31" t="n">
        <v>251.3073810304964</v>
      </c>
      <c r="AB31" t="n">
        <v>343.849845624941</v>
      </c>
      <c r="AC31" t="n">
        <v>311.0332989548885</v>
      </c>
      <c r="AD31" t="n">
        <v>251307.3810304964</v>
      </c>
      <c r="AE31" t="n">
        <v>343849.845624941</v>
      </c>
      <c r="AF31" t="n">
        <v>2.404639043126466e-06</v>
      </c>
      <c r="AG31" t="n">
        <v>9</v>
      </c>
      <c r="AH31" t="n">
        <v>311033.2989548885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4.681</v>
      </c>
      <c r="E32" t="n">
        <v>21.36</v>
      </c>
      <c r="F32" t="n">
        <v>17.82</v>
      </c>
      <c r="G32" t="n">
        <v>53.47</v>
      </c>
      <c r="H32" t="n">
        <v>0.64</v>
      </c>
      <c r="I32" t="n">
        <v>20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202.9</v>
      </c>
      <c r="Q32" t="n">
        <v>2103.92</v>
      </c>
      <c r="R32" t="n">
        <v>77.68000000000001</v>
      </c>
      <c r="S32" t="n">
        <v>60.53</v>
      </c>
      <c r="T32" t="n">
        <v>8745.42</v>
      </c>
      <c r="U32" t="n">
        <v>0.78</v>
      </c>
      <c r="V32" t="n">
        <v>0.96</v>
      </c>
      <c r="W32" t="n">
        <v>0.22</v>
      </c>
      <c r="X32" t="n">
        <v>0.55</v>
      </c>
      <c r="Y32" t="n">
        <v>1</v>
      </c>
      <c r="Z32" t="n">
        <v>10</v>
      </c>
      <c r="AA32" t="n">
        <v>251.4167697886571</v>
      </c>
      <c r="AB32" t="n">
        <v>343.9995161497476</v>
      </c>
      <c r="AC32" t="n">
        <v>311.1686851348715</v>
      </c>
      <c r="AD32" t="n">
        <v>251416.7697886571</v>
      </c>
      <c r="AE32" t="n">
        <v>343999.5161497477</v>
      </c>
      <c r="AF32" t="n">
        <v>2.404382219561035e-06</v>
      </c>
      <c r="AG32" t="n">
        <v>9</v>
      </c>
      <c r="AH32" t="n">
        <v>311168.6851348715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4.2211</v>
      </c>
      <c r="E2" t="n">
        <v>23.69</v>
      </c>
      <c r="F2" t="n">
        <v>20.09</v>
      </c>
      <c r="G2" t="n">
        <v>12.18</v>
      </c>
      <c r="H2" t="n">
        <v>0.22</v>
      </c>
      <c r="I2" t="n">
        <v>99</v>
      </c>
      <c r="J2" t="n">
        <v>80.84</v>
      </c>
      <c r="K2" t="n">
        <v>35.1</v>
      </c>
      <c r="L2" t="n">
        <v>1</v>
      </c>
      <c r="M2" t="n">
        <v>97</v>
      </c>
      <c r="N2" t="n">
        <v>9.74</v>
      </c>
      <c r="O2" t="n">
        <v>10204.21</v>
      </c>
      <c r="P2" t="n">
        <v>135.48</v>
      </c>
      <c r="Q2" t="n">
        <v>2104.06</v>
      </c>
      <c r="R2" t="n">
        <v>152.47</v>
      </c>
      <c r="S2" t="n">
        <v>60.53</v>
      </c>
      <c r="T2" t="n">
        <v>45747.35</v>
      </c>
      <c r="U2" t="n">
        <v>0.4</v>
      </c>
      <c r="V2" t="n">
        <v>0.86</v>
      </c>
      <c r="W2" t="n">
        <v>0.32</v>
      </c>
      <c r="X2" t="n">
        <v>2.81</v>
      </c>
      <c r="Y2" t="n">
        <v>1</v>
      </c>
      <c r="Z2" t="n">
        <v>10</v>
      </c>
      <c r="AA2" t="n">
        <v>208.7432820074081</v>
      </c>
      <c r="AB2" t="n">
        <v>285.61176754606</v>
      </c>
      <c r="AC2" t="n">
        <v>258.3533813101815</v>
      </c>
      <c r="AD2" t="n">
        <v>208743.2820074082</v>
      </c>
      <c r="AE2" t="n">
        <v>285611.76754606</v>
      </c>
      <c r="AF2" t="n">
        <v>2.558993593486157e-06</v>
      </c>
      <c r="AG2" t="n">
        <v>10</v>
      </c>
      <c r="AH2" t="n">
        <v>258353.3813101815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4.4567</v>
      </c>
      <c r="E3" t="n">
        <v>22.44</v>
      </c>
      <c r="F3" t="n">
        <v>19.31</v>
      </c>
      <c r="G3" t="n">
        <v>16.09</v>
      </c>
      <c r="H3" t="n">
        <v>0.27</v>
      </c>
      <c r="I3" t="n">
        <v>72</v>
      </c>
      <c r="J3" t="n">
        <v>81.14</v>
      </c>
      <c r="K3" t="n">
        <v>35.1</v>
      </c>
      <c r="L3" t="n">
        <v>1.25</v>
      </c>
      <c r="M3" t="n">
        <v>66</v>
      </c>
      <c r="N3" t="n">
        <v>9.789999999999999</v>
      </c>
      <c r="O3" t="n">
        <v>10241.25</v>
      </c>
      <c r="P3" t="n">
        <v>122.36</v>
      </c>
      <c r="Q3" t="n">
        <v>2104.08</v>
      </c>
      <c r="R3" t="n">
        <v>126.27</v>
      </c>
      <c r="S3" t="n">
        <v>60.53</v>
      </c>
      <c r="T3" t="n">
        <v>32777.71</v>
      </c>
      <c r="U3" t="n">
        <v>0.48</v>
      </c>
      <c r="V3" t="n">
        <v>0.89</v>
      </c>
      <c r="W3" t="n">
        <v>0.29</v>
      </c>
      <c r="X3" t="n">
        <v>2.03</v>
      </c>
      <c r="Y3" t="n">
        <v>1</v>
      </c>
      <c r="Z3" t="n">
        <v>10</v>
      </c>
      <c r="AA3" t="n">
        <v>184.94418359482</v>
      </c>
      <c r="AB3" t="n">
        <v>253.0487911558525</v>
      </c>
      <c r="AC3" t="n">
        <v>228.8981696842206</v>
      </c>
      <c r="AD3" t="n">
        <v>184944.18359482</v>
      </c>
      <c r="AE3" t="n">
        <v>253048.7911558525</v>
      </c>
      <c r="AF3" t="n">
        <v>2.701823398661428e-06</v>
      </c>
      <c r="AG3" t="n">
        <v>9</v>
      </c>
      <c r="AH3" t="n">
        <v>228898.1696842206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4.5318</v>
      </c>
      <c r="E4" t="n">
        <v>22.07</v>
      </c>
      <c r="F4" t="n">
        <v>19.11</v>
      </c>
      <c r="G4" t="n">
        <v>18.49</v>
      </c>
      <c r="H4" t="n">
        <v>0.32</v>
      </c>
      <c r="I4" t="n">
        <v>62</v>
      </c>
      <c r="J4" t="n">
        <v>81.44</v>
      </c>
      <c r="K4" t="n">
        <v>35.1</v>
      </c>
      <c r="L4" t="n">
        <v>1.5</v>
      </c>
      <c r="M4" t="n">
        <v>6</v>
      </c>
      <c r="N4" t="n">
        <v>9.84</v>
      </c>
      <c r="O4" t="n">
        <v>10278.32</v>
      </c>
      <c r="P4" t="n">
        <v>116.79</v>
      </c>
      <c r="Q4" t="n">
        <v>2104.14</v>
      </c>
      <c r="R4" t="n">
        <v>117.96</v>
      </c>
      <c r="S4" t="n">
        <v>60.53</v>
      </c>
      <c r="T4" t="n">
        <v>28674.06</v>
      </c>
      <c r="U4" t="n">
        <v>0.51</v>
      </c>
      <c r="V4" t="n">
        <v>0.9</v>
      </c>
      <c r="W4" t="n">
        <v>0.33</v>
      </c>
      <c r="X4" t="n">
        <v>1.83</v>
      </c>
      <c r="Y4" t="n">
        <v>1</v>
      </c>
      <c r="Z4" t="n">
        <v>10</v>
      </c>
      <c r="AA4" t="n">
        <v>179.9539517968398</v>
      </c>
      <c r="AB4" t="n">
        <v>246.2209358563701</v>
      </c>
      <c r="AC4" t="n">
        <v>222.7219553115635</v>
      </c>
      <c r="AD4" t="n">
        <v>179953.9517968398</v>
      </c>
      <c r="AE4" t="n">
        <v>246220.9358563701</v>
      </c>
      <c r="AF4" t="n">
        <v>2.74735191465745e-06</v>
      </c>
      <c r="AG4" t="n">
        <v>9</v>
      </c>
      <c r="AH4" t="n">
        <v>222721.9553115635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4.525</v>
      </c>
      <c r="E5" t="n">
        <v>22.1</v>
      </c>
      <c r="F5" t="n">
        <v>19.14</v>
      </c>
      <c r="G5" t="n">
        <v>18.52</v>
      </c>
      <c r="H5" t="n">
        <v>0.38</v>
      </c>
      <c r="I5" t="n">
        <v>62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117.38</v>
      </c>
      <c r="Q5" t="n">
        <v>2104.06</v>
      </c>
      <c r="R5" t="n">
        <v>118.59</v>
      </c>
      <c r="S5" t="n">
        <v>60.53</v>
      </c>
      <c r="T5" t="n">
        <v>28987.66</v>
      </c>
      <c r="U5" t="n">
        <v>0.51</v>
      </c>
      <c r="V5" t="n">
        <v>0.9</v>
      </c>
      <c r="W5" t="n">
        <v>0.35</v>
      </c>
      <c r="X5" t="n">
        <v>1.86</v>
      </c>
      <c r="Y5" t="n">
        <v>1</v>
      </c>
      <c r="Z5" t="n">
        <v>10</v>
      </c>
      <c r="AA5" t="n">
        <v>180.465548342758</v>
      </c>
      <c r="AB5" t="n">
        <v>246.9209248205417</v>
      </c>
      <c r="AC5" t="n">
        <v>223.3551383114354</v>
      </c>
      <c r="AD5" t="n">
        <v>180465.548342758</v>
      </c>
      <c r="AE5" t="n">
        <v>246920.9248205417</v>
      </c>
      <c r="AF5" t="n">
        <v>2.743229492436772e-06</v>
      </c>
      <c r="AG5" t="n">
        <v>9</v>
      </c>
      <c r="AH5" t="n">
        <v>223355.1383114354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3.8116</v>
      </c>
      <c r="E2" t="n">
        <v>26.24</v>
      </c>
      <c r="F2" t="n">
        <v>21.2</v>
      </c>
      <c r="G2" t="n">
        <v>9.42</v>
      </c>
      <c r="H2" t="n">
        <v>0.16</v>
      </c>
      <c r="I2" t="n">
        <v>135</v>
      </c>
      <c r="J2" t="n">
        <v>107.41</v>
      </c>
      <c r="K2" t="n">
        <v>41.65</v>
      </c>
      <c r="L2" t="n">
        <v>1</v>
      </c>
      <c r="M2" t="n">
        <v>133</v>
      </c>
      <c r="N2" t="n">
        <v>14.77</v>
      </c>
      <c r="O2" t="n">
        <v>13481.73</v>
      </c>
      <c r="P2" t="n">
        <v>185.64</v>
      </c>
      <c r="Q2" t="n">
        <v>2104.12</v>
      </c>
      <c r="R2" t="n">
        <v>188.66</v>
      </c>
      <c r="S2" t="n">
        <v>60.53</v>
      </c>
      <c r="T2" t="n">
        <v>63661.41</v>
      </c>
      <c r="U2" t="n">
        <v>0.32</v>
      </c>
      <c r="V2" t="n">
        <v>0.8100000000000001</v>
      </c>
      <c r="W2" t="n">
        <v>0.38</v>
      </c>
      <c r="X2" t="n">
        <v>3.92</v>
      </c>
      <c r="Y2" t="n">
        <v>1</v>
      </c>
      <c r="Z2" t="n">
        <v>10</v>
      </c>
      <c r="AA2" t="n">
        <v>275.4625467212269</v>
      </c>
      <c r="AB2" t="n">
        <v>376.9000089738611</v>
      </c>
      <c r="AC2" t="n">
        <v>340.92920109988</v>
      </c>
      <c r="AD2" t="n">
        <v>275462.5467212269</v>
      </c>
      <c r="AE2" t="n">
        <v>376900.0089738611</v>
      </c>
      <c r="AF2" t="n">
        <v>2.210610582683417e-06</v>
      </c>
      <c r="AG2" t="n">
        <v>11</v>
      </c>
      <c r="AH2" t="n">
        <v>340929.20109988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4.0952</v>
      </c>
      <c r="E3" t="n">
        <v>24.42</v>
      </c>
      <c r="F3" t="n">
        <v>20.16</v>
      </c>
      <c r="G3" t="n">
        <v>12.1</v>
      </c>
      <c r="H3" t="n">
        <v>0.2</v>
      </c>
      <c r="I3" t="n">
        <v>100</v>
      </c>
      <c r="J3" t="n">
        <v>107.73</v>
      </c>
      <c r="K3" t="n">
        <v>41.65</v>
      </c>
      <c r="L3" t="n">
        <v>1.25</v>
      </c>
      <c r="M3" t="n">
        <v>98</v>
      </c>
      <c r="N3" t="n">
        <v>14.83</v>
      </c>
      <c r="O3" t="n">
        <v>13520.81</v>
      </c>
      <c r="P3" t="n">
        <v>171.4</v>
      </c>
      <c r="Q3" t="n">
        <v>2104.17</v>
      </c>
      <c r="R3" t="n">
        <v>154.54</v>
      </c>
      <c r="S3" t="n">
        <v>60.53</v>
      </c>
      <c r="T3" t="n">
        <v>46775.97</v>
      </c>
      <c r="U3" t="n">
        <v>0.39</v>
      </c>
      <c r="V3" t="n">
        <v>0.85</v>
      </c>
      <c r="W3" t="n">
        <v>0.33</v>
      </c>
      <c r="X3" t="n">
        <v>2.88</v>
      </c>
      <c r="Y3" t="n">
        <v>1</v>
      </c>
      <c r="Z3" t="n">
        <v>10</v>
      </c>
      <c r="AA3" t="n">
        <v>243.4750070367244</v>
      </c>
      <c r="AB3" t="n">
        <v>333.1332459867138</v>
      </c>
      <c r="AC3" t="n">
        <v>301.3394765452882</v>
      </c>
      <c r="AD3" t="n">
        <v>243475.0070367244</v>
      </c>
      <c r="AE3" t="n">
        <v>333133.2459867138</v>
      </c>
      <c r="AF3" t="n">
        <v>2.375089846312606e-06</v>
      </c>
      <c r="AG3" t="n">
        <v>10</v>
      </c>
      <c r="AH3" t="n">
        <v>301339.4765452882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4.3044</v>
      </c>
      <c r="E4" t="n">
        <v>23.23</v>
      </c>
      <c r="F4" t="n">
        <v>19.46</v>
      </c>
      <c r="G4" t="n">
        <v>14.97</v>
      </c>
      <c r="H4" t="n">
        <v>0.24</v>
      </c>
      <c r="I4" t="n">
        <v>78</v>
      </c>
      <c r="J4" t="n">
        <v>108.05</v>
      </c>
      <c r="K4" t="n">
        <v>41.65</v>
      </c>
      <c r="L4" t="n">
        <v>1.5</v>
      </c>
      <c r="M4" t="n">
        <v>76</v>
      </c>
      <c r="N4" t="n">
        <v>14.9</v>
      </c>
      <c r="O4" t="n">
        <v>13559.91</v>
      </c>
      <c r="P4" t="n">
        <v>159.9</v>
      </c>
      <c r="Q4" t="n">
        <v>2104.09</v>
      </c>
      <c r="R4" t="n">
        <v>131.79</v>
      </c>
      <c r="S4" t="n">
        <v>60.53</v>
      </c>
      <c r="T4" t="n">
        <v>35510.5</v>
      </c>
      <c r="U4" t="n">
        <v>0.46</v>
      </c>
      <c r="V4" t="n">
        <v>0.88</v>
      </c>
      <c r="W4" t="n">
        <v>0.29</v>
      </c>
      <c r="X4" t="n">
        <v>2.18</v>
      </c>
      <c r="Y4" t="n">
        <v>1</v>
      </c>
      <c r="Z4" t="n">
        <v>10</v>
      </c>
      <c r="AA4" t="n">
        <v>218.8406633373254</v>
      </c>
      <c r="AB4" t="n">
        <v>299.4274501466708</v>
      </c>
      <c r="AC4" t="n">
        <v>270.8505145538265</v>
      </c>
      <c r="AD4" t="n">
        <v>218840.6633373254</v>
      </c>
      <c r="AE4" t="n">
        <v>299427.4501466707</v>
      </c>
      <c r="AF4" t="n">
        <v>2.496419401852896e-06</v>
      </c>
      <c r="AG4" t="n">
        <v>9</v>
      </c>
      <c r="AH4" t="n">
        <v>270850.5145538265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4.4546</v>
      </c>
      <c r="E5" t="n">
        <v>22.45</v>
      </c>
      <c r="F5" t="n">
        <v>19.01</v>
      </c>
      <c r="G5" t="n">
        <v>18.11</v>
      </c>
      <c r="H5" t="n">
        <v>0.28</v>
      </c>
      <c r="I5" t="n">
        <v>63</v>
      </c>
      <c r="J5" t="n">
        <v>108.37</v>
      </c>
      <c r="K5" t="n">
        <v>41.65</v>
      </c>
      <c r="L5" t="n">
        <v>1.75</v>
      </c>
      <c r="M5" t="n">
        <v>61</v>
      </c>
      <c r="N5" t="n">
        <v>14.97</v>
      </c>
      <c r="O5" t="n">
        <v>13599.17</v>
      </c>
      <c r="P5" t="n">
        <v>150.57</v>
      </c>
      <c r="Q5" t="n">
        <v>2103.99</v>
      </c>
      <c r="R5" t="n">
        <v>116.85</v>
      </c>
      <c r="S5" t="n">
        <v>60.53</v>
      </c>
      <c r="T5" t="n">
        <v>28113.43</v>
      </c>
      <c r="U5" t="n">
        <v>0.52</v>
      </c>
      <c r="V5" t="n">
        <v>0.9</v>
      </c>
      <c r="W5" t="n">
        <v>0.27</v>
      </c>
      <c r="X5" t="n">
        <v>1.73</v>
      </c>
      <c r="Y5" t="n">
        <v>1</v>
      </c>
      <c r="Z5" t="n">
        <v>10</v>
      </c>
      <c r="AA5" t="n">
        <v>208.4303344677772</v>
      </c>
      <c r="AB5" t="n">
        <v>285.1835789160662</v>
      </c>
      <c r="AC5" t="n">
        <v>257.9660584020676</v>
      </c>
      <c r="AD5" t="n">
        <v>208430.3344677773</v>
      </c>
      <c r="AE5" t="n">
        <v>285183.5789160662</v>
      </c>
      <c r="AF5" t="n">
        <v>2.583530774903334e-06</v>
      </c>
      <c r="AG5" t="n">
        <v>9</v>
      </c>
      <c r="AH5" t="n">
        <v>257966.0584020676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4.5849</v>
      </c>
      <c r="E6" t="n">
        <v>21.81</v>
      </c>
      <c r="F6" t="n">
        <v>18.62</v>
      </c>
      <c r="G6" t="n">
        <v>21.48</v>
      </c>
      <c r="H6" t="n">
        <v>0.32</v>
      </c>
      <c r="I6" t="n">
        <v>52</v>
      </c>
      <c r="J6" t="n">
        <v>108.68</v>
      </c>
      <c r="K6" t="n">
        <v>41.65</v>
      </c>
      <c r="L6" t="n">
        <v>2</v>
      </c>
      <c r="M6" t="n">
        <v>50</v>
      </c>
      <c r="N6" t="n">
        <v>15.03</v>
      </c>
      <c r="O6" t="n">
        <v>13638.32</v>
      </c>
      <c r="P6" t="n">
        <v>140.69</v>
      </c>
      <c r="Q6" t="n">
        <v>2103.92</v>
      </c>
      <c r="R6" t="n">
        <v>104.78</v>
      </c>
      <c r="S6" t="n">
        <v>60.53</v>
      </c>
      <c r="T6" t="n">
        <v>22134.86</v>
      </c>
      <c r="U6" t="n">
        <v>0.58</v>
      </c>
      <c r="V6" t="n">
        <v>0.92</v>
      </c>
      <c r="W6" t="n">
        <v>0.22</v>
      </c>
      <c r="X6" t="n">
        <v>1.34</v>
      </c>
      <c r="Y6" t="n">
        <v>1</v>
      </c>
      <c r="Z6" t="n">
        <v>10</v>
      </c>
      <c r="AA6" t="n">
        <v>199.0103097511959</v>
      </c>
      <c r="AB6" t="n">
        <v>272.2946855166859</v>
      </c>
      <c r="AC6" t="n">
        <v>246.3072628990445</v>
      </c>
      <c r="AD6" t="n">
        <v>199010.3097511959</v>
      </c>
      <c r="AE6" t="n">
        <v>272294.6855166859</v>
      </c>
      <c r="AF6" t="n">
        <v>2.659100760978381e-06</v>
      </c>
      <c r="AG6" t="n">
        <v>9</v>
      </c>
      <c r="AH6" t="n">
        <v>246307.2628990445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4.625</v>
      </c>
      <c r="E7" t="n">
        <v>21.62</v>
      </c>
      <c r="F7" t="n">
        <v>18.59</v>
      </c>
      <c r="G7" t="n">
        <v>24.78</v>
      </c>
      <c r="H7" t="n">
        <v>0.36</v>
      </c>
      <c r="I7" t="n">
        <v>45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135.56</v>
      </c>
      <c r="Q7" t="n">
        <v>2104.05</v>
      </c>
      <c r="R7" t="n">
        <v>102.51</v>
      </c>
      <c r="S7" t="n">
        <v>60.53</v>
      </c>
      <c r="T7" t="n">
        <v>21032.92</v>
      </c>
      <c r="U7" t="n">
        <v>0.59</v>
      </c>
      <c r="V7" t="n">
        <v>0.92</v>
      </c>
      <c r="W7" t="n">
        <v>0.26</v>
      </c>
      <c r="X7" t="n">
        <v>1.31</v>
      </c>
      <c r="Y7" t="n">
        <v>1</v>
      </c>
      <c r="Z7" t="n">
        <v>10</v>
      </c>
      <c r="AA7" t="n">
        <v>195.3032191130606</v>
      </c>
      <c r="AB7" t="n">
        <v>267.2224805602951</v>
      </c>
      <c r="AC7" t="n">
        <v>241.7191420648057</v>
      </c>
      <c r="AD7" t="n">
        <v>195303.2191130606</v>
      </c>
      <c r="AE7" t="n">
        <v>267222.4805602952</v>
      </c>
      <c r="AF7" t="n">
        <v>2.682357525687586e-06</v>
      </c>
      <c r="AG7" t="n">
        <v>9</v>
      </c>
      <c r="AH7" t="n">
        <v>241719.1420648057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4.6339</v>
      </c>
      <c r="E8" t="n">
        <v>21.58</v>
      </c>
      <c r="F8" t="n">
        <v>18.57</v>
      </c>
      <c r="G8" t="n">
        <v>25.32</v>
      </c>
      <c r="H8" t="n">
        <v>0.4</v>
      </c>
      <c r="I8" t="n">
        <v>44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134.27</v>
      </c>
      <c r="Q8" t="n">
        <v>2104</v>
      </c>
      <c r="R8" t="n">
        <v>100.82</v>
      </c>
      <c r="S8" t="n">
        <v>60.53</v>
      </c>
      <c r="T8" t="n">
        <v>20193.83</v>
      </c>
      <c r="U8" t="n">
        <v>0.6</v>
      </c>
      <c r="V8" t="n">
        <v>0.93</v>
      </c>
      <c r="W8" t="n">
        <v>0.29</v>
      </c>
      <c r="X8" t="n">
        <v>1.29</v>
      </c>
      <c r="Y8" t="n">
        <v>1</v>
      </c>
      <c r="Z8" t="n">
        <v>10</v>
      </c>
      <c r="AA8" t="n">
        <v>194.383816663374</v>
      </c>
      <c r="AB8" t="n">
        <v>265.9645135674612</v>
      </c>
      <c r="AC8" t="n">
        <v>240.5812336761997</v>
      </c>
      <c r="AD8" t="n">
        <v>194383.816663374</v>
      </c>
      <c r="AE8" t="n">
        <v>265964.5135674612</v>
      </c>
      <c r="AF8" t="n">
        <v>2.687519251520801e-06</v>
      </c>
      <c r="AG8" t="n">
        <v>9</v>
      </c>
      <c r="AH8" t="n">
        <v>240581.2336761997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4.6336</v>
      </c>
      <c r="E9" t="n">
        <v>21.58</v>
      </c>
      <c r="F9" t="n">
        <v>18.57</v>
      </c>
      <c r="G9" t="n">
        <v>25.32</v>
      </c>
      <c r="H9" t="n">
        <v>0.44</v>
      </c>
      <c r="I9" t="n">
        <v>44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134.63</v>
      </c>
      <c r="Q9" t="n">
        <v>2104</v>
      </c>
      <c r="R9" t="n">
        <v>100.83</v>
      </c>
      <c r="S9" t="n">
        <v>60.53</v>
      </c>
      <c r="T9" t="n">
        <v>20197.7</v>
      </c>
      <c r="U9" t="n">
        <v>0.6</v>
      </c>
      <c r="V9" t="n">
        <v>0.93</v>
      </c>
      <c r="W9" t="n">
        <v>0.29</v>
      </c>
      <c r="X9" t="n">
        <v>1.29</v>
      </c>
      <c r="Y9" t="n">
        <v>1</v>
      </c>
      <c r="Z9" t="n">
        <v>10</v>
      </c>
      <c r="AA9" t="n">
        <v>194.5786368917039</v>
      </c>
      <c r="AB9" t="n">
        <v>266.2310751987239</v>
      </c>
      <c r="AC9" t="n">
        <v>240.8223550394964</v>
      </c>
      <c r="AD9" t="n">
        <v>194578.6368917039</v>
      </c>
      <c r="AE9" t="n">
        <v>266231.0751987239</v>
      </c>
      <c r="AF9" t="n">
        <v>2.687345260762378e-06</v>
      </c>
      <c r="AG9" t="n">
        <v>9</v>
      </c>
      <c r="AH9" t="n">
        <v>240822.3550394964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2.0517</v>
      </c>
      <c r="E2" t="n">
        <v>48.74</v>
      </c>
      <c r="F2" t="n">
        <v>27.77</v>
      </c>
      <c r="G2" t="n">
        <v>4.82</v>
      </c>
      <c r="H2" t="n">
        <v>0.06</v>
      </c>
      <c r="I2" t="n">
        <v>346</v>
      </c>
      <c r="J2" t="n">
        <v>274.09</v>
      </c>
      <c r="K2" t="n">
        <v>60.56</v>
      </c>
      <c r="L2" t="n">
        <v>1</v>
      </c>
      <c r="M2" t="n">
        <v>344</v>
      </c>
      <c r="N2" t="n">
        <v>72.53</v>
      </c>
      <c r="O2" t="n">
        <v>34038.11</v>
      </c>
      <c r="P2" t="n">
        <v>475.32</v>
      </c>
      <c r="Q2" t="n">
        <v>2105.03</v>
      </c>
      <c r="R2" t="n">
        <v>404.39</v>
      </c>
      <c r="S2" t="n">
        <v>60.53</v>
      </c>
      <c r="T2" t="n">
        <v>170468.78</v>
      </c>
      <c r="U2" t="n">
        <v>0.15</v>
      </c>
      <c r="V2" t="n">
        <v>0.62</v>
      </c>
      <c r="W2" t="n">
        <v>0.72</v>
      </c>
      <c r="X2" t="n">
        <v>10.48</v>
      </c>
      <c r="Y2" t="n">
        <v>1</v>
      </c>
      <c r="Z2" t="n">
        <v>10</v>
      </c>
      <c r="AA2" t="n">
        <v>958.9600224807509</v>
      </c>
      <c r="AB2" t="n">
        <v>1312.091409088525</v>
      </c>
      <c r="AC2" t="n">
        <v>1186.867246536974</v>
      </c>
      <c r="AD2" t="n">
        <v>958960.0224807509</v>
      </c>
      <c r="AE2" t="n">
        <v>1312091.409088525</v>
      </c>
      <c r="AF2" t="n">
        <v>1.020091588892626e-06</v>
      </c>
      <c r="AG2" t="n">
        <v>19</v>
      </c>
      <c r="AH2" t="n">
        <v>1186867.246536974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2.5002</v>
      </c>
      <c r="E3" t="n">
        <v>40</v>
      </c>
      <c r="F3" t="n">
        <v>24.46</v>
      </c>
      <c r="G3" t="n">
        <v>6.06</v>
      </c>
      <c r="H3" t="n">
        <v>0.08</v>
      </c>
      <c r="I3" t="n">
        <v>242</v>
      </c>
      <c r="J3" t="n">
        <v>274.57</v>
      </c>
      <c r="K3" t="n">
        <v>60.56</v>
      </c>
      <c r="L3" t="n">
        <v>1.25</v>
      </c>
      <c r="M3" t="n">
        <v>240</v>
      </c>
      <c r="N3" t="n">
        <v>72.76000000000001</v>
      </c>
      <c r="O3" t="n">
        <v>34097.72</v>
      </c>
      <c r="P3" t="n">
        <v>416.43</v>
      </c>
      <c r="Q3" t="n">
        <v>2104.42</v>
      </c>
      <c r="R3" t="n">
        <v>295.64</v>
      </c>
      <c r="S3" t="n">
        <v>60.53</v>
      </c>
      <c r="T3" t="n">
        <v>116616.87</v>
      </c>
      <c r="U3" t="n">
        <v>0.2</v>
      </c>
      <c r="V3" t="n">
        <v>0.7</v>
      </c>
      <c r="W3" t="n">
        <v>0.55</v>
      </c>
      <c r="X3" t="n">
        <v>7.17</v>
      </c>
      <c r="Y3" t="n">
        <v>1</v>
      </c>
      <c r="Z3" t="n">
        <v>10</v>
      </c>
      <c r="AA3" t="n">
        <v>716.4220168307634</v>
      </c>
      <c r="AB3" t="n">
        <v>980.2402097365723</v>
      </c>
      <c r="AC3" t="n">
        <v>886.6874598950881</v>
      </c>
      <c r="AD3" t="n">
        <v>716422.0168307633</v>
      </c>
      <c r="AE3" t="n">
        <v>980240.2097365723</v>
      </c>
      <c r="AF3" t="n">
        <v>1.243082804771333e-06</v>
      </c>
      <c r="AG3" t="n">
        <v>16</v>
      </c>
      <c r="AH3" t="n">
        <v>886687.4598950881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2.8233</v>
      </c>
      <c r="E4" t="n">
        <v>35.42</v>
      </c>
      <c r="F4" t="n">
        <v>22.75</v>
      </c>
      <c r="G4" t="n">
        <v>7.3</v>
      </c>
      <c r="H4" t="n">
        <v>0.1</v>
      </c>
      <c r="I4" t="n">
        <v>187</v>
      </c>
      <c r="J4" t="n">
        <v>275.05</v>
      </c>
      <c r="K4" t="n">
        <v>60.56</v>
      </c>
      <c r="L4" t="n">
        <v>1.5</v>
      </c>
      <c r="M4" t="n">
        <v>185</v>
      </c>
      <c r="N4" t="n">
        <v>73</v>
      </c>
      <c r="O4" t="n">
        <v>34157.42</v>
      </c>
      <c r="P4" t="n">
        <v>385.44</v>
      </c>
      <c r="Q4" t="n">
        <v>2104.3</v>
      </c>
      <c r="R4" t="n">
        <v>239.58</v>
      </c>
      <c r="S4" t="n">
        <v>60.53</v>
      </c>
      <c r="T4" t="n">
        <v>88861.31</v>
      </c>
      <c r="U4" t="n">
        <v>0.25</v>
      </c>
      <c r="V4" t="n">
        <v>0.76</v>
      </c>
      <c r="W4" t="n">
        <v>0.46</v>
      </c>
      <c r="X4" t="n">
        <v>5.47</v>
      </c>
      <c r="Y4" t="n">
        <v>1</v>
      </c>
      <c r="Z4" t="n">
        <v>10</v>
      </c>
      <c r="AA4" t="n">
        <v>597.8064814674968</v>
      </c>
      <c r="AB4" t="n">
        <v>817.9452013044539</v>
      </c>
      <c r="AC4" t="n">
        <v>739.8816592852562</v>
      </c>
      <c r="AD4" t="n">
        <v>597806.4814674968</v>
      </c>
      <c r="AE4" t="n">
        <v>817945.2013044539</v>
      </c>
      <c r="AF4" t="n">
        <v>1.403725975006361e-06</v>
      </c>
      <c r="AG4" t="n">
        <v>14</v>
      </c>
      <c r="AH4" t="n">
        <v>739881.6592852562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3.0748</v>
      </c>
      <c r="E5" t="n">
        <v>32.52</v>
      </c>
      <c r="F5" t="n">
        <v>21.68</v>
      </c>
      <c r="G5" t="n">
        <v>8.56</v>
      </c>
      <c r="H5" t="n">
        <v>0.11</v>
      </c>
      <c r="I5" t="n">
        <v>152</v>
      </c>
      <c r="J5" t="n">
        <v>275.54</v>
      </c>
      <c r="K5" t="n">
        <v>60.56</v>
      </c>
      <c r="L5" t="n">
        <v>1.75</v>
      </c>
      <c r="M5" t="n">
        <v>150</v>
      </c>
      <c r="N5" t="n">
        <v>73.23</v>
      </c>
      <c r="O5" t="n">
        <v>34217.22</v>
      </c>
      <c r="P5" t="n">
        <v>365.57</v>
      </c>
      <c r="Q5" t="n">
        <v>2104.44</v>
      </c>
      <c r="R5" t="n">
        <v>204.35</v>
      </c>
      <c r="S5" t="n">
        <v>60.53</v>
      </c>
      <c r="T5" t="n">
        <v>71419.64999999999</v>
      </c>
      <c r="U5" t="n">
        <v>0.3</v>
      </c>
      <c r="V5" t="n">
        <v>0.79</v>
      </c>
      <c r="W5" t="n">
        <v>0.41</v>
      </c>
      <c r="X5" t="n">
        <v>4.4</v>
      </c>
      <c r="Y5" t="n">
        <v>1</v>
      </c>
      <c r="Z5" t="n">
        <v>10</v>
      </c>
      <c r="AA5" t="n">
        <v>530.1873684624582</v>
      </c>
      <c r="AB5" t="n">
        <v>725.425747746234</v>
      </c>
      <c r="AC5" t="n">
        <v>656.1921325227644</v>
      </c>
      <c r="AD5" t="n">
        <v>530187.3684624581</v>
      </c>
      <c r="AE5" t="n">
        <v>725425.7477462341</v>
      </c>
      <c r="AF5" t="n">
        <v>1.528770101636227e-06</v>
      </c>
      <c r="AG5" t="n">
        <v>13</v>
      </c>
      <c r="AH5" t="n">
        <v>656192.1325227644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3.2723</v>
      </c>
      <c r="E6" t="n">
        <v>30.56</v>
      </c>
      <c r="F6" t="n">
        <v>20.97</v>
      </c>
      <c r="G6" t="n">
        <v>9.83</v>
      </c>
      <c r="H6" t="n">
        <v>0.13</v>
      </c>
      <c r="I6" t="n">
        <v>128</v>
      </c>
      <c r="J6" t="n">
        <v>276.02</v>
      </c>
      <c r="K6" t="n">
        <v>60.56</v>
      </c>
      <c r="L6" t="n">
        <v>2</v>
      </c>
      <c r="M6" t="n">
        <v>126</v>
      </c>
      <c r="N6" t="n">
        <v>73.47</v>
      </c>
      <c r="O6" t="n">
        <v>34277.1</v>
      </c>
      <c r="P6" t="n">
        <v>351.84</v>
      </c>
      <c r="Q6" t="n">
        <v>2104.4</v>
      </c>
      <c r="R6" t="n">
        <v>181.18</v>
      </c>
      <c r="S6" t="n">
        <v>60.53</v>
      </c>
      <c r="T6" t="n">
        <v>59956.71</v>
      </c>
      <c r="U6" t="n">
        <v>0.33</v>
      </c>
      <c r="V6" t="n">
        <v>0.82</v>
      </c>
      <c r="W6" t="n">
        <v>0.37</v>
      </c>
      <c r="X6" t="n">
        <v>3.69</v>
      </c>
      <c r="Y6" t="n">
        <v>1</v>
      </c>
      <c r="Z6" t="n">
        <v>10</v>
      </c>
      <c r="AA6" t="n">
        <v>482.7464485263693</v>
      </c>
      <c r="AB6" t="n">
        <v>660.5149881440024</v>
      </c>
      <c r="AC6" t="n">
        <v>597.4763647141464</v>
      </c>
      <c r="AD6" t="n">
        <v>482746.4485263693</v>
      </c>
      <c r="AE6" t="n">
        <v>660514.9881440024</v>
      </c>
      <c r="AF6" t="n">
        <v>1.626965787558288e-06</v>
      </c>
      <c r="AG6" t="n">
        <v>12</v>
      </c>
      <c r="AH6" t="n">
        <v>597476.3647141464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3.4412</v>
      </c>
      <c r="E7" t="n">
        <v>29.06</v>
      </c>
      <c r="F7" t="n">
        <v>20.41</v>
      </c>
      <c r="G7" t="n">
        <v>11.13</v>
      </c>
      <c r="H7" t="n">
        <v>0.14</v>
      </c>
      <c r="I7" t="n">
        <v>110</v>
      </c>
      <c r="J7" t="n">
        <v>276.51</v>
      </c>
      <c r="K7" t="n">
        <v>60.56</v>
      </c>
      <c r="L7" t="n">
        <v>2.25</v>
      </c>
      <c r="M7" t="n">
        <v>108</v>
      </c>
      <c r="N7" t="n">
        <v>73.70999999999999</v>
      </c>
      <c r="O7" t="n">
        <v>34337.08</v>
      </c>
      <c r="P7" t="n">
        <v>340.79</v>
      </c>
      <c r="Q7" t="n">
        <v>2104.07</v>
      </c>
      <c r="R7" t="n">
        <v>162.88</v>
      </c>
      <c r="S7" t="n">
        <v>60.53</v>
      </c>
      <c r="T7" t="n">
        <v>50894.89</v>
      </c>
      <c r="U7" t="n">
        <v>0.37</v>
      </c>
      <c r="V7" t="n">
        <v>0.84</v>
      </c>
      <c r="W7" t="n">
        <v>0.34</v>
      </c>
      <c r="X7" t="n">
        <v>3.13</v>
      </c>
      <c r="Y7" t="n">
        <v>1</v>
      </c>
      <c r="Z7" t="n">
        <v>10</v>
      </c>
      <c r="AA7" t="n">
        <v>455.6122860746211</v>
      </c>
      <c r="AB7" t="n">
        <v>623.3888300027584</v>
      </c>
      <c r="AC7" t="n">
        <v>563.8934749990124</v>
      </c>
      <c r="AD7" t="n">
        <v>455612.2860746211</v>
      </c>
      <c r="AE7" t="n">
        <v>623388.8300027584</v>
      </c>
      <c r="AF7" t="n">
        <v>1.710941743772142e-06</v>
      </c>
      <c r="AG7" t="n">
        <v>12</v>
      </c>
      <c r="AH7" t="n">
        <v>563893.4749990124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3.5722</v>
      </c>
      <c r="E8" t="n">
        <v>27.99</v>
      </c>
      <c r="F8" t="n">
        <v>20.03</v>
      </c>
      <c r="G8" t="n">
        <v>12.39</v>
      </c>
      <c r="H8" t="n">
        <v>0.16</v>
      </c>
      <c r="I8" t="n">
        <v>97</v>
      </c>
      <c r="J8" t="n">
        <v>277</v>
      </c>
      <c r="K8" t="n">
        <v>60.56</v>
      </c>
      <c r="L8" t="n">
        <v>2.5</v>
      </c>
      <c r="M8" t="n">
        <v>95</v>
      </c>
      <c r="N8" t="n">
        <v>73.94</v>
      </c>
      <c r="O8" t="n">
        <v>34397.15</v>
      </c>
      <c r="P8" t="n">
        <v>332.66</v>
      </c>
      <c r="Q8" t="n">
        <v>2104.24</v>
      </c>
      <c r="R8" t="n">
        <v>150.11</v>
      </c>
      <c r="S8" t="n">
        <v>60.53</v>
      </c>
      <c r="T8" t="n">
        <v>44575.01</v>
      </c>
      <c r="U8" t="n">
        <v>0.4</v>
      </c>
      <c r="V8" t="n">
        <v>0.86</v>
      </c>
      <c r="W8" t="n">
        <v>0.32</v>
      </c>
      <c r="X8" t="n">
        <v>2.75</v>
      </c>
      <c r="Y8" t="n">
        <v>1</v>
      </c>
      <c r="Z8" t="n">
        <v>10</v>
      </c>
      <c r="AA8" t="n">
        <v>425.7957280475757</v>
      </c>
      <c r="AB8" t="n">
        <v>582.5924998964522</v>
      </c>
      <c r="AC8" t="n">
        <v>526.9906893800431</v>
      </c>
      <c r="AD8" t="n">
        <v>425795.7280475757</v>
      </c>
      <c r="AE8" t="n">
        <v>582592.4998964522</v>
      </c>
      <c r="AF8" t="n">
        <v>1.77607407215589e-06</v>
      </c>
      <c r="AG8" t="n">
        <v>11</v>
      </c>
      <c r="AH8" t="n">
        <v>526990.6893800432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3.6775</v>
      </c>
      <c r="E9" t="n">
        <v>27.19</v>
      </c>
      <c r="F9" t="n">
        <v>19.75</v>
      </c>
      <c r="G9" t="n">
        <v>13.62</v>
      </c>
      <c r="H9" t="n">
        <v>0.18</v>
      </c>
      <c r="I9" t="n">
        <v>87</v>
      </c>
      <c r="J9" t="n">
        <v>277.48</v>
      </c>
      <c r="K9" t="n">
        <v>60.56</v>
      </c>
      <c r="L9" t="n">
        <v>2.75</v>
      </c>
      <c r="M9" t="n">
        <v>85</v>
      </c>
      <c r="N9" t="n">
        <v>74.18000000000001</v>
      </c>
      <c r="O9" t="n">
        <v>34457.31</v>
      </c>
      <c r="P9" t="n">
        <v>326.37</v>
      </c>
      <c r="Q9" t="n">
        <v>2104.14</v>
      </c>
      <c r="R9" t="n">
        <v>140.9</v>
      </c>
      <c r="S9" t="n">
        <v>60.53</v>
      </c>
      <c r="T9" t="n">
        <v>40019.7</v>
      </c>
      <c r="U9" t="n">
        <v>0.43</v>
      </c>
      <c r="V9" t="n">
        <v>0.87</v>
      </c>
      <c r="W9" t="n">
        <v>0.31</v>
      </c>
      <c r="X9" t="n">
        <v>2.47</v>
      </c>
      <c r="Y9" t="n">
        <v>1</v>
      </c>
      <c r="Z9" t="n">
        <v>10</v>
      </c>
      <c r="AA9" t="n">
        <v>411.9345425742333</v>
      </c>
      <c r="AB9" t="n">
        <v>563.6270144194804</v>
      </c>
      <c r="AC9" t="n">
        <v>509.8352432187673</v>
      </c>
      <c r="AD9" t="n">
        <v>411934.5425742333</v>
      </c>
      <c r="AE9" t="n">
        <v>563627.0144194803</v>
      </c>
      <c r="AF9" t="n">
        <v>1.828428531536108e-06</v>
      </c>
      <c r="AG9" t="n">
        <v>11</v>
      </c>
      <c r="AH9" t="n">
        <v>509835.2432187673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3.7804</v>
      </c>
      <c r="E10" t="n">
        <v>26.45</v>
      </c>
      <c r="F10" t="n">
        <v>19.48</v>
      </c>
      <c r="G10" t="n">
        <v>14.98</v>
      </c>
      <c r="H10" t="n">
        <v>0.19</v>
      </c>
      <c r="I10" t="n">
        <v>78</v>
      </c>
      <c r="J10" t="n">
        <v>277.97</v>
      </c>
      <c r="K10" t="n">
        <v>60.56</v>
      </c>
      <c r="L10" t="n">
        <v>3</v>
      </c>
      <c r="M10" t="n">
        <v>76</v>
      </c>
      <c r="N10" t="n">
        <v>74.42</v>
      </c>
      <c r="O10" t="n">
        <v>34517.57</v>
      </c>
      <c r="P10" t="n">
        <v>320.22</v>
      </c>
      <c r="Q10" t="n">
        <v>2104.07</v>
      </c>
      <c r="R10" t="n">
        <v>132.04</v>
      </c>
      <c r="S10" t="n">
        <v>60.53</v>
      </c>
      <c r="T10" t="n">
        <v>35632.51</v>
      </c>
      <c r="U10" t="n">
        <v>0.46</v>
      </c>
      <c r="V10" t="n">
        <v>0.88</v>
      </c>
      <c r="W10" t="n">
        <v>0.29</v>
      </c>
      <c r="X10" t="n">
        <v>2.2</v>
      </c>
      <c r="Y10" t="n">
        <v>1</v>
      </c>
      <c r="Z10" t="n">
        <v>10</v>
      </c>
      <c r="AA10" t="n">
        <v>399.1463591873303</v>
      </c>
      <c r="AB10" t="n">
        <v>546.1296577346862</v>
      </c>
      <c r="AC10" t="n">
        <v>494.0078096982757</v>
      </c>
      <c r="AD10" t="n">
        <v>399146.3591873304</v>
      </c>
      <c r="AE10" t="n">
        <v>546129.6577346863</v>
      </c>
      <c r="AF10" t="n">
        <v>1.879589726884868e-06</v>
      </c>
      <c r="AG10" t="n">
        <v>11</v>
      </c>
      <c r="AH10" t="n">
        <v>494007.8096982757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3.8649</v>
      </c>
      <c r="E11" t="n">
        <v>25.87</v>
      </c>
      <c r="F11" t="n">
        <v>19.27</v>
      </c>
      <c r="G11" t="n">
        <v>16.28</v>
      </c>
      <c r="H11" t="n">
        <v>0.21</v>
      </c>
      <c r="I11" t="n">
        <v>71</v>
      </c>
      <c r="J11" t="n">
        <v>278.46</v>
      </c>
      <c r="K11" t="n">
        <v>60.56</v>
      </c>
      <c r="L11" t="n">
        <v>3.25</v>
      </c>
      <c r="M11" t="n">
        <v>69</v>
      </c>
      <c r="N11" t="n">
        <v>74.66</v>
      </c>
      <c r="O11" t="n">
        <v>34577.92</v>
      </c>
      <c r="P11" t="n">
        <v>315.16</v>
      </c>
      <c r="Q11" t="n">
        <v>2104.12</v>
      </c>
      <c r="R11" t="n">
        <v>125.3</v>
      </c>
      <c r="S11" t="n">
        <v>60.53</v>
      </c>
      <c r="T11" t="n">
        <v>32300.92</v>
      </c>
      <c r="U11" t="n">
        <v>0.48</v>
      </c>
      <c r="V11" t="n">
        <v>0.89</v>
      </c>
      <c r="W11" t="n">
        <v>0.28</v>
      </c>
      <c r="X11" t="n">
        <v>1.99</v>
      </c>
      <c r="Y11" t="n">
        <v>1</v>
      </c>
      <c r="Z11" t="n">
        <v>10</v>
      </c>
      <c r="AA11" t="n">
        <v>378.1432983699873</v>
      </c>
      <c r="AB11" t="n">
        <v>517.3923433347496</v>
      </c>
      <c r="AC11" t="n">
        <v>468.013144251595</v>
      </c>
      <c r="AD11" t="n">
        <v>378143.2983699873</v>
      </c>
      <c r="AE11" t="n">
        <v>517392.3433347496</v>
      </c>
      <c r="AF11" t="n">
        <v>1.921602564659117e-06</v>
      </c>
      <c r="AG11" t="n">
        <v>10</v>
      </c>
      <c r="AH11" t="n">
        <v>468013.144251595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3.9432</v>
      </c>
      <c r="E12" t="n">
        <v>25.36</v>
      </c>
      <c r="F12" t="n">
        <v>19.06</v>
      </c>
      <c r="G12" t="n">
        <v>17.6</v>
      </c>
      <c r="H12" t="n">
        <v>0.22</v>
      </c>
      <c r="I12" t="n">
        <v>65</v>
      </c>
      <c r="J12" t="n">
        <v>278.95</v>
      </c>
      <c r="K12" t="n">
        <v>60.56</v>
      </c>
      <c r="L12" t="n">
        <v>3.5</v>
      </c>
      <c r="M12" t="n">
        <v>63</v>
      </c>
      <c r="N12" t="n">
        <v>74.90000000000001</v>
      </c>
      <c r="O12" t="n">
        <v>34638.36</v>
      </c>
      <c r="P12" t="n">
        <v>310.06</v>
      </c>
      <c r="Q12" t="n">
        <v>2104.05</v>
      </c>
      <c r="R12" t="n">
        <v>118.92</v>
      </c>
      <c r="S12" t="n">
        <v>60.53</v>
      </c>
      <c r="T12" t="n">
        <v>29141.08</v>
      </c>
      <c r="U12" t="n">
        <v>0.51</v>
      </c>
      <c r="V12" t="n">
        <v>0.9</v>
      </c>
      <c r="W12" t="n">
        <v>0.26</v>
      </c>
      <c r="X12" t="n">
        <v>1.79</v>
      </c>
      <c r="Y12" t="n">
        <v>1</v>
      </c>
      <c r="Z12" t="n">
        <v>10</v>
      </c>
      <c r="AA12" t="n">
        <v>368.9920049981444</v>
      </c>
      <c r="AB12" t="n">
        <v>504.871140016824</v>
      </c>
      <c r="AC12" t="n">
        <v>456.6869470047129</v>
      </c>
      <c r="AD12" t="n">
        <v>368992.0049981443</v>
      </c>
      <c r="AE12" t="n">
        <v>504871.140016824</v>
      </c>
      <c r="AF12" t="n">
        <v>1.960532803685433e-06</v>
      </c>
      <c r="AG12" t="n">
        <v>10</v>
      </c>
      <c r="AH12" t="n">
        <v>456686.9470047129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4.01</v>
      </c>
      <c r="E13" t="n">
        <v>24.94</v>
      </c>
      <c r="F13" t="n">
        <v>18.9</v>
      </c>
      <c r="G13" t="n">
        <v>18.9</v>
      </c>
      <c r="H13" t="n">
        <v>0.24</v>
      </c>
      <c r="I13" t="n">
        <v>60</v>
      </c>
      <c r="J13" t="n">
        <v>279.44</v>
      </c>
      <c r="K13" t="n">
        <v>60.56</v>
      </c>
      <c r="L13" t="n">
        <v>3.75</v>
      </c>
      <c r="M13" t="n">
        <v>58</v>
      </c>
      <c r="N13" t="n">
        <v>75.14</v>
      </c>
      <c r="O13" t="n">
        <v>34698.9</v>
      </c>
      <c r="P13" t="n">
        <v>305.85</v>
      </c>
      <c r="Q13" t="n">
        <v>2104.21</v>
      </c>
      <c r="R13" t="n">
        <v>113.34</v>
      </c>
      <c r="S13" t="n">
        <v>60.53</v>
      </c>
      <c r="T13" t="n">
        <v>26376.58</v>
      </c>
      <c r="U13" t="n">
        <v>0.53</v>
      </c>
      <c r="V13" t="n">
        <v>0.91</v>
      </c>
      <c r="W13" t="n">
        <v>0.26</v>
      </c>
      <c r="X13" t="n">
        <v>1.62</v>
      </c>
      <c r="Y13" t="n">
        <v>1</v>
      </c>
      <c r="Z13" t="n">
        <v>10</v>
      </c>
      <c r="AA13" t="n">
        <v>361.6183937049294</v>
      </c>
      <c r="AB13" t="n">
        <v>494.7822397446757</v>
      </c>
      <c r="AC13" t="n">
        <v>447.5609172146779</v>
      </c>
      <c r="AD13" t="n">
        <v>361618.3937049294</v>
      </c>
      <c r="AE13" t="n">
        <v>494782.2397446757</v>
      </c>
      <c r="AF13" t="n">
        <v>1.993745319227679e-06</v>
      </c>
      <c r="AG13" t="n">
        <v>10</v>
      </c>
      <c r="AH13" t="n">
        <v>447560.917214678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4.0991</v>
      </c>
      <c r="E14" t="n">
        <v>24.4</v>
      </c>
      <c r="F14" t="n">
        <v>18.62</v>
      </c>
      <c r="G14" t="n">
        <v>20.32</v>
      </c>
      <c r="H14" t="n">
        <v>0.25</v>
      </c>
      <c r="I14" t="n">
        <v>55</v>
      </c>
      <c r="J14" t="n">
        <v>279.94</v>
      </c>
      <c r="K14" t="n">
        <v>60.56</v>
      </c>
      <c r="L14" t="n">
        <v>4</v>
      </c>
      <c r="M14" t="n">
        <v>53</v>
      </c>
      <c r="N14" t="n">
        <v>75.38</v>
      </c>
      <c r="O14" t="n">
        <v>34759.54</v>
      </c>
      <c r="P14" t="n">
        <v>299.5</v>
      </c>
      <c r="Q14" t="n">
        <v>2104.04</v>
      </c>
      <c r="R14" t="n">
        <v>103.72</v>
      </c>
      <c r="S14" t="n">
        <v>60.53</v>
      </c>
      <c r="T14" t="n">
        <v>21590.6</v>
      </c>
      <c r="U14" t="n">
        <v>0.58</v>
      </c>
      <c r="V14" t="n">
        <v>0.92</v>
      </c>
      <c r="W14" t="n">
        <v>0.25</v>
      </c>
      <c r="X14" t="n">
        <v>1.34</v>
      </c>
      <c r="Y14" t="n">
        <v>1</v>
      </c>
      <c r="Z14" t="n">
        <v>10</v>
      </c>
      <c r="AA14" t="n">
        <v>351.4990996297868</v>
      </c>
      <c r="AB14" t="n">
        <v>480.9365751593186</v>
      </c>
      <c r="AC14" t="n">
        <v>435.0366634248351</v>
      </c>
      <c r="AD14" t="n">
        <v>351499.0996297868</v>
      </c>
      <c r="AE14" t="n">
        <v>480936.5751593186</v>
      </c>
      <c r="AF14" t="n">
        <v>2.038045246395557e-06</v>
      </c>
      <c r="AG14" t="n">
        <v>10</v>
      </c>
      <c r="AH14" t="n">
        <v>435036.6634248351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4.1253</v>
      </c>
      <c r="E15" t="n">
        <v>24.24</v>
      </c>
      <c r="F15" t="n">
        <v>18.62</v>
      </c>
      <c r="G15" t="n">
        <v>21.49</v>
      </c>
      <c r="H15" t="n">
        <v>0.27</v>
      </c>
      <c r="I15" t="n">
        <v>52</v>
      </c>
      <c r="J15" t="n">
        <v>280.43</v>
      </c>
      <c r="K15" t="n">
        <v>60.56</v>
      </c>
      <c r="L15" t="n">
        <v>4.25</v>
      </c>
      <c r="M15" t="n">
        <v>50</v>
      </c>
      <c r="N15" t="n">
        <v>75.62</v>
      </c>
      <c r="O15" t="n">
        <v>34820.27</v>
      </c>
      <c r="P15" t="n">
        <v>297.92</v>
      </c>
      <c r="Q15" t="n">
        <v>2103.9</v>
      </c>
      <c r="R15" t="n">
        <v>105.05</v>
      </c>
      <c r="S15" t="n">
        <v>60.53</v>
      </c>
      <c r="T15" t="n">
        <v>22269.5</v>
      </c>
      <c r="U15" t="n">
        <v>0.58</v>
      </c>
      <c r="V15" t="n">
        <v>0.92</v>
      </c>
      <c r="W15" t="n">
        <v>0.22</v>
      </c>
      <c r="X15" t="n">
        <v>1.35</v>
      </c>
      <c r="Y15" t="n">
        <v>1</v>
      </c>
      <c r="Z15" t="n">
        <v>10</v>
      </c>
      <c r="AA15" t="n">
        <v>349.051228051217</v>
      </c>
      <c r="AB15" t="n">
        <v>477.5872892730472</v>
      </c>
      <c r="AC15" t="n">
        <v>432.0070286827972</v>
      </c>
      <c r="AD15" t="n">
        <v>349051.228051217</v>
      </c>
      <c r="AE15" t="n">
        <v>477587.2892730472</v>
      </c>
      <c r="AF15" t="n">
        <v>2.051071712072306e-06</v>
      </c>
      <c r="AG15" t="n">
        <v>10</v>
      </c>
      <c r="AH15" t="n">
        <v>432007.0286827972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4.1292</v>
      </c>
      <c r="E16" t="n">
        <v>24.22</v>
      </c>
      <c r="F16" t="n">
        <v>18.76</v>
      </c>
      <c r="G16" t="n">
        <v>22.97</v>
      </c>
      <c r="H16" t="n">
        <v>0.29</v>
      </c>
      <c r="I16" t="n">
        <v>49</v>
      </c>
      <c r="J16" t="n">
        <v>280.92</v>
      </c>
      <c r="K16" t="n">
        <v>60.56</v>
      </c>
      <c r="L16" t="n">
        <v>4.5</v>
      </c>
      <c r="M16" t="n">
        <v>47</v>
      </c>
      <c r="N16" t="n">
        <v>75.87</v>
      </c>
      <c r="O16" t="n">
        <v>34881.09</v>
      </c>
      <c r="P16" t="n">
        <v>299.1</v>
      </c>
      <c r="Q16" t="n">
        <v>2103.84</v>
      </c>
      <c r="R16" t="n">
        <v>109.4</v>
      </c>
      <c r="S16" t="n">
        <v>60.53</v>
      </c>
      <c r="T16" t="n">
        <v>24458.71</v>
      </c>
      <c r="U16" t="n">
        <v>0.55</v>
      </c>
      <c r="V16" t="n">
        <v>0.92</v>
      </c>
      <c r="W16" t="n">
        <v>0.24</v>
      </c>
      <c r="X16" t="n">
        <v>1.48</v>
      </c>
      <c r="Y16" t="n">
        <v>1</v>
      </c>
      <c r="Z16" t="n">
        <v>10</v>
      </c>
      <c r="AA16" t="n">
        <v>349.9875715923009</v>
      </c>
      <c r="AB16" t="n">
        <v>478.8684358145198</v>
      </c>
      <c r="AC16" t="n">
        <v>433.165904396452</v>
      </c>
      <c r="AD16" t="n">
        <v>349987.5715923009</v>
      </c>
      <c r="AE16" t="n">
        <v>478868.4358145198</v>
      </c>
      <c r="AF16" t="n">
        <v>2.053010766123425e-06</v>
      </c>
      <c r="AG16" t="n">
        <v>10</v>
      </c>
      <c r="AH16" t="n">
        <v>433165.904396452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4.1783</v>
      </c>
      <c r="E17" t="n">
        <v>23.93</v>
      </c>
      <c r="F17" t="n">
        <v>18.63</v>
      </c>
      <c r="G17" t="n">
        <v>24.3</v>
      </c>
      <c r="H17" t="n">
        <v>0.3</v>
      </c>
      <c r="I17" t="n">
        <v>46</v>
      </c>
      <c r="J17" t="n">
        <v>281.41</v>
      </c>
      <c r="K17" t="n">
        <v>60.56</v>
      </c>
      <c r="L17" t="n">
        <v>4.75</v>
      </c>
      <c r="M17" t="n">
        <v>44</v>
      </c>
      <c r="N17" t="n">
        <v>76.11</v>
      </c>
      <c r="O17" t="n">
        <v>34942.02</v>
      </c>
      <c r="P17" t="n">
        <v>295.43</v>
      </c>
      <c r="Q17" t="n">
        <v>2104.12</v>
      </c>
      <c r="R17" t="n">
        <v>104.82</v>
      </c>
      <c r="S17" t="n">
        <v>60.53</v>
      </c>
      <c r="T17" t="n">
        <v>22186.77</v>
      </c>
      <c r="U17" t="n">
        <v>0.58</v>
      </c>
      <c r="V17" t="n">
        <v>0.92</v>
      </c>
      <c r="W17" t="n">
        <v>0.24</v>
      </c>
      <c r="X17" t="n">
        <v>1.35</v>
      </c>
      <c r="Y17" t="n">
        <v>1</v>
      </c>
      <c r="Z17" t="n">
        <v>10</v>
      </c>
      <c r="AA17" t="n">
        <v>344.6351846823404</v>
      </c>
      <c r="AB17" t="n">
        <v>471.5450639136665</v>
      </c>
      <c r="AC17" t="n">
        <v>426.5414648313993</v>
      </c>
      <c r="AD17" t="n">
        <v>344635.1846823404</v>
      </c>
      <c r="AE17" t="n">
        <v>471545.0639136665</v>
      </c>
      <c r="AF17" t="n">
        <v>2.077422959433669e-06</v>
      </c>
      <c r="AG17" t="n">
        <v>10</v>
      </c>
      <c r="AH17" t="n">
        <v>426541.4648313993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4.2285</v>
      </c>
      <c r="E18" t="n">
        <v>23.65</v>
      </c>
      <c r="F18" t="n">
        <v>18.5</v>
      </c>
      <c r="G18" t="n">
        <v>25.82</v>
      </c>
      <c r="H18" t="n">
        <v>0.32</v>
      </c>
      <c r="I18" t="n">
        <v>43</v>
      </c>
      <c r="J18" t="n">
        <v>281.91</v>
      </c>
      <c r="K18" t="n">
        <v>60.56</v>
      </c>
      <c r="L18" t="n">
        <v>5</v>
      </c>
      <c r="M18" t="n">
        <v>41</v>
      </c>
      <c r="N18" t="n">
        <v>76.34999999999999</v>
      </c>
      <c r="O18" t="n">
        <v>35003.04</v>
      </c>
      <c r="P18" t="n">
        <v>291.65</v>
      </c>
      <c r="Q18" t="n">
        <v>2103.88</v>
      </c>
      <c r="R18" t="n">
        <v>100.66</v>
      </c>
      <c r="S18" t="n">
        <v>60.53</v>
      </c>
      <c r="T18" t="n">
        <v>20121.45</v>
      </c>
      <c r="U18" t="n">
        <v>0.6</v>
      </c>
      <c r="V18" t="n">
        <v>0.93</v>
      </c>
      <c r="W18" t="n">
        <v>0.23</v>
      </c>
      <c r="X18" t="n">
        <v>1.23</v>
      </c>
      <c r="Y18" t="n">
        <v>1</v>
      </c>
      <c r="Z18" t="n">
        <v>10</v>
      </c>
      <c r="AA18" t="n">
        <v>339.2850358593642</v>
      </c>
      <c r="AB18" t="n">
        <v>464.2247542621627</v>
      </c>
      <c r="AC18" t="n">
        <v>419.9197952589158</v>
      </c>
      <c r="AD18" t="n">
        <v>339285.0358593642</v>
      </c>
      <c r="AE18" t="n">
        <v>464224.7542621627</v>
      </c>
      <c r="AF18" t="n">
        <v>2.102382065424998e-06</v>
      </c>
      <c r="AG18" t="n">
        <v>10</v>
      </c>
      <c r="AH18" t="n">
        <v>419919.7952589158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4.257</v>
      </c>
      <c r="E19" t="n">
        <v>23.49</v>
      </c>
      <c r="F19" t="n">
        <v>18.45</v>
      </c>
      <c r="G19" t="n">
        <v>27</v>
      </c>
      <c r="H19" t="n">
        <v>0.33</v>
      </c>
      <c r="I19" t="n">
        <v>41</v>
      </c>
      <c r="J19" t="n">
        <v>282.4</v>
      </c>
      <c r="K19" t="n">
        <v>60.56</v>
      </c>
      <c r="L19" t="n">
        <v>5.25</v>
      </c>
      <c r="M19" t="n">
        <v>39</v>
      </c>
      <c r="N19" t="n">
        <v>76.59999999999999</v>
      </c>
      <c r="O19" t="n">
        <v>35064.15</v>
      </c>
      <c r="P19" t="n">
        <v>288.95</v>
      </c>
      <c r="Q19" t="n">
        <v>2103.96</v>
      </c>
      <c r="R19" t="n">
        <v>98.79000000000001</v>
      </c>
      <c r="S19" t="n">
        <v>60.53</v>
      </c>
      <c r="T19" t="n">
        <v>19195.91</v>
      </c>
      <c r="U19" t="n">
        <v>0.61</v>
      </c>
      <c r="V19" t="n">
        <v>0.93</v>
      </c>
      <c r="W19" t="n">
        <v>0.23</v>
      </c>
      <c r="X19" t="n">
        <v>1.17</v>
      </c>
      <c r="Y19" t="n">
        <v>1</v>
      </c>
      <c r="Z19" t="n">
        <v>10</v>
      </c>
      <c r="AA19" t="n">
        <v>336.0663770111521</v>
      </c>
      <c r="AB19" t="n">
        <v>459.8208432288322</v>
      </c>
      <c r="AC19" t="n">
        <v>415.9361873136784</v>
      </c>
      <c r="AD19" t="n">
        <v>336066.3770111521</v>
      </c>
      <c r="AE19" t="n">
        <v>459820.8432288322</v>
      </c>
      <c r="AF19" t="n">
        <v>2.116552075798562e-06</v>
      </c>
      <c r="AG19" t="n">
        <v>10</v>
      </c>
      <c r="AH19" t="n">
        <v>415936.1873136784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4.288</v>
      </c>
      <c r="E20" t="n">
        <v>23.32</v>
      </c>
      <c r="F20" t="n">
        <v>18.38</v>
      </c>
      <c r="G20" t="n">
        <v>28.28</v>
      </c>
      <c r="H20" t="n">
        <v>0.35</v>
      </c>
      <c r="I20" t="n">
        <v>39</v>
      </c>
      <c r="J20" t="n">
        <v>282.9</v>
      </c>
      <c r="K20" t="n">
        <v>60.56</v>
      </c>
      <c r="L20" t="n">
        <v>5.5</v>
      </c>
      <c r="M20" t="n">
        <v>37</v>
      </c>
      <c r="N20" t="n">
        <v>76.84999999999999</v>
      </c>
      <c r="O20" t="n">
        <v>35125.37</v>
      </c>
      <c r="P20" t="n">
        <v>286.14</v>
      </c>
      <c r="Q20" t="n">
        <v>2103.9</v>
      </c>
      <c r="R20" t="n">
        <v>96.67</v>
      </c>
      <c r="S20" t="n">
        <v>60.53</v>
      </c>
      <c r="T20" t="n">
        <v>18143.1</v>
      </c>
      <c r="U20" t="n">
        <v>0.63</v>
      </c>
      <c r="V20" t="n">
        <v>0.93</v>
      </c>
      <c r="W20" t="n">
        <v>0.23</v>
      </c>
      <c r="X20" t="n">
        <v>1.11</v>
      </c>
      <c r="Y20" t="n">
        <v>1</v>
      </c>
      <c r="Z20" t="n">
        <v>10</v>
      </c>
      <c r="AA20" t="n">
        <v>321.5884572937991</v>
      </c>
      <c r="AB20" t="n">
        <v>440.0115147508106</v>
      </c>
      <c r="AC20" t="n">
        <v>398.0174333430321</v>
      </c>
      <c r="AD20" t="n">
        <v>321588.4572937991</v>
      </c>
      <c r="AE20" t="n">
        <v>440011.5147508106</v>
      </c>
      <c r="AF20" t="n">
        <v>2.131965069538227e-06</v>
      </c>
      <c r="AG20" t="n">
        <v>9</v>
      </c>
      <c r="AH20" t="n">
        <v>398017.4333430321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4.3193</v>
      </c>
      <c r="E21" t="n">
        <v>23.15</v>
      </c>
      <c r="F21" t="n">
        <v>18.32</v>
      </c>
      <c r="G21" t="n">
        <v>29.71</v>
      </c>
      <c r="H21" t="n">
        <v>0.36</v>
      </c>
      <c r="I21" t="n">
        <v>37</v>
      </c>
      <c r="J21" t="n">
        <v>283.4</v>
      </c>
      <c r="K21" t="n">
        <v>60.56</v>
      </c>
      <c r="L21" t="n">
        <v>5.75</v>
      </c>
      <c r="M21" t="n">
        <v>35</v>
      </c>
      <c r="N21" t="n">
        <v>77.09</v>
      </c>
      <c r="O21" t="n">
        <v>35186.68</v>
      </c>
      <c r="P21" t="n">
        <v>283.72</v>
      </c>
      <c r="Q21" t="n">
        <v>2104</v>
      </c>
      <c r="R21" t="n">
        <v>94.52</v>
      </c>
      <c r="S21" t="n">
        <v>60.53</v>
      </c>
      <c r="T21" t="n">
        <v>17081.25</v>
      </c>
      <c r="U21" t="n">
        <v>0.64</v>
      </c>
      <c r="V21" t="n">
        <v>0.9399999999999999</v>
      </c>
      <c r="W21" t="n">
        <v>0.22</v>
      </c>
      <c r="X21" t="n">
        <v>1.04</v>
      </c>
      <c r="Y21" t="n">
        <v>1</v>
      </c>
      <c r="Z21" t="n">
        <v>10</v>
      </c>
      <c r="AA21" t="n">
        <v>318.4417830556807</v>
      </c>
      <c r="AB21" t="n">
        <v>435.7060962367472</v>
      </c>
      <c r="AC21" t="n">
        <v>394.1229179292581</v>
      </c>
      <c r="AD21" t="n">
        <v>318441.7830556807</v>
      </c>
      <c r="AE21" t="n">
        <v>435706.0962367472</v>
      </c>
      <c r="AF21" t="n">
        <v>2.147527221281825e-06</v>
      </c>
      <c r="AG21" t="n">
        <v>9</v>
      </c>
      <c r="AH21" t="n">
        <v>394122.9179292581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4.3538</v>
      </c>
      <c r="E22" t="n">
        <v>22.97</v>
      </c>
      <c r="F22" t="n">
        <v>18.24</v>
      </c>
      <c r="G22" t="n">
        <v>31.27</v>
      </c>
      <c r="H22" t="n">
        <v>0.38</v>
      </c>
      <c r="I22" t="n">
        <v>35</v>
      </c>
      <c r="J22" t="n">
        <v>283.9</v>
      </c>
      <c r="K22" t="n">
        <v>60.56</v>
      </c>
      <c r="L22" t="n">
        <v>6</v>
      </c>
      <c r="M22" t="n">
        <v>33</v>
      </c>
      <c r="N22" t="n">
        <v>77.34</v>
      </c>
      <c r="O22" t="n">
        <v>35248.1</v>
      </c>
      <c r="P22" t="n">
        <v>280.67</v>
      </c>
      <c r="Q22" t="n">
        <v>2103.92</v>
      </c>
      <c r="R22" t="n">
        <v>91.95</v>
      </c>
      <c r="S22" t="n">
        <v>60.53</v>
      </c>
      <c r="T22" t="n">
        <v>15807.06</v>
      </c>
      <c r="U22" t="n">
        <v>0.66</v>
      </c>
      <c r="V22" t="n">
        <v>0.9399999999999999</v>
      </c>
      <c r="W22" t="n">
        <v>0.22</v>
      </c>
      <c r="X22" t="n">
        <v>0.96</v>
      </c>
      <c r="Y22" t="n">
        <v>1</v>
      </c>
      <c r="Z22" t="n">
        <v>10</v>
      </c>
      <c r="AA22" t="n">
        <v>314.7692188713219</v>
      </c>
      <c r="AB22" t="n">
        <v>430.6811318976106</v>
      </c>
      <c r="AC22" t="n">
        <v>389.5775291340668</v>
      </c>
      <c r="AD22" t="n">
        <v>314769.2188713219</v>
      </c>
      <c r="AE22" t="n">
        <v>430681.1318976106</v>
      </c>
      <c r="AF22" t="n">
        <v>2.164680391734033e-06</v>
      </c>
      <c r="AG22" t="n">
        <v>9</v>
      </c>
      <c r="AH22" t="n">
        <v>389577.5291340668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4.3844</v>
      </c>
      <c r="E23" t="n">
        <v>22.81</v>
      </c>
      <c r="F23" t="n">
        <v>18.18</v>
      </c>
      <c r="G23" t="n">
        <v>33.06</v>
      </c>
      <c r="H23" t="n">
        <v>0.39</v>
      </c>
      <c r="I23" t="n">
        <v>33</v>
      </c>
      <c r="J23" t="n">
        <v>284.4</v>
      </c>
      <c r="K23" t="n">
        <v>60.56</v>
      </c>
      <c r="L23" t="n">
        <v>6.25</v>
      </c>
      <c r="M23" t="n">
        <v>31</v>
      </c>
      <c r="N23" t="n">
        <v>77.59</v>
      </c>
      <c r="O23" t="n">
        <v>35309.61</v>
      </c>
      <c r="P23" t="n">
        <v>277.87</v>
      </c>
      <c r="Q23" t="n">
        <v>2103.85</v>
      </c>
      <c r="R23" t="n">
        <v>90.16</v>
      </c>
      <c r="S23" t="n">
        <v>60.53</v>
      </c>
      <c r="T23" t="n">
        <v>14920.22</v>
      </c>
      <c r="U23" t="n">
        <v>0.67</v>
      </c>
      <c r="V23" t="n">
        <v>0.95</v>
      </c>
      <c r="W23" t="n">
        <v>0.22</v>
      </c>
      <c r="X23" t="n">
        <v>0.91</v>
      </c>
      <c r="Y23" t="n">
        <v>1</v>
      </c>
      <c r="Z23" t="n">
        <v>10</v>
      </c>
      <c r="AA23" t="n">
        <v>311.5424710172984</v>
      </c>
      <c r="AB23" t="n">
        <v>426.2661531296671</v>
      </c>
      <c r="AC23" t="n">
        <v>385.5839097432743</v>
      </c>
      <c r="AD23" t="n">
        <v>311542.4710172984</v>
      </c>
      <c r="AE23" t="n">
        <v>426266.1531296672</v>
      </c>
      <c r="AF23" t="n">
        <v>2.179894508135122e-06</v>
      </c>
      <c r="AG23" t="n">
        <v>9</v>
      </c>
      <c r="AH23" t="n">
        <v>385583.9097432743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4.4</v>
      </c>
      <c r="E24" t="n">
        <v>22.73</v>
      </c>
      <c r="F24" t="n">
        <v>18.16</v>
      </c>
      <c r="G24" t="n">
        <v>34.04</v>
      </c>
      <c r="H24" t="n">
        <v>0.41</v>
      </c>
      <c r="I24" t="n">
        <v>32</v>
      </c>
      <c r="J24" t="n">
        <v>284.89</v>
      </c>
      <c r="K24" t="n">
        <v>60.56</v>
      </c>
      <c r="L24" t="n">
        <v>6.5</v>
      </c>
      <c r="M24" t="n">
        <v>30</v>
      </c>
      <c r="N24" t="n">
        <v>77.84</v>
      </c>
      <c r="O24" t="n">
        <v>35371.22</v>
      </c>
      <c r="P24" t="n">
        <v>276.31</v>
      </c>
      <c r="Q24" t="n">
        <v>2103.93</v>
      </c>
      <c r="R24" t="n">
        <v>89.27</v>
      </c>
      <c r="S24" t="n">
        <v>60.53</v>
      </c>
      <c r="T24" t="n">
        <v>14477.91</v>
      </c>
      <c r="U24" t="n">
        <v>0.68</v>
      </c>
      <c r="V24" t="n">
        <v>0.95</v>
      </c>
      <c r="W24" t="n">
        <v>0.21</v>
      </c>
      <c r="X24" t="n">
        <v>0.88</v>
      </c>
      <c r="Y24" t="n">
        <v>1</v>
      </c>
      <c r="Z24" t="n">
        <v>10</v>
      </c>
      <c r="AA24" t="n">
        <v>309.8751702569165</v>
      </c>
      <c r="AB24" t="n">
        <v>423.9848786731944</v>
      </c>
      <c r="AC24" t="n">
        <v>383.5203569191385</v>
      </c>
      <c r="AD24" t="n">
        <v>309875.1702569165</v>
      </c>
      <c r="AE24" t="n">
        <v>423984.8786731944</v>
      </c>
      <c r="AF24" t="n">
        <v>2.187650724339599e-06</v>
      </c>
      <c r="AG24" t="n">
        <v>9</v>
      </c>
      <c r="AH24" t="n">
        <v>383520.3569191385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4.4339</v>
      </c>
      <c r="E25" t="n">
        <v>22.55</v>
      </c>
      <c r="F25" t="n">
        <v>18.09</v>
      </c>
      <c r="G25" t="n">
        <v>36.17</v>
      </c>
      <c r="H25" t="n">
        <v>0.42</v>
      </c>
      <c r="I25" t="n">
        <v>30</v>
      </c>
      <c r="J25" t="n">
        <v>285.39</v>
      </c>
      <c r="K25" t="n">
        <v>60.56</v>
      </c>
      <c r="L25" t="n">
        <v>6.75</v>
      </c>
      <c r="M25" t="n">
        <v>28</v>
      </c>
      <c r="N25" t="n">
        <v>78.09</v>
      </c>
      <c r="O25" t="n">
        <v>35432.93</v>
      </c>
      <c r="P25" t="n">
        <v>272.84</v>
      </c>
      <c r="Q25" t="n">
        <v>2103.88</v>
      </c>
      <c r="R25" t="n">
        <v>86.91</v>
      </c>
      <c r="S25" t="n">
        <v>60.53</v>
      </c>
      <c r="T25" t="n">
        <v>13311.19</v>
      </c>
      <c r="U25" t="n">
        <v>0.7</v>
      </c>
      <c r="V25" t="n">
        <v>0.95</v>
      </c>
      <c r="W25" t="n">
        <v>0.21</v>
      </c>
      <c r="X25" t="n">
        <v>0.8100000000000001</v>
      </c>
      <c r="Y25" t="n">
        <v>1</v>
      </c>
      <c r="Z25" t="n">
        <v>10</v>
      </c>
      <c r="AA25" t="n">
        <v>306.1659904329201</v>
      </c>
      <c r="AB25" t="n">
        <v>418.9098152005376</v>
      </c>
      <c r="AC25" t="n">
        <v>378.9296503814158</v>
      </c>
      <c r="AD25" t="n">
        <v>306165.9904329201</v>
      </c>
      <c r="AE25" t="n">
        <v>418909.8152005376</v>
      </c>
      <c r="AF25" t="n">
        <v>2.204505578783942e-06</v>
      </c>
      <c r="AG25" t="n">
        <v>9</v>
      </c>
      <c r="AH25" t="n">
        <v>378929.6503814158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4.4518</v>
      </c>
      <c r="E26" t="n">
        <v>22.46</v>
      </c>
      <c r="F26" t="n">
        <v>18.05</v>
      </c>
      <c r="G26" t="n">
        <v>37.34</v>
      </c>
      <c r="H26" t="n">
        <v>0.44</v>
      </c>
      <c r="I26" t="n">
        <v>29</v>
      </c>
      <c r="J26" t="n">
        <v>285.9</v>
      </c>
      <c r="K26" t="n">
        <v>60.56</v>
      </c>
      <c r="L26" t="n">
        <v>7</v>
      </c>
      <c r="M26" t="n">
        <v>27</v>
      </c>
      <c r="N26" t="n">
        <v>78.34</v>
      </c>
      <c r="O26" t="n">
        <v>35494.74</v>
      </c>
      <c r="P26" t="n">
        <v>270.46</v>
      </c>
      <c r="Q26" t="n">
        <v>2103.94</v>
      </c>
      <c r="R26" t="n">
        <v>85.64</v>
      </c>
      <c r="S26" t="n">
        <v>60.53</v>
      </c>
      <c r="T26" t="n">
        <v>12680.35</v>
      </c>
      <c r="U26" t="n">
        <v>0.71</v>
      </c>
      <c r="V26" t="n">
        <v>0.95</v>
      </c>
      <c r="W26" t="n">
        <v>0.21</v>
      </c>
      <c r="X26" t="n">
        <v>0.77</v>
      </c>
      <c r="Y26" t="n">
        <v>1</v>
      </c>
      <c r="Z26" t="n">
        <v>10</v>
      </c>
      <c r="AA26" t="n">
        <v>303.9232063288567</v>
      </c>
      <c r="AB26" t="n">
        <v>415.8411390447067</v>
      </c>
      <c r="AC26" t="n">
        <v>376.1538443709833</v>
      </c>
      <c r="AD26" t="n">
        <v>303923.2063288568</v>
      </c>
      <c r="AE26" t="n">
        <v>415841.1390447067</v>
      </c>
      <c r="AF26" t="n">
        <v>2.213405339685233e-06</v>
      </c>
      <c r="AG26" t="n">
        <v>9</v>
      </c>
      <c r="AH26" t="n">
        <v>376153.8443709833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4.4729</v>
      </c>
      <c r="E27" t="n">
        <v>22.36</v>
      </c>
      <c r="F27" t="n">
        <v>17.99</v>
      </c>
      <c r="G27" t="n">
        <v>38.56</v>
      </c>
      <c r="H27" t="n">
        <v>0.45</v>
      </c>
      <c r="I27" t="n">
        <v>28</v>
      </c>
      <c r="J27" t="n">
        <v>286.4</v>
      </c>
      <c r="K27" t="n">
        <v>60.56</v>
      </c>
      <c r="L27" t="n">
        <v>7.25</v>
      </c>
      <c r="M27" t="n">
        <v>26</v>
      </c>
      <c r="N27" t="n">
        <v>78.59</v>
      </c>
      <c r="O27" t="n">
        <v>35556.78</v>
      </c>
      <c r="P27" t="n">
        <v>267.94</v>
      </c>
      <c r="Q27" t="n">
        <v>2103.9</v>
      </c>
      <c r="R27" t="n">
        <v>83.76000000000001</v>
      </c>
      <c r="S27" t="n">
        <v>60.53</v>
      </c>
      <c r="T27" t="n">
        <v>11742.54</v>
      </c>
      <c r="U27" t="n">
        <v>0.72</v>
      </c>
      <c r="V27" t="n">
        <v>0.96</v>
      </c>
      <c r="W27" t="n">
        <v>0.21</v>
      </c>
      <c r="X27" t="n">
        <v>0.72</v>
      </c>
      <c r="Y27" t="n">
        <v>1</v>
      </c>
      <c r="Z27" t="n">
        <v>10</v>
      </c>
      <c r="AA27" t="n">
        <v>301.4171466890661</v>
      </c>
      <c r="AB27" t="n">
        <v>412.4122376859967</v>
      </c>
      <c r="AC27" t="n">
        <v>373.0521925454553</v>
      </c>
      <c r="AD27" t="n">
        <v>301417.1466890661</v>
      </c>
      <c r="AE27" t="n">
        <v>412412.2376859967</v>
      </c>
      <c r="AF27" t="n">
        <v>2.223896119295134e-06</v>
      </c>
      <c r="AG27" t="n">
        <v>9</v>
      </c>
      <c r="AH27" t="n">
        <v>373052.1925454553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4.5069</v>
      </c>
      <c r="E28" t="n">
        <v>22.19</v>
      </c>
      <c r="F28" t="n">
        <v>17.88</v>
      </c>
      <c r="G28" t="n">
        <v>39.73</v>
      </c>
      <c r="H28" t="n">
        <v>0.47</v>
      </c>
      <c r="I28" t="n">
        <v>27</v>
      </c>
      <c r="J28" t="n">
        <v>286.9</v>
      </c>
      <c r="K28" t="n">
        <v>60.56</v>
      </c>
      <c r="L28" t="n">
        <v>7.5</v>
      </c>
      <c r="M28" t="n">
        <v>25</v>
      </c>
      <c r="N28" t="n">
        <v>78.84999999999999</v>
      </c>
      <c r="O28" t="n">
        <v>35618.8</v>
      </c>
      <c r="P28" t="n">
        <v>263.43</v>
      </c>
      <c r="Q28" t="n">
        <v>2103.9</v>
      </c>
      <c r="R28" t="n">
        <v>80.11</v>
      </c>
      <c r="S28" t="n">
        <v>60.53</v>
      </c>
      <c r="T28" t="n">
        <v>9923</v>
      </c>
      <c r="U28" t="n">
        <v>0.76</v>
      </c>
      <c r="V28" t="n">
        <v>0.96</v>
      </c>
      <c r="W28" t="n">
        <v>0.2</v>
      </c>
      <c r="X28" t="n">
        <v>0.6</v>
      </c>
      <c r="Y28" t="n">
        <v>1</v>
      </c>
      <c r="Z28" t="n">
        <v>10</v>
      </c>
      <c r="AA28" t="n">
        <v>297.1462916563453</v>
      </c>
      <c r="AB28" t="n">
        <v>406.5686654134019</v>
      </c>
      <c r="AC28" t="n">
        <v>367.7663226090518</v>
      </c>
      <c r="AD28" t="n">
        <v>297146.2916563454</v>
      </c>
      <c r="AE28" t="n">
        <v>406568.6654134019</v>
      </c>
      <c r="AF28" t="n">
        <v>2.240800693074122e-06</v>
      </c>
      <c r="AG28" t="n">
        <v>9</v>
      </c>
      <c r="AH28" t="n">
        <v>367766.3226090518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4.4586</v>
      </c>
      <c r="E29" t="n">
        <v>22.43</v>
      </c>
      <c r="F29" t="n">
        <v>18.17</v>
      </c>
      <c r="G29" t="n">
        <v>41.93</v>
      </c>
      <c r="H29" t="n">
        <v>0.48</v>
      </c>
      <c r="I29" t="n">
        <v>26</v>
      </c>
      <c r="J29" t="n">
        <v>287.41</v>
      </c>
      <c r="K29" t="n">
        <v>60.56</v>
      </c>
      <c r="L29" t="n">
        <v>7.75</v>
      </c>
      <c r="M29" t="n">
        <v>24</v>
      </c>
      <c r="N29" t="n">
        <v>79.09999999999999</v>
      </c>
      <c r="O29" t="n">
        <v>35680.92</v>
      </c>
      <c r="P29" t="n">
        <v>268.37</v>
      </c>
      <c r="Q29" t="n">
        <v>2103.84</v>
      </c>
      <c r="R29" t="n">
        <v>90.19</v>
      </c>
      <c r="S29" t="n">
        <v>60.53</v>
      </c>
      <c r="T29" t="n">
        <v>14968.17</v>
      </c>
      <c r="U29" t="n">
        <v>0.67</v>
      </c>
      <c r="V29" t="n">
        <v>0.95</v>
      </c>
      <c r="W29" t="n">
        <v>0.21</v>
      </c>
      <c r="X29" t="n">
        <v>0.89</v>
      </c>
      <c r="Y29" t="n">
        <v>1</v>
      </c>
      <c r="Z29" t="n">
        <v>10</v>
      </c>
      <c r="AA29" t="n">
        <v>302.8521832718031</v>
      </c>
      <c r="AB29" t="n">
        <v>414.3757180478433</v>
      </c>
      <c r="AC29" t="n">
        <v>374.8282810973293</v>
      </c>
      <c r="AD29" t="n">
        <v>302852.1832718031</v>
      </c>
      <c r="AE29" t="n">
        <v>414375.7180478433</v>
      </c>
      <c r="AF29" t="n">
        <v>2.21678625444103e-06</v>
      </c>
      <c r="AG29" t="n">
        <v>9</v>
      </c>
      <c r="AH29" t="n">
        <v>374828.2810973293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4.5069</v>
      </c>
      <c r="E30" t="n">
        <v>22.19</v>
      </c>
      <c r="F30" t="n">
        <v>17.98</v>
      </c>
      <c r="G30" t="n">
        <v>43.16</v>
      </c>
      <c r="H30" t="n">
        <v>0.49</v>
      </c>
      <c r="I30" t="n">
        <v>25</v>
      </c>
      <c r="J30" t="n">
        <v>287.91</v>
      </c>
      <c r="K30" t="n">
        <v>60.56</v>
      </c>
      <c r="L30" t="n">
        <v>8</v>
      </c>
      <c r="M30" t="n">
        <v>23</v>
      </c>
      <c r="N30" t="n">
        <v>79.36</v>
      </c>
      <c r="O30" t="n">
        <v>35743.15</v>
      </c>
      <c r="P30" t="n">
        <v>262.89</v>
      </c>
      <c r="Q30" t="n">
        <v>2103.94</v>
      </c>
      <c r="R30" t="n">
        <v>83.64</v>
      </c>
      <c r="S30" t="n">
        <v>60.53</v>
      </c>
      <c r="T30" t="n">
        <v>11698.24</v>
      </c>
      <c r="U30" t="n">
        <v>0.72</v>
      </c>
      <c r="V30" t="n">
        <v>0.96</v>
      </c>
      <c r="W30" t="n">
        <v>0.2</v>
      </c>
      <c r="X30" t="n">
        <v>0.7</v>
      </c>
      <c r="Y30" t="n">
        <v>1</v>
      </c>
      <c r="Z30" t="n">
        <v>10</v>
      </c>
      <c r="AA30" t="n">
        <v>297.1635071616627</v>
      </c>
      <c r="AB30" t="n">
        <v>406.5922204272717</v>
      </c>
      <c r="AC30" t="n">
        <v>367.7876295654575</v>
      </c>
      <c r="AD30" t="n">
        <v>297163.5071616627</v>
      </c>
      <c r="AE30" t="n">
        <v>406592.2204272717</v>
      </c>
      <c r="AF30" t="n">
        <v>2.240800693074122e-06</v>
      </c>
      <c r="AG30" t="n">
        <v>9</v>
      </c>
      <c r="AH30" t="n">
        <v>367787.6295654575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4.5216</v>
      </c>
      <c r="E31" t="n">
        <v>22.12</v>
      </c>
      <c r="F31" t="n">
        <v>17.96</v>
      </c>
      <c r="G31" t="n">
        <v>44.9</v>
      </c>
      <c r="H31" t="n">
        <v>0.51</v>
      </c>
      <c r="I31" t="n">
        <v>24</v>
      </c>
      <c r="J31" t="n">
        <v>288.42</v>
      </c>
      <c r="K31" t="n">
        <v>60.56</v>
      </c>
      <c r="L31" t="n">
        <v>8.25</v>
      </c>
      <c r="M31" t="n">
        <v>22</v>
      </c>
      <c r="N31" t="n">
        <v>79.61</v>
      </c>
      <c r="O31" t="n">
        <v>35805.48</v>
      </c>
      <c r="P31" t="n">
        <v>260.41</v>
      </c>
      <c r="Q31" t="n">
        <v>2103.95</v>
      </c>
      <c r="R31" t="n">
        <v>82.88</v>
      </c>
      <c r="S31" t="n">
        <v>60.53</v>
      </c>
      <c r="T31" t="n">
        <v>11326.65</v>
      </c>
      <c r="U31" t="n">
        <v>0.73</v>
      </c>
      <c r="V31" t="n">
        <v>0.96</v>
      </c>
      <c r="W31" t="n">
        <v>0.2</v>
      </c>
      <c r="X31" t="n">
        <v>0.68</v>
      </c>
      <c r="Y31" t="n">
        <v>1</v>
      </c>
      <c r="Z31" t="n">
        <v>10</v>
      </c>
      <c r="AA31" t="n">
        <v>295.1376059943966</v>
      </c>
      <c r="AB31" t="n">
        <v>403.8202930737665</v>
      </c>
      <c r="AC31" t="n">
        <v>365.2802510681464</v>
      </c>
      <c r="AD31" t="n">
        <v>295137.6059943966</v>
      </c>
      <c r="AE31" t="n">
        <v>403820.2930737665</v>
      </c>
      <c r="AF31" t="n">
        <v>2.248109435266802e-06</v>
      </c>
      <c r="AG31" t="n">
        <v>9</v>
      </c>
      <c r="AH31" t="n">
        <v>365280.2510681464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4.5429</v>
      </c>
      <c r="E32" t="n">
        <v>22.01</v>
      </c>
      <c r="F32" t="n">
        <v>17.91</v>
      </c>
      <c r="G32" t="n">
        <v>46.72</v>
      </c>
      <c r="H32" t="n">
        <v>0.52</v>
      </c>
      <c r="I32" t="n">
        <v>23</v>
      </c>
      <c r="J32" t="n">
        <v>288.92</v>
      </c>
      <c r="K32" t="n">
        <v>60.56</v>
      </c>
      <c r="L32" t="n">
        <v>8.5</v>
      </c>
      <c r="M32" t="n">
        <v>21</v>
      </c>
      <c r="N32" t="n">
        <v>79.87</v>
      </c>
      <c r="O32" t="n">
        <v>35867.91</v>
      </c>
      <c r="P32" t="n">
        <v>257.7</v>
      </c>
      <c r="Q32" t="n">
        <v>2103.84</v>
      </c>
      <c r="R32" t="n">
        <v>81.34999999999999</v>
      </c>
      <c r="S32" t="n">
        <v>60.53</v>
      </c>
      <c r="T32" t="n">
        <v>10562.96</v>
      </c>
      <c r="U32" t="n">
        <v>0.74</v>
      </c>
      <c r="V32" t="n">
        <v>0.96</v>
      </c>
      <c r="W32" t="n">
        <v>0.2</v>
      </c>
      <c r="X32" t="n">
        <v>0.63</v>
      </c>
      <c r="Y32" t="n">
        <v>1</v>
      </c>
      <c r="Z32" t="n">
        <v>10</v>
      </c>
      <c r="AA32" t="n">
        <v>292.6317162797441</v>
      </c>
      <c r="AB32" t="n">
        <v>400.391624214127</v>
      </c>
      <c r="AC32" t="n">
        <v>362.1788095523039</v>
      </c>
      <c r="AD32" t="n">
        <v>292631.7162797441</v>
      </c>
      <c r="AE32" t="n">
        <v>400391.624214127</v>
      </c>
      <c r="AF32" t="n">
        <v>2.258699653545991e-06</v>
      </c>
      <c r="AG32" t="n">
        <v>9</v>
      </c>
      <c r="AH32" t="n">
        <v>362178.8095523039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4.5612</v>
      </c>
      <c r="E33" t="n">
        <v>21.92</v>
      </c>
      <c r="F33" t="n">
        <v>17.87</v>
      </c>
      <c r="G33" t="n">
        <v>48.75</v>
      </c>
      <c r="H33" t="n">
        <v>0.54</v>
      </c>
      <c r="I33" t="n">
        <v>22</v>
      </c>
      <c r="J33" t="n">
        <v>289.43</v>
      </c>
      <c r="K33" t="n">
        <v>60.56</v>
      </c>
      <c r="L33" t="n">
        <v>8.75</v>
      </c>
      <c r="M33" t="n">
        <v>20</v>
      </c>
      <c r="N33" t="n">
        <v>80.12</v>
      </c>
      <c r="O33" t="n">
        <v>35930.44</v>
      </c>
      <c r="P33" t="n">
        <v>255.14</v>
      </c>
      <c r="Q33" t="n">
        <v>2103.88</v>
      </c>
      <c r="R33" t="n">
        <v>80.06</v>
      </c>
      <c r="S33" t="n">
        <v>60.53</v>
      </c>
      <c r="T33" t="n">
        <v>9925.49</v>
      </c>
      <c r="U33" t="n">
        <v>0.76</v>
      </c>
      <c r="V33" t="n">
        <v>0.96</v>
      </c>
      <c r="W33" t="n">
        <v>0.2</v>
      </c>
      <c r="X33" t="n">
        <v>0.6</v>
      </c>
      <c r="Y33" t="n">
        <v>1</v>
      </c>
      <c r="Z33" t="n">
        <v>10</v>
      </c>
      <c r="AA33" t="n">
        <v>290.3835756013904</v>
      </c>
      <c r="AB33" t="n">
        <v>397.3156189570367</v>
      </c>
      <c r="AC33" t="n">
        <v>359.3963739197499</v>
      </c>
      <c r="AD33" t="n">
        <v>290383.5756013904</v>
      </c>
      <c r="AE33" t="n">
        <v>397315.6189570367</v>
      </c>
      <c r="AF33" t="n">
        <v>2.267798291785858e-06</v>
      </c>
      <c r="AG33" t="n">
        <v>9</v>
      </c>
      <c r="AH33" t="n">
        <v>359396.3739197499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4.5606</v>
      </c>
      <c r="E34" t="n">
        <v>21.93</v>
      </c>
      <c r="F34" t="n">
        <v>17.88</v>
      </c>
      <c r="G34" t="n">
        <v>48.76</v>
      </c>
      <c r="H34" t="n">
        <v>0.55</v>
      </c>
      <c r="I34" t="n">
        <v>22</v>
      </c>
      <c r="J34" t="n">
        <v>289.94</v>
      </c>
      <c r="K34" t="n">
        <v>60.56</v>
      </c>
      <c r="L34" t="n">
        <v>9</v>
      </c>
      <c r="M34" t="n">
        <v>20</v>
      </c>
      <c r="N34" t="n">
        <v>80.38</v>
      </c>
      <c r="O34" t="n">
        <v>35993.08</v>
      </c>
      <c r="P34" t="n">
        <v>252.69</v>
      </c>
      <c r="Q34" t="n">
        <v>2103.92</v>
      </c>
      <c r="R34" t="n">
        <v>80.15000000000001</v>
      </c>
      <c r="S34" t="n">
        <v>60.53</v>
      </c>
      <c r="T34" t="n">
        <v>9971.1</v>
      </c>
      <c r="U34" t="n">
        <v>0.76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289.1395240455361</v>
      </c>
      <c r="AB34" t="n">
        <v>395.6134527346358</v>
      </c>
      <c r="AC34" t="n">
        <v>357.8566600526095</v>
      </c>
      <c r="AD34" t="n">
        <v>289139.5240455361</v>
      </c>
      <c r="AE34" t="n">
        <v>395613.4527346357</v>
      </c>
      <c r="AF34" t="n">
        <v>2.267499975777994e-06</v>
      </c>
      <c r="AG34" t="n">
        <v>9</v>
      </c>
      <c r="AH34" t="n">
        <v>357856.6600526095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4.5787</v>
      </c>
      <c r="E35" t="n">
        <v>21.84</v>
      </c>
      <c r="F35" t="n">
        <v>17.84</v>
      </c>
      <c r="G35" t="n">
        <v>50.98</v>
      </c>
      <c r="H35" t="n">
        <v>0.57</v>
      </c>
      <c r="I35" t="n">
        <v>21</v>
      </c>
      <c r="J35" t="n">
        <v>290.45</v>
      </c>
      <c r="K35" t="n">
        <v>60.56</v>
      </c>
      <c r="L35" t="n">
        <v>9.25</v>
      </c>
      <c r="M35" t="n">
        <v>19</v>
      </c>
      <c r="N35" t="n">
        <v>80.64</v>
      </c>
      <c r="O35" t="n">
        <v>36055.83</v>
      </c>
      <c r="P35" t="n">
        <v>250.67</v>
      </c>
      <c r="Q35" t="n">
        <v>2103.89</v>
      </c>
      <c r="R35" t="n">
        <v>79</v>
      </c>
      <c r="S35" t="n">
        <v>60.53</v>
      </c>
      <c r="T35" t="n">
        <v>9402.309999999999</v>
      </c>
      <c r="U35" t="n">
        <v>0.77</v>
      </c>
      <c r="V35" t="n">
        <v>0.96</v>
      </c>
      <c r="W35" t="n">
        <v>0.2</v>
      </c>
      <c r="X35" t="n">
        <v>0.57</v>
      </c>
      <c r="Y35" t="n">
        <v>1</v>
      </c>
      <c r="Z35" t="n">
        <v>10</v>
      </c>
      <c r="AA35" t="n">
        <v>287.2074056228864</v>
      </c>
      <c r="AB35" t="n">
        <v>392.9698430697174</v>
      </c>
      <c r="AC35" t="n">
        <v>355.4653527837816</v>
      </c>
      <c r="AD35" t="n">
        <v>287207.4056228864</v>
      </c>
      <c r="AE35" t="n">
        <v>392969.8430697174</v>
      </c>
      <c r="AF35" t="n">
        <v>2.276499175348573e-06</v>
      </c>
      <c r="AG35" t="n">
        <v>9</v>
      </c>
      <c r="AH35" t="n">
        <v>355465.3527837815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4.5941</v>
      </c>
      <c r="E36" t="n">
        <v>21.77</v>
      </c>
      <c r="F36" t="n">
        <v>17.82</v>
      </c>
      <c r="G36" t="n">
        <v>53.46</v>
      </c>
      <c r="H36" t="n">
        <v>0.58</v>
      </c>
      <c r="I36" t="n">
        <v>20</v>
      </c>
      <c r="J36" t="n">
        <v>290.96</v>
      </c>
      <c r="K36" t="n">
        <v>60.56</v>
      </c>
      <c r="L36" t="n">
        <v>9.5</v>
      </c>
      <c r="M36" t="n">
        <v>18</v>
      </c>
      <c r="N36" t="n">
        <v>80.90000000000001</v>
      </c>
      <c r="O36" t="n">
        <v>36118.68</v>
      </c>
      <c r="P36" t="n">
        <v>247.85</v>
      </c>
      <c r="Q36" t="n">
        <v>2103.86</v>
      </c>
      <c r="R36" t="n">
        <v>78.40000000000001</v>
      </c>
      <c r="S36" t="n">
        <v>60.53</v>
      </c>
      <c r="T36" t="n">
        <v>9106.33</v>
      </c>
      <c r="U36" t="n">
        <v>0.77</v>
      </c>
      <c r="V36" t="n">
        <v>0.96</v>
      </c>
      <c r="W36" t="n">
        <v>0.2</v>
      </c>
      <c r="X36" t="n">
        <v>0.54</v>
      </c>
      <c r="Y36" t="n">
        <v>1</v>
      </c>
      <c r="Z36" t="n">
        <v>10</v>
      </c>
      <c r="AA36" t="n">
        <v>285.0379430338386</v>
      </c>
      <c r="AB36" t="n">
        <v>390.0014886454477</v>
      </c>
      <c r="AC36" t="n">
        <v>352.7802939396526</v>
      </c>
      <c r="AD36" t="n">
        <v>285037.9430338386</v>
      </c>
      <c r="AE36" t="n">
        <v>390001.4886454477</v>
      </c>
      <c r="AF36" t="n">
        <v>2.284155952883761e-06</v>
      </c>
      <c r="AG36" t="n">
        <v>9</v>
      </c>
      <c r="AH36" t="n">
        <v>352780.2939396526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4.6146</v>
      </c>
      <c r="E37" t="n">
        <v>21.67</v>
      </c>
      <c r="F37" t="n">
        <v>17.78</v>
      </c>
      <c r="G37" t="n">
        <v>56.14</v>
      </c>
      <c r="H37" t="n">
        <v>0.6</v>
      </c>
      <c r="I37" t="n">
        <v>19</v>
      </c>
      <c r="J37" t="n">
        <v>291.47</v>
      </c>
      <c r="K37" t="n">
        <v>60.56</v>
      </c>
      <c r="L37" t="n">
        <v>9.75</v>
      </c>
      <c r="M37" t="n">
        <v>17</v>
      </c>
      <c r="N37" t="n">
        <v>81.16</v>
      </c>
      <c r="O37" t="n">
        <v>36181.64</v>
      </c>
      <c r="P37" t="n">
        <v>245.19</v>
      </c>
      <c r="Q37" t="n">
        <v>2103.95</v>
      </c>
      <c r="R37" t="n">
        <v>76.84</v>
      </c>
      <c r="S37" t="n">
        <v>60.53</v>
      </c>
      <c r="T37" t="n">
        <v>8330.360000000001</v>
      </c>
      <c r="U37" t="n">
        <v>0.79</v>
      </c>
      <c r="V37" t="n">
        <v>0.97</v>
      </c>
      <c r="W37" t="n">
        <v>0.2</v>
      </c>
      <c r="X37" t="n">
        <v>0.5</v>
      </c>
      <c r="Y37" t="n">
        <v>1</v>
      </c>
      <c r="Z37" t="n">
        <v>10</v>
      </c>
      <c r="AA37" t="n">
        <v>282.7057234072863</v>
      </c>
      <c r="AB37" t="n">
        <v>386.8104428621305</v>
      </c>
      <c r="AC37" t="n">
        <v>349.8937970872342</v>
      </c>
      <c r="AD37" t="n">
        <v>282705.7234072863</v>
      </c>
      <c r="AE37" t="n">
        <v>386810.4428621305</v>
      </c>
      <c r="AF37" t="n">
        <v>2.294348416485798e-06</v>
      </c>
      <c r="AG37" t="n">
        <v>9</v>
      </c>
      <c r="AH37" t="n">
        <v>349893.7970872342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4.6223</v>
      </c>
      <c r="E38" t="n">
        <v>21.63</v>
      </c>
      <c r="F38" t="n">
        <v>17.74</v>
      </c>
      <c r="G38" t="n">
        <v>56.02</v>
      </c>
      <c r="H38" t="n">
        <v>0.61</v>
      </c>
      <c r="I38" t="n">
        <v>19</v>
      </c>
      <c r="J38" t="n">
        <v>291.98</v>
      </c>
      <c r="K38" t="n">
        <v>60.56</v>
      </c>
      <c r="L38" t="n">
        <v>10</v>
      </c>
      <c r="M38" t="n">
        <v>17</v>
      </c>
      <c r="N38" t="n">
        <v>81.42</v>
      </c>
      <c r="O38" t="n">
        <v>36244.71</v>
      </c>
      <c r="P38" t="n">
        <v>243.03</v>
      </c>
      <c r="Q38" t="n">
        <v>2103.95</v>
      </c>
      <c r="R38" t="n">
        <v>75.61</v>
      </c>
      <c r="S38" t="n">
        <v>60.53</v>
      </c>
      <c r="T38" t="n">
        <v>7713.86</v>
      </c>
      <c r="U38" t="n">
        <v>0.8</v>
      </c>
      <c r="V38" t="n">
        <v>0.97</v>
      </c>
      <c r="W38" t="n">
        <v>0.19</v>
      </c>
      <c r="X38" t="n">
        <v>0.46</v>
      </c>
      <c r="Y38" t="n">
        <v>1</v>
      </c>
      <c r="Z38" t="n">
        <v>10</v>
      </c>
      <c r="AA38" t="n">
        <v>281.1528633892879</v>
      </c>
      <c r="AB38" t="n">
        <v>384.6857512781561</v>
      </c>
      <c r="AC38" t="n">
        <v>347.971883086011</v>
      </c>
      <c r="AD38" t="n">
        <v>281152.8633892878</v>
      </c>
      <c r="AE38" t="n">
        <v>384685.7512781561</v>
      </c>
      <c r="AF38" t="n">
        <v>2.298176805253392e-06</v>
      </c>
      <c r="AG38" t="n">
        <v>9</v>
      </c>
      <c r="AH38" t="n">
        <v>347971.883086011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4.6467</v>
      </c>
      <c r="E39" t="n">
        <v>21.52</v>
      </c>
      <c r="F39" t="n">
        <v>17.68</v>
      </c>
      <c r="G39" t="n">
        <v>58.93</v>
      </c>
      <c r="H39" t="n">
        <v>0.62</v>
      </c>
      <c r="I39" t="n">
        <v>18</v>
      </c>
      <c r="J39" t="n">
        <v>292.49</v>
      </c>
      <c r="K39" t="n">
        <v>60.56</v>
      </c>
      <c r="L39" t="n">
        <v>10.25</v>
      </c>
      <c r="M39" t="n">
        <v>16</v>
      </c>
      <c r="N39" t="n">
        <v>81.68000000000001</v>
      </c>
      <c r="O39" t="n">
        <v>36307.88</v>
      </c>
      <c r="P39" t="n">
        <v>239.95</v>
      </c>
      <c r="Q39" t="n">
        <v>2103.84</v>
      </c>
      <c r="R39" t="n">
        <v>73.78</v>
      </c>
      <c r="S39" t="n">
        <v>60.53</v>
      </c>
      <c r="T39" t="n">
        <v>6803.04</v>
      </c>
      <c r="U39" t="n">
        <v>0.82</v>
      </c>
      <c r="V39" t="n">
        <v>0.97</v>
      </c>
      <c r="W39" t="n">
        <v>0.18</v>
      </c>
      <c r="X39" t="n">
        <v>0.4</v>
      </c>
      <c r="Y39" t="n">
        <v>1</v>
      </c>
      <c r="Z39" t="n">
        <v>10</v>
      </c>
      <c r="AA39" t="n">
        <v>278.4244246773518</v>
      </c>
      <c r="AB39" t="n">
        <v>380.9525810622645</v>
      </c>
      <c r="AC39" t="n">
        <v>344.5950013959867</v>
      </c>
      <c r="AD39" t="n">
        <v>278424.4246773518</v>
      </c>
      <c r="AE39" t="n">
        <v>380952.5810622645</v>
      </c>
      <c r="AF39" t="n">
        <v>2.310308322906548e-06</v>
      </c>
      <c r="AG39" t="n">
        <v>9</v>
      </c>
      <c r="AH39" t="n">
        <v>344595.0013959867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4.622</v>
      </c>
      <c r="E40" t="n">
        <v>21.64</v>
      </c>
      <c r="F40" t="n">
        <v>17.79</v>
      </c>
      <c r="G40" t="n">
        <v>59.31</v>
      </c>
      <c r="H40" t="n">
        <v>0.64</v>
      </c>
      <c r="I40" t="n">
        <v>18</v>
      </c>
      <c r="J40" t="n">
        <v>293</v>
      </c>
      <c r="K40" t="n">
        <v>60.56</v>
      </c>
      <c r="L40" t="n">
        <v>10.5</v>
      </c>
      <c r="M40" t="n">
        <v>16</v>
      </c>
      <c r="N40" t="n">
        <v>81.95</v>
      </c>
      <c r="O40" t="n">
        <v>36371.17</v>
      </c>
      <c r="P40" t="n">
        <v>240.27</v>
      </c>
      <c r="Q40" t="n">
        <v>2103.93</v>
      </c>
      <c r="R40" t="n">
        <v>77.64</v>
      </c>
      <c r="S40" t="n">
        <v>60.53</v>
      </c>
      <c r="T40" t="n">
        <v>8737.25</v>
      </c>
      <c r="U40" t="n">
        <v>0.78</v>
      </c>
      <c r="V40" t="n">
        <v>0.97</v>
      </c>
      <c r="W40" t="n">
        <v>0.19</v>
      </c>
      <c r="X40" t="n">
        <v>0.52</v>
      </c>
      <c r="Y40" t="n">
        <v>1</v>
      </c>
      <c r="Z40" t="n">
        <v>10</v>
      </c>
      <c r="AA40" t="n">
        <v>279.8699645001432</v>
      </c>
      <c r="AB40" t="n">
        <v>382.930432420524</v>
      </c>
      <c r="AC40" t="n">
        <v>346.3840893965457</v>
      </c>
      <c r="AD40" t="n">
        <v>279869.9645001433</v>
      </c>
      <c r="AE40" t="n">
        <v>382930.432420524</v>
      </c>
      <c r="AF40" t="n">
        <v>2.29802764724946e-06</v>
      </c>
      <c r="AG40" t="n">
        <v>9</v>
      </c>
      <c r="AH40" t="n">
        <v>346384.0893965457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4.6411</v>
      </c>
      <c r="E41" t="n">
        <v>21.55</v>
      </c>
      <c r="F41" t="n">
        <v>17.76</v>
      </c>
      <c r="G41" t="n">
        <v>62.67</v>
      </c>
      <c r="H41" t="n">
        <v>0.65</v>
      </c>
      <c r="I41" t="n">
        <v>17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236.45</v>
      </c>
      <c r="Q41" t="n">
        <v>2104</v>
      </c>
      <c r="R41" t="n">
        <v>76.28</v>
      </c>
      <c r="S41" t="n">
        <v>60.53</v>
      </c>
      <c r="T41" t="n">
        <v>8062.35</v>
      </c>
      <c r="U41" t="n">
        <v>0.79</v>
      </c>
      <c r="V41" t="n">
        <v>0.97</v>
      </c>
      <c r="W41" t="n">
        <v>0.19</v>
      </c>
      <c r="X41" t="n">
        <v>0.48</v>
      </c>
      <c r="Y41" t="n">
        <v>1</v>
      </c>
      <c r="Z41" t="n">
        <v>10</v>
      </c>
      <c r="AA41" t="n">
        <v>277.0531752997036</v>
      </c>
      <c r="AB41" t="n">
        <v>379.0763771685133</v>
      </c>
      <c r="AC41" t="n">
        <v>342.8978597685864</v>
      </c>
      <c r="AD41" t="n">
        <v>277053.1752997037</v>
      </c>
      <c r="AE41" t="n">
        <v>379076.3771685133</v>
      </c>
      <c r="AF41" t="n">
        <v>2.30752404016648e-06</v>
      </c>
      <c r="AG41" t="n">
        <v>9</v>
      </c>
      <c r="AH41" t="n">
        <v>342897.8597685865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4.6435</v>
      </c>
      <c r="E42" t="n">
        <v>21.54</v>
      </c>
      <c r="F42" t="n">
        <v>17.75</v>
      </c>
      <c r="G42" t="n">
        <v>62.63</v>
      </c>
      <c r="H42" t="n">
        <v>0.67</v>
      </c>
      <c r="I42" t="n">
        <v>17</v>
      </c>
      <c r="J42" t="n">
        <v>294.03</v>
      </c>
      <c r="K42" t="n">
        <v>60.56</v>
      </c>
      <c r="L42" t="n">
        <v>11</v>
      </c>
      <c r="M42" t="n">
        <v>10</v>
      </c>
      <c r="N42" t="n">
        <v>82.48</v>
      </c>
      <c r="O42" t="n">
        <v>36498.06</v>
      </c>
      <c r="P42" t="n">
        <v>235.37</v>
      </c>
      <c r="Q42" t="n">
        <v>2103.9</v>
      </c>
      <c r="R42" t="n">
        <v>75.65000000000001</v>
      </c>
      <c r="S42" t="n">
        <v>60.53</v>
      </c>
      <c r="T42" t="n">
        <v>7746.41</v>
      </c>
      <c r="U42" t="n">
        <v>0.8</v>
      </c>
      <c r="V42" t="n">
        <v>0.97</v>
      </c>
      <c r="W42" t="n">
        <v>0.2</v>
      </c>
      <c r="X42" t="n">
        <v>0.47</v>
      </c>
      <c r="Y42" t="n">
        <v>1</v>
      </c>
      <c r="Z42" t="n">
        <v>10</v>
      </c>
      <c r="AA42" t="n">
        <v>276.3697864048565</v>
      </c>
      <c r="AB42" t="n">
        <v>378.1413343335932</v>
      </c>
      <c r="AC42" t="n">
        <v>342.0520561094903</v>
      </c>
      <c r="AD42" t="n">
        <v>276369.7864048565</v>
      </c>
      <c r="AE42" t="n">
        <v>378141.3343335932</v>
      </c>
      <c r="AF42" t="n">
        <v>2.308717304197938e-06</v>
      </c>
      <c r="AG42" t="n">
        <v>9</v>
      </c>
      <c r="AH42" t="n">
        <v>342052.0561094903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4.6419</v>
      </c>
      <c r="E43" t="n">
        <v>21.54</v>
      </c>
      <c r="F43" t="n">
        <v>17.75</v>
      </c>
      <c r="G43" t="n">
        <v>62.66</v>
      </c>
      <c r="H43" t="n">
        <v>0.68</v>
      </c>
      <c r="I43" t="n">
        <v>17</v>
      </c>
      <c r="J43" t="n">
        <v>294.55</v>
      </c>
      <c r="K43" t="n">
        <v>60.56</v>
      </c>
      <c r="L43" t="n">
        <v>11.25</v>
      </c>
      <c r="M43" t="n">
        <v>3</v>
      </c>
      <c r="N43" t="n">
        <v>82.73999999999999</v>
      </c>
      <c r="O43" t="n">
        <v>36561.67</v>
      </c>
      <c r="P43" t="n">
        <v>234.17</v>
      </c>
      <c r="Q43" t="n">
        <v>2103.86</v>
      </c>
      <c r="R43" t="n">
        <v>75.67</v>
      </c>
      <c r="S43" t="n">
        <v>60.53</v>
      </c>
      <c r="T43" t="n">
        <v>7753.15</v>
      </c>
      <c r="U43" t="n">
        <v>0.8</v>
      </c>
      <c r="V43" t="n">
        <v>0.97</v>
      </c>
      <c r="W43" t="n">
        <v>0.21</v>
      </c>
      <c r="X43" t="n">
        <v>0.48</v>
      </c>
      <c r="Y43" t="n">
        <v>1</v>
      </c>
      <c r="Z43" t="n">
        <v>10</v>
      </c>
      <c r="AA43" t="n">
        <v>275.8050181522688</v>
      </c>
      <c r="AB43" t="n">
        <v>377.3685934945859</v>
      </c>
      <c r="AC43" t="n">
        <v>341.3530645716092</v>
      </c>
      <c r="AD43" t="n">
        <v>275805.0181522688</v>
      </c>
      <c r="AE43" t="n">
        <v>377368.5934945859</v>
      </c>
      <c r="AF43" t="n">
        <v>2.307921794843632e-06</v>
      </c>
      <c r="AG43" t="n">
        <v>9</v>
      </c>
      <c r="AH43" t="n">
        <v>341353.0645716092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4.6396</v>
      </c>
      <c r="E44" t="n">
        <v>21.55</v>
      </c>
      <c r="F44" t="n">
        <v>17.76</v>
      </c>
      <c r="G44" t="n">
        <v>62.7</v>
      </c>
      <c r="H44" t="n">
        <v>0.6899999999999999</v>
      </c>
      <c r="I44" t="n">
        <v>17</v>
      </c>
      <c r="J44" t="n">
        <v>295.06</v>
      </c>
      <c r="K44" t="n">
        <v>60.56</v>
      </c>
      <c r="L44" t="n">
        <v>11.5</v>
      </c>
      <c r="M44" t="n">
        <v>2</v>
      </c>
      <c r="N44" t="n">
        <v>83.01000000000001</v>
      </c>
      <c r="O44" t="n">
        <v>36625.39</v>
      </c>
      <c r="P44" t="n">
        <v>233.95</v>
      </c>
      <c r="Q44" t="n">
        <v>2103.95</v>
      </c>
      <c r="R44" t="n">
        <v>75.98</v>
      </c>
      <c r="S44" t="n">
        <v>60.53</v>
      </c>
      <c r="T44" t="n">
        <v>7907.99</v>
      </c>
      <c r="U44" t="n">
        <v>0.8</v>
      </c>
      <c r="V44" t="n">
        <v>0.97</v>
      </c>
      <c r="W44" t="n">
        <v>0.21</v>
      </c>
      <c r="X44" t="n">
        <v>0.49</v>
      </c>
      <c r="Y44" t="n">
        <v>1</v>
      </c>
      <c r="Z44" t="n">
        <v>10</v>
      </c>
      <c r="AA44" t="n">
        <v>275.8068686880694</v>
      </c>
      <c r="AB44" t="n">
        <v>377.3711254793081</v>
      </c>
      <c r="AC44" t="n">
        <v>341.3553549072632</v>
      </c>
      <c r="AD44" t="n">
        <v>275806.8686880693</v>
      </c>
      <c r="AE44" t="n">
        <v>377371.1254793081</v>
      </c>
      <c r="AF44" t="n">
        <v>2.306778250146818e-06</v>
      </c>
      <c r="AG44" t="n">
        <v>9</v>
      </c>
      <c r="AH44" t="n">
        <v>341355.3549072632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4.6391</v>
      </c>
      <c r="E45" t="n">
        <v>21.56</v>
      </c>
      <c r="F45" t="n">
        <v>17.77</v>
      </c>
      <c r="G45" t="n">
        <v>62.71</v>
      </c>
      <c r="H45" t="n">
        <v>0.71</v>
      </c>
      <c r="I45" t="n">
        <v>17</v>
      </c>
      <c r="J45" t="n">
        <v>295.58</v>
      </c>
      <c r="K45" t="n">
        <v>60.56</v>
      </c>
      <c r="L45" t="n">
        <v>11.75</v>
      </c>
      <c r="M45" t="n">
        <v>0</v>
      </c>
      <c r="N45" t="n">
        <v>83.28</v>
      </c>
      <c r="O45" t="n">
        <v>36689.22</v>
      </c>
      <c r="P45" t="n">
        <v>234.13</v>
      </c>
      <c r="Q45" t="n">
        <v>2103.84</v>
      </c>
      <c r="R45" t="n">
        <v>75.95999999999999</v>
      </c>
      <c r="S45" t="n">
        <v>60.53</v>
      </c>
      <c r="T45" t="n">
        <v>7897.63</v>
      </c>
      <c r="U45" t="n">
        <v>0.8</v>
      </c>
      <c r="V45" t="n">
        <v>0.97</v>
      </c>
      <c r="W45" t="n">
        <v>0.21</v>
      </c>
      <c r="X45" t="n">
        <v>0.49</v>
      </c>
      <c r="Y45" t="n">
        <v>1</v>
      </c>
      <c r="Z45" t="n">
        <v>10</v>
      </c>
      <c r="AA45" t="n">
        <v>275.9493930754048</v>
      </c>
      <c r="AB45" t="n">
        <v>377.5661336337926</v>
      </c>
      <c r="AC45" t="n">
        <v>341.5317517571793</v>
      </c>
      <c r="AD45" t="n">
        <v>275949.3930754047</v>
      </c>
      <c r="AE45" t="n">
        <v>377566.1336337926</v>
      </c>
      <c r="AF45" t="n">
        <v>2.306529653473598e-06</v>
      </c>
      <c r="AG45" t="n">
        <v>9</v>
      </c>
      <c r="AH45" t="n">
        <v>341531.7517571793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4.3835</v>
      </c>
      <c r="E2" t="n">
        <v>22.81</v>
      </c>
      <c r="F2" t="n">
        <v>19.82</v>
      </c>
      <c r="G2" t="n">
        <v>13.83</v>
      </c>
      <c r="H2" t="n">
        <v>0.28</v>
      </c>
      <c r="I2" t="n">
        <v>86</v>
      </c>
      <c r="J2" t="n">
        <v>61.76</v>
      </c>
      <c r="K2" t="n">
        <v>28.92</v>
      </c>
      <c r="L2" t="n">
        <v>1</v>
      </c>
      <c r="M2" t="n">
        <v>2</v>
      </c>
      <c r="N2" t="n">
        <v>6.84</v>
      </c>
      <c r="O2" t="n">
        <v>7851.41</v>
      </c>
      <c r="P2" t="n">
        <v>102.62</v>
      </c>
      <c r="Q2" t="n">
        <v>2104.34</v>
      </c>
      <c r="R2" t="n">
        <v>140</v>
      </c>
      <c r="S2" t="n">
        <v>60.53</v>
      </c>
      <c r="T2" t="n">
        <v>39575.92</v>
      </c>
      <c r="U2" t="n">
        <v>0.43</v>
      </c>
      <c r="V2" t="n">
        <v>0.87</v>
      </c>
      <c r="W2" t="n">
        <v>0.41</v>
      </c>
      <c r="X2" t="n">
        <v>2.54</v>
      </c>
      <c r="Y2" t="n">
        <v>1</v>
      </c>
      <c r="Z2" t="n">
        <v>10</v>
      </c>
      <c r="AA2" t="n">
        <v>169.3003390529968</v>
      </c>
      <c r="AB2" t="n">
        <v>231.6441928960283</v>
      </c>
      <c r="AC2" t="n">
        <v>209.5363962407649</v>
      </c>
      <c r="AD2" t="n">
        <v>169300.3390529968</v>
      </c>
      <c r="AE2" t="n">
        <v>231644.1928960283</v>
      </c>
      <c r="AF2" t="n">
        <v>2.759982039415216e-06</v>
      </c>
      <c r="AG2" t="n">
        <v>9</v>
      </c>
      <c r="AH2" t="n">
        <v>209536.3962407649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4.3813</v>
      </c>
      <c r="E3" t="n">
        <v>22.82</v>
      </c>
      <c r="F3" t="n">
        <v>19.83</v>
      </c>
      <c r="G3" t="n">
        <v>13.84</v>
      </c>
      <c r="H3" t="n">
        <v>0.35</v>
      </c>
      <c r="I3" t="n">
        <v>86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103.11</v>
      </c>
      <c r="Q3" t="n">
        <v>2104.29</v>
      </c>
      <c r="R3" t="n">
        <v>140.22</v>
      </c>
      <c r="S3" t="n">
        <v>60.53</v>
      </c>
      <c r="T3" t="n">
        <v>39686.78</v>
      </c>
      <c r="U3" t="n">
        <v>0.43</v>
      </c>
      <c r="V3" t="n">
        <v>0.87</v>
      </c>
      <c r="W3" t="n">
        <v>0.41</v>
      </c>
      <c r="X3" t="n">
        <v>2.55</v>
      </c>
      <c r="Y3" t="n">
        <v>1</v>
      </c>
      <c r="Z3" t="n">
        <v>10</v>
      </c>
      <c r="AA3" t="n">
        <v>169.6307122273901</v>
      </c>
      <c r="AB3" t="n">
        <v>232.0962240482689</v>
      </c>
      <c r="AC3" t="n">
        <v>209.9452861742655</v>
      </c>
      <c r="AD3" t="n">
        <v>169630.7122273901</v>
      </c>
      <c r="AE3" t="n">
        <v>232096.2240482689</v>
      </c>
      <c r="AF3" t="n">
        <v>2.758596853950014e-06</v>
      </c>
      <c r="AG3" t="n">
        <v>9</v>
      </c>
      <c r="AH3" t="n">
        <v>209945.2861742655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3.0332</v>
      </c>
      <c r="E2" t="n">
        <v>32.97</v>
      </c>
      <c r="F2" t="n">
        <v>23.48</v>
      </c>
      <c r="G2" t="n">
        <v>6.71</v>
      </c>
      <c r="H2" t="n">
        <v>0.11</v>
      </c>
      <c r="I2" t="n">
        <v>210</v>
      </c>
      <c r="J2" t="n">
        <v>167.88</v>
      </c>
      <c r="K2" t="n">
        <v>51.39</v>
      </c>
      <c r="L2" t="n">
        <v>1</v>
      </c>
      <c r="M2" t="n">
        <v>208</v>
      </c>
      <c r="N2" t="n">
        <v>30.49</v>
      </c>
      <c r="O2" t="n">
        <v>20939.59</v>
      </c>
      <c r="P2" t="n">
        <v>288.59</v>
      </c>
      <c r="Q2" t="n">
        <v>2104.48</v>
      </c>
      <c r="R2" t="n">
        <v>263.32</v>
      </c>
      <c r="S2" t="n">
        <v>60.53</v>
      </c>
      <c r="T2" t="n">
        <v>100615.97</v>
      </c>
      <c r="U2" t="n">
        <v>0.23</v>
      </c>
      <c r="V2" t="n">
        <v>0.73</v>
      </c>
      <c r="W2" t="n">
        <v>0.5</v>
      </c>
      <c r="X2" t="n">
        <v>6.2</v>
      </c>
      <c r="Y2" t="n">
        <v>1</v>
      </c>
      <c r="Z2" t="n">
        <v>10</v>
      </c>
      <c r="AA2" t="n">
        <v>452.5542731136349</v>
      </c>
      <c r="AB2" t="n">
        <v>619.2047217595268</v>
      </c>
      <c r="AC2" t="n">
        <v>560.1086921740821</v>
      </c>
      <c r="AD2" t="n">
        <v>452554.2731136349</v>
      </c>
      <c r="AE2" t="n">
        <v>619204.7217595269</v>
      </c>
      <c r="AF2" t="n">
        <v>1.633120539451336e-06</v>
      </c>
      <c r="AG2" t="n">
        <v>13</v>
      </c>
      <c r="AH2" t="n">
        <v>560108.692174082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3.4153</v>
      </c>
      <c r="E3" t="n">
        <v>29.28</v>
      </c>
      <c r="F3" t="n">
        <v>21.72</v>
      </c>
      <c r="G3" t="n">
        <v>8.52</v>
      </c>
      <c r="H3" t="n">
        <v>0.13</v>
      </c>
      <c r="I3" t="n">
        <v>153</v>
      </c>
      <c r="J3" t="n">
        <v>168.25</v>
      </c>
      <c r="K3" t="n">
        <v>51.39</v>
      </c>
      <c r="L3" t="n">
        <v>1.25</v>
      </c>
      <c r="M3" t="n">
        <v>151</v>
      </c>
      <c r="N3" t="n">
        <v>30.6</v>
      </c>
      <c r="O3" t="n">
        <v>20984.25</v>
      </c>
      <c r="P3" t="n">
        <v>263.73</v>
      </c>
      <c r="Q3" t="n">
        <v>2104.57</v>
      </c>
      <c r="R3" t="n">
        <v>205.88</v>
      </c>
      <c r="S3" t="n">
        <v>60.53</v>
      </c>
      <c r="T3" t="n">
        <v>72178.02</v>
      </c>
      <c r="U3" t="n">
        <v>0.29</v>
      </c>
      <c r="V3" t="n">
        <v>0.79</v>
      </c>
      <c r="W3" t="n">
        <v>0.4</v>
      </c>
      <c r="X3" t="n">
        <v>4.44</v>
      </c>
      <c r="Y3" t="n">
        <v>1</v>
      </c>
      <c r="Z3" t="n">
        <v>10</v>
      </c>
      <c r="AA3" t="n">
        <v>383.3136185073276</v>
      </c>
      <c r="AB3" t="n">
        <v>524.4666034450846</v>
      </c>
      <c r="AC3" t="n">
        <v>474.4122469057861</v>
      </c>
      <c r="AD3" t="n">
        <v>383313.6185073276</v>
      </c>
      <c r="AE3" t="n">
        <v>524466.6034450846</v>
      </c>
      <c r="AF3" t="n">
        <v>1.838848931289775e-06</v>
      </c>
      <c r="AG3" t="n">
        <v>12</v>
      </c>
      <c r="AH3" t="n">
        <v>474412.2469057861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3.6725</v>
      </c>
      <c r="E4" t="n">
        <v>27.23</v>
      </c>
      <c r="F4" t="n">
        <v>20.76</v>
      </c>
      <c r="G4" t="n">
        <v>10.29</v>
      </c>
      <c r="H4" t="n">
        <v>0.16</v>
      </c>
      <c r="I4" t="n">
        <v>121</v>
      </c>
      <c r="J4" t="n">
        <v>168.61</v>
      </c>
      <c r="K4" t="n">
        <v>51.39</v>
      </c>
      <c r="L4" t="n">
        <v>1.5</v>
      </c>
      <c r="M4" t="n">
        <v>119</v>
      </c>
      <c r="N4" t="n">
        <v>30.71</v>
      </c>
      <c r="O4" t="n">
        <v>21028.94</v>
      </c>
      <c r="P4" t="n">
        <v>248.84</v>
      </c>
      <c r="Q4" t="n">
        <v>2104.18</v>
      </c>
      <c r="R4" t="n">
        <v>174.18</v>
      </c>
      <c r="S4" t="n">
        <v>60.53</v>
      </c>
      <c r="T4" t="n">
        <v>56490.77</v>
      </c>
      <c r="U4" t="n">
        <v>0.35</v>
      </c>
      <c r="V4" t="n">
        <v>0.83</v>
      </c>
      <c r="W4" t="n">
        <v>0.36</v>
      </c>
      <c r="X4" t="n">
        <v>3.48</v>
      </c>
      <c r="Y4" t="n">
        <v>1</v>
      </c>
      <c r="Z4" t="n">
        <v>10</v>
      </c>
      <c r="AA4" t="n">
        <v>342.1696651352911</v>
      </c>
      <c r="AB4" t="n">
        <v>468.1716312983478</v>
      </c>
      <c r="AC4" t="n">
        <v>423.4899878902442</v>
      </c>
      <c r="AD4" t="n">
        <v>342169.6651352911</v>
      </c>
      <c r="AE4" t="n">
        <v>468171.6312983478</v>
      </c>
      <c r="AF4" t="n">
        <v>1.977329282980031e-06</v>
      </c>
      <c r="AG4" t="n">
        <v>11</v>
      </c>
      <c r="AH4" t="n">
        <v>423489.9878902442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3.8709</v>
      </c>
      <c r="E5" t="n">
        <v>25.83</v>
      </c>
      <c r="F5" t="n">
        <v>20.11</v>
      </c>
      <c r="G5" t="n">
        <v>12.19</v>
      </c>
      <c r="H5" t="n">
        <v>0.18</v>
      </c>
      <c r="I5" t="n">
        <v>99</v>
      </c>
      <c r="J5" t="n">
        <v>168.97</v>
      </c>
      <c r="K5" t="n">
        <v>51.39</v>
      </c>
      <c r="L5" t="n">
        <v>1.75</v>
      </c>
      <c r="M5" t="n">
        <v>97</v>
      </c>
      <c r="N5" t="n">
        <v>30.83</v>
      </c>
      <c r="O5" t="n">
        <v>21073.68</v>
      </c>
      <c r="P5" t="n">
        <v>238.05</v>
      </c>
      <c r="Q5" t="n">
        <v>2104.09</v>
      </c>
      <c r="R5" t="n">
        <v>152.79</v>
      </c>
      <c r="S5" t="n">
        <v>60.53</v>
      </c>
      <c r="T5" t="n">
        <v>45907.22</v>
      </c>
      <c r="U5" t="n">
        <v>0.4</v>
      </c>
      <c r="V5" t="n">
        <v>0.85</v>
      </c>
      <c r="W5" t="n">
        <v>0.32</v>
      </c>
      <c r="X5" t="n">
        <v>2.83</v>
      </c>
      <c r="Y5" t="n">
        <v>1</v>
      </c>
      <c r="Z5" t="n">
        <v>10</v>
      </c>
      <c r="AA5" t="n">
        <v>311.5894033002499</v>
      </c>
      <c r="AB5" t="n">
        <v>426.3303679497075</v>
      </c>
      <c r="AC5" t="n">
        <v>385.6419959910161</v>
      </c>
      <c r="AD5" t="n">
        <v>311589.4033002499</v>
      </c>
      <c r="AE5" t="n">
        <v>426330.3679497075</v>
      </c>
      <c r="AF5" t="n">
        <v>2.084150829540477e-06</v>
      </c>
      <c r="AG5" t="n">
        <v>10</v>
      </c>
      <c r="AH5" t="n">
        <v>385641.9959910161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4.0206</v>
      </c>
      <c r="E6" t="n">
        <v>24.87</v>
      </c>
      <c r="F6" t="n">
        <v>19.65</v>
      </c>
      <c r="G6" t="n">
        <v>14.04</v>
      </c>
      <c r="H6" t="n">
        <v>0.21</v>
      </c>
      <c r="I6" t="n">
        <v>84</v>
      </c>
      <c r="J6" t="n">
        <v>169.33</v>
      </c>
      <c r="K6" t="n">
        <v>51.39</v>
      </c>
      <c r="L6" t="n">
        <v>2</v>
      </c>
      <c r="M6" t="n">
        <v>82</v>
      </c>
      <c r="N6" t="n">
        <v>30.94</v>
      </c>
      <c r="O6" t="n">
        <v>21118.46</v>
      </c>
      <c r="P6" t="n">
        <v>229.85</v>
      </c>
      <c r="Q6" t="n">
        <v>2104.04</v>
      </c>
      <c r="R6" t="n">
        <v>137.78</v>
      </c>
      <c r="S6" t="n">
        <v>60.53</v>
      </c>
      <c r="T6" t="n">
        <v>38475.45</v>
      </c>
      <c r="U6" t="n">
        <v>0.44</v>
      </c>
      <c r="V6" t="n">
        <v>0.87</v>
      </c>
      <c r="W6" t="n">
        <v>0.3</v>
      </c>
      <c r="X6" t="n">
        <v>2.37</v>
      </c>
      <c r="Y6" t="n">
        <v>1</v>
      </c>
      <c r="Z6" t="n">
        <v>10</v>
      </c>
      <c r="AA6" t="n">
        <v>297.6355490585591</v>
      </c>
      <c r="AB6" t="n">
        <v>407.2380889756241</v>
      </c>
      <c r="AC6" t="n">
        <v>368.3718573260373</v>
      </c>
      <c r="AD6" t="n">
        <v>297635.5490585591</v>
      </c>
      <c r="AE6" t="n">
        <v>407238.0889756241</v>
      </c>
      <c r="AF6" t="n">
        <v>2.164751563008717e-06</v>
      </c>
      <c r="AG6" t="n">
        <v>10</v>
      </c>
      <c r="AH6" t="n">
        <v>368371.8573260374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4.1496</v>
      </c>
      <c r="E7" t="n">
        <v>24.1</v>
      </c>
      <c r="F7" t="n">
        <v>19.29</v>
      </c>
      <c r="G7" t="n">
        <v>16.07</v>
      </c>
      <c r="H7" t="n">
        <v>0.24</v>
      </c>
      <c r="I7" t="n">
        <v>72</v>
      </c>
      <c r="J7" t="n">
        <v>169.7</v>
      </c>
      <c r="K7" t="n">
        <v>51.39</v>
      </c>
      <c r="L7" t="n">
        <v>2.25</v>
      </c>
      <c r="M7" t="n">
        <v>70</v>
      </c>
      <c r="N7" t="n">
        <v>31.05</v>
      </c>
      <c r="O7" t="n">
        <v>21163.27</v>
      </c>
      <c r="P7" t="n">
        <v>222.21</v>
      </c>
      <c r="Q7" t="n">
        <v>2104.33</v>
      </c>
      <c r="R7" t="n">
        <v>126.11</v>
      </c>
      <c r="S7" t="n">
        <v>60.53</v>
      </c>
      <c r="T7" t="n">
        <v>32702.45</v>
      </c>
      <c r="U7" t="n">
        <v>0.48</v>
      </c>
      <c r="V7" t="n">
        <v>0.89</v>
      </c>
      <c r="W7" t="n">
        <v>0.27</v>
      </c>
      <c r="X7" t="n">
        <v>2.01</v>
      </c>
      <c r="Y7" t="n">
        <v>1</v>
      </c>
      <c r="Z7" t="n">
        <v>10</v>
      </c>
      <c r="AA7" t="n">
        <v>286.1835187153304</v>
      </c>
      <c r="AB7" t="n">
        <v>391.5689158320969</v>
      </c>
      <c r="AC7" t="n">
        <v>354.1981280755057</v>
      </c>
      <c r="AD7" t="n">
        <v>286183.5187153303</v>
      </c>
      <c r="AE7" t="n">
        <v>391568.9158320969</v>
      </c>
      <c r="AF7" t="n">
        <v>2.234207104875136e-06</v>
      </c>
      <c r="AG7" t="n">
        <v>10</v>
      </c>
      <c r="AH7" t="n">
        <v>354198.1280755057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4.2531</v>
      </c>
      <c r="E8" t="n">
        <v>23.51</v>
      </c>
      <c r="F8" t="n">
        <v>19</v>
      </c>
      <c r="G8" t="n">
        <v>18.1</v>
      </c>
      <c r="H8" t="n">
        <v>0.26</v>
      </c>
      <c r="I8" t="n">
        <v>63</v>
      </c>
      <c r="J8" t="n">
        <v>170.06</v>
      </c>
      <c r="K8" t="n">
        <v>51.39</v>
      </c>
      <c r="L8" t="n">
        <v>2.5</v>
      </c>
      <c r="M8" t="n">
        <v>61</v>
      </c>
      <c r="N8" t="n">
        <v>31.17</v>
      </c>
      <c r="O8" t="n">
        <v>21208.12</v>
      </c>
      <c r="P8" t="n">
        <v>215.85</v>
      </c>
      <c r="Q8" t="n">
        <v>2103.97</v>
      </c>
      <c r="R8" t="n">
        <v>116.76</v>
      </c>
      <c r="S8" t="n">
        <v>60.53</v>
      </c>
      <c r="T8" t="n">
        <v>28071.93</v>
      </c>
      <c r="U8" t="n">
        <v>0.52</v>
      </c>
      <c r="V8" t="n">
        <v>0.9</v>
      </c>
      <c r="W8" t="n">
        <v>0.27</v>
      </c>
      <c r="X8" t="n">
        <v>1.73</v>
      </c>
      <c r="Y8" t="n">
        <v>1</v>
      </c>
      <c r="Z8" t="n">
        <v>10</v>
      </c>
      <c r="AA8" t="n">
        <v>277.3635255171823</v>
      </c>
      <c r="AB8" t="n">
        <v>379.5010120277528</v>
      </c>
      <c r="AC8" t="n">
        <v>343.281968072839</v>
      </c>
      <c r="AD8" t="n">
        <v>277363.5255171823</v>
      </c>
      <c r="AE8" t="n">
        <v>379501.0120277528</v>
      </c>
      <c r="AF8" t="n">
        <v>2.28993306288424e-06</v>
      </c>
      <c r="AG8" t="n">
        <v>10</v>
      </c>
      <c r="AH8" t="n">
        <v>343281.968072839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4.3589</v>
      </c>
      <c r="E9" t="n">
        <v>22.94</v>
      </c>
      <c r="F9" t="n">
        <v>18.67</v>
      </c>
      <c r="G9" t="n">
        <v>20</v>
      </c>
      <c r="H9" t="n">
        <v>0.29</v>
      </c>
      <c r="I9" t="n">
        <v>56</v>
      </c>
      <c r="J9" t="n">
        <v>170.42</v>
      </c>
      <c r="K9" t="n">
        <v>51.39</v>
      </c>
      <c r="L9" t="n">
        <v>2.75</v>
      </c>
      <c r="M9" t="n">
        <v>54</v>
      </c>
      <c r="N9" t="n">
        <v>31.28</v>
      </c>
      <c r="O9" t="n">
        <v>21253.01</v>
      </c>
      <c r="P9" t="n">
        <v>208.58</v>
      </c>
      <c r="Q9" t="n">
        <v>2104.16</v>
      </c>
      <c r="R9" t="n">
        <v>105.45</v>
      </c>
      <c r="S9" t="n">
        <v>60.53</v>
      </c>
      <c r="T9" t="n">
        <v>22449.52</v>
      </c>
      <c r="U9" t="n">
        <v>0.57</v>
      </c>
      <c r="V9" t="n">
        <v>0.92</v>
      </c>
      <c r="W9" t="n">
        <v>0.25</v>
      </c>
      <c r="X9" t="n">
        <v>1.39</v>
      </c>
      <c r="Y9" t="n">
        <v>1</v>
      </c>
      <c r="Z9" t="n">
        <v>10</v>
      </c>
      <c r="AA9" t="n">
        <v>258.0059708830751</v>
      </c>
      <c r="AB9" t="n">
        <v>353.015151782162</v>
      </c>
      <c r="AC9" t="n">
        <v>319.3238811560552</v>
      </c>
      <c r="AD9" t="n">
        <v>258005.9708830751</v>
      </c>
      <c r="AE9" t="n">
        <v>353015.151782162</v>
      </c>
      <c r="AF9" t="n">
        <v>2.346897375515768e-06</v>
      </c>
      <c r="AG9" t="n">
        <v>9</v>
      </c>
      <c r="AH9" t="n">
        <v>319323.8811560552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4.3485</v>
      </c>
      <c r="E10" t="n">
        <v>23</v>
      </c>
      <c r="F10" t="n">
        <v>18.9</v>
      </c>
      <c r="G10" t="n">
        <v>22.23</v>
      </c>
      <c r="H10" t="n">
        <v>0.31</v>
      </c>
      <c r="I10" t="n">
        <v>51</v>
      </c>
      <c r="J10" t="n">
        <v>170.79</v>
      </c>
      <c r="K10" t="n">
        <v>51.39</v>
      </c>
      <c r="L10" t="n">
        <v>3</v>
      </c>
      <c r="M10" t="n">
        <v>49</v>
      </c>
      <c r="N10" t="n">
        <v>31.4</v>
      </c>
      <c r="O10" t="n">
        <v>21297.94</v>
      </c>
      <c r="P10" t="n">
        <v>208.32</v>
      </c>
      <c r="Q10" t="n">
        <v>2103.88</v>
      </c>
      <c r="R10" t="n">
        <v>115.13</v>
      </c>
      <c r="S10" t="n">
        <v>60.53</v>
      </c>
      <c r="T10" t="n">
        <v>27315.04</v>
      </c>
      <c r="U10" t="n">
        <v>0.53</v>
      </c>
      <c r="V10" t="n">
        <v>0.91</v>
      </c>
      <c r="W10" t="n">
        <v>0.22</v>
      </c>
      <c r="X10" t="n">
        <v>1.62</v>
      </c>
      <c r="Y10" t="n">
        <v>1</v>
      </c>
      <c r="Z10" t="n">
        <v>10</v>
      </c>
      <c r="AA10" t="n">
        <v>258.852470765091</v>
      </c>
      <c r="AB10" t="n">
        <v>354.1733702658422</v>
      </c>
      <c r="AC10" t="n">
        <v>320.3715608931165</v>
      </c>
      <c r="AD10" t="n">
        <v>258852.470765091</v>
      </c>
      <c r="AE10" t="n">
        <v>354173.3702658421</v>
      </c>
      <c r="AF10" t="n">
        <v>2.341297858962196e-06</v>
      </c>
      <c r="AG10" t="n">
        <v>9</v>
      </c>
      <c r="AH10" t="n">
        <v>320371.5608931165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4.4321</v>
      </c>
      <c r="E11" t="n">
        <v>22.56</v>
      </c>
      <c r="F11" t="n">
        <v>18.63</v>
      </c>
      <c r="G11" t="n">
        <v>24.3</v>
      </c>
      <c r="H11" t="n">
        <v>0.34</v>
      </c>
      <c r="I11" t="n">
        <v>46</v>
      </c>
      <c r="J11" t="n">
        <v>171.15</v>
      </c>
      <c r="K11" t="n">
        <v>51.39</v>
      </c>
      <c r="L11" t="n">
        <v>3.25</v>
      </c>
      <c r="M11" t="n">
        <v>44</v>
      </c>
      <c r="N11" t="n">
        <v>31.51</v>
      </c>
      <c r="O11" t="n">
        <v>21342.91</v>
      </c>
      <c r="P11" t="n">
        <v>202.38</v>
      </c>
      <c r="Q11" t="n">
        <v>2103.95</v>
      </c>
      <c r="R11" t="n">
        <v>105.01</v>
      </c>
      <c r="S11" t="n">
        <v>60.53</v>
      </c>
      <c r="T11" t="n">
        <v>22281.53</v>
      </c>
      <c r="U11" t="n">
        <v>0.58</v>
      </c>
      <c r="V11" t="n">
        <v>0.92</v>
      </c>
      <c r="W11" t="n">
        <v>0.23</v>
      </c>
      <c r="X11" t="n">
        <v>1.35</v>
      </c>
      <c r="Y11" t="n">
        <v>1</v>
      </c>
      <c r="Z11" t="n">
        <v>10</v>
      </c>
      <c r="AA11" t="n">
        <v>251.8086104941239</v>
      </c>
      <c r="AB11" t="n">
        <v>344.5356498897591</v>
      </c>
      <c r="AC11" t="n">
        <v>311.6536510232049</v>
      </c>
      <c r="AD11" t="n">
        <v>251808.6104941239</v>
      </c>
      <c r="AE11" t="n">
        <v>344535.6498897591</v>
      </c>
      <c r="AF11" t="n">
        <v>2.386309357412061e-06</v>
      </c>
      <c r="AG11" t="n">
        <v>9</v>
      </c>
      <c r="AH11" t="n">
        <v>311653.6510232049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4.4877</v>
      </c>
      <c r="E12" t="n">
        <v>22.28</v>
      </c>
      <c r="F12" t="n">
        <v>18.49</v>
      </c>
      <c r="G12" t="n">
        <v>26.41</v>
      </c>
      <c r="H12" t="n">
        <v>0.36</v>
      </c>
      <c r="I12" t="n">
        <v>42</v>
      </c>
      <c r="J12" t="n">
        <v>171.52</v>
      </c>
      <c r="K12" t="n">
        <v>51.39</v>
      </c>
      <c r="L12" t="n">
        <v>3.5</v>
      </c>
      <c r="M12" t="n">
        <v>40</v>
      </c>
      <c r="N12" t="n">
        <v>31.63</v>
      </c>
      <c r="O12" t="n">
        <v>21387.92</v>
      </c>
      <c r="P12" t="n">
        <v>196.85</v>
      </c>
      <c r="Q12" t="n">
        <v>2104.02</v>
      </c>
      <c r="R12" t="n">
        <v>100.12</v>
      </c>
      <c r="S12" t="n">
        <v>60.53</v>
      </c>
      <c r="T12" t="n">
        <v>19854.64</v>
      </c>
      <c r="U12" t="n">
        <v>0.6</v>
      </c>
      <c r="V12" t="n">
        <v>0.93</v>
      </c>
      <c r="W12" t="n">
        <v>0.23</v>
      </c>
      <c r="X12" t="n">
        <v>1.21</v>
      </c>
      <c r="Y12" t="n">
        <v>1</v>
      </c>
      <c r="Z12" t="n">
        <v>10</v>
      </c>
      <c r="AA12" t="n">
        <v>246.5177481413736</v>
      </c>
      <c r="AB12" t="n">
        <v>337.2964586023563</v>
      </c>
      <c r="AC12" t="n">
        <v>305.1053579920007</v>
      </c>
      <c r="AD12" t="n">
        <v>246517.7481413736</v>
      </c>
      <c r="AE12" t="n">
        <v>337296.4586023563</v>
      </c>
      <c r="AF12" t="n">
        <v>2.416245234371541e-06</v>
      </c>
      <c r="AG12" t="n">
        <v>9</v>
      </c>
      <c r="AH12" t="n">
        <v>305105.3579920007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4.5441</v>
      </c>
      <c r="E13" t="n">
        <v>22.01</v>
      </c>
      <c r="F13" t="n">
        <v>18.35</v>
      </c>
      <c r="G13" t="n">
        <v>28.97</v>
      </c>
      <c r="H13" t="n">
        <v>0.39</v>
      </c>
      <c r="I13" t="n">
        <v>38</v>
      </c>
      <c r="J13" t="n">
        <v>171.88</v>
      </c>
      <c r="K13" t="n">
        <v>51.39</v>
      </c>
      <c r="L13" t="n">
        <v>3.75</v>
      </c>
      <c r="M13" t="n">
        <v>36</v>
      </c>
      <c r="N13" t="n">
        <v>31.74</v>
      </c>
      <c r="O13" t="n">
        <v>21432.96</v>
      </c>
      <c r="P13" t="n">
        <v>191.57</v>
      </c>
      <c r="Q13" t="n">
        <v>2104.08</v>
      </c>
      <c r="R13" t="n">
        <v>95.48999999999999</v>
      </c>
      <c r="S13" t="n">
        <v>60.53</v>
      </c>
      <c r="T13" t="n">
        <v>17557.68</v>
      </c>
      <c r="U13" t="n">
        <v>0.63</v>
      </c>
      <c r="V13" t="n">
        <v>0.9399999999999999</v>
      </c>
      <c r="W13" t="n">
        <v>0.22</v>
      </c>
      <c r="X13" t="n">
        <v>1.07</v>
      </c>
      <c r="Y13" t="n">
        <v>1</v>
      </c>
      <c r="Z13" t="n">
        <v>10</v>
      </c>
      <c r="AA13" t="n">
        <v>241.4634722358927</v>
      </c>
      <c r="AB13" t="n">
        <v>330.380975329565</v>
      </c>
      <c r="AC13" t="n">
        <v>298.8498787368207</v>
      </c>
      <c r="AD13" t="n">
        <v>241463.4722358927</v>
      </c>
      <c r="AE13" t="n">
        <v>330380.975329565</v>
      </c>
      <c r="AF13" t="n">
        <v>2.446611843373604e-06</v>
      </c>
      <c r="AG13" t="n">
        <v>9</v>
      </c>
      <c r="AH13" t="n">
        <v>298849.8787368207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4.5848</v>
      </c>
      <c r="E14" t="n">
        <v>21.81</v>
      </c>
      <c r="F14" t="n">
        <v>18.25</v>
      </c>
      <c r="G14" t="n">
        <v>31.29</v>
      </c>
      <c r="H14" t="n">
        <v>0.41</v>
      </c>
      <c r="I14" t="n">
        <v>35</v>
      </c>
      <c r="J14" t="n">
        <v>172.25</v>
      </c>
      <c r="K14" t="n">
        <v>51.39</v>
      </c>
      <c r="L14" t="n">
        <v>4</v>
      </c>
      <c r="M14" t="n">
        <v>33</v>
      </c>
      <c r="N14" t="n">
        <v>31.86</v>
      </c>
      <c r="O14" t="n">
        <v>21478.05</v>
      </c>
      <c r="P14" t="n">
        <v>186.89</v>
      </c>
      <c r="Q14" t="n">
        <v>2103.95</v>
      </c>
      <c r="R14" t="n">
        <v>92.34</v>
      </c>
      <c r="S14" t="n">
        <v>60.53</v>
      </c>
      <c r="T14" t="n">
        <v>16001.02</v>
      </c>
      <c r="U14" t="n">
        <v>0.66</v>
      </c>
      <c r="V14" t="n">
        <v>0.9399999999999999</v>
      </c>
      <c r="W14" t="n">
        <v>0.22</v>
      </c>
      <c r="X14" t="n">
        <v>0.97</v>
      </c>
      <c r="Y14" t="n">
        <v>1</v>
      </c>
      <c r="Z14" t="n">
        <v>10</v>
      </c>
      <c r="AA14" t="n">
        <v>237.4370879175499</v>
      </c>
      <c r="AB14" t="n">
        <v>324.8718986736715</v>
      </c>
      <c r="AC14" t="n">
        <v>293.8665806249263</v>
      </c>
      <c r="AD14" t="n">
        <v>237437.0879175499</v>
      </c>
      <c r="AE14" t="n">
        <v>324871.8986736715</v>
      </c>
      <c r="AF14" t="n">
        <v>2.468525336039986e-06</v>
      </c>
      <c r="AG14" t="n">
        <v>9</v>
      </c>
      <c r="AH14" t="n">
        <v>293866.5806249263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4.6285</v>
      </c>
      <c r="E15" t="n">
        <v>21.61</v>
      </c>
      <c r="F15" t="n">
        <v>18.15</v>
      </c>
      <c r="G15" t="n">
        <v>34.03</v>
      </c>
      <c r="H15" t="n">
        <v>0.44</v>
      </c>
      <c r="I15" t="n">
        <v>32</v>
      </c>
      <c r="J15" t="n">
        <v>172.61</v>
      </c>
      <c r="K15" t="n">
        <v>51.39</v>
      </c>
      <c r="L15" t="n">
        <v>4.25</v>
      </c>
      <c r="M15" t="n">
        <v>30</v>
      </c>
      <c r="N15" t="n">
        <v>31.97</v>
      </c>
      <c r="O15" t="n">
        <v>21523.17</v>
      </c>
      <c r="P15" t="n">
        <v>182.56</v>
      </c>
      <c r="Q15" t="n">
        <v>2103.93</v>
      </c>
      <c r="R15" t="n">
        <v>88.98</v>
      </c>
      <c r="S15" t="n">
        <v>60.53</v>
      </c>
      <c r="T15" t="n">
        <v>14337.24</v>
      </c>
      <c r="U15" t="n">
        <v>0.68</v>
      </c>
      <c r="V15" t="n">
        <v>0.95</v>
      </c>
      <c r="W15" t="n">
        <v>0.21</v>
      </c>
      <c r="X15" t="n">
        <v>0.87</v>
      </c>
      <c r="Y15" t="n">
        <v>1</v>
      </c>
      <c r="Z15" t="n">
        <v>10</v>
      </c>
      <c r="AA15" t="n">
        <v>233.5739254988154</v>
      </c>
      <c r="AB15" t="n">
        <v>319.5861494216642</v>
      </c>
      <c r="AC15" t="n">
        <v>289.0852958629332</v>
      </c>
      <c r="AD15" t="n">
        <v>233573.9254988154</v>
      </c>
      <c r="AE15" t="n">
        <v>319586.1494216642</v>
      </c>
      <c r="AF15" t="n">
        <v>2.492054073866051e-06</v>
      </c>
      <c r="AG15" t="n">
        <v>9</v>
      </c>
      <c r="AH15" t="n">
        <v>289085.2958629332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4.6529</v>
      </c>
      <c r="E16" t="n">
        <v>21.49</v>
      </c>
      <c r="F16" t="n">
        <v>18.1</v>
      </c>
      <c r="G16" t="n">
        <v>36.21</v>
      </c>
      <c r="H16" t="n">
        <v>0.46</v>
      </c>
      <c r="I16" t="n">
        <v>30</v>
      </c>
      <c r="J16" t="n">
        <v>172.98</v>
      </c>
      <c r="K16" t="n">
        <v>51.39</v>
      </c>
      <c r="L16" t="n">
        <v>4.5</v>
      </c>
      <c r="M16" t="n">
        <v>27</v>
      </c>
      <c r="N16" t="n">
        <v>32.09</v>
      </c>
      <c r="O16" t="n">
        <v>21568.34</v>
      </c>
      <c r="P16" t="n">
        <v>177.84</v>
      </c>
      <c r="Q16" t="n">
        <v>2103.88</v>
      </c>
      <c r="R16" t="n">
        <v>87.33</v>
      </c>
      <c r="S16" t="n">
        <v>60.53</v>
      </c>
      <c r="T16" t="n">
        <v>13517.73</v>
      </c>
      <c r="U16" t="n">
        <v>0.6899999999999999</v>
      </c>
      <c r="V16" t="n">
        <v>0.95</v>
      </c>
      <c r="W16" t="n">
        <v>0.22</v>
      </c>
      <c r="X16" t="n">
        <v>0.83</v>
      </c>
      <c r="Y16" t="n">
        <v>1</v>
      </c>
      <c r="Z16" t="n">
        <v>10</v>
      </c>
      <c r="AA16" t="n">
        <v>230.2658901367128</v>
      </c>
      <c r="AB16" t="n">
        <v>315.0599494990175</v>
      </c>
      <c r="AC16" t="n">
        <v>284.991070108341</v>
      </c>
      <c r="AD16" t="n">
        <v>230265.8901367128</v>
      </c>
      <c r="AE16" t="n">
        <v>315059.9494990175</v>
      </c>
      <c r="AF16" t="n">
        <v>2.505191401164816e-06</v>
      </c>
      <c r="AG16" t="n">
        <v>9</v>
      </c>
      <c r="AH16" t="n">
        <v>284991.070108341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4.6933</v>
      </c>
      <c r="E17" t="n">
        <v>21.31</v>
      </c>
      <c r="F17" t="n">
        <v>17.99</v>
      </c>
      <c r="G17" t="n">
        <v>38.54</v>
      </c>
      <c r="H17" t="n">
        <v>0.49</v>
      </c>
      <c r="I17" t="n">
        <v>28</v>
      </c>
      <c r="J17" t="n">
        <v>173.35</v>
      </c>
      <c r="K17" t="n">
        <v>51.39</v>
      </c>
      <c r="L17" t="n">
        <v>4.75</v>
      </c>
      <c r="M17" t="n">
        <v>19</v>
      </c>
      <c r="N17" t="n">
        <v>32.2</v>
      </c>
      <c r="O17" t="n">
        <v>21613.54</v>
      </c>
      <c r="P17" t="n">
        <v>171.93</v>
      </c>
      <c r="Q17" t="n">
        <v>2103.87</v>
      </c>
      <c r="R17" t="n">
        <v>83.23999999999999</v>
      </c>
      <c r="S17" t="n">
        <v>60.53</v>
      </c>
      <c r="T17" t="n">
        <v>11485.57</v>
      </c>
      <c r="U17" t="n">
        <v>0.73</v>
      </c>
      <c r="V17" t="n">
        <v>0.96</v>
      </c>
      <c r="W17" t="n">
        <v>0.22</v>
      </c>
      <c r="X17" t="n">
        <v>0.71</v>
      </c>
      <c r="Y17" t="n">
        <v>1</v>
      </c>
      <c r="Z17" t="n">
        <v>10</v>
      </c>
      <c r="AA17" t="n">
        <v>225.7804394665463</v>
      </c>
      <c r="AB17" t="n">
        <v>308.9227580079812</v>
      </c>
      <c r="AC17" t="n">
        <v>279.4396035596048</v>
      </c>
      <c r="AD17" t="n">
        <v>225780.4394665463</v>
      </c>
      <c r="AE17" t="n">
        <v>308922.7580079812</v>
      </c>
      <c r="AF17" t="n">
        <v>2.526943369315229e-06</v>
      </c>
      <c r="AG17" t="n">
        <v>9</v>
      </c>
      <c r="AH17" t="n">
        <v>279439.6035596048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4.7201</v>
      </c>
      <c r="E18" t="n">
        <v>21.19</v>
      </c>
      <c r="F18" t="n">
        <v>17.93</v>
      </c>
      <c r="G18" t="n">
        <v>41.38</v>
      </c>
      <c r="H18" t="n">
        <v>0.51</v>
      </c>
      <c r="I18" t="n">
        <v>26</v>
      </c>
      <c r="J18" t="n">
        <v>173.71</v>
      </c>
      <c r="K18" t="n">
        <v>51.39</v>
      </c>
      <c r="L18" t="n">
        <v>5</v>
      </c>
      <c r="M18" t="n">
        <v>6</v>
      </c>
      <c r="N18" t="n">
        <v>32.32</v>
      </c>
      <c r="O18" t="n">
        <v>21658.78</v>
      </c>
      <c r="P18" t="n">
        <v>169.11</v>
      </c>
      <c r="Q18" t="n">
        <v>2103.88</v>
      </c>
      <c r="R18" t="n">
        <v>81.45</v>
      </c>
      <c r="S18" t="n">
        <v>60.53</v>
      </c>
      <c r="T18" t="n">
        <v>10597.88</v>
      </c>
      <c r="U18" t="n">
        <v>0.74</v>
      </c>
      <c r="V18" t="n">
        <v>0.96</v>
      </c>
      <c r="W18" t="n">
        <v>0.21</v>
      </c>
      <c r="X18" t="n">
        <v>0.66</v>
      </c>
      <c r="Y18" t="n">
        <v>1</v>
      </c>
      <c r="Z18" t="n">
        <v>10</v>
      </c>
      <c r="AA18" t="n">
        <v>223.4423038808801</v>
      </c>
      <c r="AB18" t="n">
        <v>305.7236177484123</v>
      </c>
      <c r="AC18" t="n">
        <v>276.5457847563866</v>
      </c>
      <c r="AD18" t="n">
        <v>223442.3038808801</v>
      </c>
      <c r="AE18" t="n">
        <v>305723.6177484122</v>
      </c>
      <c r="AF18" t="n">
        <v>2.541372892741742e-06</v>
      </c>
      <c r="AG18" t="n">
        <v>9</v>
      </c>
      <c r="AH18" t="n">
        <v>276545.7847563867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4.6857</v>
      </c>
      <c r="E19" t="n">
        <v>21.34</v>
      </c>
      <c r="F19" t="n">
        <v>18.09</v>
      </c>
      <c r="G19" t="n">
        <v>41.74</v>
      </c>
      <c r="H19" t="n">
        <v>0.53</v>
      </c>
      <c r="I19" t="n">
        <v>26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171.21</v>
      </c>
      <c r="Q19" t="n">
        <v>2103.96</v>
      </c>
      <c r="R19" t="n">
        <v>86.48</v>
      </c>
      <c r="S19" t="n">
        <v>60.53</v>
      </c>
      <c r="T19" t="n">
        <v>13115.53</v>
      </c>
      <c r="U19" t="n">
        <v>0.7</v>
      </c>
      <c r="V19" t="n">
        <v>0.95</v>
      </c>
      <c r="W19" t="n">
        <v>0.23</v>
      </c>
      <c r="X19" t="n">
        <v>0.8100000000000001</v>
      </c>
      <c r="Y19" t="n">
        <v>1</v>
      </c>
      <c r="Z19" t="n">
        <v>10</v>
      </c>
      <c r="AA19" t="n">
        <v>225.8643002346451</v>
      </c>
      <c r="AB19" t="n">
        <v>309.0375000105699</v>
      </c>
      <c r="AC19" t="n">
        <v>279.5433947465079</v>
      </c>
      <c r="AD19" t="n">
        <v>225864.3002346451</v>
      </c>
      <c r="AE19" t="n">
        <v>309037.5000105699</v>
      </c>
      <c r="AF19" t="n">
        <v>2.522851414910696e-06</v>
      </c>
      <c r="AG19" t="n">
        <v>9</v>
      </c>
      <c r="AH19" t="n">
        <v>279543.3947465079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4.25</v>
      </c>
      <c r="E2" t="n">
        <v>23.53</v>
      </c>
      <c r="F2" t="n">
        <v>20.47</v>
      </c>
      <c r="G2" t="n">
        <v>11.48</v>
      </c>
      <c r="H2" t="n">
        <v>0.34</v>
      </c>
      <c r="I2" t="n">
        <v>107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94.75</v>
      </c>
      <c r="Q2" t="n">
        <v>2104.22</v>
      </c>
      <c r="R2" t="n">
        <v>160.29</v>
      </c>
      <c r="S2" t="n">
        <v>60.53</v>
      </c>
      <c r="T2" t="n">
        <v>49613.35</v>
      </c>
      <c r="U2" t="n">
        <v>0.38</v>
      </c>
      <c r="V2" t="n">
        <v>0.84</v>
      </c>
      <c r="W2" t="n">
        <v>0.47</v>
      </c>
      <c r="X2" t="n">
        <v>3.19</v>
      </c>
      <c r="Y2" t="n">
        <v>1</v>
      </c>
      <c r="Z2" t="n">
        <v>10</v>
      </c>
      <c r="AA2" t="n">
        <v>172.8101343649293</v>
      </c>
      <c r="AB2" t="n">
        <v>236.446449683053</v>
      </c>
      <c r="AC2" t="n">
        <v>213.8803323800472</v>
      </c>
      <c r="AD2" t="n">
        <v>172810.1343649293</v>
      </c>
      <c r="AE2" t="n">
        <v>236446.449683053</v>
      </c>
      <c r="AF2" t="n">
        <v>2.7384944640308e-06</v>
      </c>
      <c r="AG2" t="n">
        <v>10</v>
      </c>
      <c r="AH2" t="n">
        <v>213880.3323800472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2.3873</v>
      </c>
      <c r="E2" t="n">
        <v>41.89</v>
      </c>
      <c r="F2" t="n">
        <v>25.97</v>
      </c>
      <c r="G2" t="n">
        <v>5.37</v>
      </c>
      <c r="H2" t="n">
        <v>0.08</v>
      </c>
      <c r="I2" t="n">
        <v>290</v>
      </c>
      <c r="J2" t="n">
        <v>232.68</v>
      </c>
      <c r="K2" t="n">
        <v>57.72</v>
      </c>
      <c r="L2" t="n">
        <v>1</v>
      </c>
      <c r="M2" t="n">
        <v>288</v>
      </c>
      <c r="N2" t="n">
        <v>53.95</v>
      </c>
      <c r="O2" t="n">
        <v>28931.02</v>
      </c>
      <c r="P2" t="n">
        <v>399.03</v>
      </c>
      <c r="Q2" t="n">
        <v>2104.95</v>
      </c>
      <c r="R2" t="n">
        <v>345.23</v>
      </c>
      <c r="S2" t="n">
        <v>60.53</v>
      </c>
      <c r="T2" t="n">
        <v>141168.28</v>
      </c>
      <c r="U2" t="n">
        <v>0.18</v>
      </c>
      <c r="V2" t="n">
        <v>0.66</v>
      </c>
      <c r="W2" t="n">
        <v>0.62</v>
      </c>
      <c r="X2" t="n">
        <v>8.68</v>
      </c>
      <c r="Y2" t="n">
        <v>1</v>
      </c>
      <c r="Z2" t="n">
        <v>10</v>
      </c>
      <c r="AA2" t="n">
        <v>730.5536971457217</v>
      </c>
      <c r="AB2" t="n">
        <v>999.5757981892333</v>
      </c>
      <c r="AC2" t="n">
        <v>904.1776869234961</v>
      </c>
      <c r="AD2" t="n">
        <v>730553.6971457216</v>
      </c>
      <c r="AE2" t="n">
        <v>999575.7981892333</v>
      </c>
      <c r="AF2" t="n">
        <v>1.217779554719907e-06</v>
      </c>
      <c r="AG2" t="n">
        <v>17</v>
      </c>
      <c r="AH2" t="n">
        <v>904177.6869234962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2.8159</v>
      </c>
      <c r="E3" t="n">
        <v>35.51</v>
      </c>
      <c r="F3" t="n">
        <v>23.37</v>
      </c>
      <c r="G3" t="n">
        <v>6.77</v>
      </c>
      <c r="H3" t="n">
        <v>0.1</v>
      </c>
      <c r="I3" t="n">
        <v>207</v>
      </c>
      <c r="J3" t="n">
        <v>233.1</v>
      </c>
      <c r="K3" t="n">
        <v>57.72</v>
      </c>
      <c r="L3" t="n">
        <v>1.25</v>
      </c>
      <c r="M3" t="n">
        <v>205</v>
      </c>
      <c r="N3" t="n">
        <v>54.13</v>
      </c>
      <c r="O3" t="n">
        <v>28983.75</v>
      </c>
      <c r="P3" t="n">
        <v>356.74</v>
      </c>
      <c r="Q3" t="n">
        <v>2104.67</v>
      </c>
      <c r="R3" t="n">
        <v>259.62</v>
      </c>
      <c r="S3" t="n">
        <v>60.53</v>
      </c>
      <c r="T3" t="n">
        <v>98782.48</v>
      </c>
      <c r="U3" t="n">
        <v>0.23</v>
      </c>
      <c r="V3" t="n">
        <v>0.74</v>
      </c>
      <c r="W3" t="n">
        <v>0.5</v>
      </c>
      <c r="X3" t="n">
        <v>6.09</v>
      </c>
      <c r="Y3" t="n">
        <v>1</v>
      </c>
      <c r="Z3" t="n">
        <v>10</v>
      </c>
      <c r="AA3" t="n">
        <v>566.8019745497584</v>
      </c>
      <c r="AB3" t="n">
        <v>775.523467117295</v>
      </c>
      <c r="AC3" t="n">
        <v>701.508595869642</v>
      </c>
      <c r="AD3" t="n">
        <v>566801.9745497584</v>
      </c>
      <c r="AE3" t="n">
        <v>775523.467117295</v>
      </c>
      <c r="AF3" t="n">
        <v>1.436411614851836e-06</v>
      </c>
      <c r="AG3" t="n">
        <v>14</v>
      </c>
      <c r="AH3" t="n">
        <v>701508.595869642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3.1148</v>
      </c>
      <c r="E4" t="n">
        <v>32.1</v>
      </c>
      <c r="F4" t="n">
        <v>22.02</v>
      </c>
      <c r="G4" t="n">
        <v>8.15</v>
      </c>
      <c r="H4" t="n">
        <v>0.11</v>
      </c>
      <c r="I4" t="n">
        <v>162</v>
      </c>
      <c r="J4" t="n">
        <v>233.53</v>
      </c>
      <c r="K4" t="n">
        <v>57.72</v>
      </c>
      <c r="L4" t="n">
        <v>1.5</v>
      </c>
      <c r="M4" t="n">
        <v>160</v>
      </c>
      <c r="N4" t="n">
        <v>54.31</v>
      </c>
      <c r="O4" t="n">
        <v>29036.54</v>
      </c>
      <c r="P4" t="n">
        <v>333.8</v>
      </c>
      <c r="Q4" t="n">
        <v>2104.4</v>
      </c>
      <c r="R4" t="n">
        <v>215.61</v>
      </c>
      <c r="S4" t="n">
        <v>60.53</v>
      </c>
      <c r="T4" t="n">
        <v>77002.49000000001</v>
      </c>
      <c r="U4" t="n">
        <v>0.28</v>
      </c>
      <c r="V4" t="n">
        <v>0.78</v>
      </c>
      <c r="W4" t="n">
        <v>0.41</v>
      </c>
      <c r="X4" t="n">
        <v>4.73</v>
      </c>
      <c r="Y4" t="n">
        <v>1</v>
      </c>
      <c r="Z4" t="n">
        <v>10</v>
      </c>
      <c r="AA4" t="n">
        <v>492.8076929091193</v>
      </c>
      <c r="AB4" t="n">
        <v>674.2812265792563</v>
      </c>
      <c r="AC4" t="n">
        <v>609.9287726741766</v>
      </c>
      <c r="AD4" t="n">
        <v>492807.6929091194</v>
      </c>
      <c r="AE4" t="n">
        <v>674281.2265792564</v>
      </c>
      <c r="AF4" t="n">
        <v>1.588882736581731e-06</v>
      </c>
      <c r="AG4" t="n">
        <v>13</v>
      </c>
      <c r="AH4" t="n">
        <v>609928.7726741766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3.3539</v>
      </c>
      <c r="E5" t="n">
        <v>29.82</v>
      </c>
      <c r="F5" t="n">
        <v>21.09</v>
      </c>
      <c r="G5" t="n">
        <v>9.59</v>
      </c>
      <c r="H5" t="n">
        <v>0.13</v>
      </c>
      <c r="I5" t="n">
        <v>132</v>
      </c>
      <c r="J5" t="n">
        <v>233.96</v>
      </c>
      <c r="K5" t="n">
        <v>57.72</v>
      </c>
      <c r="L5" t="n">
        <v>1.75</v>
      </c>
      <c r="M5" t="n">
        <v>130</v>
      </c>
      <c r="N5" t="n">
        <v>54.49</v>
      </c>
      <c r="O5" t="n">
        <v>29089.39</v>
      </c>
      <c r="P5" t="n">
        <v>317.63</v>
      </c>
      <c r="Q5" t="n">
        <v>2104.37</v>
      </c>
      <c r="R5" t="n">
        <v>185.19</v>
      </c>
      <c r="S5" t="n">
        <v>60.53</v>
      </c>
      <c r="T5" t="n">
        <v>61940.07</v>
      </c>
      <c r="U5" t="n">
        <v>0.33</v>
      </c>
      <c r="V5" t="n">
        <v>0.8100000000000001</v>
      </c>
      <c r="W5" t="n">
        <v>0.37</v>
      </c>
      <c r="X5" t="n">
        <v>3.81</v>
      </c>
      <c r="Y5" t="n">
        <v>1</v>
      </c>
      <c r="Z5" t="n">
        <v>10</v>
      </c>
      <c r="AA5" t="n">
        <v>441.7233565465642</v>
      </c>
      <c r="AB5" t="n">
        <v>604.385383886145</v>
      </c>
      <c r="AC5" t="n">
        <v>546.7036911082645</v>
      </c>
      <c r="AD5" t="n">
        <v>441723.3565465641</v>
      </c>
      <c r="AE5" t="n">
        <v>604385.383886145</v>
      </c>
      <c r="AF5" t="n">
        <v>1.710849431816319e-06</v>
      </c>
      <c r="AG5" t="n">
        <v>12</v>
      </c>
      <c r="AH5" t="n">
        <v>546703.6911082645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3.5443</v>
      </c>
      <c r="E6" t="n">
        <v>28.21</v>
      </c>
      <c r="F6" t="n">
        <v>20.45</v>
      </c>
      <c r="G6" t="n">
        <v>11.05</v>
      </c>
      <c r="H6" t="n">
        <v>0.15</v>
      </c>
      <c r="I6" t="n">
        <v>111</v>
      </c>
      <c r="J6" t="n">
        <v>234.39</v>
      </c>
      <c r="K6" t="n">
        <v>57.72</v>
      </c>
      <c r="L6" t="n">
        <v>2</v>
      </c>
      <c r="M6" t="n">
        <v>109</v>
      </c>
      <c r="N6" t="n">
        <v>54.67</v>
      </c>
      <c r="O6" t="n">
        <v>29142.31</v>
      </c>
      <c r="P6" t="n">
        <v>305.77</v>
      </c>
      <c r="Q6" t="n">
        <v>2104.31</v>
      </c>
      <c r="R6" t="n">
        <v>163.94</v>
      </c>
      <c r="S6" t="n">
        <v>60.53</v>
      </c>
      <c r="T6" t="n">
        <v>51421.24</v>
      </c>
      <c r="U6" t="n">
        <v>0.37</v>
      </c>
      <c r="V6" t="n">
        <v>0.84</v>
      </c>
      <c r="W6" t="n">
        <v>0.34</v>
      </c>
      <c r="X6" t="n">
        <v>3.17</v>
      </c>
      <c r="Y6" t="n">
        <v>1</v>
      </c>
      <c r="Z6" t="n">
        <v>10</v>
      </c>
      <c r="AA6" t="n">
        <v>403.7981090586234</v>
      </c>
      <c r="AB6" t="n">
        <v>552.49438712931</v>
      </c>
      <c r="AC6" t="n">
        <v>499.7650982524303</v>
      </c>
      <c r="AD6" t="n">
        <v>403798.1090586234</v>
      </c>
      <c r="AE6" t="n">
        <v>552494.3871293099</v>
      </c>
      <c r="AF6" t="n">
        <v>1.807973893433489e-06</v>
      </c>
      <c r="AG6" t="n">
        <v>11</v>
      </c>
      <c r="AH6" t="n">
        <v>499765.0982524303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3.6761</v>
      </c>
      <c r="E7" t="n">
        <v>27.2</v>
      </c>
      <c r="F7" t="n">
        <v>20.08</v>
      </c>
      <c r="G7" t="n">
        <v>12.42</v>
      </c>
      <c r="H7" t="n">
        <v>0.17</v>
      </c>
      <c r="I7" t="n">
        <v>97</v>
      </c>
      <c r="J7" t="n">
        <v>234.82</v>
      </c>
      <c r="K7" t="n">
        <v>57.72</v>
      </c>
      <c r="L7" t="n">
        <v>2.25</v>
      </c>
      <c r="M7" t="n">
        <v>95</v>
      </c>
      <c r="N7" t="n">
        <v>54.85</v>
      </c>
      <c r="O7" t="n">
        <v>29195.29</v>
      </c>
      <c r="P7" t="n">
        <v>298.31</v>
      </c>
      <c r="Q7" t="n">
        <v>2104.26</v>
      </c>
      <c r="R7" t="n">
        <v>151.96</v>
      </c>
      <c r="S7" t="n">
        <v>60.53</v>
      </c>
      <c r="T7" t="n">
        <v>45501.51</v>
      </c>
      <c r="U7" t="n">
        <v>0.4</v>
      </c>
      <c r="V7" t="n">
        <v>0.86</v>
      </c>
      <c r="W7" t="n">
        <v>0.32</v>
      </c>
      <c r="X7" t="n">
        <v>2.8</v>
      </c>
      <c r="Y7" t="n">
        <v>1</v>
      </c>
      <c r="Z7" t="n">
        <v>10</v>
      </c>
      <c r="AA7" t="n">
        <v>387.410320617783</v>
      </c>
      <c r="AB7" t="n">
        <v>530.0718920063514</v>
      </c>
      <c r="AC7" t="n">
        <v>479.4825745938373</v>
      </c>
      <c r="AD7" t="n">
        <v>387410.320617783</v>
      </c>
      <c r="AE7" t="n">
        <v>530071.8920063514</v>
      </c>
      <c r="AF7" t="n">
        <v>1.875206057515122e-06</v>
      </c>
      <c r="AG7" t="n">
        <v>11</v>
      </c>
      <c r="AH7" t="n">
        <v>479482.5745938373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3.8084</v>
      </c>
      <c r="E8" t="n">
        <v>26.26</v>
      </c>
      <c r="F8" t="n">
        <v>19.68</v>
      </c>
      <c r="G8" t="n">
        <v>13.89</v>
      </c>
      <c r="H8" t="n">
        <v>0.19</v>
      </c>
      <c r="I8" t="n">
        <v>85</v>
      </c>
      <c r="J8" t="n">
        <v>235.25</v>
      </c>
      <c r="K8" t="n">
        <v>57.72</v>
      </c>
      <c r="L8" t="n">
        <v>2.5</v>
      </c>
      <c r="M8" t="n">
        <v>83</v>
      </c>
      <c r="N8" t="n">
        <v>55.03</v>
      </c>
      <c r="O8" t="n">
        <v>29248.33</v>
      </c>
      <c r="P8" t="n">
        <v>290.35</v>
      </c>
      <c r="Q8" t="n">
        <v>2104</v>
      </c>
      <c r="R8" t="n">
        <v>138.85</v>
      </c>
      <c r="S8" t="n">
        <v>60.53</v>
      </c>
      <c r="T8" t="n">
        <v>39007.37</v>
      </c>
      <c r="U8" t="n">
        <v>0.44</v>
      </c>
      <c r="V8" t="n">
        <v>0.87</v>
      </c>
      <c r="W8" t="n">
        <v>0.3</v>
      </c>
      <c r="X8" t="n">
        <v>2.4</v>
      </c>
      <c r="Y8" t="n">
        <v>1</v>
      </c>
      <c r="Z8" t="n">
        <v>10</v>
      </c>
      <c r="AA8" t="n">
        <v>371.7039131183898</v>
      </c>
      <c r="AB8" t="n">
        <v>508.5816923478862</v>
      </c>
      <c r="AC8" t="n">
        <v>460.0433694290916</v>
      </c>
      <c r="AD8" t="n">
        <v>371703.9131183898</v>
      </c>
      <c r="AE8" t="n">
        <v>508581.6923478863</v>
      </c>
      <c r="AF8" t="n">
        <v>1.942693275329994e-06</v>
      </c>
      <c r="AG8" t="n">
        <v>11</v>
      </c>
      <c r="AH8" t="n">
        <v>460043.3694290916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3.9221</v>
      </c>
      <c r="E9" t="n">
        <v>25.5</v>
      </c>
      <c r="F9" t="n">
        <v>19.37</v>
      </c>
      <c r="G9" t="n">
        <v>15.5</v>
      </c>
      <c r="H9" t="n">
        <v>0.21</v>
      </c>
      <c r="I9" t="n">
        <v>75</v>
      </c>
      <c r="J9" t="n">
        <v>235.68</v>
      </c>
      <c r="K9" t="n">
        <v>57.72</v>
      </c>
      <c r="L9" t="n">
        <v>2.75</v>
      </c>
      <c r="M9" t="n">
        <v>73</v>
      </c>
      <c r="N9" t="n">
        <v>55.21</v>
      </c>
      <c r="O9" t="n">
        <v>29301.44</v>
      </c>
      <c r="P9" t="n">
        <v>283.53</v>
      </c>
      <c r="Q9" t="n">
        <v>2104.07</v>
      </c>
      <c r="R9" t="n">
        <v>128.95</v>
      </c>
      <c r="S9" t="n">
        <v>60.53</v>
      </c>
      <c r="T9" t="n">
        <v>34104.47</v>
      </c>
      <c r="U9" t="n">
        <v>0.47</v>
      </c>
      <c r="V9" t="n">
        <v>0.89</v>
      </c>
      <c r="W9" t="n">
        <v>0.28</v>
      </c>
      <c r="X9" t="n">
        <v>2.09</v>
      </c>
      <c r="Y9" t="n">
        <v>1</v>
      </c>
      <c r="Z9" t="n">
        <v>10</v>
      </c>
      <c r="AA9" t="n">
        <v>348.3902950269326</v>
      </c>
      <c r="AB9" t="n">
        <v>476.6829715509141</v>
      </c>
      <c r="AC9" t="n">
        <v>431.1890177748466</v>
      </c>
      <c r="AD9" t="n">
        <v>348390.2950269326</v>
      </c>
      <c r="AE9" t="n">
        <v>476682.9715509141</v>
      </c>
      <c r="AF9" t="n">
        <v>2.000692494268399e-06</v>
      </c>
      <c r="AG9" t="n">
        <v>10</v>
      </c>
      <c r="AH9" t="n">
        <v>431189.0177748466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4.0043</v>
      </c>
      <c r="E10" t="n">
        <v>24.97</v>
      </c>
      <c r="F10" t="n">
        <v>19.17</v>
      </c>
      <c r="G10" t="n">
        <v>16.91</v>
      </c>
      <c r="H10" t="n">
        <v>0.23</v>
      </c>
      <c r="I10" t="n">
        <v>68</v>
      </c>
      <c r="J10" t="n">
        <v>236.11</v>
      </c>
      <c r="K10" t="n">
        <v>57.72</v>
      </c>
      <c r="L10" t="n">
        <v>3</v>
      </c>
      <c r="M10" t="n">
        <v>66</v>
      </c>
      <c r="N10" t="n">
        <v>55.39</v>
      </c>
      <c r="O10" t="n">
        <v>29354.61</v>
      </c>
      <c r="P10" t="n">
        <v>278.68</v>
      </c>
      <c r="Q10" t="n">
        <v>2103.94</v>
      </c>
      <c r="R10" t="n">
        <v>122.12</v>
      </c>
      <c r="S10" t="n">
        <v>60.53</v>
      </c>
      <c r="T10" t="n">
        <v>30725.22</v>
      </c>
      <c r="U10" t="n">
        <v>0.5</v>
      </c>
      <c r="V10" t="n">
        <v>0.9</v>
      </c>
      <c r="W10" t="n">
        <v>0.27</v>
      </c>
      <c r="X10" t="n">
        <v>1.89</v>
      </c>
      <c r="Y10" t="n">
        <v>1</v>
      </c>
      <c r="Z10" t="n">
        <v>10</v>
      </c>
      <c r="AA10" t="n">
        <v>339.9040055057462</v>
      </c>
      <c r="AB10" t="n">
        <v>465.0716558393563</v>
      </c>
      <c r="AC10" t="n">
        <v>420.6858697382159</v>
      </c>
      <c r="AD10" t="n">
        <v>339904.0055057462</v>
      </c>
      <c r="AE10" t="n">
        <v>465071.6558393562</v>
      </c>
      <c r="AF10" t="n">
        <v>2.042623328012786e-06</v>
      </c>
      <c r="AG10" t="n">
        <v>10</v>
      </c>
      <c r="AH10" t="n">
        <v>420685.8697382159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4.0808</v>
      </c>
      <c r="E11" t="n">
        <v>24.5</v>
      </c>
      <c r="F11" t="n">
        <v>18.97</v>
      </c>
      <c r="G11" t="n">
        <v>18.36</v>
      </c>
      <c r="H11" t="n">
        <v>0.24</v>
      </c>
      <c r="I11" t="n">
        <v>62</v>
      </c>
      <c r="J11" t="n">
        <v>236.54</v>
      </c>
      <c r="K11" t="n">
        <v>57.72</v>
      </c>
      <c r="L11" t="n">
        <v>3.25</v>
      </c>
      <c r="M11" t="n">
        <v>60</v>
      </c>
      <c r="N11" t="n">
        <v>55.57</v>
      </c>
      <c r="O11" t="n">
        <v>29407.85</v>
      </c>
      <c r="P11" t="n">
        <v>273.79</v>
      </c>
      <c r="Q11" t="n">
        <v>2104.34</v>
      </c>
      <c r="R11" t="n">
        <v>115.64</v>
      </c>
      <c r="S11" t="n">
        <v>60.53</v>
      </c>
      <c r="T11" t="n">
        <v>27515.34</v>
      </c>
      <c r="U11" t="n">
        <v>0.52</v>
      </c>
      <c r="V11" t="n">
        <v>0.91</v>
      </c>
      <c r="W11" t="n">
        <v>0.26</v>
      </c>
      <c r="X11" t="n">
        <v>1.69</v>
      </c>
      <c r="Y11" t="n">
        <v>1</v>
      </c>
      <c r="Z11" t="n">
        <v>10</v>
      </c>
      <c r="AA11" t="n">
        <v>332.0460970312549</v>
      </c>
      <c r="AB11" t="n">
        <v>454.3201187981018</v>
      </c>
      <c r="AC11" t="n">
        <v>410.9604443023017</v>
      </c>
      <c r="AD11" t="n">
        <v>332046.0970312549</v>
      </c>
      <c r="AE11" t="n">
        <v>454320.1187981018</v>
      </c>
      <c r="AF11" t="n">
        <v>2.081646549198256e-06</v>
      </c>
      <c r="AG11" t="n">
        <v>10</v>
      </c>
      <c r="AH11" t="n">
        <v>410960.4443023017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4.1697</v>
      </c>
      <c r="E12" t="n">
        <v>23.98</v>
      </c>
      <c r="F12" t="n">
        <v>18.72</v>
      </c>
      <c r="G12" t="n">
        <v>20.06</v>
      </c>
      <c r="H12" t="n">
        <v>0.26</v>
      </c>
      <c r="I12" t="n">
        <v>56</v>
      </c>
      <c r="J12" t="n">
        <v>236.98</v>
      </c>
      <c r="K12" t="n">
        <v>57.72</v>
      </c>
      <c r="L12" t="n">
        <v>3.5</v>
      </c>
      <c r="M12" t="n">
        <v>54</v>
      </c>
      <c r="N12" t="n">
        <v>55.75</v>
      </c>
      <c r="O12" t="n">
        <v>29461.15</v>
      </c>
      <c r="P12" t="n">
        <v>267.95</v>
      </c>
      <c r="Q12" t="n">
        <v>2104.04</v>
      </c>
      <c r="R12" t="n">
        <v>107.06</v>
      </c>
      <c r="S12" t="n">
        <v>60.53</v>
      </c>
      <c r="T12" t="n">
        <v>23256.41</v>
      </c>
      <c r="U12" t="n">
        <v>0.57</v>
      </c>
      <c r="V12" t="n">
        <v>0.92</v>
      </c>
      <c r="W12" t="n">
        <v>0.26</v>
      </c>
      <c r="X12" t="n">
        <v>1.44</v>
      </c>
      <c r="Y12" t="n">
        <v>1</v>
      </c>
      <c r="Z12" t="n">
        <v>10</v>
      </c>
      <c r="AA12" t="n">
        <v>323.1306032588174</v>
      </c>
      <c r="AB12" t="n">
        <v>442.1215468948268</v>
      </c>
      <c r="AC12" t="n">
        <v>399.9260869806721</v>
      </c>
      <c r="AD12" t="n">
        <v>323130.6032588173</v>
      </c>
      <c r="AE12" t="n">
        <v>442121.5468948268</v>
      </c>
      <c r="AF12" t="n">
        <v>2.126995102968038e-06</v>
      </c>
      <c r="AG12" t="n">
        <v>10</v>
      </c>
      <c r="AH12" t="n">
        <v>399926.0869806721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4.2259</v>
      </c>
      <c r="E13" t="n">
        <v>23.66</v>
      </c>
      <c r="F13" t="n">
        <v>18.59</v>
      </c>
      <c r="G13" t="n">
        <v>21.44</v>
      </c>
      <c r="H13" t="n">
        <v>0.28</v>
      </c>
      <c r="I13" t="n">
        <v>52</v>
      </c>
      <c r="J13" t="n">
        <v>237.41</v>
      </c>
      <c r="K13" t="n">
        <v>57.72</v>
      </c>
      <c r="L13" t="n">
        <v>3.75</v>
      </c>
      <c r="M13" t="n">
        <v>50</v>
      </c>
      <c r="N13" t="n">
        <v>55.93</v>
      </c>
      <c r="O13" t="n">
        <v>29514.51</v>
      </c>
      <c r="P13" t="n">
        <v>263.76</v>
      </c>
      <c r="Q13" t="n">
        <v>2104.01</v>
      </c>
      <c r="R13" t="n">
        <v>103.45</v>
      </c>
      <c r="S13" t="n">
        <v>60.53</v>
      </c>
      <c r="T13" t="n">
        <v>21471.79</v>
      </c>
      <c r="U13" t="n">
        <v>0.59</v>
      </c>
      <c r="V13" t="n">
        <v>0.92</v>
      </c>
      <c r="W13" t="n">
        <v>0.22</v>
      </c>
      <c r="X13" t="n">
        <v>1.31</v>
      </c>
      <c r="Y13" t="n">
        <v>1</v>
      </c>
      <c r="Z13" t="n">
        <v>10</v>
      </c>
      <c r="AA13" t="n">
        <v>317.4891965675519</v>
      </c>
      <c r="AB13" t="n">
        <v>434.4027253785394</v>
      </c>
      <c r="AC13" t="n">
        <v>392.9439389564652</v>
      </c>
      <c r="AD13" t="n">
        <v>317489.1965675519</v>
      </c>
      <c r="AE13" t="n">
        <v>434402.7253785394</v>
      </c>
      <c r="AF13" t="n">
        <v>2.155663142584031e-06</v>
      </c>
      <c r="AG13" t="n">
        <v>10</v>
      </c>
      <c r="AH13" t="n">
        <v>392943.9389564652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4.2114</v>
      </c>
      <c r="E14" t="n">
        <v>23.74</v>
      </c>
      <c r="F14" t="n">
        <v>18.8</v>
      </c>
      <c r="G14" t="n">
        <v>23.03</v>
      </c>
      <c r="H14" t="n">
        <v>0.3</v>
      </c>
      <c r="I14" t="n">
        <v>49</v>
      </c>
      <c r="J14" t="n">
        <v>237.84</v>
      </c>
      <c r="K14" t="n">
        <v>57.72</v>
      </c>
      <c r="L14" t="n">
        <v>4</v>
      </c>
      <c r="M14" t="n">
        <v>47</v>
      </c>
      <c r="N14" t="n">
        <v>56.12</v>
      </c>
      <c r="O14" t="n">
        <v>29567.95</v>
      </c>
      <c r="P14" t="n">
        <v>265.51</v>
      </c>
      <c r="Q14" t="n">
        <v>2103.89</v>
      </c>
      <c r="R14" t="n">
        <v>111.25</v>
      </c>
      <c r="S14" t="n">
        <v>60.53</v>
      </c>
      <c r="T14" t="n">
        <v>25384.42</v>
      </c>
      <c r="U14" t="n">
        <v>0.54</v>
      </c>
      <c r="V14" t="n">
        <v>0.91</v>
      </c>
      <c r="W14" t="n">
        <v>0.23</v>
      </c>
      <c r="X14" t="n">
        <v>1.53</v>
      </c>
      <c r="Y14" t="n">
        <v>1</v>
      </c>
      <c r="Z14" t="n">
        <v>10</v>
      </c>
      <c r="AA14" t="n">
        <v>319.8592986155668</v>
      </c>
      <c r="AB14" t="n">
        <v>437.6456035621562</v>
      </c>
      <c r="AC14" t="n">
        <v>395.8773213976456</v>
      </c>
      <c r="AD14" t="n">
        <v>319859.2986155668</v>
      </c>
      <c r="AE14" t="n">
        <v>437645.6035621562</v>
      </c>
      <c r="AF14" t="n">
        <v>2.148266584320118e-06</v>
      </c>
      <c r="AG14" t="n">
        <v>10</v>
      </c>
      <c r="AH14" t="n">
        <v>395877.3213976456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4.2836</v>
      </c>
      <c r="E15" t="n">
        <v>23.34</v>
      </c>
      <c r="F15" t="n">
        <v>18.59</v>
      </c>
      <c r="G15" t="n">
        <v>24.78</v>
      </c>
      <c r="H15" t="n">
        <v>0.32</v>
      </c>
      <c r="I15" t="n">
        <v>45</v>
      </c>
      <c r="J15" t="n">
        <v>238.28</v>
      </c>
      <c r="K15" t="n">
        <v>57.72</v>
      </c>
      <c r="L15" t="n">
        <v>4.25</v>
      </c>
      <c r="M15" t="n">
        <v>43</v>
      </c>
      <c r="N15" t="n">
        <v>56.3</v>
      </c>
      <c r="O15" t="n">
        <v>29621.44</v>
      </c>
      <c r="P15" t="n">
        <v>260.06</v>
      </c>
      <c r="Q15" t="n">
        <v>2104.16</v>
      </c>
      <c r="R15" t="n">
        <v>103.43</v>
      </c>
      <c r="S15" t="n">
        <v>60.53</v>
      </c>
      <c r="T15" t="n">
        <v>21495.19</v>
      </c>
      <c r="U15" t="n">
        <v>0.59</v>
      </c>
      <c r="V15" t="n">
        <v>0.92</v>
      </c>
      <c r="W15" t="n">
        <v>0.24</v>
      </c>
      <c r="X15" t="n">
        <v>1.31</v>
      </c>
      <c r="Y15" t="n">
        <v>1</v>
      </c>
      <c r="Z15" t="n">
        <v>10</v>
      </c>
      <c r="AA15" t="n">
        <v>312.5961726819415</v>
      </c>
      <c r="AB15" t="n">
        <v>427.7078742332685</v>
      </c>
      <c r="AC15" t="n">
        <v>386.8880350082162</v>
      </c>
      <c r="AD15" t="n">
        <v>312596.1726819415</v>
      </c>
      <c r="AE15" t="n">
        <v>427707.8742332684</v>
      </c>
      <c r="AF15" t="n">
        <v>2.185096343399738e-06</v>
      </c>
      <c r="AG15" t="n">
        <v>10</v>
      </c>
      <c r="AH15" t="n">
        <v>386888.0350082162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4.3303</v>
      </c>
      <c r="E16" t="n">
        <v>23.09</v>
      </c>
      <c r="F16" t="n">
        <v>18.47</v>
      </c>
      <c r="G16" t="n">
        <v>26.39</v>
      </c>
      <c r="H16" t="n">
        <v>0.34</v>
      </c>
      <c r="I16" t="n">
        <v>42</v>
      </c>
      <c r="J16" t="n">
        <v>238.71</v>
      </c>
      <c r="K16" t="n">
        <v>57.72</v>
      </c>
      <c r="L16" t="n">
        <v>4.5</v>
      </c>
      <c r="M16" t="n">
        <v>40</v>
      </c>
      <c r="N16" t="n">
        <v>56.49</v>
      </c>
      <c r="O16" t="n">
        <v>29675.01</v>
      </c>
      <c r="P16" t="n">
        <v>256.11</v>
      </c>
      <c r="Q16" t="n">
        <v>2103.94</v>
      </c>
      <c r="R16" t="n">
        <v>99.56</v>
      </c>
      <c r="S16" t="n">
        <v>60.53</v>
      </c>
      <c r="T16" t="n">
        <v>19576.04</v>
      </c>
      <c r="U16" t="n">
        <v>0.61</v>
      </c>
      <c r="V16" t="n">
        <v>0.93</v>
      </c>
      <c r="W16" t="n">
        <v>0.23</v>
      </c>
      <c r="X16" t="n">
        <v>1.19</v>
      </c>
      <c r="Y16" t="n">
        <v>1</v>
      </c>
      <c r="Z16" t="n">
        <v>10</v>
      </c>
      <c r="AA16" t="n">
        <v>297.0506793596539</v>
      </c>
      <c r="AB16" t="n">
        <v>406.4378444509519</v>
      </c>
      <c r="AC16" t="n">
        <v>367.6479870156497</v>
      </c>
      <c r="AD16" t="n">
        <v>297050.679359654</v>
      </c>
      <c r="AE16" t="n">
        <v>406437.8444509519</v>
      </c>
      <c r="AF16" t="n">
        <v>2.208918362084201e-06</v>
      </c>
      <c r="AG16" t="n">
        <v>9</v>
      </c>
      <c r="AH16" t="n">
        <v>367647.9870156497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4.3606</v>
      </c>
      <c r="E17" t="n">
        <v>22.93</v>
      </c>
      <c r="F17" t="n">
        <v>18.4</v>
      </c>
      <c r="G17" t="n">
        <v>27.6</v>
      </c>
      <c r="H17" t="n">
        <v>0.35</v>
      </c>
      <c r="I17" t="n">
        <v>40</v>
      </c>
      <c r="J17" t="n">
        <v>239.14</v>
      </c>
      <c r="K17" t="n">
        <v>57.72</v>
      </c>
      <c r="L17" t="n">
        <v>4.75</v>
      </c>
      <c r="M17" t="n">
        <v>38</v>
      </c>
      <c r="N17" t="n">
        <v>56.67</v>
      </c>
      <c r="O17" t="n">
        <v>29728.63</v>
      </c>
      <c r="P17" t="n">
        <v>252.75</v>
      </c>
      <c r="Q17" t="n">
        <v>2104</v>
      </c>
      <c r="R17" t="n">
        <v>97.41</v>
      </c>
      <c r="S17" t="n">
        <v>60.53</v>
      </c>
      <c r="T17" t="n">
        <v>18508.21</v>
      </c>
      <c r="U17" t="n">
        <v>0.62</v>
      </c>
      <c r="V17" t="n">
        <v>0.93</v>
      </c>
      <c r="W17" t="n">
        <v>0.23</v>
      </c>
      <c r="X17" t="n">
        <v>1.12</v>
      </c>
      <c r="Y17" t="n">
        <v>1</v>
      </c>
      <c r="Z17" t="n">
        <v>10</v>
      </c>
      <c r="AA17" t="n">
        <v>293.5989543926216</v>
      </c>
      <c r="AB17" t="n">
        <v>401.7150420717002</v>
      </c>
      <c r="AC17" t="n">
        <v>363.3759222669789</v>
      </c>
      <c r="AD17" t="n">
        <v>293598.9543926216</v>
      </c>
      <c r="AE17" t="n">
        <v>401715.0420717002</v>
      </c>
      <c r="AF17" t="n">
        <v>2.224374618318447e-06</v>
      </c>
      <c r="AG17" t="n">
        <v>9</v>
      </c>
      <c r="AH17" t="n">
        <v>363375.9222669789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4.404</v>
      </c>
      <c r="E18" t="n">
        <v>22.71</v>
      </c>
      <c r="F18" t="n">
        <v>18.31</v>
      </c>
      <c r="G18" t="n">
        <v>29.7</v>
      </c>
      <c r="H18" t="n">
        <v>0.37</v>
      </c>
      <c r="I18" t="n">
        <v>37</v>
      </c>
      <c r="J18" t="n">
        <v>239.58</v>
      </c>
      <c r="K18" t="n">
        <v>57.72</v>
      </c>
      <c r="L18" t="n">
        <v>5</v>
      </c>
      <c r="M18" t="n">
        <v>35</v>
      </c>
      <c r="N18" t="n">
        <v>56.86</v>
      </c>
      <c r="O18" t="n">
        <v>29782.33</v>
      </c>
      <c r="P18" t="n">
        <v>250.09</v>
      </c>
      <c r="Q18" t="n">
        <v>2103.97</v>
      </c>
      <c r="R18" t="n">
        <v>94.36</v>
      </c>
      <c r="S18" t="n">
        <v>60.53</v>
      </c>
      <c r="T18" t="n">
        <v>16997.61</v>
      </c>
      <c r="U18" t="n">
        <v>0.64</v>
      </c>
      <c r="V18" t="n">
        <v>0.9399999999999999</v>
      </c>
      <c r="W18" t="n">
        <v>0.22</v>
      </c>
      <c r="X18" t="n">
        <v>1.03</v>
      </c>
      <c r="Y18" t="n">
        <v>1</v>
      </c>
      <c r="Z18" t="n">
        <v>10</v>
      </c>
      <c r="AA18" t="n">
        <v>289.9501750657133</v>
      </c>
      <c r="AB18" t="n">
        <v>396.7226212238411</v>
      </c>
      <c r="AC18" t="n">
        <v>358.8599710579328</v>
      </c>
      <c r="AD18" t="n">
        <v>289950.1750657133</v>
      </c>
      <c r="AE18" t="n">
        <v>396722.6212238411</v>
      </c>
      <c r="AF18" t="n">
        <v>2.246513282363537e-06</v>
      </c>
      <c r="AG18" t="n">
        <v>9</v>
      </c>
      <c r="AH18" t="n">
        <v>358859.9710579328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4.4361</v>
      </c>
      <c r="E19" t="n">
        <v>22.54</v>
      </c>
      <c r="F19" t="n">
        <v>18.24</v>
      </c>
      <c r="G19" t="n">
        <v>31.27</v>
      </c>
      <c r="H19" t="n">
        <v>0.39</v>
      </c>
      <c r="I19" t="n">
        <v>35</v>
      </c>
      <c r="J19" t="n">
        <v>240.02</v>
      </c>
      <c r="K19" t="n">
        <v>57.72</v>
      </c>
      <c r="L19" t="n">
        <v>5.25</v>
      </c>
      <c r="M19" t="n">
        <v>33</v>
      </c>
      <c r="N19" t="n">
        <v>57.04</v>
      </c>
      <c r="O19" t="n">
        <v>29836.09</v>
      </c>
      <c r="P19" t="n">
        <v>246.71</v>
      </c>
      <c r="Q19" t="n">
        <v>2103.88</v>
      </c>
      <c r="R19" t="n">
        <v>92.03</v>
      </c>
      <c r="S19" t="n">
        <v>60.53</v>
      </c>
      <c r="T19" t="n">
        <v>15846.08</v>
      </c>
      <c r="U19" t="n">
        <v>0.66</v>
      </c>
      <c r="V19" t="n">
        <v>0.9399999999999999</v>
      </c>
      <c r="W19" t="n">
        <v>0.22</v>
      </c>
      <c r="X19" t="n">
        <v>0.96</v>
      </c>
      <c r="Y19" t="n">
        <v>1</v>
      </c>
      <c r="Z19" t="n">
        <v>10</v>
      </c>
      <c r="AA19" t="n">
        <v>286.5171254653405</v>
      </c>
      <c r="AB19" t="n">
        <v>392.0253713051519</v>
      </c>
      <c r="AC19" t="n">
        <v>354.6110200788517</v>
      </c>
      <c r="AD19" t="n">
        <v>286517.1254653406</v>
      </c>
      <c r="AE19" t="n">
        <v>392025.3713051519</v>
      </c>
      <c r="AF19" t="n">
        <v>2.26288773203744e-06</v>
      </c>
      <c r="AG19" t="n">
        <v>9</v>
      </c>
      <c r="AH19" t="n">
        <v>354611.0200788517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4.4654</v>
      </c>
      <c r="E20" t="n">
        <v>22.39</v>
      </c>
      <c r="F20" t="n">
        <v>18.18</v>
      </c>
      <c r="G20" t="n">
        <v>33.06</v>
      </c>
      <c r="H20" t="n">
        <v>0.41</v>
      </c>
      <c r="I20" t="n">
        <v>33</v>
      </c>
      <c r="J20" t="n">
        <v>240.45</v>
      </c>
      <c r="K20" t="n">
        <v>57.72</v>
      </c>
      <c r="L20" t="n">
        <v>5.5</v>
      </c>
      <c r="M20" t="n">
        <v>31</v>
      </c>
      <c r="N20" t="n">
        <v>57.23</v>
      </c>
      <c r="O20" t="n">
        <v>29890.04</v>
      </c>
      <c r="P20" t="n">
        <v>243.49</v>
      </c>
      <c r="Q20" t="n">
        <v>2103.94</v>
      </c>
      <c r="R20" t="n">
        <v>90.2</v>
      </c>
      <c r="S20" t="n">
        <v>60.53</v>
      </c>
      <c r="T20" t="n">
        <v>14939.86</v>
      </c>
      <c r="U20" t="n">
        <v>0.67</v>
      </c>
      <c r="V20" t="n">
        <v>0.95</v>
      </c>
      <c r="W20" t="n">
        <v>0.21</v>
      </c>
      <c r="X20" t="n">
        <v>0.9</v>
      </c>
      <c r="Y20" t="n">
        <v>1</v>
      </c>
      <c r="Z20" t="n">
        <v>10</v>
      </c>
      <c r="AA20" t="n">
        <v>283.3649293348105</v>
      </c>
      <c r="AB20" t="n">
        <v>387.7123974942821</v>
      </c>
      <c r="AC20" t="n">
        <v>350.7096704351947</v>
      </c>
      <c r="AD20" t="n">
        <v>283364.9293348105</v>
      </c>
      <c r="AE20" t="n">
        <v>387712.3974942821</v>
      </c>
      <c r="AF20" t="n">
        <v>2.277833880805208e-06</v>
      </c>
      <c r="AG20" t="n">
        <v>9</v>
      </c>
      <c r="AH20" t="n">
        <v>350709.6704351946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4.4956</v>
      </c>
      <c r="E21" t="n">
        <v>22.24</v>
      </c>
      <c r="F21" t="n">
        <v>18.12</v>
      </c>
      <c r="G21" t="n">
        <v>35.08</v>
      </c>
      <c r="H21" t="n">
        <v>0.42</v>
      </c>
      <c r="I21" t="n">
        <v>31</v>
      </c>
      <c r="J21" t="n">
        <v>240.89</v>
      </c>
      <c r="K21" t="n">
        <v>57.72</v>
      </c>
      <c r="L21" t="n">
        <v>5.75</v>
      </c>
      <c r="M21" t="n">
        <v>29</v>
      </c>
      <c r="N21" t="n">
        <v>57.42</v>
      </c>
      <c r="O21" t="n">
        <v>29943.94</v>
      </c>
      <c r="P21" t="n">
        <v>240.04</v>
      </c>
      <c r="Q21" t="n">
        <v>2104</v>
      </c>
      <c r="R21" t="n">
        <v>88.09</v>
      </c>
      <c r="S21" t="n">
        <v>60.53</v>
      </c>
      <c r="T21" t="n">
        <v>13896.34</v>
      </c>
      <c r="U21" t="n">
        <v>0.6899999999999999</v>
      </c>
      <c r="V21" t="n">
        <v>0.95</v>
      </c>
      <c r="W21" t="n">
        <v>0.21</v>
      </c>
      <c r="X21" t="n">
        <v>0.85</v>
      </c>
      <c r="Y21" t="n">
        <v>1</v>
      </c>
      <c r="Z21" t="n">
        <v>10</v>
      </c>
      <c r="AA21" t="n">
        <v>280.0937118089047</v>
      </c>
      <c r="AB21" t="n">
        <v>383.2365733594059</v>
      </c>
      <c r="AC21" t="n">
        <v>346.6610126738923</v>
      </c>
      <c r="AD21" t="n">
        <v>280093.7118089047</v>
      </c>
      <c r="AE21" t="n">
        <v>383236.5733594059</v>
      </c>
      <c r="AF21" t="n">
        <v>2.293239126292805e-06</v>
      </c>
      <c r="AG21" t="n">
        <v>9</v>
      </c>
      <c r="AH21" t="n">
        <v>346661.0126738923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4.5101</v>
      </c>
      <c r="E22" t="n">
        <v>22.17</v>
      </c>
      <c r="F22" t="n">
        <v>18.1</v>
      </c>
      <c r="G22" t="n">
        <v>36.19</v>
      </c>
      <c r="H22" t="n">
        <v>0.44</v>
      </c>
      <c r="I22" t="n">
        <v>30</v>
      </c>
      <c r="J22" t="n">
        <v>241.33</v>
      </c>
      <c r="K22" t="n">
        <v>57.72</v>
      </c>
      <c r="L22" t="n">
        <v>6</v>
      </c>
      <c r="M22" t="n">
        <v>28</v>
      </c>
      <c r="N22" t="n">
        <v>57.6</v>
      </c>
      <c r="O22" t="n">
        <v>29997.9</v>
      </c>
      <c r="P22" t="n">
        <v>237.76</v>
      </c>
      <c r="Q22" t="n">
        <v>2103.9</v>
      </c>
      <c r="R22" t="n">
        <v>87.25</v>
      </c>
      <c r="S22" t="n">
        <v>60.53</v>
      </c>
      <c r="T22" t="n">
        <v>13479.69</v>
      </c>
      <c r="U22" t="n">
        <v>0.6899999999999999</v>
      </c>
      <c r="V22" t="n">
        <v>0.95</v>
      </c>
      <c r="W22" t="n">
        <v>0.21</v>
      </c>
      <c r="X22" t="n">
        <v>0.82</v>
      </c>
      <c r="Y22" t="n">
        <v>1</v>
      </c>
      <c r="Z22" t="n">
        <v>10</v>
      </c>
      <c r="AA22" t="n">
        <v>278.2296638412211</v>
      </c>
      <c r="AB22" t="n">
        <v>380.6861006940288</v>
      </c>
      <c r="AC22" t="n">
        <v>344.3539535400879</v>
      </c>
      <c r="AD22" t="n">
        <v>278229.6638412211</v>
      </c>
      <c r="AE22" t="n">
        <v>380686.1006940288</v>
      </c>
      <c r="AF22" t="n">
        <v>2.300635684556719e-06</v>
      </c>
      <c r="AG22" t="n">
        <v>9</v>
      </c>
      <c r="AH22" t="n">
        <v>344353.9535400879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4.5509</v>
      </c>
      <c r="E23" t="n">
        <v>21.97</v>
      </c>
      <c r="F23" t="n">
        <v>17.99</v>
      </c>
      <c r="G23" t="n">
        <v>38.55</v>
      </c>
      <c r="H23" t="n">
        <v>0.46</v>
      </c>
      <c r="I23" t="n">
        <v>28</v>
      </c>
      <c r="J23" t="n">
        <v>241.77</v>
      </c>
      <c r="K23" t="n">
        <v>57.72</v>
      </c>
      <c r="L23" t="n">
        <v>6.25</v>
      </c>
      <c r="M23" t="n">
        <v>26</v>
      </c>
      <c r="N23" t="n">
        <v>57.79</v>
      </c>
      <c r="O23" t="n">
        <v>30051.93</v>
      </c>
      <c r="P23" t="n">
        <v>233.94</v>
      </c>
      <c r="Q23" t="n">
        <v>2103.91</v>
      </c>
      <c r="R23" t="n">
        <v>83.59</v>
      </c>
      <c r="S23" t="n">
        <v>60.53</v>
      </c>
      <c r="T23" t="n">
        <v>11658.11</v>
      </c>
      <c r="U23" t="n">
        <v>0.72</v>
      </c>
      <c r="V23" t="n">
        <v>0.96</v>
      </c>
      <c r="W23" t="n">
        <v>0.21</v>
      </c>
      <c r="X23" t="n">
        <v>0.71</v>
      </c>
      <c r="Y23" t="n">
        <v>1</v>
      </c>
      <c r="Z23" t="n">
        <v>10</v>
      </c>
      <c r="AA23" t="n">
        <v>274.2742497458466</v>
      </c>
      <c r="AB23" t="n">
        <v>375.2741286281832</v>
      </c>
      <c r="AC23" t="n">
        <v>339.4584924924562</v>
      </c>
      <c r="AD23" t="n">
        <v>274274.2497458466</v>
      </c>
      <c r="AE23" t="n">
        <v>375274.1286281832</v>
      </c>
      <c r="AF23" t="n">
        <v>2.321448069188969e-06</v>
      </c>
      <c r="AG23" t="n">
        <v>9</v>
      </c>
      <c r="AH23" t="n">
        <v>339458.4924924562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4.5857</v>
      </c>
      <c r="E24" t="n">
        <v>21.81</v>
      </c>
      <c r="F24" t="n">
        <v>17.87</v>
      </c>
      <c r="G24" t="n">
        <v>39.71</v>
      </c>
      <c r="H24" t="n">
        <v>0.48</v>
      </c>
      <c r="I24" t="n">
        <v>27</v>
      </c>
      <c r="J24" t="n">
        <v>242.2</v>
      </c>
      <c r="K24" t="n">
        <v>57.72</v>
      </c>
      <c r="L24" t="n">
        <v>6.5</v>
      </c>
      <c r="M24" t="n">
        <v>25</v>
      </c>
      <c r="N24" t="n">
        <v>57.98</v>
      </c>
      <c r="O24" t="n">
        <v>30106.03</v>
      </c>
      <c r="P24" t="n">
        <v>228.75</v>
      </c>
      <c r="Q24" t="n">
        <v>2103.91</v>
      </c>
      <c r="R24" t="n">
        <v>79.79000000000001</v>
      </c>
      <c r="S24" t="n">
        <v>60.53</v>
      </c>
      <c r="T24" t="n">
        <v>9762.629999999999</v>
      </c>
      <c r="U24" t="n">
        <v>0.76</v>
      </c>
      <c r="V24" t="n">
        <v>0.96</v>
      </c>
      <c r="W24" t="n">
        <v>0.2</v>
      </c>
      <c r="X24" t="n">
        <v>0.59</v>
      </c>
      <c r="Y24" t="n">
        <v>1</v>
      </c>
      <c r="Z24" t="n">
        <v>10</v>
      </c>
      <c r="AA24" t="n">
        <v>269.8630362011208</v>
      </c>
      <c r="AB24" t="n">
        <v>369.2385116472826</v>
      </c>
      <c r="AC24" t="n">
        <v>333.998906325171</v>
      </c>
      <c r="AD24" t="n">
        <v>269863.0362011208</v>
      </c>
      <c r="AE24" t="n">
        <v>369238.5116472826</v>
      </c>
      <c r="AF24" t="n">
        <v>2.33919980902236e-06</v>
      </c>
      <c r="AG24" t="n">
        <v>9</v>
      </c>
      <c r="AH24" t="n">
        <v>333998.906325171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4.5571</v>
      </c>
      <c r="E25" t="n">
        <v>21.94</v>
      </c>
      <c r="F25" t="n">
        <v>18.05</v>
      </c>
      <c r="G25" t="n">
        <v>41.65</v>
      </c>
      <c r="H25" t="n">
        <v>0.49</v>
      </c>
      <c r="I25" t="n">
        <v>26</v>
      </c>
      <c r="J25" t="n">
        <v>242.64</v>
      </c>
      <c r="K25" t="n">
        <v>57.72</v>
      </c>
      <c r="L25" t="n">
        <v>6.75</v>
      </c>
      <c r="M25" t="n">
        <v>24</v>
      </c>
      <c r="N25" t="n">
        <v>58.17</v>
      </c>
      <c r="O25" t="n">
        <v>30160.2</v>
      </c>
      <c r="P25" t="n">
        <v>230.61</v>
      </c>
      <c r="Q25" t="n">
        <v>2104.03</v>
      </c>
      <c r="R25" t="n">
        <v>86.23</v>
      </c>
      <c r="S25" t="n">
        <v>60.53</v>
      </c>
      <c r="T25" t="n">
        <v>12989.17</v>
      </c>
      <c r="U25" t="n">
        <v>0.7</v>
      </c>
      <c r="V25" t="n">
        <v>0.95</v>
      </c>
      <c r="W25" t="n">
        <v>0.2</v>
      </c>
      <c r="X25" t="n">
        <v>0.77</v>
      </c>
      <c r="Y25" t="n">
        <v>1</v>
      </c>
      <c r="Z25" t="n">
        <v>10</v>
      </c>
      <c r="AA25" t="n">
        <v>272.4389856054608</v>
      </c>
      <c r="AB25" t="n">
        <v>372.7630392651677</v>
      </c>
      <c r="AC25" t="n">
        <v>337.1870579739108</v>
      </c>
      <c r="AD25" t="n">
        <v>272438.9856054608</v>
      </c>
      <c r="AE25" t="n">
        <v>372763.0392651677</v>
      </c>
      <c r="AF25" t="n">
        <v>2.324610735481125e-06</v>
      </c>
      <c r="AG25" t="n">
        <v>9</v>
      </c>
      <c r="AH25" t="n">
        <v>337187.0579739108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4.5774</v>
      </c>
      <c r="E26" t="n">
        <v>21.85</v>
      </c>
      <c r="F26" t="n">
        <v>18</v>
      </c>
      <c r="G26" t="n">
        <v>43.2</v>
      </c>
      <c r="H26" t="n">
        <v>0.51</v>
      </c>
      <c r="I26" t="n">
        <v>25</v>
      </c>
      <c r="J26" t="n">
        <v>243.08</v>
      </c>
      <c r="K26" t="n">
        <v>57.72</v>
      </c>
      <c r="L26" t="n">
        <v>7</v>
      </c>
      <c r="M26" t="n">
        <v>23</v>
      </c>
      <c r="N26" t="n">
        <v>58.36</v>
      </c>
      <c r="O26" t="n">
        <v>30214.44</v>
      </c>
      <c r="P26" t="n">
        <v>226.85</v>
      </c>
      <c r="Q26" t="n">
        <v>2103.84</v>
      </c>
      <c r="R26" t="n">
        <v>84.31</v>
      </c>
      <c r="S26" t="n">
        <v>60.53</v>
      </c>
      <c r="T26" t="n">
        <v>12034.17</v>
      </c>
      <c r="U26" t="n">
        <v>0.72</v>
      </c>
      <c r="V26" t="n">
        <v>0.95</v>
      </c>
      <c r="W26" t="n">
        <v>0.2</v>
      </c>
      <c r="X26" t="n">
        <v>0.72</v>
      </c>
      <c r="Y26" t="n">
        <v>1</v>
      </c>
      <c r="Z26" t="n">
        <v>10</v>
      </c>
      <c r="AA26" t="n">
        <v>269.5390173452636</v>
      </c>
      <c r="AB26" t="n">
        <v>368.7951747539956</v>
      </c>
      <c r="AC26" t="n">
        <v>333.5978808827521</v>
      </c>
      <c r="AD26" t="n">
        <v>269539.0173452636</v>
      </c>
      <c r="AE26" t="n">
        <v>368795.1747539956</v>
      </c>
      <c r="AF26" t="n">
        <v>2.334965917050603e-06</v>
      </c>
      <c r="AG26" t="n">
        <v>9</v>
      </c>
      <c r="AH26" t="n">
        <v>333597.8808827521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4.5959</v>
      </c>
      <c r="E27" t="n">
        <v>21.76</v>
      </c>
      <c r="F27" t="n">
        <v>17.96</v>
      </c>
      <c r="G27" t="n">
        <v>44.89</v>
      </c>
      <c r="H27" t="n">
        <v>0.53</v>
      </c>
      <c r="I27" t="n">
        <v>24</v>
      </c>
      <c r="J27" t="n">
        <v>243.52</v>
      </c>
      <c r="K27" t="n">
        <v>57.72</v>
      </c>
      <c r="L27" t="n">
        <v>7.25</v>
      </c>
      <c r="M27" t="n">
        <v>22</v>
      </c>
      <c r="N27" t="n">
        <v>58.55</v>
      </c>
      <c r="O27" t="n">
        <v>30268.74</v>
      </c>
      <c r="P27" t="n">
        <v>224.01</v>
      </c>
      <c r="Q27" t="n">
        <v>2103.87</v>
      </c>
      <c r="R27" t="n">
        <v>82.79000000000001</v>
      </c>
      <c r="S27" t="n">
        <v>60.53</v>
      </c>
      <c r="T27" t="n">
        <v>11282.11</v>
      </c>
      <c r="U27" t="n">
        <v>0.73</v>
      </c>
      <c r="V27" t="n">
        <v>0.96</v>
      </c>
      <c r="W27" t="n">
        <v>0.2</v>
      </c>
      <c r="X27" t="n">
        <v>0.68</v>
      </c>
      <c r="Y27" t="n">
        <v>1</v>
      </c>
      <c r="Z27" t="n">
        <v>10</v>
      </c>
      <c r="AA27" t="n">
        <v>267.2429550017802</v>
      </c>
      <c r="AB27" t="n">
        <v>365.6536009605202</v>
      </c>
      <c r="AC27" t="n">
        <v>330.7561344828995</v>
      </c>
      <c r="AD27" t="n">
        <v>267242.9550017802</v>
      </c>
      <c r="AE27" t="n">
        <v>365653.6009605202</v>
      </c>
      <c r="AF27" t="n">
        <v>2.344402905180422e-06</v>
      </c>
      <c r="AG27" t="n">
        <v>9</v>
      </c>
      <c r="AH27" t="n">
        <v>330756.1344828995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4.6299</v>
      </c>
      <c r="E28" t="n">
        <v>21.6</v>
      </c>
      <c r="F28" t="n">
        <v>17.89</v>
      </c>
      <c r="G28" t="n">
        <v>48.78</v>
      </c>
      <c r="H28" t="n">
        <v>0.55</v>
      </c>
      <c r="I28" t="n">
        <v>22</v>
      </c>
      <c r="J28" t="n">
        <v>243.96</v>
      </c>
      <c r="K28" t="n">
        <v>57.72</v>
      </c>
      <c r="L28" t="n">
        <v>7.5</v>
      </c>
      <c r="M28" t="n">
        <v>20</v>
      </c>
      <c r="N28" t="n">
        <v>58.74</v>
      </c>
      <c r="O28" t="n">
        <v>30323.11</v>
      </c>
      <c r="P28" t="n">
        <v>219.34</v>
      </c>
      <c r="Q28" t="n">
        <v>2103.91</v>
      </c>
      <c r="R28" t="n">
        <v>80.54000000000001</v>
      </c>
      <c r="S28" t="n">
        <v>60.53</v>
      </c>
      <c r="T28" t="n">
        <v>10162.85</v>
      </c>
      <c r="U28" t="n">
        <v>0.75</v>
      </c>
      <c r="V28" t="n">
        <v>0.96</v>
      </c>
      <c r="W28" t="n">
        <v>0.2</v>
      </c>
      <c r="X28" t="n">
        <v>0.61</v>
      </c>
      <c r="Y28" t="n">
        <v>1</v>
      </c>
      <c r="Z28" t="n">
        <v>10</v>
      </c>
      <c r="AA28" t="n">
        <v>263.3679178510322</v>
      </c>
      <c r="AB28" t="n">
        <v>360.351604176293</v>
      </c>
      <c r="AC28" t="n">
        <v>325.9601528303597</v>
      </c>
      <c r="AD28" t="n">
        <v>263367.9178510322</v>
      </c>
      <c r="AE28" t="n">
        <v>360351.604176293</v>
      </c>
      <c r="AF28" t="n">
        <v>2.361746559040631e-06</v>
      </c>
      <c r="AG28" t="n">
        <v>9</v>
      </c>
      <c r="AH28" t="n">
        <v>325960.1528303598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4.6519</v>
      </c>
      <c r="E29" t="n">
        <v>21.5</v>
      </c>
      <c r="F29" t="n">
        <v>17.83</v>
      </c>
      <c r="G29" t="n">
        <v>50.95</v>
      </c>
      <c r="H29" t="n">
        <v>0.5600000000000001</v>
      </c>
      <c r="I29" t="n">
        <v>21</v>
      </c>
      <c r="J29" t="n">
        <v>244.41</v>
      </c>
      <c r="K29" t="n">
        <v>57.72</v>
      </c>
      <c r="L29" t="n">
        <v>7.75</v>
      </c>
      <c r="M29" t="n">
        <v>19</v>
      </c>
      <c r="N29" t="n">
        <v>58.93</v>
      </c>
      <c r="O29" t="n">
        <v>30377.55</v>
      </c>
      <c r="P29" t="n">
        <v>215.72</v>
      </c>
      <c r="Q29" t="n">
        <v>2103.92</v>
      </c>
      <c r="R29" t="n">
        <v>78.62</v>
      </c>
      <c r="S29" t="n">
        <v>60.53</v>
      </c>
      <c r="T29" t="n">
        <v>9210.41</v>
      </c>
      <c r="U29" t="n">
        <v>0.77</v>
      </c>
      <c r="V29" t="n">
        <v>0.96</v>
      </c>
      <c r="W29" t="n">
        <v>0.2</v>
      </c>
      <c r="X29" t="n">
        <v>0.55</v>
      </c>
      <c r="Y29" t="n">
        <v>1</v>
      </c>
      <c r="Z29" t="n">
        <v>10</v>
      </c>
      <c r="AA29" t="n">
        <v>260.5385821130843</v>
      </c>
      <c r="AB29" t="n">
        <v>356.4803821981494</v>
      </c>
      <c r="AC29" t="n">
        <v>322.458394844516</v>
      </c>
      <c r="AD29" t="n">
        <v>260538.5821130843</v>
      </c>
      <c r="AE29" t="n">
        <v>356480.3821981493</v>
      </c>
      <c r="AF29" t="n">
        <v>2.37296892330312e-06</v>
      </c>
      <c r="AG29" t="n">
        <v>9</v>
      </c>
      <c r="AH29" t="n">
        <v>322458.3948445159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4.6485</v>
      </c>
      <c r="E30" t="n">
        <v>21.51</v>
      </c>
      <c r="F30" t="n">
        <v>17.85</v>
      </c>
      <c r="G30" t="n">
        <v>50.99</v>
      </c>
      <c r="H30" t="n">
        <v>0.58</v>
      </c>
      <c r="I30" t="n">
        <v>21</v>
      </c>
      <c r="J30" t="n">
        <v>244.85</v>
      </c>
      <c r="K30" t="n">
        <v>57.72</v>
      </c>
      <c r="L30" t="n">
        <v>8</v>
      </c>
      <c r="M30" t="n">
        <v>18</v>
      </c>
      <c r="N30" t="n">
        <v>59.12</v>
      </c>
      <c r="O30" t="n">
        <v>30432.06</v>
      </c>
      <c r="P30" t="n">
        <v>214.78</v>
      </c>
      <c r="Q30" t="n">
        <v>2103.85</v>
      </c>
      <c r="R30" t="n">
        <v>79.18000000000001</v>
      </c>
      <c r="S30" t="n">
        <v>60.53</v>
      </c>
      <c r="T30" t="n">
        <v>9488.93</v>
      </c>
      <c r="U30" t="n">
        <v>0.76</v>
      </c>
      <c r="V30" t="n">
        <v>0.96</v>
      </c>
      <c r="W30" t="n">
        <v>0.2</v>
      </c>
      <c r="X30" t="n">
        <v>0.57</v>
      </c>
      <c r="Y30" t="n">
        <v>1</v>
      </c>
      <c r="Z30" t="n">
        <v>10</v>
      </c>
      <c r="AA30" t="n">
        <v>260.2239219373887</v>
      </c>
      <c r="AB30" t="n">
        <v>356.0498502639355</v>
      </c>
      <c r="AC30" t="n">
        <v>322.0689522738481</v>
      </c>
      <c r="AD30" t="n">
        <v>260223.9219373887</v>
      </c>
      <c r="AE30" t="n">
        <v>356049.8502639355</v>
      </c>
      <c r="AF30" t="n">
        <v>2.371234557917098e-06</v>
      </c>
      <c r="AG30" t="n">
        <v>9</v>
      </c>
      <c r="AH30" t="n">
        <v>322068.9522738481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4.6629</v>
      </c>
      <c r="E31" t="n">
        <v>21.45</v>
      </c>
      <c r="F31" t="n">
        <v>17.83</v>
      </c>
      <c r="G31" t="n">
        <v>53.48</v>
      </c>
      <c r="H31" t="n">
        <v>0.6</v>
      </c>
      <c r="I31" t="n">
        <v>20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211.33</v>
      </c>
      <c r="Q31" t="n">
        <v>2103.97</v>
      </c>
      <c r="R31" t="n">
        <v>78.33</v>
      </c>
      <c r="S31" t="n">
        <v>60.53</v>
      </c>
      <c r="T31" t="n">
        <v>9072.290000000001</v>
      </c>
      <c r="U31" t="n">
        <v>0.77</v>
      </c>
      <c r="V31" t="n">
        <v>0.96</v>
      </c>
      <c r="W31" t="n">
        <v>0.2</v>
      </c>
      <c r="X31" t="n">
        <v>0.55</v>
      </c>
      <c r="Y31" t="n">
        <v>1</v>
      </c>
      <c r="Z31" t="n">
        <v>10</v>
      </c>
      <c r="AA31" t="n">
        <v>257.8793335454126</v>
      </c>
      <c r="AB31" t="n">
        <v>352.8418809899271</v>
      </c>
      <c r="AC31" t="n">
        <v>319.1671470850441</v>
      </c>
      <c r="AD31" t="n">
        <v>257879.3335454126</v>
      </c>
      <c r="AE31" t="n">
        <v>352841.8809899271</v>
      </c>
      <c r="AF31" t="n">
        <v>2.378580105434363e-06</v>
      </c>
      <c r="AG31" t="n">
        <v>9</v>
      </c>
      <c r="AH31" t="n">
        <v>319167.1470850441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4.6804</v>
      </c>
      <c r="E32" t="n">
        <v>21.37</v>
      </c>
      <c r="F32" t="n">
        <v>17.79</v>
      </c>
      <c r="G32" t="n">
        <v>56.18</v>
      </c>
      <c r="H32" t="n">
        <v>0.62</v>
      </c>
      <c r="I32" t="n">
        <v>19</v>
      </c>
      <c r="J32" t="n">
        <v>245.73</v>
      </c>
      <c r="K32" t="n">
        <v>57.72</v>
      </c>
      <c r="L32" t="n">
        <v>8.5</v>
      </c>
      <c r="M32" t="n">
        <v>7</v>
      </c>
      <c r="N32" t="n">
        <v>59.51</v>
      </c>
      <c r="O32" t="n">
        <v>30541.29</v>
      </c>
      <c r="P32" t="n">
        <v>209.7</v>
      </c>
      <c r="Q32" t="n">
        <v>2103.96</v>
      </c>
      <c r="R32" t="n">
        <v>76.87</v>
      </c>
      <c r="S32" t="n">
        <v>60.53</v>
      </c>
      <c r="T32" t="n">
        <v>8342.610000000001</v>
      </c>
      <c r="U32" t="n">
        <v>0.79</v>
      </c>
      <c r="V32" t="n">
        <v>0.97</v>
      </c>
      <c r="W32" t="n">
        <v>0.21</v>
      </c>
      <c r="X32" t="n">
        <v>0.51</v>
      </c>
      <c r="Y32" t="n">
        <v>1</v>
      </c>
      <c r="Z32" t="n">
        <v>10</v>
      </c>
      <c r="AA32" t="n">
        <v>256.330135036822</v>
      </c>
      <c r="AB32" t="n">
        <v>350.72219924466</v>
      </c>
      <c r="AC32" t="n">
        <v>317.2497647905525</v>
      </c>
      <c r="AD32" t="n">
        <v>256330.1350368219</v>
      </c>
      <c r="AE32" t="n">
        <v>350722.19924466</v>
      </c>
      <c r="AF32" t="n">
        <v>2.387506986097706e-06</v>
      </c>
      <c r="AG32" t="n">
        <v>9</v>
      </c>
      <c r="AH32" t="n">
        <v>317249.7647905526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4.6696</v>
      </c>
      <c r="E33" t="n">
        <v>21.42</v>
      </c>
      <c r="F33" t="n">
        <v>17.84</v>
      </c>
      <c r="G33" t="n">
        <v>56.34</v>
      </c>
      <c r="H33" t="n">
        <v>0.63</v>
      </c>
      <c r="I33" t="n">
        <v>19</v>
      </c>
      <c r="J33" t="n">
        <v>246.18</v>
      </c>
      <c r="K33" t="n">
        <v>57.72</v>
      </c>
      <c r="L33" t="n">
        <v>8.75</v>
      </c>
      <c r="M33" t="n">
        <v>4</v>
      </c>
      <c r="N33" t="n">
        <v>59.7</v>
      </c>
      <c r="O33" t="n">
        <v>30596.01</v>
      </c>
      <c r="P33" t="n">
        <v>209.9</v>
      </c>
      <c r="Q33" t="n">
        <v>2104.03</v>
      </c>
      <c r="R33" t="n">
        <v>78.5</v>
      </c>
      <c r="S33" t="n">
        <v>60.53</v>
      </c>
      <c r="T33" t="n">
        <v>9162.299999999999</v>
      </c>
      <c r="U33" t="n">
        <v>0.77</v>
      </c>
      <c r="V33" t="n">
        <v>0.96</v>
      </c>
      <c r="W33" t="n">
        <v>0.21</v>
      </c>
      <c r="X33" t="n">
        <v>0.5600000000000001</v>
      </c>
      <c r="Y33" t="n">
        <v>1</v>
      </c>
      <c r="Z33" t="n">
        <v>10</v>
      </c>
      <c r="AA33" t="n">
        <v>256.9378842241488</v>
      </c>
      <c r="AB33" t="n">
        <v>351.5537484947619</v>
      </c>
      <c r="AC33" t="n">
        <v>318.0019521473118</v>
      </c>
      <c r="AD33" t="n">
        <v>256937.8842241488</v>
      </c>
      <c r="AE33" t="n">
        <v>351553.7484947619</v>
      </c>
      <c r="AF33" t="n">
        <v>2.381997825459757e-06</v>
      </c>
      <c r="AG33" t="n">
        <v>9</v>
      </c>
      <c r="AH33" t="n">
        <v>318001.9521473118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4.6671</v>
      </c>
      <c r="E34" t="n">
        <v>21.43</v>
      </c>
      <c r="F34" t="n">
        <v>17.85</v>
      </c>
      <c r="G34" t="n">
        <v>56.37</v>
      </c>
      <c r="H34" t="n">
        <v>0.65</v>
      </c>
      <c r="I34" t="n">
        <v>19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209.85</v>
      </c>
      <c r="Q34" t="n">
        <v>2103.91</v>
      </c>
      <c r="R34" t="n">
        <v>78.67</v>
      </c>
      <c r="S34" t="n">
        <v>60.53</v>
      </c>
      <c r="T34" t="n">
        <v>9243.790000000001</v>
      </c>
      <c r="U34" t="n">
        <v>0.77</v>
      </c>
      <c r="V34" t="n">
        <v>0.96</v>
      </c>
      <c r="W34" t="n">
        <v>0.22</v>
      </c>
      <c r="X34" t="n">
        <v>0.57</v>
      </c>
      <c r="Y34" t="n">
        <v>1</v>
      </c>
      <c r="Z34" t="n">
        <v>10</v>
      </c>
      <c r="AA34" t="n">
        <v>257.0246784986005</v>
      </c>
      <c r="AB34" t="n">
        <v>351.6725042501598</v>
      </c>
      <c r="AC34" t="n">
        <v>318.1093740200893</v>
      </c>
      <c r="AD34" t="n">
        <v>257024.6784986005</v>
      </c>
      <c r="AE34" t="n">
        <v>351672.5042501598</v>
      </c>
      <c r="AF34" t="n">
        <v>2.380722556793565e-06</v>
      </c>
      <c r="AG34" t="n">
        <v>9</v>
      </c>
      <c r="AH34" t="n">
        <v>318109.3740200893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1.9703</v>
      </c>
      <c r="E2" t="n">
        <v>50.75</v>
      </c>
      <c r="F2" t="n">
        <v>28.3</v>
      </c>
      <c r="G2" t="n">
        <v>4.69</v>
      </c>
      <c r="H2" t="n">
        <v>0.06</v>
      </c>
      <c r="I2" t="n">
        <v>362</v>
      </c>
      <c r="J2" t="n">
        <v>285.18</v>
      </c>
      <c r="K2" t="n">
        <v>61.2</v>
      </c>
      <c r="L2" t="n">
        <v>1</v>
      </c>
      <c r="M2" t="n">
        <v>360</v>
      </c>
      <c r="N2" t="n">
        <v>77.98</v>
      </c>
      <c r="O2" t="n">
        <v>35406.83</v>
      </c>
      <c r="P2" t="n">
        <v>496.99</v>
      </c>
      <c r="Q2" t="n">
        <v>2104.93</v>
      </c>
      <c r="R2" t="n">
        <v>421.67</v>
      </c>
      <c r="S2" t="n">
        <v>60.53</v>
      </c>
      <c r="T2" t="n">
        <v>179030.99</v>
      </c>
      <c r="U2" t="n">
        <v>0.14</v>
      </c>
      <c r="V2" t="n">
        <v>0.61</v>
      </c>
      <c r="W2" t="n">
        <v>0.74</v>
      </c>
      <c r="X2" t="n">
        <v>11.01</v>
      </c>
      <c r="Y2" t="n">
        <v>1</v>
      </c>
      <c r="Z2" t="n">
        <v>10</v>
      </c>
      <c r="AA2" t="n">
        <v>1035.278115048417</v>
      </c>
      <c r="AB2" t="n">
        <v>1416.513190256224</v>
      </c>
      <c r="AC2" t="n">
        <v>1281.323159466918</v>
      </c>
      <c r="AD2" t="n">
        <v>1035278.115048417</v>
      </c>
      <c r="AE2" t="n">
        <v>1416513.190256224</v>
      </c>
      <c r="AF2" t="n">
        <v>9.737905362786521e-07</v>
      </c>
      <c r="AG2" t="n">
        <v>20</v>
      </c>
      <c r="AH2" t="n">
        <v>1281323.159466919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2.4207</v>
      </c>
      <c r="E3" t="n">
        <v>41.31</v>
      </c>
      <c r="F3" t="n">
        <v>24.78</v>
      </c>
      <c r="G3" t="n">
        <v>5.9</v>
      </c>
      <c r="H3" t="n">
        <v>0.08</v>
      </c>
      <c r="I3" t="n">
        <v>252</v>
      </c>
      <c r="J3" t="n">
        <v>285.68</v>
      </c>
      <c r="K3" t="n">
        <v>61.2</v>
      </c>
      <c r="L3" t="n">
        <v>1.25</v>
      </c>
      <c r="M3" t="n">
        <v>250</v>
      </c>
      <c r="N3" t="n">
        <v>78.23999999999999</v>
      </c>
      <c r="O3" t="n">
        <v>35468.6</v>
      </c>
      <c r="P3" t="n">
        <v>433.09</v>
      </c>
      <c r="Q3" t="n">
        <v>2104.94</v>
      </c>
      <c r="R3" t="n">
        <v>306.07</v>
      </c>
      <c r="S3" t="n">
        <v>60.53</v>
      </c>
      <c r="T3" t="n">
        <v>121780.47</v>
      </c>
      <c r="U3" t="n">
        <v>0.2</v>
      </c>
      <c r="V3" t="n">
        <v>0.6899999999999999</v>
      </c>
      <c r="W3" t="n">
        <v>0.57</v>
      </c>
      <c r="X3" t="n">
        <v>7.5</v>
      </c>
      <c r="Y3" t="n">
        <v>1</v>
      </c>
      <c r="Z3" t="n">
        <v>10</v>
      </c>
      <c r="AA3" t="n">
        <v>755.5750783985656</v>
      </c>
      <c r="AB3" t="n">
        <v>1033.811155884808</v>
      </c>
      <c r="AC3" t="n">
        <v>935.1456701302317</v>
      </c>
      <c r="AD3" t="n">
        <v>755575.0783985655</v>
      </c>
      <c r="AE3" t="n">
        <v>1033811.155884808</v>
      </c>
      <c r="AF3" t="n">
        <v>1.196393823869326e-06</v>
      </c>
      <c r="AG3" t="n">
        <v>16</v>
      </c>
      <c r="AH3" t="n">
        <v>935145.6701302317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2.7558</v>
      </c>
      <c r="E4" t="n">
        <v>36.29</v>
      </c>
      <c r="F4" t="n">
        <v>22.94</v>
      </c>
      <c r="G4" t="n">
        <v>7.13</v>
      </c>
      <c r="H4" t="n">
        <v>0.09</v>
      </c>
      <c r="I4" t="n">
        <v>193</v>
      </c>
      <c r="J4" t="n">
        <v>286.19</v>
      </c>
      <c r="K4" t="n">
        <v>61.2</v>
      </c>
      <c r="L4" t="n">
        <v>1.5</v>
      </c>
      <c r="M4" t="n">
        <v>191</v>
      </c>
      <c r="N4" t="n">
        <v>78.48999999999999</v>
      </c>
      <c r="O4" t="n">
        <v>35530.47</v>
      </c>
      <c r="P4" t="n">
        <v>399.01</v>
      </c>
      <c r="Q4" t="n">
        <v>2104.51</v>
      </c>
      <c r="R4" t="n">
        <v>245.57</v>
      </c>
      <c r="S4" t="n">
        <v>60.53</v>
      </c>
      <c r="T4" t="n">
        <v>91824.47</v>
      </c>
      <c r="U4" t="n">
        <v>0.25</v>
      </c>
      <c r="V4" t="n">
        <v>0.75</v>
      </c>
      <c r="W4" t="n">
        <v>0.47</v>
      </c>
      <c r="X4" t="n">
        <v>5.66</v>
      </c>
      <c r="Y4" t="n">
        <v>1</v>
      </c>
      <c r="Z4" t="n">
        <v>10</v>
      </c>
      <c r="AA4" t="n">
        <v>635.0991732090756</v>
      </c>
      <c r="AB4" t="n">
        <v>868.9707073827265</v>
      </c>
      <c r="AC4" t="n">
        <v>786.037362678166</v>
      </c>
      <c r="AD4" t="n">
        <v>635099.1732090756</v>
      </c>
      <c r="AE4" t="n">
        <v>868970.7073827265</v>
      </c>
      <c r="AF4" t="n">
        <v>1.362011855999954e-06</v>
      </c>
      <c r="AG4" t="n">
        <v>15</v>
      </c>
      <c r="AH4" t="n">
        <v>786037.362678166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3.0057</v>
      </c>
      <c r="E5" t="n">
        <v>33.27</v>
      </c>
      <c r="F5" t="n">
        <v>21.86</v>
      </c>
      <c r="G5" t="n">
        <v>8.35</v>
      </c>
      <c r="H5" t="n">
        <v>0.11</v>
      </c>
      <c r="I5" t="n">
        <v>157</v>
      </c>
      <c r="J5" t="n">
        <v>286.69</v>
      </c>
      <c r="K5" t="n">
        <v>61.2</v>
      </c>
      <c r="L5" t="n">
        <v>1.75</v>
      </c>
      <c r="M5" t="n">
        <v>155</v>
      </c>
      <c r="N5" t="n">
        <v>78.73999999999999</v>
      </c>
      <c r="O5" t="n">
        <v>35592.57</v>
      </c>
      <c r="P5" t="n">
        <v>378.57</v>
      </c>
      <c r="Q5" t="n">
        <v>2104.37</v>
      </c>
      <c r="R5" t="n">
        <v>210.33</v>
      </c>
      <c r="S5" t="n">
        <v>60.53</v>
      </c>
      <c r="T5" t="n">
        <v>74385.96000000001</v>
      </c>
      <c r="U5" t="n">
        <v>0.29</v>
      </c>
      <c r="V5" t="n">
        <v>0.79</v>
      </c>
      <c r="W5" t="n">
        <v>0.42</v>
      </c>
      <c r="X5" t="n">
        <v>4.58</v>
      </c>
      <c r="Y5" t="n">
        <v>1</v>
      </c>
      <c r="Z5" t="n">
        <v>10</v>
      </c>
      <c r="AA5" t="n">
        <v>552.5639512629857</v>
      </c>
      <c r="AB5" t="n">
        <v>756.0423755190772</v>
      </c>
      <c r="AC5" t="n">
        <v>683.8867523116739</v>
      </c>
      <c r="AD5" t="n">
        <v>552563.9512629857</v>
      </c>
      <c r="AE5" t="n">
        <v>756042.3755190772</v>
      </c>
      <c r="AF5" t="n">
        <v>1.485521095717781e-06</v>
      </c>
      <c r="AG5" t="n">
        <v>13</v>
      </c>
      <c r="AH5" t="n">
        <v>683886.7523116739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3.211</v>
      </c>
      <c r="E6" t="n">
        <v>31.14</v>
      </c>
      <c r="F6" t="n">
        <v>21.08</v>
      </c>
      <c r="G6" t="n">
        <v>9.58</v>
      </c>
      <c r="H6" t="n">
        <v>0.12</v>
      </c>
      <c r="I6" t="n">
        <v>132</v>
      </c>
      <c r="J6" t="n">
        <v>287.19</v>
      </c>
      <c r="K6" t="n">
        <v>61.2</v>
      </c>
      <c r="L6" t="n">
        <v>2</v>
      </c>
      <c r="M6" t="n">
        <v>130</v>
      </c>
      <c r="N6" t="n">
        <v>78.98999999999999</v>
      </c>
      <c r="O6" t="n">
        <v>35654.65</v>
      </c>
      <c r="P6" t="n">
        <v>363.43</v>
      </c>
      <c r="Q6" t="n">
        <v>2104.2</v>
      </c>
      <c r="R6" t="n">
        <v>184.92</v>
      </c>
      <c r="S6" t="n">
        <v>60.53</v>
      </c>
      <c r="T6" t="n">
        <v>61804.47</v>
      </c>
      <c r="U6" t="n">
        <v>0.33</v>
      </c>
      <c r="V6" t="n">
        <v>0.82</v>
      </c>
      <c r="W6" t="n">
        <v>0.37</v>
      </c>
      <c r="X6" t="n">
        <v>3.8</v>
      </c>
      <c r="Y6" t="n">
        <v>1</v>
      </c>
      <c r="Z6" t="n">
        <v>10</v>
      </c>
      <c r="AA6" t="n">
        <v>511.7481665036348</v>
      </c>
      <c r="AB6" t="n">
        <v>700.1964181459941</v>
      </c>
      <c r="AC6" t="n">
        <v>633.3706547299847</v>
      </c>
      <c r="AD6" t="n">
        <v>511748.1665036348</v>
      </c>
      <c r="AE6" t="n">
        <v>700196.4181459941</v>
      </c>
      <c r="AF6" t="n">
        <v>1.586987469923743e-06</v>
      </c>
      <c r="AG6" t="n">
        <v>13</v>
      </c>
      <c r="AH6" t="n">
        <v>633370.6547299847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3.3742</v>
      </c>
      <c r="E7" t="n">
        <v>29.64</v>
      </c>
      <c r="F7" t="n">
        <v>20.54</v>
      </c>
      <c r="G7" t="n">
        <v>10.81</v>
      </c>
      <c r="H7" t="n">
        <v>0.14</v>
      </c>
      <c r="I7" t="n">
        <v>114</v>
      </c>
      <c r="J7" t="n">
        <v>287.7</v>
      </c>
      <c r="K7" t="n">
        <v>61.2</v>
      </c>
      <c r="L7" t="n">
        <v>2.25</v>
      </c>
      <c r="M7" t="n">
        <v>112</v>
      </c>
      <c r="N7" t="n">
        <v>79.25</v>
      </c>
      <c r="O7" t="n">
        <v>35716.83</v>
      </c>
      <c r="P7" t="n">
        <v>352.54</v>
      </c>
      <c r="Q7" t="n">
        <v>2104.24</v>
      </c>
      <c r="R7" t="n">
        <v>167.07</v>
      </c>
      <c r="S7" t="n">
        <v>60.53</v>
      </c>
      <c r="T7" t="n">
        <v>52967.87</v>
      </c>
      <c r="U7" t="n">
        <v>0.36</v>
      </c>
      <c r="V7" t="n">
        <v>0.84</v>
      </c>
      <c r="W7" t="n">
        <v>0.35</v>
      </c>
      <c r="X7" t="n">
        <v>3.26</v>
      </c>
      <c r="Y7" t="n">
        <v>1</v>
      </c>
      <c r="Z7" t="n">
        <v>10</v>
      </c>
      <c r="AA7" t="n">
        <v>472.8915400785702</v>
      </c>
      <c r="AB7" t="n">
        <v>647.0310676378475</v>
      </c>
      <c r="AC7" t="n">
        <v>585.2793306562975</v>
      </c>
      <c r="AD7" t="n">
        <v>472891.5400785703</v>
      </c>
      <c r="AE7" t="n">
        <v>647031.0676378475</v>
      </c>
      <c r="AF7" t="n">
        <v>1.667646565249672e-06</v>
      </c>
      <c r="AG7" t="n">
        <v>12</v>
      </c>
      <c r="AH7" t="n">
        <v>585279.3306562975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3.516</v>
      </c>
      <c r="E8" t="n">
        <v>28.44</v>
      </c>
      <c r="F8" t="n">
        <v>20.1</v>
      </c>
      <c r="G8" t="n">
        <v>12.06</v>
      </c>
      <c r="H8" t="n">
        <v>0.15</v>
      </c>
      <c r="I8" t="n">
        <v>100</v>
      </c>
      <c r="J8" t="n">
        <v>288.2</v>
      </c>
      <c r="K8" t="n">
        <v>61.2</v>
      </c>
      <c r="L8" t="n">
        <v>2.5</v>
      </c>
      <c r="M8" t="n">
        <v>98</v>
      </c>
      <c r="N8" t="n">
        <v>79.5</v>
      </c>
      <c r="O8" t="n">
        <v>35779.11</v>
      </c>
      <c r="P8" t="n">
        <v>343.38</v>
      </c>
      <c r="Q8" t="n">
        <v>2104.45</v>
      </c>
      <c r="R8" t="n">
        <v>152.48</v>
      </c>
      <c r="S8" t="n">
        <v>60.53</v>
      </c>
      <c r="T8" t="n">
        <v>45747.3</v>
      </c>
      <c r="U8" t="n">
        <v>0.4</v>
      </c>
      <c r="V8" t="n">
        <v>0.85</v>
      </c>
      <c r="W8" t="n">
        <v>0.33</v>
      </c>
      <c r="X8" t="n">
        <v>2.82</v>
      </c>
      <c r="Y8" t="n">
        <v>1</v>
      </c>
      <c r="Z8" t="n">
        <v>10</v>
      </c>
      <c r="AA8" t="n">
        <v>440.0892279969019</v>
      </c>
      <c r="AB8" t="n">
        <v>602.1494971118334</v>
      </c>
      <c r="AC8" t="n">
        <v>544.6811942296063</v>
      </c>
      <c r="AD8" t="n">
        <v>440089.2279969018</v>
      </c>
      <c r="AE8" t="n">
        <v>602149.4971118334</v>
      </c>
      <c r="AF8" t="n">
        <v>1.737729039007126e-06</v>
      </c>
      <c r="AG8" t="n">
        <v>11</v>
      </c>
      <c r="AH8" t="n">
        <v>544681.1942296063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3.6307</v>
      </c>
      <c r="E9" t="n">
        <v>27.54</v>
      </c>
      <c r="F9" t="n">
        <v>19.8</v>
      </c>
      <c r="G9" t="n">
        <v>13.35</v>
      </c>
      <c r="H9" t="n">
        <v>0.17</v>
      </c>
      <c r="I9" t="n">
        <v>89</v>
      </c>
      <c r="J9" t="n">
        <v>288.71</v>
      </c>
      <c r="K9" t="n">
        <v>61.2</v>
      </c>
      <c r="L9" t="n">
        <v>2.75</v>
      </c>
      <c r="M9" t="n">
        <v>87</v>
      </c>
      <c r="N9" t="n">
        <v>79.76000000000001</v>
      </c>
      <c r="O9" t="n">
        <v>35841.5</v>
      </c>
      <c r="P9" t="n">
        <v>336.64</v>
      </c>
      <c r="Q9" t="n">
        <v>2104.46</v>
      </c>
      <c r="R9" t="n">
        <v>142.79</v>
      </c>
      <c r="S9" t="n">
        <v>60.53</v>
      </c>
      <c r="T9" t="n">
        <v>40957.33</v>
      </c>
      <c r="U9" t="n">
        <v>0.42</v>
      </c>
      <c r="V9" t="n">
        <v>0.87</v>
      </c>
      <c r="W9" t="n">
        <v>0.3</v>
      </c>
      <c r="X9" t="n">
        <v>2.52</v>
      </c>
      <c r="Y9" t="n">
        <v>1</v>
      </c>
      <c r="Z9" t="n">
        <v>10</v>
      </c>
      <c r="AA9" t="n">
        <v>424.4428624615369</v>
      </c>
      <c r="AB9" t="n">
        <v>580.7414495174164</v>
      </c>
      <c r="AC9" t="n">
        <v>525.316300651217</v>
      </c>
      <c r="AD9" t="n">
        <v>424442.8624615369</v>
      </c>
      <c r="AE9" t="n">
        <v>580741.4495174164</v>
      </c>
      <c r="AF9" t="n">
        <v>1.794417753675533e-06</v>
      </c>
      <c r="AG9" t="n">
        <v>11</v>
      </c>
      <c r="AH9" t="n">
        <v>525316.300651217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3.7353</v>
      </c>
      <c r="E10" t="n">
        <v>26.77</v>
      </c>
      <c r="F10" t="n">
        <v>19.51</v>
      </c>
      <c r="G10" t="n">
        <v>14.63</v>
      </c>
      <c r="H10" t="n">
        <v>0.18</v>
      </c>
      <c r="I10" t="n">
        <v>80</v>
      </c>
      <c r="J10" t="n">
        <v>289.21</v>
      </c>
      <c r="K10" t="n">
        <v>61.2</v>
      </c>
      <c r="L10" t="n">
        <v>3</v>
      </c>
      <c r="M10" t="n">
        <v>78</v>
      </c>
      <c r="N10" t="n">
        <v>80.02</v>
      </c>
      <c r="O10" t="n">
        <v>35903.99</v>
      </c>
      <c r="P10" t="n">
        <v>330.16</v>
      </c>
      <c r="Q10" t="n">
        <v>2104.16</v>
      </c>
      <c r="R10" t="n">
        <v>133.3</v>
      </c>
      <c r="S10" t="n">
        <v>60.53</v>
      </c>
      <c r="T10" t="n">
        <v>36257.46</v>
      </c>
      <c r="U10" t="n">
        <v>0.45</v>
      </c>
      <c r="V10" t="n">
        <v>0.88</v>
      </c>
      <c r="W10" t="n">
        <v>0.29</v>
      </c>
      <c r="X10" t="n">
        <v>2.23</v>
      </c>
      <c r="Y10" t="n">
        <v>1</v>
      </c>
      <c r="Z10" t="n">
        <v>10</v>
      </c>
      <c r="AA10" t="n">
        <v>410.7343409407637</v>
      </c>
      <c r="AB10" t="n">
        <v>561.9848455954083</v>
      </c>
      <c r="AC10" t="n">
        <v>508.3498006824663</v>
      </c>
      <c r="AD10" t="n">
        <v>410734.3409407637</v>
      </c>
      <c r="AE10" t="n">
        <v>561984.8455954082</v>
      </c>
      <c r="AF10" t="n">
        <v>1.846114698351342e-06</v>
      </c>
      <c r="AG10" t="n">
        <v>11</v>
      </c>
      <c r="AH10" t="n">
        <v>508349.8006824663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3.8151</v>
      </c>
      <c r="E11" t="n">
        <v>26.21</v>
      </c>
      <c r="F11" t="n">
        <v>19.33</v>
      </c>
      <c r="G11" t="n">
        <v>15.89</v>
      </c>
      <c r="H11" t="n">
        <v>0.2</v>
      </c>
      <c r="I11" t="n">
        <v>73</v>
      </c>
      <c r="J11" t="n">
        <v>289.72</v>
      </c>
      <c r="K11" t="n">
        <v>61.2</v>
      </c>
      <c r="L11" t="n">
        <v>3.25</v>
      </c>
      <c r="M11" t="n">
        <v>71</v>
      </c>
      <c r="N11" t="n">
        <v>80.27</v>
      </c>
      <c r="O11" t="n">
        <v>35966.59</v>
      </c>
      <c r="P11" t="n">
        <v>325.48</v>
      </c>
      <c r="Q11" t="n">
        <v>2104.1</v>
      </c>
      <c r="R11" t="n">
        <v>127.6</v>
      </c>
      <c r="S11" t="n">
        <v>60.53</v>
      </c>
      <c r="T11" t="n">
        <v>33441.26</v>
      </c>
      <c r="U11" t="n">
        <v>0.47</v>
      </c>
      <c r="V11" t="n">
        <v>0.89</v>
      </c>
      <c r="W11" t="n">
        <v>0.28</v>
      </c>
      <c r="X11" t="n">
        <v>2.05</v>
      </c>
      <c r="Y11" t="n">
        <v>1</v>
      </c>
      <c r="Z11" t="n">
        <v>10</v>
      </c>
      <c r="AA11" t="n">
        <v>401.1003645242217</v>
      </c>
      <c r="AB11" t="n">
        <v>548.8032140412524</v>
      </c>
      <c r="AC11" t="n">
        <v>496.4262055433031</v>
      </c>
      <c r="AD11" t="n">
        <v>401100.3645242217</v>
      </c>
      <c r="AE11" t="n">
        <v>548803.2140412524</v>
      </c>
      <c r="AF11" t="n">
        <v>1.885554623639388e-06</v>
      </c>
      <c r="AG11" t="n">
        <v>11</v>
      </c>
      <c r="AH11" t="n">
        <v>496426.205543303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3.8911</v>
      </c>
      <c r="E12" t="n">
        <v>25.7</v>
      </c>
      <c r="F12" t="n">
        <v>19.14</v>
      </c>
      <c r="G12" t="n">
        <v>17.14</v>
      </c>
      <c r="H12" t="n">
        <v>0.21</v>
      </c>
      <c r="I12" t="n">
        <v>67</v>
      </c>
      <c r="J12" t="n">
        <v>290.23</v>
      </c>
      <c r="K12" t="n">
        <v>61.2</v>
      </c>
      <c r="L12" t="n">
        <v>3.5</v>
      </c>
      <c r="M12" t="n">
        <v>65</v>
      </c>
      <c r="N12" t="n">
        <v>80.53</v>
      </c>
      <c r="O12" t="n">
        <v>36029.29</v>
      </c>
      <c r="P12" t="n">
        <v>320.81</v>
      </c>
      <c r="Q12" t="n">
        <v>2103.94</v>
      </c>
      <c r="R12" t="n">
        <v>121.06</v>
      </c>
      <c r="S12" t="n">
        <v>60.53</v>
      </c>
      <c r="T12" t="n">
        <v>30202.3</v>
      </c>
      <c r="U12" t="n">
        <v>0.5</v>
      </c>
      <c r="V12" t="n">
        <v>0.9</v>
      </c>
      <c r="W12" t="n">
        <v>0.27</v>
      </c>
      <c r="X12" t="n">
        <v>1.86</v>
      </c>
      <c r="Y12" t="n">
        <v>1</v>
      </c>
      <c r="Z12" t="n">
        <v>10</v>
      </c>
      <c r="AA12" t="n">
        <v>380.985129981247</v>
      </c>
      <c r="AB12" t="n">
        <v>521.2806627180377</v>
      </c>
      <c r="AC12" t="n">
        <v>471.5303678902325</v>
      </c>
      <c r="AD12" t="n">
        <v>380985.1299812471</v>
      </c>
      <c r="AE12" t="n">
        <v>521280.6627180376</v>
      </c>
      <c r="AF12" t="n">
        <v>1.92311645724705e-06</v>
      </c>
      <c r="AG12" t="n">
        <v>10</v>
      </c>
      <c r="AH12" t="n">
        <v>471530.3678902325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3.9578</v>
      </c>
      <c r="E13" t="n">
        <v>25.27</v>
      </c>
      <c r="F13" t="n">
        <v>18.98</v>
      </c>
      <c r="G13" t="n">
        <v>18.36</v>
      </c>
      <c r="H13" t="n">
        <v>0.23</v>
      </c>
      <c r="I13" t="n">
        <v>62</v>
      </c>
      <c r="J13" t="n">
        <v>290.74</v>
      </c>
      <c r="K13" t="n">
        <v>61.2</v>
      </c>
      <c r="L13" t="n">
        <v>3.75</v>
      </c>
      <c r="M13" t="n">
        <v>60</v>
      </c>
      <c r="N13" t="n">
        <v>80.79000000000001</v>
      </c>
      <c r="O13" t="n">
        <v>36092.1</v>
      </c>
      <c r="P13" t="n">
        <v>316.58</v>
      </c>
      <c r="Q13" t="n">
        <v>2103.97</v>
      </c>
      <c r="R13" t="n">
        <v>115.78</v>
      </c>
      <c r="S13" t="n">
        <v>60.53</v>
      </c>
      <c r="T13" t="n">
        <v>27585.3</v>
      </c>
      <c r="U13" t="n">
        <v>0.52</v>
      </c>
      <c r="V13" t="n">
        <v>0.91</v>
      </c>
      <c r="W13" t="n">
        <v>0.26</v>
      </c>
      <c r="X13" t="n">
        <v>1.7</v>
      </c>
      <c r="Y13" t="n">
        <v>1</v>
      </c>
      <c r="Z13" t="n">
        <v>10</v>
      </c>
      <c r="AA13" t="n">
        <v>373.3088030686398</v>
      </c>
      <c r="AB13" t="n">
        <v>510.7775735805661</v>
      </c>
      <c r="AC13" t="n">
        <v>462.029678838863</v>
      </c>
      <c r="AD13" t="n">
        <v>373308.8030686398</v>
      </c>
      <c r="AE13" t="n">
        <v>510777.5735805661</v>
      </c>
      <c r="AF13" t="n">
        <v>1.956081908584302e-06</v>
      </c>
      <c r="AG13" t="n">
        <v>10</v>
      </c>
      <c r="AH13" t="n">
        <v>462029.678838863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4.0306</v>
      </c>
      <c r="E14" t="n">
        <v>24.81</v>
      </c>
      <c r="F14" t="n">
        <v>18.79</v>
      </c>
      <c r="G14" t="n">
        <v>19.78</v>
      </c>
      <c r="H14" t="n">
        <v>0.24</v>
      </c>
      <c r="I14" t="n">
        <v>57</v>
      </c>
      <c r="J14" t="n">
        <v>291.25</v>
      </c>
      <c r="K14" t="n">
        <v>61.2</v>
      </c>
      <c r="L14" t="n">
        <v>4</v>
      </c>
      <c r="M14" t="n">
        <v>55</v>
      </c>
      <c r="N14" t="n">
        <v>81.05</v>
      </c>
      <c r="O14" t="n">
        <v>36155.02</v>
      </c>
      <c r="P14" t="n">
        <v>311.81</v>
      </c>
      <c r="Q14" t="n">
        <v>2103.98</v>
      </c>
      <c r="R14" t="n">
        <v>109.52</v>
      </c>
      <c r="S14" t="n">
        <v>60.53</v>
      </c>
      <c r="T14" t="n">
        <v>24481.17</v>
      </c>
      <c r="U14" t="n">
        <v>0.55</v>
      </c>
      <c r="V14" t="n">
        <v>0.91</v>
      </c>
      <c r="W14" t="n">
        <v>0.26</v>
      </c>
      <c r="X14" t="n">
        <v>1.51</v>
      </c>
      <c r="Y14" t="n">
        <v>1</v>
      </c>
      <c r="Z14" t="n">
        <v>10</v>
      </c>
      <c r="AA14" t="n">
        <v>365.0750139661308</v>
      </c>
      <c r="AB14" t="n">
        <v>499.5117400813749</v>
      </c>
      <c r="AC14" t="n">
        <v>451.839040677138</v>
      </c>
      <c r="AD14" t="n">
        <v>365075.0139661308</v>
      </c>
      <c r="AE14" t="n">
        <v>499511.7400813749</v>
      </c>
      <c r="AF14" t="n">
        <v>1.992062191303221e-06</v>
      </c>
      <c r="AG14" t="n">
        <v>10</v>
      </c>
      <c r="AH14" t="n">
        <v>451839.040677138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4.1137</v>
      </c>
      <c r="E15" t="n">
        <v>24.31</v>
      </c>
      <c r="F15" t="n">
        <v>18.5</v>
      </c>
      <c r="G15" t="n">
        <v>20.95</v>
      </c>
      <c r="H15" t="n">
        <v>0.26</v>
      </c>
      <c r="I15" t="n">
        <v>53</v>
      </c>
      <c r="J15" t="n">
        <v>291.76</v>
      </c>
      <c r="K15" t="n">
        <v>61.2</v>
      </c>
      <c r="L15" t="n">
        <v>4.25</v>
      </c>
      <c r="M15" t="n">
        <v>51</v>
      </c>
      <c r="N15" t="n">
        <v>81.31</v>
      </c>
      <c r="O15" t="n">
        <v>36218.04</v>
      </c>
      <c r="P15" t="n">
        <v>305.36</v>
      </c>
      <c r="Q15" t="n">
        <v>2104.05</v>
      </c>
      <c r="R15" t="n">
        <v>100.11</v>
      </c>
      <c r="S15" t="n">
        <v>60.53</v>
      </c>
      <c r="T15" t="n">
        <v>19794.94</v>
      </c>
      <c r="U15" t="n">
        <v>0.6</v>
      </c>
      <c r="V15" t="n">
        <v>0.93</v>
      </c>
      <c r="W15" t="n">
        <v>0.24</v>
      </c>
      <c r="X15" t="n">
        <v>1.23</v>
      </c>
      <c r="Y15" t="n">
        <v>1</v>
      </c>
      <c r="Z15" t="n">
        <v>10</v>
      </c>
      <c r="AA15" t="n">
        <v>355.1920668325371</v>
      </c>
      <c r="AB15" t="n">
        <v>485.989455808336</v>
      </c>
      <c r="AC15" t="n">
        <v>439.6073042364729</v>
      </c>
      <c r="AD15" t="n">
        <v>355192.0668325371</v>
      </c>
      <c r="AE15" t="n">
        <v>485989.455808336</v>
      </c>
      <c r="AF15" t="n">
        <v>2.033133090945283e-06</v>
      </c>
      <c r="AG15" t="n">
        <v>10</v>
      </c>
      <c r="AH15" t="n">
        <v>439607.3042364729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4.0557</v>
      </c>
      <c r="E16" t="n">
        <v>24.66</v>
      </c>
      <c r="F16" t="n">
        <v>18.96</v>
      </c>
      <c r="G16" t="n">
        <v>22.3</v>
      </c>
      <c r="H16" t="n">
        <v>0.27</v>
      </c>
      <c r="I16" t="n">
        <v>51</v>
      </c>
      <c r="J16" t="n">
        <v>292.27</v>
      </c>
      <c r="K16" t="n">
        <v>61.2</v>
      </c>
      <c r="L16" t="n">
        <v>4.5</v>
      </c>
      <c r="M16" t="n">
        <v>49</v>
      </c>
      <c r="N16" t="n">
        <v>81.56999999999999</v>
      </c>
      <c r="O16" t="n">
        <v>36281.16</v>
      </c>
      <c r="P16" t="n">
        <v>312.02</v>
      </c>
      <c r="Q16" t="n">
        <v>2103.96</v>
      </c>
      <c r="R16" t="n">
        <v>117.42</v>
      </c>
      <c r="S16" t="n">
        <v>60.53</v>
      </c>
      <c r="T16" t="n">
        <v>28459.78</v>
      </c>
      <c r="U16" t="n">
        <v>0.52</v>
      </c>
      <c r="V16" t="n">
        <v>0.91</v>
      </c>
      <c r="W16" t="n">
        <v>0.21</v>
      </c>
      <c r="X16" t="n">
        <v>1.68</v>
      </c>
      <c r="Y16" t="n">
        <v>1</v>
      </c>
      <c r="Z16" t="n">
        <v>10</v>
      </c>
      <c r="AA16" t="n">
        <v>364.2256219970909</v>
      </c>
      <c r="AB16" t="n">
        <v>498.3495645168055</v>
      </c>
      <c r="AC16" t="n">
        <v>450.7877815173275</v>
      </c>
      <c r="AD16" t="n">
        <v>364225.6219970909</v>
      </c>
      <c r="AE16" t="n">
        <v>498349.5645168055</v>
      </c>
      <c r="AF16" t="n">
        <v>2.004467481086804e-06</v>
      </c>
      <c r="AG16" t="n">
        <v>10</v>
      </c>
      <c r="AH16" t="n">
        <v>450787.7815173275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4.1164</v>
      </c>
      <c r="E17" t="n">
        <v>24.29</v>
      </c>
      <c r="F17" t="n">
        <v>18.76</v>
      </c>
      <c r="G17" t="n">
        <v>23.45</v>
      </c>
      <c r="H17" t="n">
        <v>0.29</v>
      </c>
      <c r="I17" t="n">
        <v>48</v>
      </c>
      <c r="J17" t="n">
        <v>292.79</v>
      </c>
      <c r="K17" t="n">
        <v>61.2</v>
      </c>
      <c r="L17" t="n">
        <v>4.75</v>
      </c>
      <c r="M17" t="n">
        <v>46</v>
      </c>
      <c r="N17" t="n">
        <v>81.84</v>
      </c>
      <c r="O17" t="n">
        <v>36344.4</v>
      </c>
      <c r="P17" t="n">
        <v>307.28</v>
      </c>
      <c r="Q17" t="n">
        <v>2104.02</v>
      </c>
      <c r="R17" t="n">
        <v>109.19</v>
      </c>
      <c r="S17" t="n">
        <v>60.53</v>
      </c>
      <c r="T17" t="n">
        <v>24359.83</v>
      </c>
      <c r="U17" t="n">
        <v>0.55</v>
      </c>
      <c r="V17" t="n">
        <v>0.92</v>
      </c>
      <c r="W17" t="n">
        <v>0.24</v>
      </c>
      <c r="X17" t="n">
        <v>1.48</v>
      </c>
      <c r="Y17" t="n">
        <v>1</v>
      </c>
      <c r="Z17" t="n">
        <v>10</v>
      </c>
      <c r="AA17" t="n">
        <v>357.0474378326081</v>
      </c>
      <c r="AB17" t="n">
        <v>488.5280562638247</v>
      </c>
      <c r="AC17" t="n">
        <v>441.9036242274378</v>
      </c>
      <c r="AD17" t="n">
        <v>357047.4378326081</v>
      </c>
      <c r="AE17" t="n">
        <v>488528.0562638247</v>
      </c>
      <c r="AF17" t="n">
        <v>2.03446752450766e-06</v>
      </c>
      <c r="AG17" t="n">
        <v>10</v>
      </c>
      <c r="AH17" t="n">
        <v>441903.6242274378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4.1722</v>
      </c>
      <c r="E18" t="n">
        <v>23.97</v>
      </c>
      <c r="F18" t="n">
        <v>18.59</v>
      </c>
      <c r="G18" t="n">
        <v>24.79</v>
      </c>
      <c r="H18" t="n">
        <v>0.3</v>
      </c>
      <c r="I18" t="n">
        <v>45</v>
      </c>
      <c r="J18" t="n">
        <v>293.3</v>
      </c>
      <c r="K18" t="n">
        <v>61.2</v>
      </c>
      <c r="L18" t="n">
        <v>5</v>
      </c>
      <c r="M18" t="n">
        <v>43</v>
      </c>
      <c r="N18" t="n">
        <v>82.09999999999999</v>
      </c>
      <c r="O18" t="n">
        <v>36407.75</v>
      </c>
      <c r="P18" t="n">
        <v>302.87</v>
      </c>
      <c r="Q18" t="n">
        <v>2103.98</v>
      </c>
      <c r="R18" t="n">
        <v>103.59</v>
      </c>
      <c r="S18" t="n">
        <v>60.53</v>
      </c>
      <c r="T18" t="n">
        <v>21572.93</v>
      </c>
      <c r="U18" t="n">
        <v>0.58</v>
      </c>
      <c r="V18" t="n">
        <v>0.92</v>
      </c>
      <c r="W18" t="n">
        <v>0.24</v>
      </c>
      <c r="X18" t="n">
        <v>1.32</v>
      </c>
      <c r="Y18" t="n">
        <v>1</v>
      </c>
      <c r="Z18" t="n">
        <v>10</v>
      </c>
      <c r="AA18" t="n">
        <v>350.649057539135</v>
      </c>
      <c r="AB18" t="n">
        <v>479.7735100696785</v>
      </c>
      <c r="AC18" t="n">
        <v>433.9845996349782</v>
      </c>
      <c r="AD18" t="n">
        <v>350649.057539135</v>
      </c>
      <c r="AE18" t="n">
        <v>479773.5100696785</v>
      </c>
      <c r="AF18" t="n">
        <v>2.062045818130129e-06</v>
      </c>
      <c r="AG18" t="n">
        <v>10</v>
      </c>
      <c r="AH18" t="n">
        <v>433984.5996349782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4.2219</v>
      </c>
      <c r="E19" t="n">
        <v>23.69</v>
      </c>
      <c r="F19" t="n">
        <v>18.47</v>
      </c>
      <c r="G19" t="n">
        <v>26.39</v>
      </c>
      <c r="H19" t="n">
        <v>0.32</v>
      </c>
      <c r="I19" t="n">
        <v>42</v>
      </c>
      <c r="J19" t="n">
        <v>293.81</v>
      </c>
      <c r="K19" t="n">
        <v>61.2</v>
      </c>
      <c r="L19" t="n">
        <v>5.25</v>
      </c>
      <c r="M19" t="n">
        <v>40</v>
      </c>
      <c r="N19" t="n">
        <v>82.36</v>
      </c>
      <c r="O19" t="n">
        <v>36471.2</v>
      </c>
      <c r="P19" t="n">
        <v>298.99</v>
      </c>
      <c r="Q19" t="n">
        <v>2104.23</v>
      </c>
      <c r="R19" t="n">
        <v>99.58</v>
      </c>
      <c r="S19" t="n">
        <v>60.53</v>
      </c>
      <c r="T19" t="n">
        <v>19586.21</v>
      </c>
      <c r="U19" t="n">
        <v>0.61</v>
      </c>
      <c r="V19" t="n">
        <v>0.93</v>
      </c>
      <c r="W19" t="n">
        <v>0.23</v>
      </c>
      <c r="X19" t="n">
        <v>1.19</v>
      </c>
      <c r="Y19" t="n">
        <v>1</v>
      </c>
      <c r="Z19" t="n">
        <v>10</v>
      </c>
      <c r="AA19" t="n">
        <v>345.2244211840885</v>
      </c>
      <c r="AB19" t="n">
        <v>472.3512832906382</v>
      </c>
      <c r="AC19" t="n">
        <v>427.2707397625687</v>
      </c>
      <c r="AD19" t="n">
        <v>345224.4211840885</v>
      </c>
      <c r="AE19" t="n">
        <v>472351.2832906381</v>
      </c>
      <c r="AF19" t="n">
        <v>2.086609280370929e-06</v>
      </c>
      <c r="AG19" t="n">
        <v>10</v>
      </c>
      <c r="AH19" t="n">
        <v>427270.7397625687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4.2556</v>
      </c>
      <c r="E20" t="n">
        <v>23.5</v>
      </c>
      <c r="F20" t="n">
        <v>18.39</v>
      </c>
      <c r="G20" t="n">
        <v>27.59</v>
      </c>
      <c r="H20" t="n">
        <v>0.33</v>
      </c>
      <c r="I20" t="n">
        <v>40</v>
      </c>
      <c r="J20" t="n">
        <v>294.33</v>
      </c>
      <c r="K20" t="n">
        <v>61.2</v>
      </c>
      <c r="L20" t="n">
        <v>5.5</v>
      </c>
      <c r="M20" t="n">
        <v>38</v>
      </c>
      <c r="N20" t="n">
        <v>82.63</v>
      </c>
      <c r="O20" t="n">
        <v>36534.76</v>
      </c>
      <c r="P20" t="n">
        <v>296.59</v>
      </c>
      <c r="Q20" t="n">
        <v>2103.92</v>
      </c>
      <c r="R20" t="n">
        <v>97.09999999999999</v>
      </c>
      <c r="S20" t="n">
        <v>60.53</v>
      </c>
      <c r="T20" t="n">
        <v>18354.04</v>
      </c>
      <c r="U20" t="n">
        <v>0.62</v>
      </c>
      <c r="V20" t="n">
        <v>0.93</v>
      </c>
      <c r="W20" t="n">
        <v>0.23</v>
      </c>
      <c r="X20" t="n">
        <v>1.12</v>
      </c>
      <c r="Y20" t="n">
        <v>1</v>
      </c>
      <c r="Z20" t="n">
        <v>10</v>
      </c>
      <c r="AA20" t="n">
        <v>341.7539782757901</v>
      </c>
      <c r="AB20" t="n">
        <v>467.6028701983688</v>
      </c>
      <c r="AC20" t="n">
        <v>422.9755085513859</v>
      </c>
      <c r="AD20" t="n">
        <v>341753.9782757901</v>
      </c>
      <c r="AE20" t="n">
        <v>467602.8701983688</v>
      </c>
      <c r="AF20" t="n">
        <v>2.103264988168011e-06</v>
      </c>
      <c r="AG20" t="n">
        <v>10</v>
      </c>
      <c r="AH20" t="n">
        <v>422975.5085513859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4.2844</v>
      </c>
      <c r="E21" t="n">
        <v>23.34</v>
      </c>
      <c r="F21" t="n">
        <v>18.34</v>
      </c>
      <c r="G21" t="n">
        <v>28.96</v>
      </c>
      <c r="H21" t="n">
        <v>0.35</v>
      </c>
      <c r="I21" t="n">
        <v>38</v>
      </c>
      <c r="J21" t="n">
        <v>294.84</v>
      </c>
      <c r="K21" t="n">
        <v>61.2</v>
      </c>
      <c r="L21" t="n">
        <v>5.75</v>
      </c>
      <c r="M21" t="n">
        <v>36</v>
      </c>
      <c r="N21" t="n">
        <v>82.90000000000001</v>
      </c>
      <c r="O21" t="n">
        <v>36598.44</v>
      </c>
      <c r="P21" t="n">
        <v>293.81</v>
      </c>
      <c r="Q21" t="n">
        <v>2103.98</v>
      </c>
      <c r="R21" t="n">
        <v>95.37</v>
      </c>
      <c r="S21" t="n">
        <v>60.53</v>
      </c>
      <c r="T21" t="n">
        <v>17500.23</v>
      </c>
      <c r="U21" t="n">
        <v>0.63</v>
      </c>
      <c r="V21" t="n">
        <v>0.9399999999999999</v>
      </c>
      <c r="W21" t="n">
        <v>0.22</v>
      </c>
      <c r="X21" t="n">
        <v>1.07</v>
      </c>
      <c r="Y21" t="n">
        <v>1</v>
      </c>
      <c r="Z21" t="n">
        <v>10</v>
      </c>
      <c r="AA21" t="n">
        <v>338.4800538360054</v>
      </c>
      <c r="AB21" t="n">
        <v>463.1233423445027</v>
      </c>
      <c r="AC21" t="n">
        <v>418.923500548836</v>
      </c>
      <c r="AD21" t="n">
        <v>338480.0538360054</v>
      </c>
      <c r="AE21" t="n">
        <v>463123.3423445027</v>
      </c>
      <c r="AF21" t="n">
        <v>2.117498946166704e-06</v>
      </c>
      <c r="AG21" t="n">
        <v>10</v>
      </c>
      <c r="AH21" t="n">
        <v>418923.500548836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4.3168</v>
      </c>
      <c r="E22" t="n">
        <v>23.17</v>
      </c>
      <c r="F22" t="n">
        <v>18.28</v>
      </c>
      <c r="G22" t="n">
        <v>30.46</v>
      </c>
      <c r="H22" t="n">
        <v>0.36</v>
      </c>
      <c r="I22" t="n">
        <v>36</v>
      </c>
      <c r="J22" t="n">
        <v>295.36</v>
      </c>
      <c r="K22" t="n">
        <v>61.2</v>
      </c>
      <c r="L22" t="n">
        <v>6</v>
      </c>
      <c r="M22" t="n">
        <v>34</v>
      </c>
      <c r="N22" t="n">
        <v>83.16</v>
      </c>
      <c r="O22" t="n">
        <v>36662.22</v>
      </c>
      <c r="P22" t="n">
        <v>291.49</v>
      </c>
      <c r="Q22" t="n">
        <v>2104.08</v>
      </c>
      <c r="R22" t="n">
        <v>93.06999999999999</v>
      </c>
      <c r="S22" t="n">
        <v>60.53</v>
      </c>
      <c r="T22" t="n">
        <v>16361.18</v>
      </c>
      <c r="U22" t="n">
        <v>0.65</v>
      </c>
      <c r="V22" t="n">
        <v>0.9399999999999999</v>
      </c>
      <c r="W22" t="n">
        <v>0.22</v>
      </c>
      <c r="X22" t="n">
        <v>1</v>
      </c>
      <c r="Y22" t="n">
        <v>1</v>
      </c>
      <c r="Z22" t="n">
        <v>10</v>
      </c>
      <c r="AA22" t="n">
        <v>324.1812405031092</v>
      </c>
      <c r="AB22" t="n">
        <v>443.5590751233108</v>
      </c>
      <c r="AC22" t="n">
        <v>401.2264195326132</v>
      </c>
      <c r="AD22" t="n">
        <v>324181.2405031092</v>
      </c>
      <c r="AE22" t="n">
        <v>443559.0751233108</v>
      </c>
      <c r="AF22" t="n">
        <v>2.133512148915234e-06</v>
      </c>
      <c r="AG22" t="n">
        <v>9</v>
      </c>
      <c r="AH22" t="n">
        <v>401226.4195326132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4.3266</v>
      </c>
      <c r="E23" t="n">
        <v>23.11</v>
      </c>
      <c r="F23" t="n">
        <v>18.28</v>
      </c>
      <c r="G23" t="n">
        <v>31.33</v>
      </c>
      <c r="H23" t="n">
        <v>0.38</v>
      </c>
      <c r="I23" t="n">
        <v>35</v>
      </c>
      <c r="J23" t="n">
        <v>295.88</v>
      </c>
      <c r="K23" t="n">
        <v>61.2</v>
      </c>
      <c r="L23" t="n">
        <v>6.25</v>
      </c>
      <c r="M23" t="n">
        <v>33</v>
      </c>
      <c r="N23" t="n">
        <v>83.43000000000001</v>
      </c>
      <c r="O23" t="n">
        <v>36726.12</v>
      </c>
      <c r="P23" t="n">
        <v>289.59</v>
      </c>
      <c r="Q23" t="n">
        <v>2103.99</v>
      </c>
      <c r="R23" t="n">
        <v>93.31999999999999</v>
      </c>
      <c r="S23" t="n">
        <v>60.53</v>
      </c>
      <c r="T23" t="n">
        <v>16490.91</v>
      </c>
      <c r="U23" t="n">
        <v>0.65</v>
      </c>
      <c r="V23" t="n">
        <v>0.9399999999999999</v>
      </c>
      <c r="W23" t="n">
        <v>0.22</v>
      </c>
      <c r="X23" t="n">
        <v>1</v>
      </c>
      <c r="Y23" t="n">
        <v>1</v>
      </c>
      <c r="Z23" t="n">
        <v>10</v>
      </c>
      <c r="AA23" t="n">
        <v>322.614573110589</v>
      </c>
      <c r="AB23" t="n">
        <v>441.4154916803774</v>
      </c>
      <c r="AC23" t="n">
        <v>399.2874166849351</v>
      </c>
      <c r="AD23" t="n">
        <v>322614.5731105891</v>
      </c>
      <c r="AE23" t="n">
        <v>441415.4916803774</v>
      </c>
      <c r="AF23" t="n">
        <v>2.138355648512011e-06</v>
      </c>
      <c r="AG23" t="n">
        <v>9</v>
      </c>
      <c r="AH23" t="n">
        <v>399287.4166849351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4.3628</v>
      </c>
      <c r="E24" t="n">
        <v>22.92</v>
      </c>
      <c r="F24" t="n">
        <v>18.19</v>
      </c>
      <c r="G24" t="n">
        <v>33.08</v>
      </c>
      <c r="H24" t="n">
        <v>0.39</v>
      </c>
      <c r="I24" t="n">
        <v>33</v>
      </c>
      <c r="J24" t="n">
        <v>296.4</v>
      </c>
      <c r="K24" t="n">
        <v>61.2</v>
      </c>
      <c r="L24" t="n">
        <v>6.5</v>
      </c>
      <c r="M24" t="n">
        <v>31</v>
      </c>
      <c r="N24" t="n">
        <v>83.7</v>
      </c>
      <c r="O24" t="n">
        <v>36790.13</v>
      </c>
      <c r="P24" t="n">
        <v>286.85</v>
      </c>
      <c r="Q24" t="n">
        <v>2103.89</v>
      </c>
      <c r="R24" t="n">
        <v>90.54000000000001</v>
      </c>
      <c r="S24" t="n">
        <v>60.53</v>
      </c>
      <c r="T24" t="n">
        <v>15110.16</v>
      </c>
      <c r="U24" t="n">
        <v>0.67</v>
      </c>
      <c r="V24" t="n">
        <v>0.9399999999999999</v>
      </c>
      <c r="W24" t="n">
        <v>0.22</v>
      </c>
      <c r="X24" t="n">
        <v>0.92</v>
      </c>
      <c r="Y24" t="n">
        <v>1</v>
      </c>
      <c r="Z24" t="n">
        <v>10</v>
      </c>
      <c r="AA24" t="n">
        <v>318.9708499609782</v>
      </c>
      <c r="AB24" t="n">
        <v>436.4299889173597</v>
      </c>
      <c r="AC24" t="n">
        <v>394.7777233084226</v>
      </c>
      <c r="AD24" t="n">
        <v>318970.8499609782</v>
      </c>
      <c r="AE24" t="n">
        <v>436429.9889173597</v>
      </c>
      <c r="AF24" t="n">
        <v>2.156246942940924e-06</v>
      </c>
      <c r="AG24" t="n">
        <v>9</v>
      </c>
      <c r="AH24" t="n">
        <v>394777.7233084226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4.3784</v>
      </c>
      <c r="E25" t="n">
        <v>22.84</v>
      </c>
      <c r="F25" t="n">
        <v>18.17</v>
      </c>
      <c r="G25" t="n">
        <v>34.06</v>
      </c>
      <c r="H25" t="n">
        <v>0.4</v>
      </c>
      <c r="I25" t="n">
        <v>32</v>
      </c>
      <c r="J25" t="n">
        <v>296.92</v>
      </c>
      <c r="K25" t="n">
        <v>61.2</v>
      </c>
      <c r="L25" t="n">
        <v>6.75</v>
      </c>
      <c r="M25" t="n">
        <v>30</v>
      </c>
      <c r="N25" t="n">
        <v>83.97</v>
      </c>
      <c r="O25" t="n">
        <v>36854.25</v>
      </c>
      <c r="P25" t="n">
        <v>284.83</v>
      </c>
      <c r="Q25" t="n">
        <v>2103.89</v>
      </c>
      <c r="R25" t="n">
        <v>89.59999999999999</v>
      </c>
      <c r="S25" t="n">
        <v>60.53</v>
      </c>
      <c r="T25" t="n">
        <v>14646.13</v>
      </c>
      <c r="U25" t="n">
        <v>0.68</v>
      </c>
      <c r="V25" t="n">
        <v>0.95</v>
      </c>
      <c r="W25" t="n">
        <v>0.21</v>
      </c>
      <c r="X25" t="n">
        <v>0.89</v>
      </c>
      <c r="Y25" t="n">
        <v>1</v>
      </c>
      <c r="Z25" t="n">
        <v>10</v>
      </c>
      <c r="AA25" t="n">
        <v>317.015820117682</v>
      </c>
      <c r="AB25" t="n">
        <v>433.7550308359325</v>
      </c>
      <c r="AC25" t="n">
        <v>392.3580594719596</v>
      </c>
      <c r="AD25" t="n">
        <v>317015.820117682</v>
      </c>
      <c r="AE25" t="n">
        <v>433755.0308359325</v>
      </c>
      <c r="AF25" t="n">
        <v>2.16395700352355e-06</v>
      </c>
      <c r="AG25" t="n">
        <v>9</v>
      </c>
      <c r="AH25" t="n">
        <v>392358.0594719595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4.4158</v>
      </c>
      <c r="E26" t="n">
        <v>22.65</v>
      </c>
      <c r="F26" t="n">
        <v>18.08</v>
      </c>
      <c r="G26" t="n">
        <v>36.16</v>
      </c>
      <c r="H26" t="n">
        <v>0.42</v>
      </c>
      <c r="I26" t="n">
        <v>30</v>
      </c>
      <c r="J26" t="n">
        <v>297.44</v>
      </c>
      <c r="K26" t="n">
        <v>61.2</v>
      </c>
      <c r="L26" t="n">
        <v>7</v>
      </c>
      <c r="M26" t="n">
        <v>28</v>
      </c>
      <c r="N26" t="n">
        <v>84.23999999999999</v>
      </c>
      <c r="O26" t="n">
        <v>36918.48</v>
      </c>
      <c r="P26" t="n">
        <v>281.61</v>
      </c>
      <c r="Q26" t="n">
        <v>2103.95</v>
      </c>
      <c r="R26" t="n">
        <v>86.67</v>
      </c>
      <c r="S26" t="n">
        <v>60.53</v>
      </c>
      <c r="T26" t="n">
        <v>13189.21</v>
      </c>
      <c r="U26" t="n">
        <v>0.7</v>
      </c>
      <c r="V26" t="n">
        <v>0.95</v>
      </c>
      <c r="W26" t="n">
        <v>0.21</v>
      </c>
      <c r="X26" t="n">
        <v>0.8</v>
      </c>
      <c r="Y26" t="n">
        <v>1</v>
      </c>
      <c r="Z26" t="n">
        <v>10</v>
      </c>
      <c r="AA26" t="n">
        <v>313.1402350739088</v>
      </c>
      <c r="AB26" t="n">
        <v>428.4522844002969</v>
      </c>
      <c r="AC26" t="n">
        <v>387.5613997136898</v>
      </c>
      <c r="AD26" t="n">
        <v>313140.2350739088</v>
      </c>
      <c r="AE26" t="n">
        <v>428452.2844002969</v>
      </c>
      <c r="AF26" t="n">
        <v>2.182441379535742e-06</v>
      </c>
      <c r="AG26" t="n">
        <v>9</v>
      </c>
      <c r="AH26" t="n">
        <v>387561.3997136898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4.4311</v>
      </c>
      <c r="E27" t="n">
        <v>22.57</v>
      </c>
      <c r="F27" t="n">
        <v>18.06</v>
      </c>
      <c r="G27" t="n">
        <v>37.36</v>
      </c>
      <c r="H27" t="n">
        <v>0.43</v>
      </c>
      <c r="I27" t="n">
        <v>29</v>
      </c>
      <c r="J27" t="n">
        <v>297.96</v>
      </c>
      <c r="K27" t="n">
        <v>61.2</v>
      </c>
      <c r="L27" t="n">
        <v>7.25</v>
      </c>
      <c r="M27" t="n">
        <v>27</v>
      </c>
      <c r="N27" t="n">
        <v>84.51000000000001</v>
      </c>
      <c r="O27" t="n">
        <v>36982.83</v>
      </c>
      <c r="P27" t="n">
        <v>279.45</v>
      </c>
      <c r="Q27" t="n">
        <v>2103.89</v>
      </c>
      <c r="R27" t="n">
        <v>85.78</v>
      </c>
      <c r="S27" t="n">
        <v>60.53</v>
      </c>
      <c r="T27" t="n">
        <v>12750</v>
      </c>
      <c r="U27" t="n">
        <v>0.71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311.1669001660308</v>
      </c>
      <c r="AB27" t="n">
        <v>425.752280521946</v>
      </c>
      <c r="AC27" t="n">
        <v>385.1190804160095</v>
      </c>
      <c r="AD27" t="n">
        <v>311166.9001660307</v>
      </c>
      <c r="AE27" t="n">
        <v>425752.280521946</v>
      </c>
      <c r="AF27" t="n">
        <v>2.190003169722547e-06</v>
      </c>
      <c r="AG27" t="n">
        <v>9</v>
      </c>
      <c r="AH27" t="n">
        <v>385119.0804160095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4.455</v>
      </c>
      <c r="E28" t="n">
        <v>22.45</v>
      </c>
      <c r="F28" t="n">
        <v>17.99</v>
      </c>
      <c r="G28" t="n">
        <v>38.55</v>
      </c>
      <c r="H28" t="n">
        <v>0.45</v>
      </c>
      <c r="I28" t="n">
        <v>28</v>
      </c>
      <c r="J28" t="n">
        <v>298.48</v>
      </c>
      <c r="K28" t="n">
        <v>61.2</v>
      </c>
      <c r="L28" t="n">
        <v>7.5</v>
      </c>
      <c r="M28" t="n">
        <v>26</v>
      </c>
      <c r="N28" t="n">
        <v>84.79000000000001</v>
      </c>
      <c r="O28" t="n">
        <v>37047.29</v>
      </c>
      <c r="P28" t="n">
        <v>276.71</v>
      </c>
      <c r="Q28" t="n">
        <v>2103.87</v>
      </c>
      <c r="R28" t="n">
        <v>83.61</v>
      </c>
      <c r="S28" t="n">
        <v>60.53</v>
      </c>
      <c r="T28" t="n">
        <v>11671.95</v>
      </c>
      <c r="U28" t="n">
        <v>0.72</v>
      </c>
      <c r="V28" t="n">
        <v>0.96</v>
      </c>
      <c r="W28" t="n">
        <v>0.21</v>
      </c>
      <c r="X28" t="n">
        <v>0.71</v>
      </c>
      <c r="Y28" t="n">
        <v>1</v>
      </c>
      <c r="Z28" t="n">
        <v>10</v>
      </c>
      <c r="AA28" t="n">
        <v>308.3336672331116</v>
      </c>
      <c r="AB28" t="n">
        <v>421.8757262297106</v>
      </c>
      <c r="AC28" t="n">
        <v>381.6124990246468</v>
      </c>
      <c r="AD28" t="n">
        <v>308333.6672331116</v>
      </c>
      <c r="AE28" t="n">
        <v>421875.7262297106</v>
      </c>
      <c r="AF28" t="n">
        <v>2.201815377922852e-06</v>
      </c>
      <c r="AG28" t="n">
        <v>9</v>
      </c>
      <c r="AH28" t="n">
        <v>381612.4990246468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4.4887</v>
      </c>
      <c r="E29" t="n">
        <v>22.28</v>
      </c>
      <c r="F29" t="n">
        <v>17.87</v>
      </c>
      <c r="G29" t="n">
        <v>39.72</v>
      </c>
      <c r="H29" t="n">
        <v>0.46</v>
      </c>
      <c r="I29" t="n">
        <v>27</v>
      </c>
      <c r="J29" t="n">
        <v>299.01</v>
      </c>
      <c r="K29" t="n">
        <v>61.2</v>
      </c>
      <c r="L29" t="n">
        <v>7.75</v>
      </c>
      <c r="M29" t="n">
        <v>25</v>
      </c>
      <c r="N29" t="n">
        <v>85.06</v>
      </c>
      <c r="O29" t="n">
        <v>37111.87</v>
      </c>
      <c r="P29" t="n">
        <v>272.41</v>
      </c>
      <c r="Q29" t="n">
        <v>2103.9</v>
      </c>
      <c r="R29" t="n">
        <v>79.97</v>
      </c>
      <c r="S29" t="n">
        <v>60.53</v>
      </c>
      <c r="T29" t="n">
        <v>9852.690000000001</v>
      </c>
      <c r="U29" t="n">
        <v>0.76</v>
      </c>
      <c r="V29" t="n">
        <v>0.96</v>
      </c>
      <c r="W29" t="n">
        <v>0.2</v>
      </c>
      <c r="X29" t="n">
        <v>0.6</v>
      </c>
      <c r="Y29" t="n">
        <v>1</v>
      </c>
      <c r="Z29" t="n">
        <v>10</v>
      </c>
      <c r="AA29" t="n">
        <v>304.0881782149492</v>
      </c>
      <c r="AB29" t="n">
        <v>416.0668608573043</v>
      </c>
      <c r="AC29" t="n">
        <v>376.3580236105892</v>
      </c>
      <c r="AD29" t="n">
        <v>304088.1782149492</v>
      </c>
      <c r="AE29" t="n">
        <v>416066.8608573043</v>
      </c>
      <c r="AF29" t="n">
        <v>2.218471085719934e-06</v>
      </c>
      <c r="AG29" t="n">
        <v>9</v>
      </c>
      <c r="AH29" t="n">
        <v>376358.0236105892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4.44</v>
      </c>
      <c r="E30" t="n">
        <v>22.52</v>
      </c>
      <c r="F30" t="n">
        <v>18.17</v>
      </c>
      <c r="G30" t="n">
        <v>41.94</v>
      </c>
      <c r="H30" t="n">
        <v>0.48</v>
      </c>
      <c r="I30" t="n">
        <v>26</v>
      </c>
      <c r="J30" t="n">
        <v>299.53</v>
      </c>
      <c r="K30" t="n">
        <v>61.2</v>
      </c>
      <c r="L30" t="n">
        <v>8</v>
      </c>
      <c r="M30" t="n">
        <v>24</v>
      </c>
      <c r="N30" t="n">
        <v>85.33</v>
      </c>
      <c r="O30" t="n">
        <v>37176.68</v>
      </c>
      <c r="P30" t="n">
        <v>277.3</v>
      </c>
      <c r="Q30" t="n">
        <v>2103.93</v>
      </c>
      <c r="R30" t="n">
        <v>90.78</v>
      </c>
      <c r="S30" t="n">
        <v>60.53</v>
      </c>
      <c r="T30" t="n">
        <v>15262.5</v>
      </c>
      <c r="U30" t="n">
        <v>0.67</v>
      </c>
      <c r="V30" t="n">
        <v>0.95</v>
      </c>
      <c r="W30" t="n">
        <v>0.2</v>
      </c>
      <c r="X30" t="n">
        <v>0.9</v>
      </c>
      <c r="Y30" t="n">
        <v>1</v>
      </c>
      <c r="Z30" t="n">
        <v>10</v>
      </c>
      <c r="AA30" t="n">
        <v>309.9229847120482</v>
      </c>
      <c r="AB30" t="n">
        <v>424.0503005201304</v>
      </c>
      <c r="AC30" t="n">
        <v>383.5795349968231</v>
      </c>
      <c r="AD30" t="n">
        <v>309922.9847120482</v>
      </c>
      <c r="AE30" t="n">
        <v>424050.3005201304</v>
      </c>
      <c r="AF30" t="n">
        <v>2.194401858131866e-06</v>
      </c>
      <c r="AG30" t="n">
        <v>9</v>
      </c>
      <c r="AH30" t="n">
        <v>383579.5349968231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4.4849</v>
      </c>
      <c r="E31" t="n">
        <v>22.3</v>
      </c>
      <c r="F31" t="n">
        <v>18</v>
      </c>
      <c r="G31" t="n">
        <v>43.2</v>
      </c>
      <c r="H31" t="n">
        <v>0.49</v>
      </c>
      <c r="I31" t="n">
        <v>25</v>
      </c>
      <c r="J31" t="n">
        <v>300.06</v>
      </c>
      <c r="K31" t="n">
        <v>61.2</v>
      </c>
      <c r="L31" t="n">
        <v>8.25</v>
      </c>
      <c r="M31" t="n">
        <v>23</v>
      </c>
      <c r="N31" t="n">
        <v>85.61</v>
      </c>
      <c r="O31" t="n">
        <v>37241.49</v>
      </c>
      <c r="P31" t="n">
        <v>272.6</v>
      </c>
      <c r="Q31" t="n">
        <v>2103.97</v>
      </c>
      <c r="R31" t="n">
        <v>84.25</v>
      </c>
      <c r="S31" t="n">
        <v>60.53</v>
      </c>
      <c r="T31" t="n">
        <v>12005.32</v>
      </c>
      <c r="U31" t="n">
        <v>0.72</v>
      </c>
      <c r="V31" t="n">
        <v>0.95</v>
      </c>
      <c r="W31" t="n">
        <v>0.21</v>
      </c>
      <c r="X31" t="n">
        <v>0.72</v>
      </c>
      <c r="Y31" t="n">
        <v>1</v>
      </c>
      <c r="Z31" t="n">
        <v>10</v>
      </c>
      <c r="AA31" t="n">
        <v>304.7691349189534</v>
      </c>
      <c r="AB31" t="n">
        <v>416.9985758614125</v>
      </c>
      <c r="AC31" t="n">
        <v>377.2008170423755</v>
      </c>
      <c r="AD31" t="n">
        <v>304769.1349189534</v>
      </c>
      <c r="AE31" t="n">
        <v>416998.5758614124</v>
      </c>
      <c r="AF31" t="n">
        <v>2.216592994039551e-06</v>
      </c>
      <c r="AG31" t="n">
        <v>9</v>
      </c>
      <c r="AH31" t="n">
        <v>377200.8170423755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4.5053</v>
      </c>
      <c r="E32" t="n">
        <v>22.2</v>
      </c>
      <c r="F32" t="n">
        <v>17.95</v>
      </c>
      <c r="G32" t="n">
        <v>44.88</v>
      </c>
      <c r="H32" t="n">
        <v>0.5</v>
      </c>
      <c r="I32" t="n">
        <v>24</v>
      </c>
      <c r="J32" t="n">
        <v>300.59</v>
      </c>
      <c r="K32" t="n">
        <v>61.2</v>
      </c>
      <c r="L32" t="n">
        <v>8.5</v>
      </c>
      <c r="M32" t="n">
        <v>22</v>
      </c>
      <c r="N32" t="n">
        <v>85.89</v>
      </c>
      <c r="O32" t="n">
        <v>37306.42</v>
      </c>
      <c r="P32" t="n">
        <v>269.61</v>
      </c>
      <c r="Q32" t="n">
        <v>2103.88</v>
      </c>
      <c r="R32" t="n">
        <v>82.79000000000001</v>
      </c>
      <c r="S32" t="n">
        <v>60.53</v>
      </c>
      <c r="T32" t="n">
        <v>11278.13</v>
      </c>
      <c r="U32" t="n">
        <v>0.73</v>
      </c>
      <c r="V32" t="n">
        <v>0.96</v>
      </c>
      <c r="W32" t="n">
        <v>0.2</v>
      </c>
      <c r="X32" t="n">
        <v>0.68</v>
      </c>
      <c r="Y32" t="n">
        <v>1</v>
      </c>
      <c r="Z32" t="n">
        <v>10</v>
      </c>
      <c r="AA32" t="n">
        <v>302.0875237749764</v>
      </c>
      <c r="AB32" t="n">
        <v>413.3294771898888</v>
      </c>
      <c r="AC32" t="n">
        <v>373.8818919984498</v>
      </c>
      <c r="AD32" t="n">
        <v>302087.5237749764</v>
      </c>
      <c r="AE32" t="n">
        <v>413329.4771898888</v>
      </c>
      <c r="AF32" t="n">
        <v>2.226675380955292e-06</v>
      </c>
      <c r="AG32" t="n">
        <v>9</v>
      </c>
      <c r="AH32" t="n">
        <v>373881.8919984497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4.526</v>
      </c>
      <c r="E33" t="n">
        <v>22.09</v>
      </c>
      <c r="F33" t="n">
        <v>17.91</v>
      </c>
      <c r="G33" t="n">
        <v>46.71</v>
      </c>
      <c r="H33" t="n">
        <v>0.52</v>
      </c>
      <c r="I33" t="n">
        <v>23</v>
      </c>
      <c r="J33" t="n">
        <v>301.11</v>
      </c>
      <c r="K33" t="n">
        <v>61.2</v>
      </c>
      <c r="L33" t="n">
        <v>8.75</v>
      </c>
      <c r="M33" t="n">
        <v>21</v>
      </c>
      <c r="N33" t="n">
        <v>86.16</v>
      </c>
      <c r="O33" t="n">
        <v>37371.47</v>
      </c>
      <c r="P33" t="n">
        <v>267.21</v>
      </c>
      <c r="Q33" t="n">
        <v>2103.86</v>
      </c>
      <c r="R33" t="n">
        <v>81.19</v>
      </c>
      <c r="S33" t="n">
        <v>60.53</v>
      </c>
      <c r="T33" t="n">
        <v>10487.05</v>
      </c>
      <c r="U33" t="n">
        <v>0.75</v>
      </c>
      <c r="V33" t="n">
        <v>0.96</v>
      </c>
      <c r="W33" t="n">
        <v>0.2</v>
      </c>
      <c r="X33" t="n">
        <v>0.63</v>
      </c>
      <c r="Y33" t="n">
        <v>1</v>
      </c>
      <c r="Z33" t="n">
        <v>10</v>
      </c>
      <c r="AA33" t="n">
        <v>299.7632611284475</v>
      </c>
      <c r="AB33" t="n">
        <v>410.1493184976769</v>
      </c>
      <c r="AC33" t="n">
        <v>371.0052431884417</v>
      </c>
      <c r="AD33" t="n">
        <v>299763.2611284475</v>
      </c>
      <c r="AE33" t="n">
        <v>410149.3184976769</v>
      </c>
      <c r="AF33" t="n">
        <v>2.236906038266852e-06</v>
      </c>
      <c r="AG33" t="n">
        <v>9</v>
      </c>
      <c r="AH33" t="n">
        <v>371005.2431884417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4.5428</v>
      </c>
      <c r="E34" t="n">
        <v>22.01</v>
      </c>
      <c r="F34" t="n">
        <v>17.88</v>
      </c>
      <c r="G34" t="n">
        <v>48.76</v>
      </c>
      <c r="H34" t="n">
        <v>0.53</v>
      </c>
      <c r="I34" t="n">
        <v>22</v>
      </c>
      <c r="J34" t="n">
        <v>301.64</v>
      </c>
      <c r="K34" t="n">
        <v>61.2</v>
      </c>
      <c r="L34" t="n">
        <v>9</v>
      </c>
      <c r="M34" t="n">
        <v>20</v>
      </c>
      <c r="N34" t="n">
        <v>86.44</v>
      </c>
      <c r="O34" t="n">
        <v>37436.63</v>
      </c>
      <c r="P34" t="n">
        <v>263.95</v>
      </c>
      <c r="Q34" t="n">
        <v>2103.92</v>
      </c>
      <c r="R34" t="n">
        <v>80.25</v>
      </c>
      <c r="S34" t="n">
        <v>60.53</v>
      </c>
      <c r="T34" t="n">
        <v>10021.61</v>
      </c>
      <c r="U34" t="n">
        <v>0.75</v>
      </c>
      <c r="V34" t="n">
        <v>0.96</v>
      </c>
      <c r="W34" t="n">
        <v>0.2</v>
      </c>
      <c r="X34" t="n">
        <v>0.6</v>
      </c>
      <c r="Y34" t="n">
        <v>1</v>
      </c>
      <c r="Z34" t="n">
        <v>10</v>
      </c>
      <c r="AA34" t="n">
        <v>297.2014666104552</v>
      </c>
      <c r="AB34" t="n">
        <v>406.6441582197621</v>
      </c>
      <c r="AC34" t="n">
        <v>367.8346104879278</v>
      </c>
      <c r="AD34" t="n">
        <v>297201.4666104552</v>
      </c>
      <c r="AE34" t="n">
        <v>406644.1582197621</v>
      </c>
      <c r="AF34" t="n">
        <v>2.245209180432757e-06</v>
      </c>
      <c r="AG34" t="n">
        <v>9</v>
      </c>
      <c r="AH34" t="n">
        <v>367834.6104879278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4.5424</v>
      </c>
      <c r="E35" t="n">
        <v>22.01</v>
      </c>
      <c r="F35" t="n">
        <v>17.88</v>
      </c>
      <c r="G35" t="n">
        <v>48.76</v>
      </c>
      <c r="H35" t="n">
        <v>0.55</v>
      </c>
      <c r="I35" t="n">
        <v>22</v>
      </c>
      <c r="J35" t="n">
        <v>302.17</v>
      </c>
      <c r="K35" t="n">
        <v>61.2</v>
      </c>
      <c r="L35" t="n">
        <v>9.25</v>
      </c>
      <c r="M35" t="n">
        <v>20</v>
      </c>
      <c r="N35" t="n">
        <v>86.72</v>
      </c>
      <c r="O35" t="n">
        <v>37501.91</v>
      </c>
      <c r="P35" t="n">
        <v>263.25</v>
      </c>
      <c r="Q35" t="n">
        <v>2103.91</v>
      </c>
      <c r="R35" t="n">
        <v>80.40000000000001</v>
      </c>
      <c r="S35" t="n">
        <v>60.53</v>
      </c>
      <c r="T35" t="n">
        <v>10094.14</v>
      </c>
      <c r="U35" t="n">
        <v>0.75</v>
      </c>
      <c r="V35" t="n">
        <v>0.96</v>
      </c>
      <c r="W35" t="n">
        <v>0.2</v>
      </c>
      <c r="X35" t="n">
        <v>0.6</v>
      </c>
      <c r="Y35" t="n">
        <v>1</v>
      </c>
      <c r="Z35" t="n">
        <v>10</v>
      </c>
      <c r="AA35" t="n">
        <v>296.8459833287239</v>
      </c>
      <c r="AB35" t="n">
        <v>406.157770310882</v>
      </c>
      <c r="AC35" t="n">
        <v>367.3946427584215</v>
      </c>
      <c r="AD35" t="n">
        <v>296845.9833287239</v>
      </c>
      <c r="AE35" t="n">
        <v>406157.770310882</v>
      </c>
      <c r="AF35" t="n">
        <v>2.245011486571664e-06</v>
      </c>
      <c r="AG35" t="n">
        <v>9</v>
      </c>
      <c r="AH35" t="n">
        <v>367394.6427584215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4.5576</v>
      </c>
      <c r="E36" t="n">
        <v>21.94</v>
      </c>
      <c r="F36" t="n">
        <v>17.86</v>
      </c>
      <c r="G36" t="n">
        <v>51.03</v>
      </c>
      <c r="H36" t="n">
        <v>0.5600000000000001</v>
      </c>
      <c r="I36" t="n">
        <v>21</v>
      </c>
      <c r="J36" t="n">
        <v>302.7</v>
      </c>
      <c r="K36" t="n">
        <v>61.2</v>
      </c>
      <c r="L36" t="n">
        <v>9.5</v>
      </c>
      <c r="M36" t="n">
        <v>19</v>
      </c>
      <c r="N36" t="n">
        <v>87</v>
      </c>
      <c r="O36" t="n">
        <v>37567.32</v>
      </c>
      <c r="P36" t="n">
        <v>260.98</v>
      </c>
      <c r="Q36" t="n">
        <v>2103.84</v>
      </c>
      <c r="R36" t="n">
        <v>79.70999999999999</v>
      </c>
      <c r="S36" t="n">
        <v>60.53</v>
      </c>
      <c r="T36" t="n">
        <v>9753.799999999999</v>
      </c>
      <c r="U36" t="n">
        <v>0.76</v>
      </c>
      <c r="V36" t="n">
        <v>0.96</v>
      </c>
      <c r="W36" t="n">
        <v>0.2</v>
      </c>
      <c r="X36" t="n">
        <v>0.58</v>
      </c>
      <c r="Y36" t="n">
        <v>1</v>
      </c>
      <c r="Z36" t="n">
        <v>10</v>
      </c>
      <c r="AA36" t="n">
        <v>294.9280325464524</v>
      </c>
      <c r="AB36" t="n">
        <v>403.5335454365612</v>
      </c>
      <c r="AC36" t="n">
        <v>365.0208702229832</v>
      </c>
      <c r="AD36" t="n">
        <v>294928.0325464524</v>
      </c>
      <c r="AE36" t="n">
        <v>403533.5454365612</v>
      </c>
      <c r="AF36" t="n">
        <v>2.252523853293197e-06</v>
      </c>
      <c r="AG36" t="n">
        <v>9</v>
      </c>
      <c r="AH36" t="n">
        <v>365020.8702229832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4.5804</v>
      </c>
      <c r="E37" t="n">
        <v>21.83</v>
      </c>
      <c r="F37" t="n">
        <v>17.8</v>
      </c>
      <c r="G37" t="n">
        <v>53.41</v>
      </c>
      <c r="H37" t="n">
        <v>0.57</v>
      </c>
      <c r="I37" t="n">
        <v>20</v>
      </c>
      <c r="J37" t="n">
        <v>303.23</v>
      </c>
      <c r="K37" t="n">
        <v>61.2</v>
      </c>
      <c r="L37" t="n">
        <v>9.75</v>
      </c>
      <c r="M37" t="n">
        <v>18</v>
      </c>
      <c r="N37" t="n">
        <v>87.28</v>
      </c>
      <c r="O37" t="n">
        <v>37632.84</v>
      </c>
      <c r="P37" t="n">
        <v>257.75</v>
      </c>
      <c r="Q37" t="n">
        <v>2103.9</v>
      </c>
      <c r="R37" t="n">
        <v>77.68000000000001</v>
      </c>
      <c r="S37" t="n">
        <v>60.53</v>
      </c>
      <c r="T37" t="n">
        <v>8745.17</v>
      </c>
      <c r="U37" t="n">
        <v>0.78</v>
      </c>
      <c r="V37" t="n">
        <v>0.97</v>
      </c>
      <c r="W37" t="n">
        <v>0.2</v>
      </c>
      <c r="X37" t="n">
        <v>0.53</v>
      </c>
      <c r="Y37" t="n">
        <v>1</v>
      </c>
      <c r="Z37" t="n">
        <v>10</v>
      </c>
      <c r="AA37" t="n">
        <v>292.0754648755079</v>
      </c>
      <c r="AB37" t="n">
        <v>399.630536502771</v>
      </c>
      <c r="AC37" t="n">
        <v>361.4903589839265</v>
      </c>
      <c r="AD37" t="n">
        <v>292075.4648755079</v>
      </c>
      <c r="AE37" t="n">
        <v>399630.536502771</v>
      </c>
      <c r="AF37" t="n">
        <v>2.263792403375495e-06</v>
      </c>
      <c r="AG37" t="n">
        <v>9</v>
      </c>
      <c r="AH37" t="n">
        <v>361490.3589839265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4.5772</v>
      </c>
      <c r="E38" t="n">
        <v>21.85</v>
      </c>
      <c r="F38" t="n">
        <v>17.82</v>
      </c>
      <c r="G38" t="n">
        <v>53.46</v>
      </c>
      <c r="H38" t="n">
        <v>0.59</v>
      </c>
      <c r="I38" t="n">
        <v>20</v>
      </c>
      <c r="J38" t="n">
        <v>303.76</v>
      </c>
      <c r="K38" t="n">
        <v>61.2</v>
      </c>
      <c r="L38" t="n">
        <v>10</v>
      </c>
      <c r="M38" t="n">
        <v>18</v>
      </c>
      <c r="N38" t="n">
        <v>87.56999999999999</v>
      </c>
      <c r="O38" t="n">
        <v>37698.48</v>
      </c>
      <c r="P38" t="n">
        <v>256.8</v>
      </c>
      <c r="Q38" t="n">
        <v>2103.97</v>
      </c>
      <c r="R38" t="n">
        <v>78.25</v>
      </c>
      <c r="S38" t="n">
        <v>60.53</v>
      </c>
      <c r="T38" t="n">
        <v>9030.84</v>
      </c>
      <c r="U38" t="n">
        <v>0.77</v>
      </c>
      <c r="V38" t="n">
        <v>0.96</v>
      </c>
      <c r="W38" t="n">
        <v>0.2</v>
      </c>
      <c r="X38" t="n">
        <v>0.54</v>
      </c>
      <c r="Y38" t="n">
        <v>1</v>
      </c>
      <c r="Z38" t="n">
        <v>10</v>
      </c>
      <c r="AA38" t="n">
        <v>291.768073835283</v>
      </c>
      <c r="AB38" t="n">
        <v>399.2099505203997</v>
      </c>
      <c r="AC38" t="n">
        <v>361.1099131374165</v>
      </c>
      <c r="AD38" t="n">
        <v>291768.0738352829</v>
      </c>
      <c r="AE38" t="n">
        <v>399209.9505203997</v>
      </c>
      <c r="AF38" t="n">
        <v>2.262210852486752e-06</v>
      </c>
      <c r="AG38" t="n">
        <v>9</v>
      </c>
      <c r="AH38" t="n">
        <v>361109.9131374165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4.6028</v>
      </c>
      <c r="E39" t="n">
        <v>21.73</v>
      </c>
      <c r="F39" t="n">
        <v>17.75</v>
      </c>
      <c r="G39" t="n">
        <v>56.06</v>
      </c>
      <c r="H39" t="n">
        <v>0.6</v>
      </c>
      <c r="I39" t="n">
        <v>19</v>
      </c>
      <c r="J39" t="n">
        <v>304.3</v>
      </c>
      <c r="K39" t="n">
        <v>61.2</v>
      </c>
      <c r="L39" t="n">
        <v>10.25</v>
      </c>
      <c r="M39" t="n">
        <v>17</v>
      </c>
      <c r="N39" t="n">
        <v>87.84999999999999</v>
      </c>
      <c r="O39" t="n">
        <v>37764.25</v>
      </c>
      <c r="P39" t="n">
        <v>254.36</v>
      </c>
      <c r="Q39" t="n">
        <v>2103.92</v>
      </c>
      <c r="R39" t="n">
        <v>75.95</v>
      </c>
      <c r="S39" t="n">
        <v>60.53</v>
      </c>
      <c r="T39" t="n">
        <v>7884.75</v>
      </c>
      <c r="U39" t="n">
        <v>0.8</v>
      </c>
      <c r="V39" t="n">
        <v>0.97</v>
      </c>
      <c r="W39" t="n">
        <v>0.2</v>
      </c>
      <c r="X39" t="n">
        <v>0.48</v>
      </c>
      <c r="Y39" t="n">
        <v>1</v>
      </c>
      <c r="Z39" t="n">
        <v>10</v>
      </c>
      <c r="AA39" t="n">
        <v>289.2138911154804</v>
      </c>
      <c r="AB39" t="n">
        <v>395.715205040577</v>
      </c>
      <c r="AC39" t="n">
        <v>357.9487012612821</v>
      </c>
      <c r="AD39" t="n">
        <v>289213.8911154804</v>
      </c>
      <c r="AE39" t="n">
        <v>395715.205040577</v>
      </c>
      <c r="AF39" t="n">
        <v>2.274863259596701e-06</v>
      </c>
      <c r="AG39" t="n">
        <v>9</v>
      </c>
      <c r="AH39" t="n">
        <v>357948.701261282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4.606</v>
      </c>
      <c r="E40" t="n">
        <v>21.71</v>
      </c>
      <c r="F40" t="n">
        <v>17.74</v>
      </c>
      <c r="G40" t="n">
        <v>56.01</v>
      </c>
      <c r="H40" t="n">
        <v>0.61</v>
      </c>
      <c r="I40" t="n">
        <v>19</v>
      </c>
      <c r="J40" t="n">
        <v>304.83</v>
      </c>
      <c r="K40" t="n">
        <v>61.2</v>
      </c>
      <c r="L40" t="n">
        <v>10.5</v>
      </c>
      <c r="M40" t="n">
        <v>17</v>
      </c>
      <c r="N40" t="n">
        <v>88.13</v>
      </c>
      <c r="O40" t="n">
        <v>37830.13</v>
      </c>
      <c r="P40" t="n">
        <v>250.33</v>
      </c>
      <c r="Q40" t="n">
        <v>2103.88</v>
      </c>
      <c r="R40" t="n">
        <v>75.45999999999999</v>
      </c>
      <c r="S40" t="n">
        <v>60.53</v>
      </c>
      <c r="T40" t="n">
        <v>7641.16</v>
      </c>
      <c r="U40" t="n">
        <v>0.8</v>
      </c>
      <c r="V40" t="n">
        <v>0.97</v>
      </c>
      <c r="W40" t="n">
        <v>0.2</v>
      </c>
      <c r="X40" t="n">
        <v>0.46</v>
      </c>
      <c r="Y40" t="n">
        <v>1</v>
      </c>
      <c r="Z40" t="n">
        <v>10</v>
      </c>
      <c r="AA40" t="n">
        <v>286.9367780734664</v>
      </c>
      <c r="AB40" t="n">
        <v>392.5995585173561</v>
      </c>
      <c r="AC40" t="n">
        <v>355.1304076694</v>
      </c>
      <c r="AD40" t="n">
        <v>286936.7780734664</v>
      </c>
      <c r="AE40" t="n">
        <v>392599.5585173561</v>
      </c>
      <c r="AF40" t="n">
        <v>2.276444810485445e-06</v>
      </c>
      <c r="AG40" t="n">
        <v>9</v>
      </c>
      <c r="AH40" t="n">
        <v>355130.4076694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4.6091</v>
      </c>
      <c r="E41" t="n">
        <v>21.7</v>
      </c>
      <c r="F41" t="n">
        <v>17.78</v>
      </c>
      <c r="G41" t="n">
        <v>59.26</v>
      </c>
      <c r="H41" t="n">
        <v>0.63</v>
      </c>
      <c r="I41" t="n">
        <v>18</v>
      </c>
      <c r="J41" t="n">
        <v>305.37</v>
      </c>
      <c r="K41" t="n">
        <v>61.2</v>
      </c>
      <c r="L41" t="n">
        <v>10.75</v>
      </c>
      <c r="M41" t="n">
        <v>16</v>
      </c>
      <c r="N41" t="n">
        <v>88.42</v>
      </c>
      <c r="O41" t="n">
        <v>37896.14</v>
      </c>
      <c r="P41" t="n">
        <v>250.37</v>
      </c>
      <c r="Q41" t="n">
        <v>2103.87</v>
      </c>
      <c r="R41" t="n">
        <v>77.31</v>
      </c>
      <c r="S41" t="n">
        <v>60.53</v>
      </c>
      <c r="T41" t="n">
        <v>8571.33</v>
      </c>
      <c r="U41" t="n">
        <v>0.78</v>
      </c>
      <c r="V41" t="n">
        <v>0.97</v>
      </c>
      <c r="W41" t="n">
        <v>0.18</v>
      </c>
      <c r="X41" t="n">
        <v>0.5</v>
      </c>
      <c r="Y41" t="n">
        <v>1</v>
      </c>
      <c r="Z41" t="n">
        <v>10</v>
      </c>
      <c r="AA41" t="n">
        <v>286.9547955229254</v>
      </c>
      <c r="AB41" t="n">
        <v>392.6242107865796</v>
      </c>
      <c r="AC41" t="n">
        <v>355.1527071606486</v>
      </c>
      <c r="AD41" t="n">
        <v>286954.7955229254</v>
      </c>
      <c r="AE41" t="n">
        <v>392624.2107865796</v>
      </c>
      <c r="AF41" t="n">
        <v>2.277976937908915e-06</v>
      </c>
      <c r="AG41" t="n">
        <v>9</v>
      </c>
      <c r="AH41" t="n">
        <v>355152.7071606485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4.5963</v>
      </c>
      <c r="E42" t="n">
        <v>21.76</v>
      </c>
      <c r="F42" t="n">
        <v>17.84</v>
      </c>
      <c r="G42" t="n">
        <v>59.46</v>
      </c>
      <c r="H42" t="n">
        <v>0.64</v>
      </c>
      <c r="I42" t="n">
        <v>18</v>
      </c>
      <c r="J42" t="n">
        <v>305.9</v>
      </c>
      <c r="K42" t="n">
        <v>61.2</v>
      </c>
      <c r="L42" t="n">
        <v>11</v>
      </c>
      <c r="M42" t="n">
        <v>16</v>
      </c>
      <c r="N42" t="n">
        <v>88.7</v>
      </c>
      <c r="O42" t="n">
        <v>37962.28</v>
      </c>
      <c r="P42" t="n">
        <v>249.24</v>
      </c>
      <c r="Q42" t="n">
        <v>2103.91</v>
      </c>
      <c r="R42" t="n">
        <v>79.12</v>
      </c>
      <c r="S42" t="n">
        <v>60.53</v>
      </c>
      <c r="T42" t="n">
        <v>9476.049999999999</v>
      </c>
      <c r="U42" t="n">
        <v>0.76</v>
      </c>
      <c r="V42" t="n">
        <v>0.96</v>
      </c>
      <c r="W42" t="n">
        <v>0.19</v>
      </c>
      <c r="X42" t="n">
        <v>0.5600000000000001</v>
      </c>
      <c r="Y42" t="n">
        <v>1</v>
      </c>
      <c r="Z42" t="n">
        <v>10</v>
      </c>
      <c r="AA42" t="n">
        <v>287.0600124478004</v>
      </c>
      <c r="AB42" t="n">
        <v>392.7681732250368</v>
      </c>
      <c r="AC42" t="n">
        <v>355.2829300260319</v>
      </c>
      <c r="AD42" t="n">
        <v>287060.0124478004</v>
      </c>
      <c r="AE42" t="n">
        <v>392768.1732250368</v>
      </c>
      <c r="AF42" t="n">
        <v>2.27165073435394e-06</v>
      </c>
      <c r="AG42" t="n">
        <v>9</v>
      </c>
      <c r="AH42" t="n">
        <v>355282.9300260319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4.6269</v>
      </c>
      <c r="E43" t="n">
        <v>21.61</v>
      </c>
      <c r="F43" t="n">
        <v>17.75</v>
      </c>
      <c r="G43" t="n">
        <v>62.64</v>
      </c>
      <c r="H43" t="n">
        <v>0.65</v>
      </c>
      <c r="I43" t="n">
        <v>17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245.26</v>
      </c>
      <c r="Q43" t="n">
        <v>2103.9</v>
      </c>
      <c r="R43" t="n">
        <v>76.01000000000001</v>
      </c>
      <c r="S43" t="n">
        <v>60.53</v>
      </c>
      <c r="T43" t="n">
        <v>7926.57</v>
      </c>
      <c r="U43" t="n">
        <v>0.8</v>
      </c>
      <c r="V43" t="n">
        <v>0.97</v>
      </c>
      <c r="W43" t="n">
        <v>0.19</v>
      </c>
      <c r="X43" t="n">
        <v>0.47</v>
      </c>
      <c r="Y43" t="n">
        <v>1</v>
      </c>
      <c r="Z43" t="n">
        <v>10</v>
      </c>
      <c r="AA43" t="n">
        <v>283.478913873685</v>
      </c>
      <c r="AB43" t="n">
        <v>387.8683561690131</v>
      </c>
      <c r="AC43" t="n">
        <v>350.8507446328987</v>
      </c>
      <c r="AD43" t="n">
        <v>283478.9138736851</v>
      </c>
      <c r="AE43" t="n">
        <v>387868.3561690131</v>
      </c>
      <c r="AF43" t="n">
        <v>2.286774314727552e-06</v>
      </c>
      <c r="AG43" t="n">
        <v>9</v>
      </c>
      <c r="AH43" t="n">
        <v>350850.7446328987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4.6273</v>
      </c>
      <c r="E44" t="n">
        <v>21.61</v>
      </c>
      <c r="F44" t="n">
        <v>17.75</v>
      </c>
      <c r="G44" t="n">
        <v>62.63</v>
      </c>
      <c r="H44" t="n">
        <v>0.67</v>
      </c>
      <c r="I44" t="n">
        <v>17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243.55</v>
      </c>
      <c r="Q44" t="n">
        <v>2103.84</v>
      </c>
      <c r="R44" t="n">
        <v>75.90000000000001</v>
      </c>
      <c r="S44" t="n">
        <v>60.53</v>
      </c>
      <c r="T44" t="n">
        <v>7871.21</v>
      </c>
      <c r="U44" t="n">
        <v>0.8</v>
      </c>
      <c r="V44" t="n">
        <v>0.97</v>
      </c>
      <c r="W44" t="n">
        <v>0.19</v>
      </c>
      <c r="X44" t="n">
        <v>0.47</v>
      </c>
      <c r="Y44" t="n">
        <v>1</v>
      </c>
      <c r="Z44" t="n">
        <v>10</v>
      </c>
      <c r="AA44" t="n">
        <v>282.5693756965093</v>
      </c>
      <c r="AB44" t="n">
        <v>386.6238859090088</v>
      </c>
      <c r="AC44" t="n">
        <v>349.7250448678843</v>
      </c>
      <c r="AD44" t="n">
        <v>282569.3756965093</v>
      </c>
      <c r="AE44" t="n">
        <v>386623.8859090089</v>
      </c>
      <c r="AF44" t="n">
        <v>2.286972008588645e-06</v>
      </c>
      <c r="AG44" t="n">
        <v>9</v>
      </c>
      <c r="AH44" t="n">
        <v>349725.0448678843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4.6448</v>
      </c>
      <c r="E45" t="n">
        <v>21.53</v>
      </c>
      <c r="F45" t="n">
        <v>17.72</v>
      </c>
      <c r="G45" t="n">
        <v>66.44</v>
      </c>
      <c r="H45" t="n">
        <v>0.68</v>
      </c>
      <c r="I45" t="n">
        <v>16</v>
      </c>
      <c r="J45" t="n">
        <v>307.52</v>
      </c>
      <c r="K45" t="n">
        <v>61.2</v>
      </c>
      <c r="L45" t="n">
        <v>11.75</v>
      </c>
      <c r="M45" t="n">
        <v>7</v>
      </c>
      <c r="N45" t="n">
        <v>89.56999999999999</v>
      </c>
      <c r="O45" t="n">
        <v>38161.42</v>
      </c>
      <c r="P45" t="n">
        <v>241.41</v>
      </c>
      <c r="Q45" t="n">
        <v>2103.88</v>
      </c>
      <c r="R45" t="n">
        <v>74.79000000000001</v>
      </c>
      <c r="S45" t="n">
        <v>60.53</v>
      </c>
      <c r="T45" t="n">
        <v>7320.09</v>
      </c>
      <c r="U45" t="n">
        <v>0.8100000000000001</v>
      </c>
      <c r="V45" t="n">
        <v>0.97</v>
      </c>
      <c r="W45" t="n">
        <v>0.2</v>
      </c>
      <c r="X45" t="n">
        <v>0.44</v>
      </c>
      <c r="Y45" t="n">
        <v>1</v>
      </c>
      <c r="Z45" t="n">
        <v>10</v>
      </c>
      <c r="AA45" t="n">
        <v>280.6819379681334</v>
      </c>
      <c r="AB45" t="n">
        <v>384.0414103411692</v>
      </c>
      <c r="AC45" t="n">
        <v>347.3890371437118</v>
      </c>
      <c r="AD45" t="n">
        <v>280681.9379681334</v>
      </c>
      <c r="AE45" t="n">
        <v>384041.4103411692</v>
      </c>
      <c r="AF45" t="n">
        <v>2.295621115011462e-06</v>
      </c>
      <c r="AG45" t="n">
        <v>9</v>
      </c>
      <c r="AH45" t="n">
        <v>347389.0371437119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4.6443</v>
      </c>
      <c r="E46" t="n">
        <v>21.53</v>
      </c>
      <c r="F46" t="n">
        <v>17.72</v>
      </c>
      <c r="G46" t="n">
        <v>66.45</v>
      </c>
      <c r="H46" t="n">
        <v>0.6899999999999999</v>
      </c>
      <c r="I46" t="n">
        <v>16</v>
      </c>
      <c r="J46" t="n">
        <v>308.06</v>
      </c>
      <c r="K46" t="n">
        <v>61.2</v>
      </c>
      <c r="L46" t="n">
        <v>12</v>
      </c>
      <c r="M46" t="n">
        <v>3</v>
      </c>
      <c r="N46" t="n">
        <v>89.86</v>
      </c>
      <c r="O46" t="n">
        <v>38228.06</v>
      </c>
      <c r="P46" t="n">
        <v>241.77</v>
      </c>
      <c r="Q46" t="n">
        <v>2104.06</v>
      </c>
      <c r="R46" t="n">
        <v>74.61</v>
      </c>
      <c r="S46" t="n">
        <v>60.53</v>
      </c>
      <c r="T46" t="n">
        <v>7228.22</v>
      </c>
      <c r="U46" t="n">
        <v>0.8100000000000001</v>
      </c>
      <c r="V46" t="n">
        <v>0.97</v>
      </c>
      <c r="W46" t="n">
        <v>0.2</v>
      </c>
      <c r="X46" t="n">
        <v>0.44</v>
      </c>
      <c r="Y46" t="n">
        <v>1</v>
      </c>
      <c r="Z46" t="n">
        <v>10</v>
      </c>
      <c r="AA46" t="n">
        <v>280.8887154702772</v>
      </c>
      <c r="AB46" t="n">
        <v>384.324332441982</v>
      </c>
      <c r="AC46" t="n">
        <v>347.6449575563068</v>
      </c>
      <c r="AD46" t="n">
        <v>280888.7154702772</v>
      </c>
      <c r="AE46" t="n">
        <v>384324.332441982</v>
      </c>
      <c r="AF46" t="n">
        <v>2.295373997685096e-06</v>
      </c>
      <c r="AG46" t="n">
        <v>9</v>
      </c>
      <c r="AH46" t="n">
        <v>347644.9575563068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4.6456</v>
      </c>
      <c r="E47" t="n">
        <v>21.53</v>
      </c>
      <c r="F47" t="n">
        <v>17.71</v>
      </c>
      <c r="G47" t="n">
        <v>66.43000000000001</v>
      </c>
      <c r="H47" t="n">
        <v>0.71</v>
      </c>
      <c r="I47" t="n">
        <v>16</v>
      </c>
      <c r="J47" t="n">
        <v>308.6</v>
      </c>
      <c r="K47" t="n">
        <v>61.2</v>
      </c>
      <c r="L47" t="n">
        <v>12.25</v>
      </c>
      <c r="M47" t="n">
        <v>2</v>
      </c>
      <c r="N47" t="n">
        <v>90.15000000000001</v>
      </c>
      <c r="O47" t="n">
        <v>38294.82</v>
      </c>
      <c r="P47" t="n">
        <v>241.56</v>
      </c>
      <c r="Q47" t="n">
        <v>2103.93</v>
      </c>
      <c r="R47" t="n">
        <v>74.34999999999999</v>
      </c>
      <c r="S47" t="n">
        <v>60.53</v>
      </c>
      <c r="T47" t="n">
        <v>7098.46</v>
      </c>
      <c r="U47" t="n">
        <v>0.8100000000000001</v>
      </c>
      <c r="V47" t="n">
        <v>0.97</v>
      </c>
      <c r="W47" t="n">
        <v>0.21</v>
      </c>
      <c r="X47" t="n">
        <v>0.44</v>
      </c>
      <c r="Y47" t="n">
        <v>1</v>
      </c>
      <c r="Z47" t="n">
        <v>10</v>
      </c>
      <c r="AA47" t="n">
        <v>280.6989565465315</v>
      </c>
      <c r="AB47" t="n">
        <v>384.0646959109401</v>
      </c>
      <c r="AC47" t="n">
        <v>347.4101003713855</v>
      </c>
      <c r="AD47" t="n">
        <v>280698.9565465315</v>
      </c>
      <c r="AE47" t="n">
        <v>384064.6959109401</v>
      </c>
      <c r="AF47" t="n">
        <v>2.296016502733648e-06</v>
      </c>
      <c r="AG47" t="n">
        <v>9</v>
      </c>
      <c r="AH47" t="n">
        <v>347410.1003713855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4.645</v>
      </c>
      <c r="E48" t="n">
        <v>21.53</v>
      </c>
      <c r="F48" t="n">
        <v>17.72</v>
      </c>
      <c r="G48" t="n">
        <v>66.44</v>
      </c>
      <c r="H48" t="n">
        <v>0.72</v>
      </c>
      <c r="I48" t="n">
        <v>16</v>
      </c>
      <c r="J48" t="n">
        <v>309.14</v>
      </c>
      <c r="K48" t="n">
        <v>61.2</v>
      </c>
      <c r="L48" t="n">
        <v>12.5</v>
      </c>
      <c r="M48" t="n">
        <v>1</v>
      </c>
      <c r="N48" t="n">
        <v>90.44</v>
      </c>
      <c r="O48" t="n">
        <v>38361.7</v>
      </c>
      <c r="P48" t="n">
        <v>241.7</v>
      </c>
      <c r="Q48" t="n">
        <v>2103.93</v>
      </c>
      <c r="R48" t="n">
        <v>74.31999999999999</v>
      </c>
      <c r="S48" t="n">
        <v>60.53</v>
      </c>
      <c r="T48" t="n">
        <v>7083.13</v>
      </c>
      <c r="U48" t="n">
        <v>0.8100000000000001</v>
      </c>
      <c r="V48" t="n">
        <v>0.97</v>
      </c>
      <c r="W48" t="n">
        <v>0.21</v>
      </c>
      <c r="X48" t="n">
        <v>0.44</v>
      </c>
      <c r="Y48" t="n">
        <v>1</v>
      </c>
      <c r="Z48" t="n">
        <v>10</v>
      </c>
      <c r="AA48" t="n">
        <v>280.8252229283223</v>
      </c>
      <c r="AB48" t="n">
        <v>384.237459144986</v>
      </c>
      <c r="AC48" t="n">
        <v>347.5663753248487</v>
      </c>
      <c r="AD48" t="n">
        <v>280825.2229283223</v>
      </c>
      <c r="AE48" t="n">
        <v>384237.459144986</v>
      </c>
      <c r="AF48" t="n">
        <v>2.295719961942008e-06</v>
      </c>
      <c r="AG48" t="n">
        <v>9</v>
      </c>
      <c r="AH48" t="n">
        <v>347566.3753248487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4.6447</v>
      </c>
      <c r="E49" t="n">
        <v>21.53</v>
      </c>
      <c r="F49" t="n">
        <v>17.72</v>
      </c>
      <c r="G49" t="n">
        <v>66.44</v>
      </c>
      <c r="H49" t="n">
        <v>0.73</v>
      </c>
      <c r="I49" t="n">
        <v>16</v>
      </c>
      <c r="J49" t="n">
        <v>309.68</v>
      </c>
      <c r="K49" t="n">
        <v>61.2</v>
      </c>
      <c r="L49" t="n">
        <v>12.75</v>
      </c>
      <c r="M49" t="n">
        <v>0</v>
      </c>
      <c r="N49" t="n">
        <v>90.73999999999999</v>
      </c>
      <c r="O49" t="n">
        <v>38428.72</v>
      </c>
      <c r="P49" t="n">
        <v>242.13</v>
      </c>
      <c r="Q49" t="n">
        <v>2103.93</v>
      </c>
      <c r="R49" t="n">
        <v>74.31999999999999</v>
      </c>
      <c r="S49" t="n">
        <v>60.53</v>
      </c>
      <c r="T49" t="n">
        <v>7083.1</v>
      </c>
      <c r="U49" t="n">
        <v>0.8100000000000001</v>
      </c>
      <c r="V49" t="n">
        <v>0.97</v>
      </c>
      <c r="W49" t="n">
        <v>0.21</v>
      </c>
      <c r="X49" t="n">
        <v>0.44</v>
      </c>
      <c r="Y49" t="n">
        <v>1</v>
      </c>
      <c r="Z49" t="n">
        <v>10</v>
      </c>
      <c r="AA49" t="n">
        <v>281.060724847356</v>
      </c>
      <c r="AB49" t="n">
        <v>384.5596832602193</v>
      </c>
      <c r="AC49" t="n">
        <v>347.8578468227685</v>
      </c>
      <c r="AD49" t="n">
        <v>281060.724847356</v>
      </c>
      <c r="AE49" t="n">
        <v>384559.6832602193</v>
      </c>
      <c r="AF49" t="n">
        <v>2.295571691546189e-06</v>
      </c>
      <c r="AG49" t="n">
        <v>9</v>
      </c>
      <c r="AH49" t="n">
        <v>347857.8468227685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3.4673</v>
      </c>
      <c r="E2" t="n">
        <v>28.84</v>
      </c>
      <c r="F2" t="n">
        <v>22.11</v>
      </c>
      <c r="G2" t="n">
        <v>7.95</v>
      </c>
      <c r="H2" t="n">
        <v>0.13</v>
      </c>
      <c r="I2" t="n">
        <v>167</v>
      </c>
      <c r="J2" t="n">
        <v>133.21</v>
      </c>
      <c r="K2" t="n">
        <v>46.47</v>
      </c>
      <c r="L2" t="n">
        <v>1</v>
      </c>
      <c r="M2" t="n">
        <v>165</v>
      </c>
      <c r="N2" t="n">
        <v>20.75</v>
      </c>
      <c r="O2" t="n">
        <v>16663.42</v>
      </c>
      <c r="P2" t="n">
        <v>229.57</v>
      </c>
      <c r="Q2" t="n">
        <v>2104.24</v>
      </c>
      <c r="R2" t="n">
        <v>218.73</v>
      </c>
      <c r="S2" t="n">
        <v>60.53</v>
      </c>
      <c r="T2" t="n">
        <v>78535.16</v>
      </c>
      <c r="U2" t="n">
        <v>0.28</v>
      </c>
      <c r="V2" t="n">
        <v>0.78</v>
      </c>
      <c r="W2" t="n">
        <v>0.43</v>
      </c>
      <c r="X2" t="n">
        <v>4.83</v>
      </c>
      <c r="Y2" t="n">
        <v>1</v>
      </c>
      <c r="Z2" t="n">
        <v>10</v>
      </c>
      <c r="AA2" t="n">
        <v>345.1407030889098</v>
      </c>
      <c r="AB2" t="n">
        <v>472.2367364994328</v>
      </c>
      <c r="AC2" t="n">
        <v>427.1671251563487</v>
      </c>
      <c r="AD2" t="n">
        <v>345140.7030889098</v>
      </c>
      <c r="AE2" t="n">
        <v>472236.7364994328</v>
      </c>
      <c r="AF2" t="n">
        <v>1.940865044863551e-06</v>
      </c>
      <c r="AG2" t="n">
        <v>12</v>
      </c>
      <c r="AH2" t="n">
        <v>427167.1251563487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3.7849</v>
      </c>
      <c r="E3" t="n">
        <v>26.42</v>
      </c>
      <c r="F3" t="n">
        <v>20.87</v>
      </c>
      <c r="G3" t="n">
        <v>10.1</v>
      </c>
      <c r="H3" t="n">
        <v>0.17</v>
      </c>
      <c r="I3" t="n">
        <v>124</v>
      </c>
      <c r="J3" t="n">
        <v>133.55</v>
      </c>
      <c r="K3" t="n">
        <v>46.47</v>
      </c>
      <c r="L3" t="n">
        <v>1.25</v>
      </c>
      <c r="M3" t="n">
        <v>122</v>
      </c>
      <c r="N3" t="n">
        <v>20.83</v>
      </c>
      <c r="O3" t="n">
        <v>16704.7</v>
      </c>
      <c r="P3" t="n">
        <v>212.51</v>
      </c>
      <c r="Q3" t="n">
        <v>2104.18</v>
      </c>
      <c r="R3" t="n">
        <v>177.42</v>
      </c>
      <c r="S3" t="n">
        <v>60.53</v>
      </c>
      <c r="T3" t="n">
        <v>58093.22</v>
      </c>
      <c r="U3" t="n">
        <v>0.34</v>
      </c>
      <c r="V3" t="n">
        <v>0.82</v>
      </c>
      <c r="W3" t="n">
        <v>0.37</v>
      </c>
      <c r="X3" t="n">
        <v>3.59</v>
      </c>
      <c r="Y3" t="n">
        <v>1</v>
      </c>
      <c r="Z3" t="n">
        <v>10</v>
      </c>
      <c r="AA3" t="n">
        <v>302.1423260616093</v>
      </c>
      <c r="AB3" t="n">
        <v>413.4044600961662</v>
      </c>
      <c r="AC3" t="n">
        <v>373.9497186413913</v>
      </c>
      <c r="AD3" t="n">
        <v>302142.3260616093</v>
      </c>
      <c r="AE3" t="n">
        <v>413404.4600961662</v>
      </c>
      <c r="AF3" t="n">
        <v>2.118645663283839e-06</v>
      </c>
      <c r="AG3" t="n">
        <v>11</v>
      </c>
      <c r="AH3" t="n">
        <v>373949.7186413913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4.0267</v>
      </c>
      <c r="E4" t="n">
        <v>24.83</v>
      </c>
      <c r="F4" t="n">
        <v>20.01</v>
      </c>
      <c r="G4" t="n">
        <v>12.38</v>
      </c>
      <c r="H4" t="n">
        <v>0.2</v>
      </c>
      <c r="I4" t="n">
        <v>97</v>
      </c>
      <c r="J4" t="n">
        <v>133.88</v>
      </c>
      <c r="K4" t="n">
        <v>46.47</v>
      </c>
      <c r="L4" t="n">
        <v>1.5</v>
      </c>
      <c r="M4" t="n">
        <v>95</v>
      </c>
      <c r="N4" t="n">
        <v>20.91</v>
      </c>
      <c r="O4" t="n">
        <v>16746.01</v>
      </c>
      <c r="P4" t="n">
        <v>199.84</v>
      </c>
      <c r="Q4" t="n">
        <v>2104.16</v>
      </c>
      <c r="R4" t="n">
        <v>149.73</v>
      </c>
      <c r="S4" t="n">
        <v>60.53</v>
      </c>
      <c r="T4" t="n">
        <v>44385.05</v>
      </c>
      <c r="U4" t="n">
        <v>0.4</v>
      </c>
      <c r="V4" t="n">
        <v>0.86</v>
      </c>
      <c r="W4" t="n">
        <v>0.32</v>
      </c>
      <c r="X4" t="n">
        <v>2.73</v>
      </c>
      <c r="Y4" t="n">
        <v>1</v>
      </c>
      <c r="Z4" t="n">
        <v>10</v>
      </c>
      <c r="AA4" t="n">
        <v>270.947466010117</v>
      </c>
      <c r="AB4" t="n">
        <v>370.7222763536178</v>
      </c>
      <c r="AC4" t="n">
        <v>335.3410626104104</v>
      </c>
      <c r="AD4" t="n">
        <v>270947.466010117</v>
      </c>
      <c r="AE4" t="n">
        <v>370722.2763536178</v>
      </c>
      <c r="AF4" t="n">
        <v>2.2539962726479e-06</v>
      </c>
      <c r="AG4" t="n">
        <v>10</v>
      </c>
      <c r="AH4" t="n">
        <v>335341.0626104104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4.1887</v>
      </c>
      <c r="E5" t="n">
        <v>23.87</v>
      </c>
      <c r="F5" t="n">
        <v>19.52</v>
      </c>
      <c r="G5" t="n">
        <v>14.64</v>
      </c>
      <c r="H5" t="n">
        <v>0.23</v>
      </c>
      <c r="I5" t="n">
        <v>80</v>
      </c>
      <c r="J5" t="n">
        <v>134.22</v>
      </c>
      <c r="K5" t="n">
        <v>46.47</v>
      </c>
      <c r="L5" t="n">
        <v>1.75</v>
      </c>
      <c r="M5" t="n">
        <v>78</v>
      </c>
      <c r="N5" t="n">
        <v>21</v>
      </c>
      <c r="O5" t="n">
        <v>16787.35</v>
      </c>
      <c r="P5" t="n">
        <v>190.71</v>
      </c>
      <c r="Q5" t="n">
        <v>2104.12</v>
      </c>
      <c r="R5" t="n">
        <v>133.57</v>
      </c>
      <c r="S5" t="n">
        <v>60.53</v>
      </c>
      <c r="T5" t="n">
        <v>36391.81</v>
      </c>
      <c r="U5" t="n">
        <v>0.45</v>
      </c>
      <c r="V5" t="n">
        <v>0.88</v>
      </c>
      <c r="W5" t="n">
        <v>0.29</v>
      </c>
      <c r="X5" t="n">
        <v>2.24</v>
      </c>
      <c r="Y5" t="n">
        <v>1</v>
      </c>
      <c r="Z5" t="n">
        <v>10</v>
      </c>
      <c r="AA5" t="n">
        <v>257.8939908801284</v>
      </c>
      <c r="AB5" t="n">
        <v>352.8619358019213</v>
      </c>
      <c r="AC5" t="n">
        <v>319.1852878939286</v>
      </c>
      <c r="AD5" t="n">
        <v>257893.9908801284</v>
      </c>
      <c r="AE5" t="n">
        <v>352861.9358019213</v>
      </c>
      <c r="AF5" t="n">
        <v>2.344677822345905e-06</v>
      </c>
      <c r="AG5" t="n">
        <v>10</v>
      </c>
      <c r="AH5" t="n">
        <v>319185.2878939286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4.3223</v>
      </c>
      <c r="E6" t="n">
        <v>23.14</v>
      </c>
      <c r="F6" t="n">
        <v>19.13</v>
      </c>
      <c r="G6" t="n">
        <v>17.13</v>
      </c>
      <c r="H6" t="n">
        <v>0.26</v>
      </c>
      <c r="I6" t="n">
        <v>67</v>
      </c>
      <c r="J6" t="n">
        <v>134.55</v>
      </c>
      <c r="K6" t="n">
        <v>46.47</v>
      </c>
      <c r="L6" t="n">
        <v>2</v>
      </c>
      <c r="M6" t="n">
        <v>65</v>
      </c>
      <c r="N6" t="n">
        <v>21.09</v>
      </c>
      <c r="O6" t="n">
        <v>16828.84</v>
      </c>
      <c r="P6" t="n">
        <v>182.77</v>
      </c>
      <c r="Q6" t="n">
        <v>2103.99</v>
      </c>
      <c r="R6" t="n">
        <v>120.97</v>
      </c>
      <c r="S6" t="n">
        <v>60.53</v>
      </c>
      <c r="T6" t="n">
        <v>30155.21</v>
      </c>
      <c r="U6" t="n">
        <v>0.5</v>
      </c>
      <c r="V6" t="n">
        <v>0.9</v>
      </c>
      <c r="W6" t="n">
        <v>0.27</v>
      </c>
      <c r="X6" t="n">
        <v>1.85</v>
      </c>
      <c r="Y6" t="n">
        <v>1</v>
      </c>
      <c r="Z6" t="n">
        <v>10</v>
      </c>
      <c r="AA6" t="n">
        <v>237.7690847961401</v>
      </c>
      <c r="AB6" t="n">
        <v>325.326151449627</v>
      </c>
      <c r="AC6" t="n">
        <v>294.2774801534927</v>
      </c>
      <c r="AD6" t="n">
        <v>237769.0847961401</v>
      </c>
      <c r="AE6" t="n">
        <v>325326.1514496271</v>
      </c>
      <c r="AF6" t="n">
        <v>2.419462112714137e-06</v>
      </c>
      <c r="AG6" t="n">
        <v>9</v>
      </c>
      <c r="AH6" t="n">
        <v>294277.4801534927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4.4458</v>
      </c>
      <c r="E7" t="n">
        <v>22.49</v>
      </c>
      <c r="F7" t="n">
        <v>18.76</v>
      </c>
      <c r="G7" t="n">
        <v>19.75</v>
      </c>
      <c r="H7" t="n">
        <v>0.29</v>
      </c>
      <c r="I7" t="n">
        <v>57</v>
      </c>
      <c r="J7" t="n">
        <v>134.89</v>
      </c>
      <c r="K7" t="n">
        <v>46.47</v>
      </c>
      <c r="L7" t="n">
        <v>2.25</v>
      </c>
      <c r="M7" t="n">
        <v>55</v>
      </c>
      <c r="N7" t="n">
        <v>21.17</v>
      </c>
      <c r="O7" t="n">
        <v>16870.25</v>
      </c>
      <c r="P7" t="n">
        <v>174.7</v>
      </c>
      <c r="Q7" t="n">
        <v>2104.13</v>
      </c>
      <c r="R7" t="n">
        <v>108.45</v>
      </c>
      <c r="S7" t="n">
        <v>60.53</v>
      </c>
      <c r="T7" t="n">
        <v>23945.17</v>
      </c>
      <c r="U7" t="n">
        <v>0.5600000000000001</v>
      </c>
      <c r="V7" t="n">
        <v>0.92</v>
      </c>
      <c r="W7" t="n">
        <v>0.26</v>
      </c>
      <c r="X7" t="n">
        <v>1.48</v>
      </c>
      <c r="Y7" t="n">
        <v>1</v>
      </c>
      <c r="Z7" t="n">
        <v>10</v>
      </c>
      <c r="AA7" t="n">
        <v>228.4443221639364</v>
      </c>
      <c r="AB7" t="n">
        <v>312.5675998367588</v>
      </c>
      <c r="AC7" t="n">
        <v>282.7365867998128</v>
      </c>
      <c r="AD7" t="n">
        <v>228444.3221639364</v>
      </c>
      <c r="AE7" t="n">
        <v>312567.5998367588</v>
      </c>
      <c r="AF7" t="n">
        <v>2.488592800292555e-06</v>
      </c>
      <c r="AG7" t="n">
        <v>9</v>
      </c>
      <c r="AH7" t="n">
        <v>282736.5867998127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4.4284</v>
      </c>
      <c r="E8" t="n">
        <v>22.58</v>
      </c>
      <c r="F8" t="n">
        <v>19.01</v>
      </c>
      <c r="G8" t="n">
        <v>22.37</v>
      </c>
      <c r="H8" t="n">
        <v>0.33</v>
      </c>
      <c r="I8" t="n">
        <v>51</v>
      </c>
      <c r="J8" t="n">
        <v>135.22</v>
      </c>
      <c r="K8" t="n">
        <v>46.47</v>
      </c>
      <c r="L8" t="n">
        <v>2.5</v>
      </c>
      <c r="M8" t="n">
        <v>49</v>
      </c>
      <c r="N8" t="n">
        <v>21.26</v>
      </c>
      <c r="O8" t="n">
        <v>16911.68</v>
      </c>
      <c r="P8" t="n">
        <v>173.41</v>
      </c>
      <c r="Q8" t="n">
        <v>2104.02</v>
      </c>
      <c r="R8" t="n">
        <v>119.3</v>
      </c>
      <c r="S8" t="n">
        <v>60.53</v>
      </c>
      <c r="T8" t="n">
        <v>29400.67</v>
      </c>
      <c r="U8" t="n">
        <v>0.51</v>
      </c>
      <c r="V8" t="n">
        <v>0.9</v>
      </c>
      <c r="W8" t="n">
        <v>0.22</v>
      </c>
      <c r="X8" t="n">
        <v>1.74</v>
      </c>
      <c r="Y8" t="n">
        <v>1</v>
      </c>
      <c r="Z8" t="n">
        <v>10</v>
      </c>
      <c r="AA8" t="n">
        <v>228.8547612897439</v>
      </c>
      <c r="AB8" t="n">
        <v>313.1291807559845</v>
      </c>
      <c r="AC8" t="n">
        <v>283.2445712242915</v>
      </c>
      <c r="AD8" t="n">
        <v>228854.7612897439</v>
      </c>
      <c r="AE8" t="n">
        <v>313129.1807559845</v>
      </c>
      <c r="AF8" t="n">
        <v>2.478852930139806e-06</v>
      </c>
      <c r="AG8" t="n">
        <v>9</v>
      </c>
      <c r="AH8" t="n">
        <v>283244.5712242915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4.5612</v>
      </c>
      <c r="E9" t="n">
        <v>21.92</v>
      </c>
      <c r="F9" t="n">
        <v>18.55</v>
      </c>
      <c r="G9" t="n">
        <v>25.29</v>
      </c>
      <c r="H9" t="n">
        <v>0.36</v>
      </c>
      <c r="I9" t="n">
        <v>44</v>
      </c>
      <c r="J9" t="n">
        <v>135.56</v>
      </c>
      <c r="K9" t="n">
        <v>46.47</v>
      </c>
      <c r="L9" t="n">
        <v>2.75</v>
      </c>
      <c r="M9" t="n">
        <v>42</v>
      </c>
      <c r="N9" t="n">
        <v>21.34</v>
      </c>
      <c r="O9" t="n">
        <v>16953.14</v>
      </c>
      <c r="P9" t="n">
        <v>164.27</v>
      </c>
      <c r="Q9" t="n">
        <v>2103.94</v>
      </c>
      <c r="R9" t="n">
        <v>102.23</v>
      </c>
      <c r="S9" t="n">
        <v>60.53</v>
      </c>
      <c r="T9" t="n">
        <v>20898.32</v>
      </c>
      <c r="U9" t="n">
        <v>0.59</v>
      </c>
      <c r="V9" t="n">
        <v>0.93</v>
      </c>
      <c r="W9" t="n">
        <v>0.23</v>
      </c>
      <c r="X9" t="n">
        <v>1.27</v>
      </c>
      <c r="Y9" t="n">
        <v>1</v>
      </c>
      <c r="Z9" t="n">
        <v>10</v>
      </c>
      <c r="AA9" t="n">
        <v>218.9575720165836</v>
      </c>
      <c r="AB9" t="n">
        <v>299.5874097592786</v>
      </c>
      <c r="AC9" t="n">
        <v>270.995207845512</v>
      </c>
      <c r="AD9" t="n">
        <v>218957.5720165836</v>
      </c>
      <c r="AE9" t="n">
        <v>299587.4097592786</v>
      </c>
      <c r="AF9" t="n">
        <v>2.553189410386073e-06</v>
      </c>
      <c r="AG9" t="n">
        <v>9</v>
      </c>
      <c r="AH9" t="n">
        <v>270995.207845512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4.6221</v>
      </c>
      <c r="E10" t="n">
        <v>21.64</v>
      </c>
      <c r="F10" t="n">
        <v>18.39</v>
      </c>
      <c r="G10" t="n">
        <v>28.3</v>
      </c>
      <c r="H10" t="n">
        <v>0.39</v>
      </c>
      <c r="I10" t="n">
        <v>39</v>
      </c>
      <c r="J10" t="n">
        <v>135.9</v>
      </c>
      <c r="K10" t="n">
        <v>46.47</v>
      </c>
      <c r="L10" t="n">
        <v>3</v>
      </c>
      <c r="M10" t="n">
        <v>35</v>
      </c>
      <c r="N10" t="n">
        <v>21.43</v>
      </c>
      <c r="O10" t="n">
        <v>16994.64</v>
      </c>
      <c r="P10" t="n">
        <v>157.1</v>
      </c>
      <c r="Q10" t="n">
        <v>2103.92</v>
      </c>
      <c r="R10" t="n">
        <v>96.84</v>
      </c>
      <c r="S10" t="n">
        <v>60.53</v>
      </c>
      <c r="T10" t="n">
        <v>18232.33</v>
      </c>
      <c r="U10" t="n">
        <v>0.62</v>
      </c>
      <c r="V10" t="n">
        <v>0.93</v>
      </c>
      <c r="W10" t="n">
        <v>0.23</v>
      </c>
      <c r="X10" t="n">
        <v>1.12</v>
      </c>
      <c r="Y10" t="n">
        <v>1</v>
      </c>
      <c r="Z10" t="n">
        <v>10</v>
      </c>
      <c r="AA10" t="n">
        <v>213.1623955317075</v>
      </c>
      <c r="AB10" t="n">
        <v>291.6581936275327</v>
      </c>
      <c r="AC10" t="n">
        <v>263.8227449726525</v>
      </c>
      <c r="AD10" t="n">
        <v>213162.3955317075</v>
      </c>
      <c r="AE10" t="n">
        <v>291658.1936275327</v>
      </c>
      <c r="AF10" t="n">
        <v>2.587278955920693e-06</v>
      </c>
      <c r="AG10" t="n">
        <v>9</v>
      </c>
      <c r="AH10" t="n">
        <v>263822.7449726525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4.6748</v>
      </c>
      <c r="E11" t="n">
        <v>21.39</v>
      </c>
      <c r="F11" t="n">
        <v>18.26</v>
      </c>
      <c r="G11" t="n">
        <v>31.3</v>
      </c>
      <c r="H11" t="n">
        <v>0.42</v>
      </c>
      <c r="I11" t="n">
        <v>35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151.6</v>
      </c>
      <c r="Q11" t="n">
        <v>2104.04</v>
      </c>
      <c r="R11" t="n">
        <v>91.97</v>
      </c>
      <c r="S11" t="n">
        <v>60.53</v>
      </c>
      <c r="T11" t="n">
        <v>15814.1</v>
      </c>
      <c r="U11" t="n">
        <v>0.66</v>
      </c>
      <c r="V11" t="n">
        <v>0.9399999999999999</v>
      </c>
      <c r="W11" t="n">
        <v>0.24</v>
      </c>
      <c r="X11" t="n">
        <v>0.98</v>
      </c>
      <c r="Y11" t="n">
        <v>1</v>
      </c>
      <c r="Z11" t="n">
        <v>10</v>
      </c>
      <c r="AA11" t="n">
        <v>208.6522896142469</v>
      </c>
      <c r="AB11" t="n">
        <v>285.4872677394358</v>
      </c>
      <c r="AC11" t="n">
        <v>258.2407635903648</v>
      </c>
      <c r="AD11" t="n">
        <v>208652.2896142469</v>
      </c>
      <c r="AE11" t="n">
        <v>285487.2677394358</v>
      </c>
      <c r="AF11" t="n">
        <v>2.616778447705168e-06</v>
      </c>
      <c r="AG11" t="n">
        <v>9</v>
      </c>
      <c r="AH11" t="n">
        <v>258240.7635903648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4.6804</v>
      </c>
      <c r="E12" t="n">
        <v>21.37</v>
      </c>
      <c r="F12" t="n">
        <v>18.26</v>
      </c>
      <c r="G12" t="n">
        <v>32.22</v>
      </c>
      <c r="H12" t="n">
        <v>0.45</v>
      </c>
      <c r="I12" t="n">
        <v>34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150.36</v>
      </c>
      <c r="Q12" t="n">
        <v>2103.96</v>
      </c>
      <c r="R12" t="n">
        <v>91.25</v>
      </c>
      <c r="S12" t="n">
        <v>60.53</v>
      </c>
      <c r="T12" t="n">
        <v>15459.37</v>
      </c>
      <c r="U12" t="n">
        <v>0.66</v>
      </c>
      <c r="V12" t="n">
        <v>0.9399999999999999</v>
      </c>
      <c r="W12" t="n">
        <v>0.26</v>
      </c>
      <c r="X12" t="n">
        <v>0.98</v>
      </c>
      <c r="Y12" t="n">
        <v>1</v>
      </c>
      <c r="Z12" t="n">
        <v>10</v>
      </c>
      <c r="AA12" t="n">
        <v>207.8702073597075</v>
      </c>
      <c r="AB12" t="n">
        <v>284.4171882957414</v>
      </c>
      <c r="AC12" t="n">
        <v>257.2728110269105</v>
      </c>
      <c r="AD12" t="n">
        <v>207870.2073597074</v>
      </c>
      <c r="AE12" t="n">
        <v>284417.1882957414</v>
      </c>
      <c r="AF12" t="n">
        <v>2.619913118558926e-06</v>
      </c>
      <c r="AG12" t="n">
        <v>9</v>
      </c>
      <c r="AH12" t="n">
        <v>257272.8110269104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4.6762</v>
      </c>
      <c r="E13" t="n">
        <v>21.38</v>
      </c>
      <c r="F13" t="n">
        <v>18.28</v>
      </c>
      <c r="G13" t="n">
        <v>32.26</v>
      </c>
      <c r="H13" t="n">
        <v>0.48</v>
      </c>
      <c r="I13" t="n">
        <v>34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150.58</v>
      </c>
      <c r="Q13" t="n">
        <v>2103.97</v>
      </c>
      <c r="R13" t="n">
        <v>91.77</v>
      </c>
      <c r="S13" t="n">
        <v>60.53</v>
      </c>
      <c r="T13" t="n">
        <v>15719.9</v>
      </c>
      <c r="U13" t="n">
        <v>0.66</v>
      </c>
      <c r="V13" t="n">
        <v>0.9399999999999999</v>
      </c>
      <c r="W13" t="n">
        <v>0.26</v>
      </c>
      <c r="X13" t="n">
        <v>1</v>
      </c>
      <c r="Y13" t="n">
        <v>1</v>
      </c>
      <c r="Z13" t="n">
        <v>10</v>
      </c>
      <c r="AA13" t="n">
        <v>208.1327903734522</v>
      </c>
      <c r="AB13" t="n">
        <v>284.7764659594919</v>
      </c>
      <c r="AC13" t="n">
        <v>257.5977997346819</v>
      </c>
      <c r="AD13" t="n">
        <v>208132.7903734522</v>
      </c>
      <c r="AE13" t="n">
        <v>284776.4659594918</v>
      </c>
      <c r="AF13" t="n">
        <v>2.617562115418608e-06</v>
      </c>
      <c r="AG13" t="n">
        <v>9</v>
      </c>
      <c r="AH13" t="n">
        <v>257597.7997346819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2.2151</v>
      </c>
      <c r="E2" t="n">
        <v>45.15</v>
      </c>
      <c r="F2" t="n">
        <v>26.84</v>
      </c>
      <c r="G2" t="n">
        <v>5.08</v>
      </c>
      <c r="H2" t="n">
        <v>0.07000000000000001</v>
      </c>
      <c r="I2" t="n">
        <v>317</v>
      </c>
      <c r="J2" t="n">
        <v>252.85</v>
      </c>
      <c r="K2" t="n">
        <v>59.19</v>
      </c>
      <c r="L2" t="n">
        <v>1</v>
      </c>
      <c r="M2" t="n">
        <v>315</v>
      </c>
      <c r="N2" t="n">
        <v>62.65</v>
      </c>
      <c r="O2" t="n">
        <v>31418.63</v>
      </c>
      <c r="P2" t="n">
        <v>435.84</v>
      </c>
      <c r="Q2" t="n">
        <v>2104.84</v>
      </c>
      <c r="R2" t="n">
        <v>373.68</v>
      </c>
      <c r="S2" t="n">
        <v>60.53</v>
      </c>
      <c r="T2" t="n">
        <v>155258.47</v>
      </c>
      <c r="U2" t="n">
        <v>0.16</v>
      </c>
      <c r="V2" t="n">
        <v>0.64</v>
      </c>
      <c r="W2" t="n">
        <v>0.67</v>
      </c>
      <c r="X2" t="n">
        <v>9.56</v>
      </c>
      <c r="Y2" t="n">
        <v>1</v>
      </c>
      <c r="Z2" t="n">
        <v>10</v>
      </c>
      <c r="AA2" t="n">
        <v>836.6253080732916</v>
      </c>
      <c r="AB2" t="n">
        <v>1144.707655809542</v>
      </c>
      <c r="AC2" t="n">
        <v>1035.458363746365</v>
      </c>
      <c r="AD2" t="n">
        <v>836625.3080732917</v>
      </c>
      <c r="AE2" t="n">
        <v>1144707.655809542</v>
      </c>
      <c r="AF2" t="n">
        <v>1.115124212915856e-06</v>
      </c>
      <c r="AG2" t="n">
        <v>18</v>
      </c>
      <c r="AH2" t="n">
        <v>1035458.363746365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2.6555</v>
      </c>
      <c r="E3" t="n">
        <v>37.66</v>
      </c>
      <c r="F3" t="n">
        <v>23.9</v>
      </c>
      <c r="G3" t="n">
        <v>6.4</v>
      </c>
      <c r="H3" t="n">
        <v>0.09</v>
      </c>
      <c r="I3" t="n">
        <v>224</v>
      </c>
      <c r="J3" t="n">
        <v>253.3</v>
      </c>
      <c r="K3" t="n">
        <v>59.19</v>
      </c>
      <c r="L3" t="n">
        <v>1.25</v>
      </c>
      <c r="M3" t="n">
        <v>222</v>
      </c>
      <c r="N3" t="n">
        <v>62.86</v>
      </c>
      <c r="O3" t="n">
        <v>31474.5</v>
      </c>
      <c r="P3" t="n">
        <v>385.72</v>
      </c>
      <c r="Q3" t="n">
        <v>2104.43</v>
      </c>
      <c r="R3" t="n">
        <v>277.03</v>
      </c>
      <c r="S3" t="n">
        <v>60.53</v>
      </c>
      <c r="T3" t="n">
        <v>107399.76</v>
      </c>
      <c r="U3" t="n">
        <v>0.22</v>
      </c>
      <c r="V3" t="n">
        <v>0.72</v>
      </c>
      <c r="W3" t="n">
        <v>0.52</v>
      </c>
      <c r="X3" t="n">
        <v>6.62</v>
      </c>
      <c r="Y3" t="n">
        <v>1</v>
      </c>
      <c r="Z3" t="n">
        <v>10</v>
      </c>
      <c r="AA3" t="n">
        <v>637.4390329650238</v>
      </c>
      <c r="AB3" t="n">
        <v>872.1722067281419</v>
      </c>
      <c r="AC3" t="n">
        <v>788.9333154193874</v>
      </c>
      <c r="AD3" t="n">
        <v>637439.0329650238</v>
      </c>
      <c r="AE3" t="n">
        <v>872172.2067281419</v>
      </c>
      <c r="AF3" t="n">
        <v>1.336830096789335e-06</v>
      </c>
      <c r="AG3" t="n">
        <v>15</v>
      </c>
      <c r="AH3" t="n">
        <v>788933.3154193874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2.9699</v>
      </c>
      <c r="E4" t="n">
        <v>33.67</v>
      </c>
      <c r="F4" t="n">
        <v>22.36</v>
      </c>
      <c r="G4" t="n">
        <v>7.71</v>
      </c>
      <c r="H4" t="n">
        <v>0.11</v>
      </c>
      <c r="I4" t="n">
        <v>174</v>
      </c>
      <c r="J4" t="n">
        <v>253.75</v>
      </c>
      <c r="K4" t="n">
        <v>59.19</v>
      </c>
      <c r="L4" t="n">
        <v>1.5</v>
      </c>
      <c r="M4" t="n">
        <v>172</v>
      </c>
      <c r="N4" t="n">
        <v>63.06</v>
      </c>
      <c r="O4" t="n">
        <v>31530.44</v>
      </c>
      <c r="P4" t="n">
        <v>358.71</v>
      </c>
      <c r="Q4" t="n">
        <v>2104.53</v>
      </c>
      <c r="R4" t="n">
        <v>226.41</v>
      </c>
      <c r="S4" t="n">
        <v>60.53</v>
      </c>
      <c r="T4" t="n">
        <v>82339.33</v>
      </c>
      <c r="U4" t="n">
        <v>0.27</v>
      </c>
      <c r="V4" t="n">
        <v>0.77</v>
      </c>
      <c r="W4" t="n">
        <v>0.45</v>
      </c>
      <c r="X4" t="n">
        <v>5.08</v>
      </c>
      <c r="Y4" t="n">
        <v>1</v>
      </c>
      <c r="Z4" t="n">
        <v>10</v>
      </c>
      <c r="AA4" t="n">
        <v>536.6534283580052</v>
      </c>
      <c r="AB4" t="n">
        <v>734.2728961577512</v>
      </c>
      <c r="AC4" t="n">
        <v>664.194921506937</v>
      </c>
      <c r="AD4" t="n">
        <v>536653.4283580051</v>
      </c>
      <c r="AE4" t="n">
        <v>734272.8961577512</v>
      </c>
      <c r="AF4" t="n">
        <v>1.495105141952418e-06</v>
      </c>
      <c r="AG4" t="n">
        <v>13</v>
      </c>
      <c r="AH4" t="n">
        <v>664194.921506937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3.2116</v>
      </c>
      <c r="E5" t="n">
        <v>31.14</v>
      </c>
      <c r="F5" t="n">
        <v>21.39</v>
      </c>
      <c r="G5" t="n">
        <v>9.039999999999999</v>
      </c>
      <c r="H5" t="n">
        <v>0.12</v>
      </c>
      <c r="I5" t="n">
        <v>142</v>
      </c>
      <c r="J5" t="n">
        <v>254.21</v>
      </c>
      <c r="K5" t="n">
        <v>59.19</v>
      </c>
      <c r="L5" t="n">
        <v>1.75</v>
      </c>
      <c r="M5" t="n">
        <v>140</v>
      </c>
      <c r="N5" t="n">
        <v>63.26</v>
      </c>
      <c r="O5" t="n">
        <v>31586.46</v>
      </c>
      <c r="P5" t="n">
        <v>341.31</v>
      </c>
      <c r="Q5" t="n">
        <v>2104.32</v>
      </c>
      <c r="R5" t="n">
        <v>195.22</v>
      </c>
      <c r="S5" t="n">
        <v>60.53</v>
      </c>
      <c r="T5" t="n">
        <v>66903.66</v>
      </c>
      <c r="U5" t="n">
        <v>0.31</v>
      </c>
      <c r="V5" t="n">
        <v>0.8</v>
      </c>
      <c r="W5" t="n">
        <v>0.38</v>
      </c>
      <c r="X5" t="n">
        <v>4.11</v>
      </c>
      <c r="Y5" t="n">
        <v>1</v>
      </c>
      <c r="Z5" t="n">
        <v>10</v>
      </c>
      <c r="AA5" t="n">
        <v>489.8993074517176</v>
      </c>
      <c r="AB5" t="n">
        <v>670.3018452875286</v>
      </c>
      <c r="AC5" t="n">
        <v>606.3291779478346</v>
      </c>
      <c r="AD5" t="n">
        <v>489899.3074517176</v>
      </c>
      <c r="AE5" t="n">
        <v>670301.8452875286</v>
      </c>
      <c r="AF5" t="n">
        <v>1.616781600018312e-06</v>
      </c>
      <c r="AG5" t="n">
        <v>13</v>
      </c>
      <c r="AH5" t="n">
        <v>606329.1779478346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3.4114</v>
      </c>
      <c r="E6" t="n">
        <v>29.31</v>
      </c>
      <c r="F6" t="n">
        <v>20.69</v>
      </c>
      <c r="G6" t="n">
        <v>10.43</v>
      </c>
      <c r="H6" t="n">
        <v>0.14</v>
      </c>
      <c r="I6" t="n">
        <v>119</v>
      </c>
      <c r="J6" t="n">
        <v>254.66</v>
      </c>
      <c r="K6" t="n">
        <v>59.19</v>
      </c>
      <c r="L6" t="n">
        <v>2</v>
      </c>
      <c r="M6" t="n">
        <v>117</v>
      </c>
      <c r="N6" t="n">
        <v>63.47</v>
      </c>
      <c r="O6" t="n">
        <v>31642.55</v>
      </c>
      <c r="P6" t="n">
        <v>328.07</v>
      </c>
      <c r="Q6" t="n">
        <v>2104.49</v>
      </c>
      <c r="R6" t="n">
        <v>171.89</v>
      </c>
      <c r="S6" t="n">
        <v>60.53</v>
      </c>
      <c r="T6" t="n">
        <v>55356.31</v>
      </c>
      <c r="U6" t="n">
        <v>0.35</v>
      </c>
      <c r="V6" t="n">
        <v>0.83</v>
      </c>
      <c r="W6" t="n">
        <v>0.35</v>
      </c>
      <c r="X6" t="n">
        <v>3.41</v>
      </c>
      <c r="Y6" t="n">
        <v>1</v>
      </c>
      <c r="Z6" t="n">
        <v>10</v>
      </c>
      <c r="AA6" t="n">
        <v>446.5441870862736</v>
      </c>
      <c r="AB6" t="n">
        <v>610.9814569106087</v>
      </c>
      <c r="AC6" t="n">
        <v>552.6702441809198</v>
      </c>
      <c r="AD6" t="n">
        <v>446544.1870862736</v>
      </c>
      <c r="AE6" t="n">
        <v>610981.4569106087</v>
      </c>
      <c r="AF6" t="n">
        <v>1.717364787116225e-06</v>
      </c>
      <c r="AG6" t="n">
        <v>12</v>
      </c>
      <c r="AH6" t="n">
        <v>552670.2441809198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3.5603</v>
      </c>
      <c r="E7" t="n">
        <v>28.09</v>
      </c>
      <c r="F7" t="n">
        <v>20.25</v>
      </c>
      <c r="G7" t="n">
        <v>11.79</v>
      </c>
      <c r="H7" t="n">
        <v>0.16</v>
      </c>
      <c r="I7" t="n">
        <v>103</v>
      </c>
      <c r="J7" t="n">
        <v>255.12</v>
      </c>
      <c r="K7" t="n">
        <v>59.19</v>
      </c>
      <c r="L7" t="n">
        <v>2.25</v>
      </c>
      <c r="M7" t="n">
        <v>101</v>
      </c>
      <c r="N7" t="n">
        <v>63.67</v>
      </c>
      <c r="O7" t="n">
        <v>31698.72</v>
      </c>
      <c r="P7" t="n">
        <v>319.29</v>
      </c>
      <c r="Q7" t="n">
        <v>2104.47</v>
      </c>
      <c r="R7" t="n">
        <v>157.58</v>
      </c>
      <c r="S7" t="n">
        <v>60.53</v>
      </c>
      <c r="T7" t="n">
        <v>48281.18</v>
      </c>
      <c r="U7" t="n">
        <v>0.38</v>
      </c>
      <c r="V7" t="n">
        <v>0.85</v>
      </c>
      <c r="W7" t="n">
        <v>0.32</v>
      </c>
      <c r="X7" t="n">
        <v>2.97</v>
      </c>
      <c r="Y7" t="n">
        <v>1</v>
      </c>
      <c r="Z7" t="n">
        <v>10</v>
      </c>
      <c r="AA7" t="n">
        <v>414.8661327217507</v>
      </c>
      <c r="AB7" t="n">
        <v>567.6381453919431</v>
      </c>
      <c r="AC7" t="n">
        <v>513.463557480876</v>
      </c>
      <c r="AD7" t="n">
        <v>414866.1327217507</v>
      </c>
      <c r="AE7" t="n">
        <v>567638.1453919432</v>
      </c>
      <c r="AF7" t="n">
        <v>1.792323929052558e-06</v>
      </c>
      <c r="AG7" t="n">
        <v>11</v>
      </c>
      <c r="AH7" t="n">
        <v>513463.557480876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3.6882</v>
      </c>
      <c r="E8" t="n">
        <v>27.11</v>
      </c>
      <c r="F8" t="n">
        <v>19.86</v>
      </c>
      <c r="G8" t="n">
        <v>13.09</v>
      </c>
      <c r="H8" t="n">
        <v>0.17</v>
      </c>
      <c r="I8" t="n">
        <v>91</v>
      </c>
      <c r="J8" t="n">
        <v>255.57</v>
      </c>
      <c r="K8" t="n">
        <v>59.19</v>
      </c>
      <c r="L8" t="n">
        <v>2.5</v>
      </c>
      <c r="M8" t="n">
        <v>89</v>
      </c>
      <c r="N8" t="n">
        <v>63.88</v>
      </c>
      <c r="O8" t="n">
        <v>31754.97</v>
      </c>
      <c r="P8" t="n">
        <v>311.28</v>
      </c>
      <c r="Q8" t="n">
        <v>2104.08</v>
      </c>
      <c r="R8" t="n">
        <v>144.77</v>
      </c>
      <c r="S8" t="n">
        <v>60.53</v>
      </c>
      <c r="T8" t="n">
        <v>41936.72</v>
      </c>
      <c r="U8" t="n">
        <v>0.42</v>
      </c>
      <c r="V8" t="n">
        <v>0.87</v>
      </c>
      <c r="W8" t="n">
        <v>0.31</v>
      </c>
      <c r="X8" t="n">
        <v>2.58</v>
      </c>
      <c r="Y8" t="n">
        <v>1</v>
      </c>
      <c r="Z8" t="n">
        <v>10</v>
      </c>
      <c r="AA8" t="n">
        <v>398.022655510379</v>
      </c>
      <c r="AB8" t="n">
        <v>544.5921567895739</v>
      </c>
      <c r="AC8" t="n">
        <v>492.6170456854687</v>
      </c>
      <c r="AD8" t="n">
        <v>398022.6555103789</v>
      </c>
      <c r="AE8" t="n">
        <v>544592.1567895738</v>
      </c>
      <c r="AF8" t="n">
        <v>1.856711264537159e-06</v>
      </c>
      <c r="AG8" t="n">
        <v>11</v>
      </c>
      <c r="AH8" t="n">
        <v>492617.0456854687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3.8009</v>
      </c>
      <c r="E9" t="n">
        <v>26.31</v>
      </c>
      <c r="F9" t="n">
        <v>19.54</v>
      </c>
      <c r="G9" t="n">
        <v>14.48</v>
      </c>
      <c r="H9" t="n">
        <v>0.19</v>
      </c>
      <c r="I9" t="n">
        <v>81</v>
      </c>
      <c r="J9" t="n">
        <v>256.03</v>
      </c>
      <c r="K9" t="n">
        <v>59.19</v>
      </c>
      <c r="L9" t="n">
        <v>2.75</v>
      </c>
      <c r="M9" t="n">
        <v>79</v>
      </c>
      <c r="N9" t="n">
        <v>64.09</v>
      </c>
      <c r="O9" t="n">
        <v>31811.29</v>
      </c>
      <c r="P9" t="n">
        <v>304.42</v>
      </c>
      <c r="Q9" t="n">
        <v>2103.96</v>
      </c>
      <c r="R9" t="n">
        <v>134.44</v>
      </c>
      <c r="S9" t="n">
        <v>60.53</v>
      </c>
      <c r="T9" t="n">
        <v>36820.07</v>
      </c>
      <c r="U9" t="n">
        <v>0.45</v>
      </c>
      <c r="V9" t="n">
        <v>0.88</v>
      </c>
      <c r="W9" t="n">
        <v>0.29</v>
      </c>
      <c r="X9" t="n">
        <v>2.27</v>
      </c>
      <c r="Y9" t="n">
        <v>1</v>
      </c>
      <c r="Z9" t="n">
        <v>10</v>
      </c>
      <c r="AA9" t="n">
        <v>384.3300011483023</v>
      </c>
      <c r="AB9" t="n">
        <v>525.8572630141038</v>
      </c>
      <c r="AC9" t="n">
        <v>475.6701838773409</v>
      </c>
      <c r="AD9" t="n">
        <v>384330.0011483023</v>
      </c>
      <c r="AE9" t="n">
        <v>525857.2630141038</v>
      </c>
      <c r="AF9" t="n">
        <v>1.913446625828124e-06</v>
      </c>
      <c r="AG9" t="n">
        <v>11</v>
      </c>
      <c r="AH9" t="n">
        <v>475670.1838773409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3.8926</v>
      </c>
      <c r="E10" t="n">
        <v>25.69</v>
      </c>
      <c r="F10" t="n">
        <v>19.32</v>
      </c>
      <c r="G10" t="n">
        <v>15.88</v>
      </c>
      <c r="H10" t="n">
        <v>0.21</v>
      </c>
      <c r="I10" t="n">
        <v>73</v>
      </c>
      <c r="J10" t="n">
        <v>256.49</v>
      </c>
      <c r="K10" t="n">
        <v>59.19</v>
      </c>
      <c r="L10" t="n">
        <v>3</v>
      </c>
      <c r="M10" t="n">
        <v>71</v>
      </c>
      <c r="N10" t="n">
        <v>64.29000000000001</v>
      </c>
      <c r="O10" t="n">
        <v>31867.69</v>
      </c>
      <c r="P10" t="n">
        <v>299.25</v>
      </c>
      <c r="Q10" t="n">
        <v>2104.01</v>
      </c>
      <c r="R10" t="n">
        <v>126.9</v>
      </c>
      <c r="S10" t="n">
        <v>60.53</v>
      </c>
      <c r="T10" t="n">
        <v>33092.34</v>
      </c>
      <c r="U10" t="n">
        <v>0.48</v>
      </c>
      <c r="V10" t="n">
        <v>0.89</v>
      </c>
      <c r="W10" t="n">
        <v>0.28</v>
      </c>
      <c r="X10" t="n">
        <v>2.04</v>
      </c>
      <c r="Y10" t="n">
        <v>1</v>
      </c>
      <c r="Z10" t="n">
        <v>10</v>
      </c>
      <c r="AA10" t="n">
        <v>363.2491826911233</v>
      </c>
      <c r="AB10" t="n">
        <v>497.0135571809186</v>
      </c>
      <c r="AC10" t="n">
        <v>449.5792808464797</v>
      </c>
      <c r="AD10" t="n">
        <v>363249.1826911233</v>
      </c>
      <c r="AE10" t="n">
        <v>497013.5571809186</v>
      </c>
      <c r="AF10" t="n">
        <v>1.959610180667356e-06</v>
      </c>
      <c r="AG10" t="n">
        <v>10</v>
      </c>
      <c r="AH10" t="n">
        <v>449579.2808464796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3.9786</v>
      </c>
      <c r="E11" t="n">
        <v>25.13</v>
      </c>
      <c r="F11" t="n">
        <v>19.1</v>
      </c>
      <c r="G11" t="n">
        <v>17.37</v>
      </c>
      <c r="H11" t="n">
        <v>0.23</v>
      </c>
      <c r="I11" t="n">
        <v>66</v>
      </c>
      <c r="J11" t="n">
        <v>256.95</v>
      </c>
      <c r="K11" t="n">
        <v>59.19</v>
      </c>
      <c r="L11" t="n">
        <v>3.25</v>
      </c>
      <c r="M11" t="n">
        <v>64</v>
      </c>
      <c r="N11" t="n">
        <v>64.5</v>
      </c>
      <c r="O11" t="n">
        <v>31924.29</v>
      </c>
      <c r="P11" t="n">
        <v>293.99</v>
      </c>
      <c r="Q11" t="n">
        <v>2104.12</v>
      </c>
      <c r="R11" t="n">
        <v>120.1</v>
      </c>
      <c r="S11" t="n">
        <v>60.53</v>
      </c>
      <c r="T11" t="n">
        <v>29723.68</v>
      </c>
      <c r="U11" t="n">
        <v>0.5</v>
      </c>
      <c r="V11" t="n">
        <v>0.9</v>
      </c>
      <c r="W11" t="n">
        <v>0.27</v>
      </c>
      <c r="X11" t="n">
        <v>1.82</v>
      </c>
      <c r="Y11" t="n">
        <v>1</v>
      </c>
      <c r="Z11" t="n">
        <v>10</v>
      </c>
      <c r="AA11" t="n">
        <v>353.8490916456059</v>
      </c>
      <c r="AB11" t="n">
        <v>484.1519379096931</v>
      </c>
      <c r="AC11" t="n">
        <v>437.9451564671038</v>
      </c>
      <c r="AD11" t="n">
        <v>353849.0916456059</v>
      </c>
      <c r="AE11" t="n">
        <v>484151.937909693</v>
      </c>
      <c r="AF11" t="n">
        <v>2.002904245183976e-06</v>
      </c>
      <c r="AG11" t="n">
        <v>10</v>
      </c>
      <c r="AH11" t="n">
        <v>437945.1564671038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4.044</v>
      </c>
      <c r="E12" t="n">
        <v>24.73</v>
      </c>
      <c r="F12" t="n">
        <v>18.94</v>
      </c>
      <c r="G12" t="n">
        <v>18.63</v>
      </c>
      <c r="H12" t="n">
        <v>0.24</v>
      </c>
      <c r="I12" t="n">
        <v>61</v>
      </c>
      <c r="J12" t="n">
        <v>257.41</v>
      </c>
      <c r="K12" t="n">
        <v>59.19</v>
      </c>
      <c r="L12" t="n">
        <v>3.5</v>
      </c>
      <c r="M12" t="n">
        <v>59</v>
      </c>
      <c r="N12" t="n">
        <v>64.70999999999999</v>
      </c>
      <c r="O12" t="n">
        <v>31980.84</v>
      </c>
      <c r="P12" t="n">
        <v>289.65</v>
      </c>
      <c r="Q12" t="n">
        <v>2104.14</v>
      </c>
      <c r="R12" t="n">
        <v>114.52</v>
      </c>
      <c r="S12" t="n">
        <v>60.53</v>
      </c>
      <c r="T12" t="n">
        <v>26961.71</v>
      </c>
      <c r="U12" t="n">
        <v>0.53</v>
      </c>
      <c r="V12" t="n">
        <v>0.91</v>
      </c>
      <c r="W12" t="n">
        <v>0.26</v>
      </c>
      <c r="X12" t="n">
        <v>1.66</v>
      </c>
      <c r="Y12" t="n">
        <v>1</v>
      </c>
      <c r="Z12" t="n">
        <v>10</v>
      </c>
      <c r="AA12" t="n">
        <v>346.7892036578928</v>
      </c>
      <c r="AB12" t="n">
        <v>474.4922877046278</v>
      </c>
      <c r="AC12" t="n">
        <v>429.2074097202057</v>
      </c>
      <c r="AD12" t="n">
        <v>346789.2036578928</v>
      </c>
      <c r="AE12" t="n">
        <v>474492.2877046277</v>
      </c>
      <c r="AF12" t="n">
        <v>2.0358278709908e-06</v>
      </c>
      <c r="AG12" t="n">
        <v>10</v>
      </c>
      <c r="AH12" t="n">
        <v>429207.4097202057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4.1289</v>
      </c>
      <c r="E13" t="n">
        <v>24.22</v>
      </c>
      <c r="F13" t="n">
        <v>18.68</v>
      </c>
      <c r="G13" t="n">
        <v>20.01</v>
      </c>
      <c r="H13" t="n">
        <v>0.26</v>
      </c>
      <c r="I13" t="n">
        <v>56</v>
      </c>
      <c r="J13" t="n">
        <v>257.86</v>
      </c>
      <c r="K13" t="n">
        <v>59.19</v>
      </c>
      <c r="L13" t="n">
        <v>3.75</v>
      </c>
      <c r="M13" t="n">
        <v>54</v>
      </c>
      <c r="N13" t="n">
        <v>64.92</v>
      </c>
      <c r="O13" t="n">
        <v>32037.48</v>
      </c>
      <c r="P13" t="n">
        <v>283.73</v>
      </c>
      <c r="Q13" t="n">
        <v>2104.09</v>
      </c>
      <c r="R13" t="n">
        <v>105.73</v>
      </c>
      <c r="S13" t="n">
        <v>60.53</v>
      </c>
      <c r="T13" t="n">
        <v>22589.96</v>
      </c>
      <c r="U13" t="n">
        <v>0.57</v>
      </c>
      <c r="V13" t="n">
        <v>0.92</v>
      </c>
      <c r="W13" t="n">
        <v>0.25</v>
      </c>
      <c r="X13" t="n">
        <v>1.4</v>
      </c>
      <c r="Y13" t="n">
        <v>1</v>
      </c>
      <c r="Z13" t="n">
        <v>10</v>
      </c>
      <c r="AA13" t="n">
        <v>337.6203274590931</v>
      </c>
      <c r="AB13" t="n">
        <v>461.9470267871604</v>
      </c>
      <c r="AC13" t="n">
        <v>417.8594508973172</v>
      </c>
      <c r="AD13" t="n">
        <v>337620.3274590931</v>
      </c>
      <c r="AE13" t="n">
        <v>461947.0267871604</v>
      </c>
      <c r="AF13" t="n">
        <v>2.078568174217091e-06</v>
      </c>
      <c r="AG13" t="n">
        <v>10</v>
      </c>
      <c r="AH13" t="n">
        <v>417859.4508973171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4.1743</v>
      </c>
      <c r="E14" t="n">
        <v>23.96</v>
      </c>
      <c r="F14" t="n">
        <v>18.61</v>
      </c>
      <c r="G14" t="n">
        <v>21.47</v>
      </c>
      <c r="H14" t="n">
        <v>0.28</v>
      </c>
      <c r="I14" t="n">
        <v>52</v>
      </c>
      <c r="J14" t="n">
        <v>258.32</v>
      </c>
      <c r="K14" t="n">
        <v>59.19</v>
      </c>
      <c r="L14" t="n">
        <v>4</v>
      </c>
      <c r="M14" t="n">
        <v>50</v>
      </c>
      <c r="N14" t="n">
        <v>65.13</v>
      </c>
      <c r="O14" t="n">
        <v>32094.19</v>
      </c>
      <c r="P14" t="n">
        <v>280.67</v>
      </c>
      <c r="Q14" t="n">
        <v>2104.07</v>
      </c>
      <c r="R14" t="n">
        <v>104.39</v>
      </c>
      <c r="S14" t="n">
        <v>60.53</v>
      </c>
      <c r="T14" t="n">
        <v>21938.61</v>
      </c>
      <c r="U14" t="n">
        <v>0.58</v>
      </c>
      <c r="V14" t="n">
        <v>0.92</v>
      </c>
      <c r="W14" t="n">
        <v>0.22</v>
      </c>
      <c r="X14" t="n">
        <v>1.33</v>
      </c>
      <c r="Y14" t="n">
        <v>1</v>
      </c>
      <c r="Z14" t="n">
        <v>10</v>
      </c>
      <c r="AA14" t="n">
        <v>333.1536812341218</v>
      </c>
      <c r="AB14" t="n">
        <v>455.8355643676306</v>
      </c>
      <c r="AC14" t="n">
        <v>412.3312578736159</v>
      </c>
      <c r="AD14" t="n">
        <v>333153.6812341218</v>
      </c>
      <c r="AE14" t="n">
        <v>455835.5643676306</v>
      </c>
      <c r="AF14" t="n">
        <v>2.101423412927027e-06</v>
      </c>
      <c r="AG14" t="n">
        <v>10</v>
      </c>
      <c r="AH14" t="n">
        <v>412331.2578736159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4.1691</v>
      </c>
      <c r="E15" t="n">
        <v>23.99</v>
      </c>
      <c r="F15" t="n">
        <v>18.79</v>
      </c>
      <c r="G15" t="n">
        <v>23</v>
      </c>
      <c r="H15" t="n">
        <v>0.29</v>
      </c>
      <c r="I15" t="n">
        <v>49</v>
      </c>
      <c r="J15" t="n">
        <v>258.78</v>
      </c>
      <c r="K15" t="n">
        <v>59.19</v>
      </c>
      <c r="L15" t="n">
        <v>4.25</v>
      </c>
      <c r="M15" t="n">
        <v>47</v>
      </c>
      <c r="N15" t="n">
        <v>65.34</v>
      </c>
      <c r="O15" t="n">
        <v>32150.98</v>
      </c>
      <c r="P15" t="n">
        <v>282.25</v>
      </c>
      <c r="Q15" t="n">
        <v>2104.06</v>
      </c>
      <c r="R15" t="n">
        <v>110.27</v>
      </c>
      <c r="S15" t="n">
        <v>60.53</v>
      </c>
      <c r="T15" t="n">
        <v>24894.5</v>
      </c>
      <c r="U15" t="n">
        <v>0.55</v>
      </c>
      <c r="V15" t="n">
        <v>0.91</v>
      </c>
      <c r="W15" t="n">
        <v>0.24</v>
      </c>
      <c r="X15" t="n">
        <v>1.51</v>
      </c>
      <c r="Y15" t="n">
        <v>1</v>
      </c>
      <c r="Z15" t="n">
        <v>10</v>
      </c>
      <c r="AA15" t="n">
        <v>334.927606222764</v>
      </c>
      <c r="AB15" t="n">
        <v>458.2627267971382</v>
      </c>
      <c r="AC15" t="n">
        <v>414.5267753273951</v>
      </c>
      <c r="AD15" t="n">
        <v>334927.606222764</v>
      </c>
      <c r="AE15" t="n">
        <v>458262.7267971382</v>
      </c>
      <c r="AF15" t="n">
        <v>2.098805632281836e-06</v>
      </c>
      <c r="AG15" t="n">
        <v>10</v>
      </c>
      <c r="AH15" t="n">
        <v>414526.7753273951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4.2218</v>
      </c>
      <c r="E16" t="n">
        <v>23.69</v>
      </c>
      <c r="F16" t="n">
        <v>18.63</v>
      </c>
      <c r="G16" t="n">
        <v>24.3</v>
      </c>
      <c r="H16" t="n">
        <v>0.31</v>
      </c>
      <c r="I16" t="n">
        <v>46</v>
      </c>
      <c r="J16" t="n">
        <v>259.25</v>
      </c>
      <c r="K16" t="n">
        <v>59.19</v>
      </c>
      <c r="L16" t="n">
        <v>4.5</v>
      </c>
      <c r="M16" t="n">
        <v>44</v>
      </c>
      <c r="N16" t="n">
        <v>65.55</v>
      </c>
      <c r="O16" t="n">
        <v>32207.85</v>
      </c>
      <c r="P16" t="n">
        <v>278.01</v>
      </c>
      <c r="Q16" t="n">
        <v>2103.94</v>
      </c>
      <c r="R16" t="n">
        <v>105.07</v>
      </c>
      <c r="S16" t="n">
        <v>60.53</v>
      </c>
      <c r="T16" t="n">
        <v>22311.15</v>
      </c>
      <c r="U16" t="n">
        <v>0.58</v>
      </c>
      <c r="V16" t="n">
        <v>0.92</v>
      </c>
      <c r="W16" t="n">
        <v>0.24</v>
      </c>
      <c r="X16" t="n">
        <v>1.36</v>
      </c>
      <c r="Y16" t="n">
        <v>1</v>
      </c>
      <c r="Z16" t="n">
        <v>10</v>
      </c>
      <c r="AA16" t="n">
        <v>329.1900885264942</v>
      </c>
      <c r="AB16" t="n">
        <v>450.4124019636855</v>
      </c>
      <c r="AC16" t="n">
        <v>407.425674478047</v>
      </c>
      <c r="AD16" t="n">
        <v>329190.0885264942</v>
      </c>
      <c r="AE16" t="n">
        <v>450412.4019636855</v>
      </c>
      <c r="AF16" t="n">
        <v>2.125335832282137e-06</v>
      </c>
      <c r="AG16" t="n">
        <v>10</v>
      </c>
      <c r="AH16" t="n">
        <v>407425.674478047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4.2681</v>
      </c>
      <c r="E17" t="n">
        <v>23.43</v>
      </c>
      <c r="F17" t="n">
        <v>18.52</v>
      </c>
      <c r="G17" t="n">
        <v>25.85</v>
      </c>
      <c r="H17" t="n">
        <v>0.33</v>
      </c>
      <c r="I17" t="n">
        <v>43</v>
      </c>
      <c r="J17" t="n">
        <v>259.71</v>
      </c>
      <c r="K17" t="n">
        <v>59.19</v>
      </c>
      <c r="L17" t="n">
        <v>4.75</v>
      </c>
      <c r="M17" t="n">
        <v>41</v>
      </c>
      <c r="N17" t="n">
        <v>65.76000000000001</v>
      </c>
      <c r="O17" t="n">
        <v>32264.79</v>
      </c>
      <c r="P17" t="n">
        <v>274.32</v>
      </c>
      <c r="Q17" t="n">
        <v>2103.93</v>
      </c>
      <c r="R17" t="n">
        <v>101.32</v>
      </c>
      <c r="S17" t="n">
        <v>60.53</v>
      </c>
      <c r="T17" t="n">
        <v>20449.48</v>
      </c>
      <c r="U17" t="n">
        <v>0.6</v>
      </c>
      <c r="V17" t="n">
        <v>0.93</v>
      </c>
      <c r="W17" t="n">
        <v>0.23</v>
      </c>
      <c r="X17" t="n">
        <v>1.24</v>
      </c>
      <c r="Y17" t="n">
        <v>1</v>
      </c>
      <c r="Z17" t="n">
        <v>10</v>
      </c>
      <c r="AA17" t="n">
        <v>324.3823337576823</v>
      </c>
      <c r="AB17" t="n">
        <v>443.8342197858261</v>
      </c>
      <c r="AC17" t="n">
        <v>401.4753047747058</v>
      </c>
      <c r="AD17" t="n">
        <v>324382.3337576822</v>
      </c>
      <c r="AE17" t="n">
        <v>443834.219785826</v>
      </c>
      <c r="AF17" t="n">
        <v>2.148644148411433e-06</v>
      </c>
      <c r="AG17" t="n">
        <v>10</v>
      </c>
      <c r="AH17" t="n">
        <v>401475.3047747058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4.3183</v>
      </c>
      <c r="E18" t="n">
        <v>23.16</v>
      </c>
      <c r="F18" t="n">
        <v>18.4</v>
      </c>
      <c r="G18" t="n">
        <v>27.6</v>
      </c>
      <c r="H18" t="n">
        <v>0.34</v>
      </c>
      <c r="I18" t="n">
        <v>40</v>
      </c>
      <c r="J18" t="n">
        <v>260.17</v>
      </c>
      <c r="K18" t="n">
        <v>59.19</v>
      </c>
      <c r="L18" t="n">
        <v>5</v>
      </c>
      <c r="M18" t="n">
        <v>38</v>
      </c>
      <c r="N18" t="n">
        <v>65.98</v>
      </c>
      <c r="O18" t="n">
        <v>32321.82</v>
      </c>
      <c r="P18" t="n">
        <v>270.67</v>
      </c>
      <c r="Q18" t="n">
        <v>2104.1</v>
      </c>
      <c r="R18" t="n">
        <v>96.98999999999999</v>
      </c>
      <c r="S18" t="n">
        <v>60.53</v>
      </c>
      <c r="T18" t="n">
        <v>18298.8</v>
      </c>
      <c r="U18" t="n">
        <v>0.62</v>
      </c>
      <c r="V18" t="n">
        <v>0.93</v>
      </c>
      <c r="W18" t="n">
        <v>0.23</v>
      </c>
      <c r="X18" t="n">
        <v>1.12</v>
      </c>
      <c r="Y18" t="n">
        <v>1</v>
      </c>
      <c r="Z18" t="n">
        <v>10</v>
      </c>
      <c r="AA18" t="n">
        <v>308.5605731782886</v>
      </c>
      <c r="AB18" t="n">
        <v>422.1861889542857</v>
      </c>
      <c r="AC18" t="n">
        <v>381.8933316225256</v>
      </c>
      <c r="AD18" t="n">
        <v>308560.5731782886</v>
      </c>
      <c r="AE18" t="n">
        <v>422186.1889542858</v>
      </c>
      <c r="AF18" t="n">
        <v>2.173915800024622e-06</v>
      </c>
      <c r="AG18" t="n">
        <v>9</v>
      </c>
      <c r="AH18" t="n">
        <v>381893.3316225256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4.3467</v>
      </c>
      <c r="E19" t="n">
        <v>23.01</v>
      </c>
      <c r="F19" t="n">
        <v>18.34</v>
      </c>
      <c r="G19" t="n">
        <v>28.96</v>
      </c>
      <c r="H19" t="n">
        <v>0.36</v>
      </c>
      <c r="I19" t="n">
        <v>38</v>
      </c>
      <c r="J19" t="n">
        <v>260.63</v>
      </c>
      <c r="K19" t="n">
        <v>59.19</v>
      </c>
      <c r="L19" t="n">
        <v>5.25</v>
      </c>
      <c r="M19" t="n">
        <v>36</v>
      </c>
      <c r="N19" t="n">
        <v>66.19</v>
      </c>
      <c r="O19" t="n">
        <v>32378.93</v>
      </c>
      <c r="P19" t="n">
        <v>267.65</v>
      </c>
      <c r="Q19" t="n">
        <v>2103.86</v>
      </c>
      <c r="R19" t="n">
        <v>95.45</v>
      </c>
      <c r="S19" t="n">
        <v>60.53</v>
      </c>
      <c r="T19" t="n">
        <v>17539</v>
      </c>
      <c r="U19" t="n">
        <v>0.63</v>
      </c>
      <c r="V19" t="n">
        <v>0.9399999999999999</v>
      </c>
      <c r="W19" t="n">
        <v>0.22</v>
      </c>
      <c r="X19" t="n">
        <v>1.07</v>
      </c>
      <c r="Y19" t="n">
        <v>1</v>
      </c>
      <c r="Z19" t="n">
        <v>10</v>
      </c>
      <c r="AA19" t="n">
        <v>305.3304045821166</v>
      </c>
      <c r="AB19" t="n">
        <v>417.7665297760223</v>
      </c>
      <c r="AC19" t="n">
        <v>377.8954785132051</v>
      </c>
      <c r="AD19" t="n">
        <v>305330.4045821166</v>
      </c>
      <c r="AE19" t="n">
        <v>417766.5297760223</v>
      </c>
      <c r="AF19" t="n">
        <v>2.188212909702204e-06</v>
      </c>
      <c r="AG19" t="n">
        <v>9</v>
      </c>
      <c r="AH19" t="n">
        <v>377895.4785132051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4.3765</v>
      </c>
      <c r="E20" t="n">
        <v>22.85</v>
      </c>
      <c r="F20" t="n">
        <v>18.28</v>
      </c>
      <c r="G20" t="n">
        <v>30.47</v>
      </c>
      <c r="H20" t="n">
        <v>0.37</v>
      </c>
      <c r="I20" t="n">
        <v>36</v>
      </c>
      <c r="J20" t="n">
        <v>261.1</v>
      </c>
      <c r="K20" t="n">
        <v>59.19</v>
      </c>
      <c r="L20" t="n">
        <v>5.5</v>
      </c>
      <c r="M20" t="n">
        <v>34</v>
      </c>
      <c r="N20" t="n">
        <v>66.40000000000001</v>
      </c>
      <c r="O20" t="n">
        <v>32436.11</v>
      </c>
      <c r="P20" t="n">
        <v>265.36</v>
      </c>
      <c r="Q20" t="n">
        <v>2103.96</v>
      </c>
      <c r="R20" t="n">
        <v>93.34999999999999</v>
      </c>
      <c r="S20" t="n">
        <v>60.53</v>
      </c>
      <c r="T20" t="n">
        <v>16500.31</v>
      </c>
      <c r="U20" t="n">
        <v>0.65</v>
      </c>
      <c r="V20" t="n">
        <v>0.9399999999999999</v>
      </c>
      <c r="W20" t="n">
        <v>0.22</v>
      </c>
      <c r="X20" t="n">
        <v>1.01</v>
      </c>
      <c r="Y20" t="n">
        <v>1</v>
      </c>
      <c r="Z20" t="n">
        <v>10</v>
      </c>
      <c r="AA20" t="n">
        <v>302.4808556960447</v>
      </c>
      <c r="AB20" t="n">
        <v>413.8676512768742</v>
      </c>
      <c r="AC20" t="n">
        <v>374.3687035059053</v>
      </c>
      <c r="AD20" t="n">
        <v>302480.8556960447</v>
      </c>
      <c r="AE20" t="n">
        <v>413867.6512768742</v>
      </c>
      <c r="AF20" t="n">
        <v>2.203214806476567e-06</v>
      </c>
      <c r="AG20" t="n">
        <v>9</v>
      </c>
      <c r="AH20" t="n">
        <v>374368.7035059053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4.4048</v>
      </c>
      <c r="E21" t="n">
        <v>22.7</v>
      </c>
      <c r="F21" t="n">
        <v>18.24</v>
      </c>
      <c r="G21" t="n">
        <v>32.18</v>
      </c>
      <c r="H21" t="n">
        <v>0.39</v>
      </c>
      <c r="I21" t="n">
        <v>34</v>
      </c>
      <c r="J21" t="n">
        <v>261.56</v>
      </c>
      <c r="K21" t="n">
        <v>59.19</v>
      </c>
      <c r="L21" t="n">
        <v>5.75</v>
      </c>
      <c r="M21" t="n">
        <v>32</v>
      </c>
      <c r="N21" t="n">
        <v>66.62</v>
      </c>
      <c r="O21" t="n">
        <v>32493.38</v>
      </c>
      <c r="P21" t="n">
        <v>262.54</v>
      </c>
      <c r="Q21" t="n">
        <v>2104.07</v>
      </c>
      <c r="R21" t="n">
        <v>91.81</v>
      </c>
      <c r="S21" t="n">
        <v>60.53</v>
      </c>
      <c r="T21" t="n">
        <v>15739.59</v>
      </c>
      <c r="U21" t="n">
        <v>0.66</v>
      </c>
      <c r="V21" t="n">
        <v>0.9399999999999999</v>
      </c>
      <c r="W21" t="n">
        <v>0.22</v>
      </c>
      <c r="X21" t="n">
        <v>0.96</v>
      </c>
      <c r="Y21" t="n">
        <v>1</v>
      </c>
      <c r="Z21" t="n">
        <v>10</v>
      </c>
      <c r="AA21" t="n">
        <v>299.5078888773166</v>
      </c>
      <c r="AB21" t="n">
        <v>409.7999069174511</v>
      </c>
      <c r="AC21" t="n">
        <v>370.6891789590305</v>
      </c>
      <c r="AD21" t="n">
        <v>299507.8888773167</v>
      </c>
      <c r="AE21" t="n">
        <v>409799.9069174511</v>
      </c>
      <c r="AF21" t="n">
        <v>2.217461574218664e-06</v>
      </c>
      <c r="AG21" t="n">
        <v>9</v>
      </c>
      <c r="AH21" t="n">
        <v>370689.1789590305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4.4403</v>
      </c>
      <c r="E22" t="n">
        <v>22.52</v>
      </c>
      <c r="F22" t="n">
        <v>18.15</v>
      </c>
      <c r="G22" t="n">
        <v>34.03</v>
      </c>
      <c r="H22" t="n">
        <v>0.41</v>
      </c>
      <c r="I22" t="n">
        <v>32</v>
      </c>
      <c r="J22" t="n">
        <v>262.03</v>
      </c>
      <c r="K22" t="n">
        <v>59.19</v>
      </c>
      <c r="L22" t="n">
        <v>6</v>
      </c>
      <c r="M22" t="n">
        <v>30</v>
      </c>
      <c r="N22" t="n">
        <v>66.83</v>
      </c>
      <c r="O22" t="n">
        <v>32550.72</v>
      </c>
      <c r="P22" t="n">
        <v>259.04</v>
      </c>
      <c r="Q22" t="n">
        <v>2103.9</v>
      </c>
      <c r="R22" t="n">
        <v>89.01000000000001</v>
      </c>
      <c r="S22" t="n">
        <v>60.53</v>
      </c>
      <c r="T22" t="n">
        <v>14349.72</v>
      </c>
      <c r="U22" t="n">
        <v>0.68</v>
      </c>
      <c r="V22" t="n">
        <v>0.95</v>
      </c>
      <c r="W22" t="n">
        <v>0.22</v>
      </c>
      <c r="X22" t="n">
        <v>0.87</v>
      </c>
      <c r="Y22" t="n">
        <v>1</v>
      </c>
      <c r="Z22" t="n">
        <v>10</v>
      </c>
      <c r="AA22" t="n">
        <v>295.7320955460656</v>
      </c>
      <c r="AB22" t="n">
        <v>404.633699905388</v>
      </c>
      <c r="AC22" t="n">
        <v>366.0160274933816</v>
      </c>
      <c r="AD22" t="n">
        <v>295732.0955460656</v>
      </c>
      <c r="AE22" t="n">
        <v>404633.699905388</v>
      </c>
      <c r="AF22" t="n">
        <v>2.235332961315641e-06</v>
      </c>
      <c r="AG22" t="n">
        <v>9</v>
      </c>
      <c r="AH22" t="n">
        <v>366016.0274933816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4.4553</v>
      </c>
      <c r="E23" t="n">
        <v>22.44</v>
      </c>
      <c r="F23" t="n">
        <v>18.12</v>
      </c>
      <c r="G23" t="n">
        <v>35.08</v>
      </c>
      <c r="H23" t="n">
        <v>0.42</v>
      </c>
      <c r="I23" t="n">
        <v>31</v>
      </c>
      <c r="J23" t="n">
        <v>262.49</v>
      </c>
      <c r="K23" t="n">
        <v>59.19</v>
      </c>
      <c r="L23" t="n">
        <v>6.25</v>
      </c>
      <c r="M23" t="n">
        <v>29</v>
      </c>
      <c r="N23" t="n">
        <v>67.05</v>
      </c>
      <c r="O23" t="n">
        <v>32608.15</v>
      </c>
      <c r="P23" t="n">
        <v>257.01</v>
      </c>
      <c r="Q23" t="n">
        <v>2103.87</v>
      </c>
      <c r="R23" t="n">
        <v>88.25</v>
      </c>
      <c r="S23" t="n">
        <v>60.53</v>
      </c>
      <c r="T23" t="n">
        <v>13977.39</v>
      </c>
      <c r="U23" t="n">
        <v>0.6899999999999999</v>
      </c>
      <c r="V23" t="n">
        <v>0.95</v>
      </c>
      <c r="W23" t="n">
        <v>0.21</v>
      </c>
      <c r="X23" t="n">
        <v>0.85</v>
      </c>
      <c r="Y23" t="n">
        <v>1</v>
      </c>
      <c r="Z23" t="n">
        <v>10</v>
      </c>
      <c r="AA23" t="n">
        <v>293.8797817894365</v>
      </c>
      <c r="AB23" t="n">
        <v>402.0992825052525</v>
      </c>
      <c r="AC23" t="n">
        <v>363.7234913328379</v>
      </c>
      <c r="AD23" t="n">
        <v>293879.7817894365</v>
      </c>
      <c r="AE23" t="n">
        <v>402099.2825052525</v>
      </c>
      <c r="AF23" t="n">
        <v>2.242884251638307e-06</v>
      </c>
      <c r="AG23" t="n">
        <v>9</v>
      </c>
      <c r="AH23" t="n">
        <v>363723.4913328378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4.4885</v>
      </c>
      <c r="E24" t="n">
        <v>22.28</v>
      </c>
      <c r="F24" t="n">
        <v>18.06</v>
      </c>
      <c r="G24" t="n">
        <v>37.36</v>
      </c>
      <c r="H24" t="n">
        <v>0.44</v>
      </c>
      <c r="I24" t="n">
        <v>29</v>
      </c>
      <c r="J24" t="n">
        <v>262.96</v>
      </c>
      <c r="K24" t="n">
        <v>59.19</v>
      </c>
      <c r="L24" t="n">
        <v>6.5</v>
      </c>
      <c r="M24" t="n">
        <v>27</v>
      </c>
      <c r="N24" t="n">
        <v>67.26000000000001</v>
      </c>
      <c r="O24" t="n">
        <v>32665.66</v>
      </c>
      <c r="P24" t="n">
        <v>253.76</v>
      </c>
      <c r="Q24" t="n">
        <v>2103.93</v>
      </c>
      <c r="R24" t="n">
        <v>85.78</v>
      </c>
      <c r="S24" t="n">
        <v>60.53</v>
      </c>
      <c r="T24" t="n">
        <v>12750.55</v>
      </c>
      <c r="U24" t="n">
        <v>0.71</v>
      </c>
      <c r="V24" t="n">
        <v>0.95</v>
      </c>
      <c r="W24" t="n">
        <v>0.21</v>
      </c>
      <c r="X24" t="n">
        <v>0.78</v>
      </c>
      <c r="Y24" t="n">
        <v>1</v>
      </c>
      <c r="Z24" t="n">
        <v>10</v>
      </c>
      <c r="AA24" t="n">
        <v>290.5129999090623</v>
      </c>
      <c r="AB24" t="n">
        <v>397.4927030045908</v>
      </c>
      <c r="AC24" t="n">
        <v>359.5565573143444</v>
      </c>
      <c r="AD24" t="n">
        <v>290512.9999090623</v>
      </c>
      <c r="AE24" t="n">
        <v>397492.7030045908</v>
      </c>
      <c r="AF24" t="n">
        <v>2.259597774219142e-06</v>
      </c>
      <c r="AG24" t="n">
        <v>9</v>
      </c>
      <c r="AH24" t="n">
        <v>359556.5573143444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4.513</v>
      </c>
      <c r="E25" t="n">
        <v>22.16</v>
      </c>
      <c r="F25" t="n">
        <v>17.98</v>
      </c>
      <c r="G25" t="n">
        <v>38.54</v>
      </c>
      <c r="H25" t="n">
        <v>0.46</v>
      </c>
      <c r="I25" t="n">
        <v>28</v>
      </c>
      <c r="J25" t="n">
        <v>263.42</v>
      </c>
      <c r="K25" t="n">
        <v>59.19</v>
      </c>
      <c r="L25" t="n">
        <v>6.75</v>
      </c>
      <c r="M25" t="n">
        <v>26</v>
      </c>
      <c r="N25" t="n">
        <v>67.48</v>
      </c>
      <c r="O25" t="n">
        <v>32723.25</v>
      </c>
      <c r="P25" t="n">
        <v>250.68</v>
      </c>
      <c r="Q25" t="n">
        <v>2103.95</v>
      </c>
      <c r="R25" t="n">
        <v>83.5</v>
      </c>
      <c r="S25" t="n">
        <v>60.53</v>
      </c>
      <c r="T25" t="n">
        <v>11613.92</v>
      </c>
      <c r="U25" t="n">
        <v>0.72</v>
      </c>
      <c r="V25" t="n">
        <v>0.96</v>
      </c>
      <c r="W25" t="n">
        <v>0.21</v>
      </c>
      <c r="X25" t="n">
        <v>0.71</v>
      </c>
      <c r="Y25" t="n">
        <v>1</v>
      </c>
      <c r="Z25" t="n">
        <v>10</v>
      </c>
      <c r="AA25" t="n">
        <v>287.5886241166082</v>
      </c>
      <c r="AB25" t="n">
        <v>393.4914430310005</v>
      </c>
      <c r="AC25" t="n">
        <v>355.93717197683</v>
      </c>
      <c r="AD25" t="n">
        <v>287588.6241166082</v>
      </c>
      <c r="AE25" t="n">
        <v>393491.4430310005</v>
      </c>
      <c r="AF25" t="n">
        <v>2.271931548412829e-06</v>
      </c>
      <c r="AG25" t="n">
        <v>9</v>
      </c>
      <c r="AH25" t="n">
        <v>355937.17197683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4.545</v>
      </c>
      <c r="E26" t="n">
        <v>22</v>
      </c>
      <c r="F26" t="n">
        <v>17.88</v>
      </c>
      <c r="G26" t="n">
        <v>39.73</v>
      </c>
      <c r="H26" t="n">
        <v>0.47</v>
      </c>
      <c r="I26" t="n">
        <v>27</v>
      </c>
      <c r="J26" t="n">
        <v>263.89</v>
      </c>
      <c r="K26" t="n">
        <v>59.19</v>
      </c>
      <c r="L26" t="n">
        <v>7</v>
      </c>
      <c r="M26" t="n">
        <v>25</v>
      </c>
      <c r="N26" t="n">
        <v>67.7</v>
      </c>
      <c r="O26" t="n">
        <v>32780.92</v>
      </c>
      <c r="P26" t="n">
        <v>245.93</v>
      </c>
      <c r="Q26" t="n">
        <v>2103.88</v>
      </c>
      <c r="R26" t="n">
        <v>80.04000000000001</v>
      </c>
      <c r="S26" t="n">
        <v>60.53</v>
      </c>
      <c r="T26" t="n">
        <v>9890.879999999999</v>
      </c>
      <c r="U26" t="n">
        <v>0.76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283.4428262027361</v>
      </c>
      <c r="AB26" t="n">
        <v>387.8189794255452</v>
      </c>
      <c r="AC26" t="n">
        <v>350.8060803365266</v>
      </c>
      <c r="AD26" t="n">
        <v>283442.8262027361</v>
      </c>
      <c r="AE26" t="n">
        <v>387818.9794255452</v>
      </c>
      <c r="AF26" t="n">
        <v>2.28804096776785e-06</v>
      </c>
      <c r="AG26" t="n">
        <v>9</v>
      </c>
      <c r="AH26" t="n">
        <v>350806.0803365266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4.5173</v>
      </c>
      <c r="E27" t="n">
        <v>22.14</v>
      </c>
      <c r="F27" t="n">
        <v>18.06</v>
      </c>
      <c r="G27" t="n">
        <v>41.68</v>
      </c>
      <c r="H27" t="n">
        <v>0.49</v>
      </c>
      <c r="I27" t="n">
        <v>26</v>
      </c>
      <c r="J27" t="n">
        <v>264.36</v>
      </c>
      <c r="K27" t="n">
        <v>59.19</v>
      </c>
      <c r="L27" t="n">
        <v>7.25</v>
      </c>
      <c r="M27" t="n">
        <v>24</v>
      </c>
      <c r="N27" t="n">
        <v>67.92</v>
      </c>
      <c r="O27" t="n">
        <v>32838.68</v>
      </c>
      <c r="P27" t="n">
        <v>248.63</v>
      </c>
      <c r="Q27" t="n">
        <v>2103.84</v>
      </c>
      <c r="R27" t="n">
        <v>86.45999999999999</v>
      </c>
      <c r="S27" t="n">
        <v>60.53</v>
      </c>
      <c r="T27" t="n">
        <v>13105.78</v>
      </c>
      <c r="U27" t="n">
        <v>0.7</v>
      </c>
      <c r="V27" t="n">
        <v>0.95</v>
      </c>
      <c r="W27" t="n">
        <v>0.21</v>
      </c>
      <c r="X27" t="n">
        <v>0.78</v>
      </c>
      <c r="Y27" t="n">
        <v>1</v>
      </c>
      <c r="Z27" t="n">
        <v>10</v>
      </c>
      <c r="AA27" t="n">
        <v>286.5500277181716</v>
      </c>
      <c r="AB27" t="n">
        <v>392.0703896190203</v>
      </c>
      <c r="AC27" t="n">
        <v>354.6517419080282</v>
      </c>
      <c r="AD27" t="n">
        <v>286550.0277181717</v>
      </c>
      <c r="AE27" t="n">
        <v>392070.3896190203</v>
      </c>
      <c r="AF27" t="n">
        <v>2.27409625163866e-06</v>
      </c>
      <c r="AG27" t="n">
        <v>9</v>
      </c>
      <c r="AH27" t="n">
        <v>354651.7419080281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4.5433</v>
      </c>
      <c r="E28" t="n">
        <v>22.01</v>
      </c>
      <c r="F28" t="n">
        <v>17.98</v>
      </c>
      <c r="G28" t="n">
        <v>43.16</v>
      </c>
      <c r="H28" t="n">
        <v>0.5</v>
      </c>
      <c r="I28" t="n">
        <v>25</v>
      </c>
      <c r="J28" t="n">
        <v>264.83</v>
      </c>
      <c r="K28" t="n">
        <v>59.19</v>
      </c>
      <c r="L28" t="n">
        <v>7.5</v>
      </c>
      <c r="M28" t="n">
        <v>23</v>
      </c>
      <c r="N28" t="n">
        <v>68.14</v>
      </c>
      <c r="O28" t="n">
        <v>32896.51</v>
      </c>
      <c r="P28" t="n">
        <v>244.66</v>
      </c>
      <c r="Q28" t="n">
        <v>2103.96</v>
      </c>
      <c r="R28" t="n">
        <v>83.76000000000001</v>
      </c>
      <c r="S28" t="n">
        <v>60.53</v>
      </c>
      <c r="T28" t="n">
        <v>11759.73</v>
      </c>
      <c r="U28" t="n">
        <v>0.72</v>
      </c>
      <c r="V28" t="n">
        <v>0.96</v>
      </c>
      <c r="W28" t="n">
        <v>0.2</v>
      </c>
      <c r="X28" t="n">
        <v>0.71</v>
      </c>
      <c r="Y28" t="n">
        <v>1</v>
      </c>
      <c r="Z28" t="n">
        <v>10</v>
      </c>
      <c r="AA28" t="n">
        <v>283.1310530853875</v>
      </c>
      <c r="AB28" t="n">
        <v>387.3923976919297</v>
      </c>
      <c r="AC28" t="n">
        <v>350.4202109648562</v>
      </c>
      <c r="AD28" t="n">
        <v>283131.0530853875</v>
      </c>
      <c r="AE28" t="n">
        <v>387392.3976919297</v>
      </c>
      <c r="AF28" t="n">
        <v>2.287185154864615e-06</v>
      </c>
      <c r="AG28" t="n">
        <v>9</v>
      </c>
      <c r="AH28" t="n">
        <v>350420.2109648561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4.5601</v>
      </c>
      <c r="E29" t="n">
        <v>21.93</v>
      </c>
      <c r="F29" t="n">
        <v>17.95</v>
      </c>
      <c r="G29" t="n">
        <v>44.88</v>
      </c>
      <c r="H29" t="n">
        <v>0.52</v>
      </c>
      <c r="I29" t="n">
        <v>24</v>
      </c>
      <c r="J29" t="n">
        <v>265.3</v>
      </c>
      <c r="K29" t="n">
        <v>59.19</v>
      </c>
      <c r="L29" t="n">
        <v>7.75</v>
      </c>
      <c r="M29" t="n">
        <v>22</v>
      </c>
      <c r="N29" t="n">
        <v>68.36</v>
      </c>
      <c r="O29" t="n">
        <v>32954.43</v>
      </c>
      <c r="P29" t="n">
        <v>241.63</v>
      </c>
      <c r="Q29" t="n">
        <v>2103.87</v>
      </c>
      <c r="R29" t="n">
        <v>82.68000000000001</v>
      </c>
      <c r="S29" t="n">
        <v>60.53</v>
      </c>
      <c r="T29" t="n">
        <v>11224.1</v>
      </c>
      <c r="U29" t="n">
        <v>0.73</v>
      </c>
      <c r="V29" t="n">
        <v>0.96</v>
      </c>
      <c r="W29" t="n">
        <v>0.2</v>
      </c>
      <c r="X29" t="n">
        <v>0.67</v>
      </c>
      <c r="Y29" t="n">
        <v>1</v>
      </c>
      <c r="Z29" t="n">
        <v>10</v>
      </c>
      <c r="AA29" t="n">
        <v>280.7599756118067</v>
      </c>
      <c r="AB29" t="n">
        <v>384.1481848880209</v>
      </c>
      <c r="AC29" t="n">
        <v>347.4856212776711</v>
      </c>
      <c r="AD29" t="n">
        <v>280759.9756118067</v>
      </c>
      <c r="AE29" t="n">
        <v>384148.1848880209</v>
      </c>
      <c r="AF29" t="n">
        <v>2.295642600026001e-06</v>
      </c>
      <c r="AG29" t="n">
        <v>9</v>
      </c>
      <c r="AH29" t="n">
        <v>347485.6212776711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4.5795</v>
      </c>
      <c r="E30" t="n">
        <v>21.84</v>
      </c>
      <c r="F30" t="n">
        <v>17.91</v>
      </c>
      <c r="G30" t="n">
        <v>46.71</v>
      </c>
      <c r="H30" t="n">
        <v>0.54</v>
      </c>
      <c r="I30" t="n">
        <v>23</v>
      </c>
      <c r="J30" t="n">
        <v>265.77</v>
      </c>
      <c r="K30" t="n">
        <v>59.19</v>
      </c>
      <c r="L30" t="n">
        <v>8</v>
      </c>
      <c r="M30" t="n">
        <v>21</v>
      </c>
      <c r="N30" t="n">
        <v>68.58</v>
      </c>
      <c r="O30" t="n">
        <v>33012.44</v>
      </c>
      <c r="P30" t="n">
        <v>239.12</v>
      </c>
      <c r="Q30" t="n">
        <v>2103.94</v>
      </c>
      <c r="R30" t="n">
        <v>81.26000000000001</v>
      </c>
      <c r="S30" t="n">
        <v>60.53</v>
      </c>
      <c r="T30" t="n">
        <v>10522.23</v>
      </c>
      <c r="U30" t="n">
        <v>0.74</v>
      </c>
      <c r="V30" t="n">
        <v>0.96</v>
      </c>
      <c r="W30" t="n">
        <v>0.2</v>
      </c>
      <c r="X30" t="n">
        <v>0.63</v>
      </c>
      <c r="Y30" t="n">
        <v>1</v>
      </c>
      <c r="Z30" t="n">
        <v>10</v>
      </c>
      <c r="AA30" t="n">
        <v>278.5501792073906</v>
      </c>
      <c r="AB30" t="n">
        <v>381.1246439581619</v>
      </c>
      <c r="AC30" t="n">
        <v>344.7506428505915</v>
      </c>
      <c r="AD30" t="n">
        <v>278550.1792073906</v>
      </c>
      <c r="AE30" t="n">
        <v>381124.6439581619</v>
      </c>
      <c r="AF30" t="n">
        <v>2.305408935509983e-06</v>
      </c>
      <c r="AG30" t="n">
        <v>9</v>
      </c>
      <c r="AH30" t="n">
        <v>344750.6428505915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4.5965</v>
      </c>
      <c r="E31" t="n">
        <v>21.76</v>
      </c>
      <c r="F31" t="n">
        <v>17.88</v>
      </c>
      <c r="G31" t="n">
        <v>48.75</v>
      </c>
      <c r="H31" t="n">
        <v>0.55</v>
      </c>
      <c r="I31" t="n">
        <v>22</v>
      </c>
      <c r="J31" t="n">
        <v>266.24</v>
      </c>
      <c r="K31" t="n">
        <v>59.19</v>
      </c>
      <c r="L31" t="n">
        <v>8.25</v>
      </c>
      <c r="M31" t="n">
        <v>20</v>
      </c>
      <c r="N31" t="n">
        <v>68.8</v>
      </c>
      <c r="O31" t="n">
        <v>33070.52</v>
      </c>
      <c r="P31" t="n">
        <v>236.04</v>
      </c>
      <c r="Q31" t="n">
        <v>2103.93</v>
      </c>
      <c r="R31" t="n">
        <v>80.09999999999999</v>
      </c>
      <c r="S31" t="n">
        <v>60.53</v>
      </c>
      <c r="T31" t="n">
        <v>9946.809999999999</v>
      </c>
      <c r="U31" t="n">
        <v>0.76</v>
      </c>
      <c r="V31" t="n">
        <v>0.96</v>
      </c>
      <c r="W31" t="n">
        <v>0.2</v>
      </c>
      <c r="X31" t="n">
        <v>0.6</v>
      </c>
      <c r="Y31" t="n">
        <v>1</v>
      </c>
      <c r="Z31" t="n">
        <v>10</v>
      </c>
      <c r="AA31" t="n">
        <v>276.180531388692</v>
      </c>
      <c r="AB31" t="n">
        <v>377.8823872711348</v>
      </c>
      <c r="AC31" t="n">
        <v>341.8178225912384</v>
      </c>
      <c r="AD31" t="n">
        <v>276180.531388692</v>
      </c>
      <c r="AE31" t="n">
        <v>377882.3872711348</v>
      </c>
      <c r="AF31" t="n">
        <v>2.313967064542338e-06</v>
      </c>
      <c r="AG31" t="n">
        <v>9</v>
      </c>
      <c r="AH31" t="n">
        <v>341817.8225912384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4.6102</v>
      </c>
      <c r="E32" t="n">
        <v>21.69</v>
      </c>
      <c r="F32" t="n">
        <v>17.86</v>
      </c>
      <c r="G32" t="n">
        <v>51.03</v>
      </c>
      <c r="H32" t="n">
        <v>0.57</v>
      </c>
      <c r="I32" t="n">
        <v>21</v>
      </c>
      <c r="J32" t="n">
        <v>266.71</v>
      </c>
      <c r="K32" t="n">
        <v>59.19</v>
      </c>
      <c r="L32" t="n">
        <v>8.5</v>
      </c>
      <c r="M32" t="n">
        <v>19</v>
      </c>
      <c r="N32" t="n">
        <v>69.02</v>
      </c>
      <c r="O32" t="n">
        <v>33128.7</v>
      </c>
      <c r="P32" t="n">
        <v>233.45</v>
      </c>
      <c r="Q32" t="n">
        <v>2104.05</v>
      </c>
      <c r="R32" t="n">
        <v>79.58</v>
      </c>
      <c r="S32" t="n">
        <v>60.53</v>
      </c>
      <c r="T32" t="n">
        <v>9691.08</v>
      </c>
      <c r="U32" t="n">
        <v>0.76</v>
      </c>
      <c r="V32" t="n">
        <v>0.96</v>
      </c>
      <c r="W32" t="n">
        <v>0.2</v>
      </c>
      <c r="X32" t="n">
        <v>0.58</v>
      </c>
      <c r="Y32" t="n">
        <v>1</v>
      </c>
      <c r="Z32" t="n">
        <v>10</v>
      </c>
      <c r="AA32" t="n">
        <v>274.239158100842</v>
      </c>
      <c r="AB32" t="n">
        <v>375.2261146913538</v>
      </c>
      <c r="AC32" t="n">
        <v>339.4150609383697</v>
      </c>
      <c r="AD32" t="n">
        <v>274239.158100842</v>
      </c>
      <c r="AE32" t="n">
        <v>375226.1146913538</v>
      </c>
      <c r="AF32" t="n">
        <v>2.320863909703706e-06</v>
      </c>
      <c r="AG32" t="n">
        <v>9</v>
      </c>
      <c r="AH32" t="n">
        <v>339415.0609383697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4.6311</v>
      </c>
      <c r="E33" t="n">
        <v>21.59</v>
      </c>
      <c r="F33" t="n">
        <v>17.81</v>
      </c>
      <c r="G33" t="n">
        <v>53.43</v>
      </c>
      <c r="H33" t="n">
        <v>0.58</v>
      </c>
      <c r="I33" t="n">
        <v>20</v>
      </c>
      <c r="J33" t="n">
        <v>267.18</v>
      </c>
      <c r="K33" t="n">
        <v>59.19</v>
      </c>
      <c r="L33" t="n">
        <v>8.75</v>
      </c>
      <c r="M33" t="n">
        <v>18</v>
      </c>
      <c r="N33" t="n">
        <v>69.23999999999999</v>
      </c>
      <c r="O33" t="n">
        <v>33186.95</v>
      </c>
      <c r="P33" t="n">
        <v>230.06</v>
      </c>
      <c r="Q33" t="n">
        <v>2103.89</v>
      </c>
      <c r="R33" t="n">
        <v>78.08</v>
      </c>
      <c r="S33" t="n">
        <v>60.53</v>
      </c>
      <c r="T33" t="n">
        <v>8944.41</v>
      </c>
      <c r="U33" t="n">
        <v>0.78</v>
      </c>
      <c r="V33" t="n">
        <v>0.96</v>
      </c>
      <c r="W33" t="n">
        <v>0.19</v>
      </c>
      <c r="X33" t="n">
        <v>0.53</v>
      </c>
      <c r="Y33" t="n">
        <v>1</v>
      </c>
      <c r="Z33" t="n">
        <v>10</v>
      </c>
      <c r="AA33" t="n">
        <v>271.536191368641</v>
      </c>
      <c r="AB33" t="n">
        <v>371.5277963618802</v>
      </c>
      <c r="AC33" t="n">
        <v>336.0697049196387</v>
      </c>
      <c r="AD33" t="n">
        <v>271536.191368641</v>
      </c>
      <c r="AE33" t="n">
        <v>371527.7963618802</v>
      </c>
      <c r="AF33" t="n">
        <v>2.331385374219954e-06</v>
      </c>
      <c r="AG33" t="n">
        <v>9</v>
      </c>
      <c r="AH33" t="n">
        <v>336069.7049196387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4.6331</v>
      </c>
      <c r="E34" t="n">
        <v>21.58</v>
      </c>
      <c r="F34" t="n">
        <v>17.8</v>
      </c>
      <c r="G34" t="n">
        <v>53.4</v>
      </c>
      <c r="H34" t="n">
        <v>0.6</v>
      </c>
      <c r="I34" t="n">
        <v>20</v>
      </c>
      <c r="J34" t="n">
        <v>267.66</v>
      </c>
      <c r="K34" t="n">
        <v>59.19</v>
      </c>
      <c r="L34" t="n">
        <v>9</v>
      </c>
      <c r="M34" t="n">
        <v>18</v>
      </c>
      <c r="N34" t="n">
        <v>69.45999999999999</v>
      </c>
      <c r="O34" t="n">
        <v>33245.29</v>
      </c>
      <c r="P34" t="n">
        <v>227.5</v>
      </c>
      <c r="Q34" t="n">
        <v>2103.87</v>
      </c>
      <c r="R34" t="n">
        <v>77.68000000000001</v>
      </c>
      <c r="S34" t="n">
        <v>60.53</v>
      </c>
      <c r="T34" t="n">
        <v>8743.91</v>
      </c>
      <c r="U34" t="n">
        <v>0.78</v>
      </c>
      <c r="V34" t="n">
        <v>0.97</v>
      </c>
      <c r="W34" t="n">
        <v>0.2</v>
      </c>
      <c r="X34" t="n">
        <v>0.52</v>
      </c>
      <c r="Y34" t="n">
        <v>1</v>
      </c>
      <c r="Z34" t="n">
        <v>10</v>
      </c>
      <c r="AA34" t="n">
        <v>270.0966318343538</v>
      </c>
      <c r="AB34" t="n">
        <v>369.558127498184</v>
      </c>
      <c r="AC34" t="n">
        <v>334.288018487846</v>
      </c>
      <c r="AD34" t="n">
        <v>270096.6318343538</v>
      </c>
      <c r="AE34" t="n">
        <v>369558.127498184</v>
      </c>
      <c r="AF34" t="n">
        <v>2.332392212929643e-06</v>
      </c>
      <c r="AG34" t="n">
        <v>9</v>
      </c>
      <c r="AH34" t="n">
        <v>334288.0184878461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4.6573</v>
      </c>
      <c r="E35" t="n">
        <v>21.47</v>
      </c>
      <c r="F35" t="n">
        <v>17.74</v>
      </c>
      <c r="G35" t="n">
        <v>56.01</v>
      </c>
      <c r="H35" t="n">
        <v>0.61</v>
      </c>
      <c r="I35" t="n">
        <v>19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224.89</v>
      </c>
      <c r="Q35" t="n">
        <v>2103.89</v>
      </c>
      <c r="R35" t="n">
        <v>75.36</v>
      </c>
      <c r="S35" t="n">
        <v>60.53</v>
      </c>
      <c r="T35" t="n">
        <v>7591.78</v>
      </c>
      <c r="U35" t="n">
        <v>0.8</v>
      </c>
      <c r="V35" t="n">
        <v>0.97</v>
      </c>
      <c r="W35" t="n">
        <v>0.2</v>
      </c>
      <c r="X35" t="n">
        <v>0.46</v>
      </c>
      <c r="Y35" t="n">
        <v>1</v>
      </c>
      <c r="Z35" t="n">
        <v>10</v>
      </c>
      <c r="AA35" t="n">
        <v>267.6829901664206</v>
      </c>
      <c r="AB35" t="n">
        <v>366.2556764857624</v>
      </c>
      <c r="AC35" t="n">
        <v>331.3007487650309</v>
      </c>
      <c r="AD35" t="n">
        <v>267682.9901664205</v>
      </c>
      <c r="AE35" t="n">
        <v>366255.6764857623</v>
      </c>
      <c r="AF35" t="n">
        <v>2.344574961316878e-06</v>
      </c>
      <c r="AG35" t="n">
        <v>9</v>
      </c>
      <c r="AH35" t="n">
        <v>331300.7487650309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4.6873</v>
      </c>
      <c r="E36" t="n">
        <v>21.33</v>
      </c>
      <c r="F36" t="n">
        <v>17.65</v>
      </c>
      <c r="G36" t="n">
        <v>58.83</v>
      </c>
      <c r="H36" t="n">
        <v>0.63</v>
      </c>
      <c r="I36" t="n">
        <v>18</v>
      </c>
      <c r="J36" t="n">
        <v>268.61</v>
      </c>
      <c r="K36" t="n">
        <v>59.19</v>
      </c>
      <c r="L36" t="n">
        <v>9.5</v>
      </c>
      <c r="M36" t="n">
        <v>11</v>
      </c>
      <c r="N36" t="n">
        <v>69.91</v>
      </c>
      <c r="O36" t="n">
        <v>33362.23</v>
      </c>
      <c r="P36" t="n">
        <v>221.33</v>
      </c>
      <c r="Q36" t="n">
        <v>2103.86</v>
      </c>
      <c r="R36" t="n">
        <v>72.38</v>
      </c>
      <c r="S36" t="n">
        <v>60.53</v>
      </c>
      <c r="T36" t="n">
        <v>6103.51</v>
      </c>
      <c r="U36" t="n">
        <v>0.84</v>
      </c>
      <c r="V36" t="n">
        <v>0.97</v>
      </c>
      <c r="W36" t="n">
        <v>0.19</v>
      </c>
      <c r="X36" t="n">
        <v>0.37</v>
      </c>
      <c r="Y36" t="n">
        <v>1</v>
      </c>
      <c r="Z36" t="n">
        <v>10</v>
      </c>
      <c r="AA36" t="n">
        <v>264.5132970677379</v>
      </c>
      <c r="AB36" t="n">
        <v>361.9187625511545</v>
      </c>
      <c r="AC36" t="n">
        <v>327.377743809445</v>
      </c>
      <c r="AD36" t="n">
        <v>264513.2970677379</v>
      </c>
      <c r="AE36" t="n">
        <v>361918.7625511545</v>
      </c>
      <c r="AF36" t="n">
        <v>2.35967754196221e-06</v>
      </c>
      <c r="AG36" t="n">
        <v>9</v>
      </c>
      <c r="AH36" t="n">
        <v>327377.743809445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4.6439</v>
      </c>
      <c r="E37" t="n">
        <v>21.53</v>
      </c>
      <c r="F37" t="n">
        <v>17.85</v>
      </c>
      <c r="G37" t="n">
        <v>59.5</v>
      </c>
      <c r="H37" t="n">
        <v>0.64</v>
      </c>
      <c r="I37" t="n">
        <v>18</v>
      </c>
      <c r="J37" t="n">
        <v>269.08</v>
      </c>
      <c r="K37" t="n">
        <v>59.19</v>
      </c>
      <c r="L37" t="n">
        <v>9.75</v>
      </c>
      <c r="M37" t="n">
        <v>9</v>
      </c>
      <c r="N37" t="n">
        <v>70.14</v>
      </c>
      <c r="O37" t="n">
        <v>33420.83</v>
      </c>
      <c r="P37" t="n">
        <v>223.96</v>
      </c>
      <c r="Q37" t="n">
        <v>2103.84</v>
      </c>
      <c r="R37" t="n">
        <v>79.48</v>
      </c>
      <c r="S37" t="n">
        <v>60.53</v>
      </c>
      <c r="T37" t="n">
        <v>9653.58</v>
      </c>
      <c r="U37" t="n">
        <v>0.76</v>
      </c>
      <c r="V37" t="n">
        <v>0.96</v>
      </c>
      <c r="W37" t="n">
        <v>0.2</v>
      </c>
      <c r="X37" t="n">
        <v>0.57</v>
      </c>
      <c r="Y37" t="n">
        <v>1</v>
      </c>
      <c r="Z37" t="n">
        <v>10</v>
      </c>
      <c r="AA37" t="n">
        <v>268.0013209603226</v>
      </c>
      <c r="AB37" t="n">
        <v>366.6912307217426</v>
      </c>
      <c r="AC37" t="n">
        <v>331.6947343160333</v>
      </c>
      <c r="AD37" t="n">
        <v>268001.3209603226</v>
      </c>
      <c r="AE37" t="n">
        <v>366691.2307217426</v>
      </c>
      <c r="AF37" t="n">
        <v>2.337829141961963e-06</v>
      </c>
      <c r="AG37" t="n">
        <v>9</v>
      </c>
      <c r="AH37" t="n">
        <v>331694.7343160333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4.6653</v>
      </c>
      <c r="E38" t="n">
        <v>21.43</v>
      </c>
      <c r="F38" t="n">
        <v>17.75</v>
      </c>
      <c r="G38" t="n">
        <v>59.17</v>
      </c>
      <c r="H38" t="n">
        <v>0.66</v>
      </c>
      <c r="I38" t="n">
        <v>18</v>
      </c>
      <c r="J38" t="n">
        <v>269.56</v>
      </c>
      <c r="K38" t="n">
        <v>59.19</v>
      </c>
      <c r="L38" t="n">
        <v>10</v>
      </c>
      <c r="M38" t="n">
        <v>2</v>
      </c>
      <c r="N38" t="n">
        <v>70.36</v>
      </c>
      <c r="O38" t="n">
        <v>33479.51</v>
      </c>
      <c r="P38" t="n">
        <v>221.21</v>
      </c>
      <c r="Q38" t="n">
        <v>2103.84</v>
      </c>
      <c r="R38" t="n">
        <v>75.48</v>
      </c>
      <c r="S38" t="n">
        <v>60.53</v>
      </c>
      <c r="T38" t="n">
        <v>7653.97</v>
      </c>
      <c r="U38" t="n">
        <v>0.8</v>
      </c>
      <c r="V38" t="n">
        <v>0.97</v>
      </c>
      <c r="W38" t="n">
        <v>0.21</v>
      </c>
      <c r="X38" t="n">
        <v>0.47</v>
      </c>
      <c r="Y38" t="n">
        <v>1</v>
      </c>
      <c r="Z38" t="n">
        <v>10</v>
      </c>
      <c r="AA38" t="n">
        <v>265.5159526077969</v>
      </c>
      <c r="AB38" t="n">
        <v>363.2906400951037</v>
      </c>
      <c r="AC38" t="n">
        <v>328.618691286042</v>
      </c>
      <c r="AD38" t="n">
        <v>265515.9526077969</v>
      </c>
      <c r="AE38" t="n">
        <v>363290.6400951037</v>
      </c>
      <c r="AF38" t="n">
        <v>2.348602316155633e-06</v>
      </c>
      <c r="AG38" t="n">
        <v>9</v>
      </c>
      <c r="AH38" t="n">
        <v>328618.691286042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4.6627</v>
      </c>
      <c r="E39" t="n">
        <v>21.45</v>
      </c>
      <c r="F39" t="n">
        <v>17.76</v>
      </c>
      <c r="G39" t="n">
        <v>59.21</v>
      </c>
      <c r="H39" t="n">
        <v>0.68</v>
      </c>
      <c r="I39" t="n">
        <v>18</v>
      </c>
      <c r="J39" t="n">
        <v>270.03</v>
      </c>
      <c r="K39" t="n">
        <v>59.19</v>
      </c>
      <c r="L39" t="n">
        <v>10.25</v>
      </c>
      <c r="M39" t="n">
        <v>0</v>
      </c>
      <c r="N39" t="n">
        <v>70.59</v>
      </c>
      <c r="O39" t="n">
        <v>33538.28</v>
      </c>
      <c r="P39" t="n">
        <v>221.12</v>
      </c>
      <c r="Q39" t="n">
        <v>2103.84</v>
      </c>
      <c r="R39" t="n">
        <v>75.72</v>
      </c>
      <c r="S39" t="n">
        <v>60.53</v>
      </c>
      <c r="T39" t="n">
        <v>7776.59</v>
      </c>
      <c r="U39" t="n">
        <v>0.8</v>
      </c>
      <c r="V39" t="n">
        <v>0.97</v>
      </c>
      <c r="W39" t="n">
        <v>0.21</v>
      </c>
      <c r="X39" t="n">
        <v>0.48</v>
      </c>
      <c r="Y39" t="n">
        <v>1</v>
      </c>
      <c r="Z39" t="n">
        <v>10</v>
      </c>
      <c r="AA39" t="n">
        <v>265.5905082594247</v>
      </c>
      <c r="AB39" t="n">
        <v>363.3926504268242</v>
      </c>
      <c r="AC39" t="n">
        <v>328.7109658948755</v>
      </c>
      <c r="AD39" t="n">
        <v>265590.5082594247</v>
      </c>
      <c r="AE39" t="n">
        <v>363392.6504268242</v>
      </c>
      <c r="AF39" t="n">
        <v>2.347293425833038e-06</v>
      </c>
      <c r="AG39" t="n">
        <v>9</v>
      </c>
      <c r="AH39" t="n">
        <v>328710.9658948755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3.2466</v>
      </c>
      <c r="E2" t="n">
        <v>30.8</v>
      </c>
      <c r="F2" t="n">
        <v>22.78</v>
      </c>
      <c r="G2" t="n">
        <v>7.27</v>
      </c>
      <c r="H2" t="n">
        <v>0.12</v>
      </c>
      <c r="I2" t="n">
        <v>188</v>
      </c>
      <c r="J2" t="n">
        <v>150.44</v>
      </c>
      <c r="K2" t="n">
        <v>49.1</v>
      </c>
      <c r="L2" t="n">
        <v>1</v>
      </c>
      <c r="M2" t="n">
        <v>186</v>
      </c>
      <c r="N2" t="n">
        <v>25.34</v>
      </c>
      <c r="O2" t="n">
        <v>18787.76</v>
      </c>
      <c r="P2" t="n">
        <v>258.91</v>
      </c>
      <c r="Q2" t="n">
        <v>2104.35</v>
      </c>
      <c r="R2" t="n">
        <v>240.31</v>
      </c>
      <c r="S2" t="n">
        <v>60.53</v>
      </c>
      <c r="T2" t="n">
        <v>89218.92999999999</v>
      </c>
      <c r="U2" t="n">
        <v>0.25</v>
      </c>
      <c r="V2" t="n">
        <v>0.75</v>
      </c>
      <c r="W2" t="n">
        <v>0.47</v>
      </c>
      <c r="X2" t="n">
        <v>5.5</v>
      </c>
      <c r="Y2" t="n">
        <v>1</v>
      </c>
      <c r="Z2" t="n">
        <v>10</v>
      </c>
      <c r="AA2" t="n">
        <v>390.8698579868625</v>
      </c>
      <c r="AB2" t="n">
        <v>534.8053836587429</v>
      </c>
      <c r="AC2" t="n">
        <v>483.7643084464219</v>
      </c>
      <c r="AD2" t="n">
        <v>390869.8579868625</v>
      </c>
      <c r="AE2" t="n">
        <v>534805.3836587429</v>
      </c>
      <c r="AF2" t="n">
        <v>1.780616854486336e-06</v>
      </c>
      <c r="AG2" t="n">
        <v>12</v>
      </c>
      <c r="AH2" t="n">
        <v>483764.3084464219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3.6043</v>
      </c>
      <c r="E3" t="n">
        <v>27.74</v>
      </c>
      <c r="F3" t="n">
        <v>21.25</v>
      </c>
      <c r="G3" t="n">
        <v>9.24</v>
      </c>
      <c r="H3" t="n">
        <v>0.15</v>
      </c>
      <c r="I3" t="n">
        <v>138</v>
      </c>
      <c r="J3" t="n">
        <v>150.78</v>
      </c>
      <c r="K3" t="n">
        <v>49.1</v>
      </c>
      <c r="L3" t="n">
        <v>1.25</v>
      </c>
      <c r="M3" t="n">
        <v>136</v>
      </c>
      <c r="N3" t="n">
        <v>25.44</v>
      </c>
      <c r="O3" t="n">
        <v>18830.65</v>
      </c>
      <c r="P3" t="n">
        <v>237.81</v>
      </c>
      <c r="Q3" t="n">
        <v>2104.36</v>
      </c>
      <c r="R3" t="n">
        <v>190.35</v>
      </c>
      <c r="S3" t="n">
        <v>60.53</v>
      </c>
      <c r="T3" t="n">
        <v>64490.46</v>
      </c>
      <c r="U3" t="n">
        <v>0.32</v>
      </c>
      <c r="V3" t="n">
        <v>0.8100000000000001</v>
      </c>
      <c r="W3" t="n">
        <v>0.38</v>
      </c>
      <c r="X3" t="n">
        <v>3.97</v>
      </c>
      <c r="Y3" t="n">
        <v>1</v>
      </c>
      <c r="Z3" t="n">
        <v>10</v>
      </c>
      <c r="AA3" t="n">
        <v>335.4245228659215</v>
      </c>
      <c r="AB3" t="n">
        <v>458.9426300707214</v>
      </c>
      <c r="AC3" t="n">
        <v>415.1417895867977</v>
      </c>
      <c r="AD3" t="n">
        <v>335424.5228659215</v>
      </c>
      <c r="AE3" t="n">
        <v>458942.6300707214</v>
      </c>
      <c r="AF3" t="n">
        <v>1.976799522153977e-06</v>
      </c>
      <c r="AG3" t="n">
        <v>11</v>
      </c>
      <c r="AH3" t="n">
        <v>415141.7895867977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3.8465</v>
      </c>
      <c r="E4" t="n">
        <v>26</v>
      </c>
      <c r="F4" t="n">
        <v>20.39</v>
      </c>
      <c r="G4" t="n">
        <v>11.22</v>
      </c>
      <c r="H4" t="n">
        <v>0.18</v>
      </c>
      <c r="I4" t="n">
        <v>109</v>
      </c>
      <c r="J4" t="n">
        <v>151.13</v>
      </c>
      <c r="K4" t="n">
        <v>49.1</v>
      </c>
      <c r="L4" t="n">
        <v>1.5</v>
      </c>
      <c r="M4" t="n">
        <v>107</v>
      </c>
      <c r="N4" t="n">
        <v>25.54</v>
      </c>
      <c r="O4" t="n">
        <v>18873.58</v>
      </c>
      <c r="P4" t="n">
        <v>224.71</v>
      </c>
      <c r="Q4" t="n">
        <v>2103.96</v>
      </c>
      <c r="R4" t="n">
        <v>162.1</v>
      </c>
      <c r="S4" t="n">
        <v>60.53</v>
      </c>
      <c r="T4" t="n">
        <v>50510.44</v>
      </c>
      <c r="U4" t="n">
        <v>0.37</v>
      </c>
      <c r="V4" t="n">
        <v>0.84</v>
      </c>
      <c r="W4" t="n">
        <v>0.34</v>
      </c>
      <c r="X4" t="n">
        <v>3.11</v>
      </c>
      <c r="Y4" t="n">
        <v>1</v>
      </c>
      <c r="Z4" t="n">
        <v>10</v>
      </c>
      <c r="AA4" t="n">
        <v>310.7407285643882</v>
      </c>
      <c r="AB4" t="n">
        <v>425.1691737352147</v>
      </c>
      <c r="AC4" t="n">
        <v>384.5916245226082</v>
      </c>
      <c r="AD4" t="n">
        <v>310740.7285643882</v>
      </c>
      <c r="AE4" t="n">
        <v>425169.1737352146</v>
      </c>
      <c r="AF4" t="n">
        <v>2.109635535878054e-06</v>
      </c>
      <c r="AG4" t="n">
        <v>11</v>
      </c>
      <c r="AH4" t="n">
        <v>384591.6245226082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4.0234</v>
      </c>
      <c r="E5" t="n">
        <v>24.85</v>
      </c>
      <c r="F5" t="n">
        <v>19.83</v>
      </c>
      <c r="G5" t="n">
        <v>13.22</v>
      </c>
      <c r="H5" t="n">
        <v>0.2</v>
      </c>
      <c r="I5" t="n">
        <v>90</v>
      </c>
      <c r="J5" t="n">
        <v>151.48</v>
      </c>
      <c r="K5" t="n">
        <v>49.1</v>
      </c>
      <c r="L5" t="n">
        <v>1.75</v>
      </c>
      <c r="M5" t="n">
        <v>88</v>
      </c>
      <c r="N5" t="n">
        <v>25.64</v>
      </c>
      <c r="O5" t="n">
        <v>18916.54</v>
      </c>
      <c r="P5" t="n">
        <v>215.12</v>
      </c>
      <c r="Q5" t="n">
        <v>2104.21</v>
      </c>
      <c r="R5" t="n">
        <v>143.72</v>
      </c>
      <c r="S5" t="n">
        <v>60.53</v>
      </c>
      <c r="T5" t="n">
        <v>41412.68</v>
      </c>
      <c r="U5" t="n">
        <v>0.42</v>
      </c>
      <c r="V5" t="n">
        <v>0.87</v>
      </c>
      <c r="W5" t="n">
        <v>0.31</v>
      </c>
      <c r="X5" t="n">
        <v>2.55</v>
      </c>
      <c r="Y5" t="n">
        <v>1</v>
      </c>
      <c r="Z5" t="n">
        <v>10</v>
      </c>
      <c r="AA5" t="n">
        <v>284.6715890379024</v>
      </c>
      <c r="AB5" t="n">
        <v>389.5002269458103</v>
      </c>
      <c r="AC5" t="n">
        <v>352.3268719531033</v>
      </c>
      <c r="AD5" t="n">
        <v>284671.5890379024</v>
      </c>
      <c r="AE5" t="n">
        <v>389500.2269458103</v>
      </c>
      <c r="AF5" t="n">
        <v>2.20665738074919e-06</v>
      </c>
      <c r="AG5" t="n">
        <v>10</v>
      </c>
      <c r="AH5" t="n">
        <v>352326.8719531032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4.1656</v>
      </c>
      <c r="E6" t="n">
        <v>24.01</v>
      </c>
      <c r="F6" t="n">
        <v>19.41</v>
      </c>
      <c r="G6" t="n">
        <v>15.32</v>
      </c>
      <c r="H6" t="n">
        <v>0.23</v>
      </c>
      <c r="I6" t="n">
        <v>76</v>
      </c>
      <c r="J6" t="n">
        <v>151.83</v>
      </c>
      <c r="K6" t="n">
        <v>49.1</v>
      </c>
      <c r="L6" t="n">
        <v>2</v>
      </c>
      <c r="M6" t="n">
        <v>74</v>
      </c>
      <c r="N6" t="n">
        <v>25.73</v>
      </c>
      <c r="O6" t="n">
        <v>18959.54</v>
      </c>
      <c r="P6" t="n">
        <v>206.82</v>
      </c>
      <c r="Q6" t="n">
        <v>2103.95</v>
      </c>
      <c r="R6" t="n">
        <v>130.11</v>
      </c>
      <c r="S6" t="n">
        <v>60.53</v>
      </c>
      <c r="T6" t="n">
        <v>34681.19</v>
      </c>
      <c r="U6" t="n">
        <v>0.47</v>
      </c>
      <c r="V6" t="n">
        <v>0.89</v>
      </c>
      <c r="W6" t="n">
        <v>0.28</v>
      </c>
      <c r="X6" t="n">
        <v>2.13</v>
      </c>
      <c r="Y6" t="n">
        <v>1</v>
      </c>
      <c r="Z6" t="n">
        <v>10</v>
      </c>
      <c r="AA6" t="n">
        <v>272.5434786482797</v>
      </c>
      <c r="AB6" t="n">
        <v>372.9060112562602</v>
      </c>
      <c r="AC6" t="n">
        <v>337.3163849188358</v>
      </c>
      <c r="AD6" t="n">
        <v>272543.4786482797</v>
      </c>
      <c r="AE6" t="n">
        <v>372906.0112562602</v>
      </c>
      <c r="AF6" t="n">
        <v>2.284647806643344e-06</v>
      </c>
      <c r="AG6" t="n">
        <v>10</v>
      </c>
      <c r="AH6" t="n">
        <v>337316.3849188358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4.2865</v>
      </c>
      <c r="E7" t="n">
        <v>23.33</v>
      </c>
      <c r="F7" t="n">
        <v>19.07</v>
      </c>
      <c r="G7" t="n">
        <v>17.6</v>
      </c>
      <c r="H7" t="n">
        <v>0.26</v>
      </c>
      <c r="I7" t="n">
        <v>65</v>
      </c>
      <c r="J7" t="n">
        <v>152.18</v>
      </c>
      <c r="K7" t="n">
        <v>49.1</v>
      </c>
      <c r="L7" t="n">
        <v>2.25</v>
      </c>
      <c r="M7" t="n">
        <v>63</v>
      </c>
      <c r="N7" t="n">
        <v>25.83</v>
      </c>
      <c r="O7" t="n">
        <v>19002.56</v>
      </c>
      <c r="P7" t="n">
        <v>199.51</v>
      </c>
      <c r="Q7" t="n">
        <v>2103.94</v>
      </c>
      <c r="R7" t="n">
        <v>118.75</v>
      </c>
      <c r="S7" t="n">
        <v>60.53</v>
      </c>
      <c r="T7" t="n">
        <v>29053.02</v>
      </c>
      <c r="U7" t="n">
        <v>0.51</v>
      </c>
      <c r="V7" t="n">
        <v>0.9</v>
      </c>
      <c r="W7" t="n">
        <v>0.27</v>
      </c>
      <c r="X7" t="n">
        <v>1.79</v>
      </c>
      <c r="Y7" t="n">
        <v>1</v>
      </c>
      <c r="Z7" t="n">
        <v>10</v>
      </c>
      <c r="AA7" t="n">
        <v>262.7649188049408</v>
      </c>
      <c r="AB7" t="n">
        <v>359.5265542789904</v>
      </c>
      <c r="AC7" t="n">
        <v>325.2138445372909</v>
      </c>
      <c r="AD7" t="n">
        <v>262764.9188049408</v>
      </c>
      <c r="AE7" t="n">
        <v>359526.5542789904</v>
      </c>
      <c r="AF7" t="n">
        <v>2.350956122329723e-06</v>
      </c>
      <c r="AG7" t="n">
        <v>10</v>
      </c>
      <c r="AH7" t="n">
        <v>325213.8445372909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4.4065</v>
      </c>
      <c r="E8" t="n">
        <v>22.69</v>
      </c>
      <c r="F8" t="n">
        <v>18.71</v>
      </c>
      <c r="G8" t="n">
        <v>20.04</v>
      </c>
      <c r="H8" t="n">
        <v>0.29</v>
      </c>
      <c r="I8" t="n">
        <v>56</v>
      </c>
      <c r="J8" t="n">
        <v>152.53</v>
      </c>
      <c r="K8" t="n">
        <v>49.1</v>
      </c>
      <c r="L8" t="n">
        <v>2.5</v>
      </c>
      <c r="M8" t="n">
        <v>54</v>
      </c>
      <c r="N8" t="n">
        <v>25.93</v>
      </c>
      <c r="O8" t="n">
        <v>19045.63</v>
      </c>
      <c r="P8" t="n">
        <v>191.89</v>
      </c>
      <c r="Q8" t="n">
        <v>2103.97</v>
      </c>
      <c r="R8" t="n">
        <v>106.57</v>
      </c>
      <c r="S8" t="n">
        <v>60.53</v>
      </c>
      <c r="T8" t="n">
        <v>23009.62</v>
      </c>
      <c r="U8" t="n">
        <v>0.57</v>
      </c>
      <c r="V8" t="n">
        <v>0.92</v>
      </c>
      <c r="W8" t="n">
        <v>0.26</v>
      </c>
      <c r="X8" t="n">
        <v>1.43</v>
      </c>
      <c r="Y8" t="n">
        <v>1</v>
      </c>
      <c r="Z8" t="n">
        <v>10</v>
      </c>
      <c r="AA8" t="n">
        <v>243.2473819849874</v>
      </c>
      <c r="AB8" t="n">
        <v>332.8217993488188</v>
      </c>
      <c r="AC8" t="n">
        <v>301.0577539373958</v>
      </c>
      <c r="AD8" t="n">
        <v>243247.3819849874</v>
      </c>
      <c r="AE8" t="n">
        <v>332821.7993488188</v>
      </c>
      <c r="AF8" t="n">
        <v>2.416770827725633e-06</v>
      </c>
      <c r="AG8" t="n">
        <v>9</v>
      </c>
      <c r="AH8" t="n">
        <v>301057.7539373958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4.3938</v>
      </c>
      <c r="E9" t="n">
        <v>22.76</v>
      </c>
      <c r="F9" t="n">
        <v>18.92</v>
      </c>
      <c r="G9" t="n">
        <v>22.26</v>
      </c>
      <c r="H9" t="n">
        <v>0.32</v>
      </c>
      <c r="I9" t="n">
        <v>51</v>
      </c>
      <c r="J9" t="n">
        <v>152.88</v>
      </c>
      <c r="K9" t="n">
        <v>49.1</v>
      </c>
      <c r="L9" t="n">
        <v>2.75</v>
      </c>
      <c r="M9" t="n">
        <v>49</v>
      </c>
      <c r="N9" t="n">
        <v>26.03</v>
      </c>
      <c r="O9" t="n">
        <v>19088.72</v>
      </c>
      <c r="P9" t="n">
        <v>190.92</v>
      </c>
      <c r="Q9" t="n">
        <v>2103.97</v>
      </c>
      <c r="R9" t="n">
        <v>116.15</v>
      </c>
      <c r="S9" t="n">
        <v>60.53</v>
      </c>
      <c r="T9" t="n">
        <v>27823.33</v>
      </c>
      <c r="U9" t="n">
        <v>0.52</v>
      </c>
      <c r="V9" t="n">
        <v>0.91</v>
      </c>
      <c r="W9" t="n">
        <v>0.21</v>
      </c>
      <c r="X9" t="n">
        <v>1.65</v>
      </c>
      <c r="Y9" t="n">
        <v>1</v>
      </c>
      <c r="Z9" t="n">
        <v>10</v>
      </c>
      <c r="AA9" t="n">
        <v>243.6640050615163</v>
      </c>
      <c r="AB9" t="n">
        <v>333.3918414222384</v>
      </c>
      <c r="AC9" t="n">
        <v>301.5733919953874</v>
      </c>
      <c r="AD9" t="n">
        <v>243664.0050615163</v>
      </c>
      <c r="AE9" t="n">
        <v>333391.8414222384</v>
      </c>
      <c r="AF9" t="n">
        <v>2.409805438071232e-06</v>
      </c>
      <c r="AG9" t="n">
        <v>9</v>
      </c>
      <c r="AH9" t="n">
        <v>301573.3919953874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4.4952</v>
      </c>
      <c r="E10" t="n">
        <v>22.25</v>
      </c>
      <c r="F10" t="n">
        <v>18.59</v>
      </c>
      <c r="G10" t="n">
        <v>24.79</v>
      </c>
      <c r="H10" t="n">
        <v>0.35</v>
      </c>
      <c r="I10" t="n">
        <v>45</v>
      </c>
      <c r="J10" t="n">
        <v>153.23</v>
      </c>
      <c r="K10" t="n">
        <v>49.1</v>
      </c>
      <c r="L10" t="n">
        <v>3</v>
      </c>
      <c r="M10" t="n">
        <v>43</v>
      </c>
      <c r="N10" t="n">
        <v>26.13</v>
      </c>
      <c r="O10" t="n">
        <v>19131.85</v>
      </c>
      <c r="P10" t="n">
        <v>183.37</v>
      </c>
      <c r="Q10" t="n">
        <v>2103.94</v>
      </c>
      <c r="R10" t="n">
        <v>103.7</v>
      </c>
      <c r="S10" t="n">
        <v>60.53</v>
      </c>
      <c r="T10" t="n">
        <v>21630.82</v>
      </c>
      <c r="U10" t="n">
        <v>0.58</v>
      </c>
      <c r="V10" t="n">
        <v>0.92</v>
      </c>
      <c r="W10" t="n">
        <v>0.24</v>
      </c>
      <c r="X10" t="n">
        <v>1.32</v>
      </c>
      <c r="Y10" t="n">
        <v>1</v>
      </c>
      <c r="Z10" t="n">
        <v>10</v>
      </c>
      <c r="AA10" t="n">
        <v>235.396490554031</v>
      </c>
      <c r="AB10" t="n">
        <v>322.0798633361045</v>
      </c>
      <c r="AC10" t="n">
        <v>291.3410132213295</v>
      </c>
      <c r="AD10" t="n">
        <v>235396.490554031</v>
      </c>
      <c r="AE10" t="n">
        <v>322079.8633361045</v>
      </c>
      <c r="AF10" t="n">
        <v>2.465418864130775e-06</v>
      </c>
      <c r="AG10" t="n">
        <v>9</v>
      </c>
      <c r="AH10" t="n">
        <v>291341.0132213295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4.5509</v>
      </c>
      <c r="E11" t="n">
        <v>21.97</v>
      </c>
      <c r="F11" t="n">
        <v>18.44</v>
      </c>
      <c r="G11" t="n">
        <v>26.99</v>
      </c>
      <c r="H11" t="n">
        <v>0.37</v>
      </c>
      <c r="I11" t="n">
        <v>41</v>
      </c>
      <c r="J11" t="n">
        <v>153.58</v>
      </c>
      <c r="K11" t="n">
        <v>49.1</v>
      </c>
      <c r="L11" t="n">
        <v>3.25</v>
      </c>
      <c r="M11" t="n">
        <v>39</v>
      </c>
      <c r="N11" t="n">
        <v>26.23</v>
      </c>
      <c r="O11" t="n">
        <v>19175.02</v>
      </c>
      <c r="P11" t="n">
        <v>177.75</v>
      </c>
      <c r="Q11" t="n">
        <v>2103.95</v>
      </c>
      <c r="R11" t="n">
        <v>98.56</v>
      </c>
      <c r="S11" t="n">
        <v>60.53</v>
      </c>
      <c r="T11" t="n">
        <v>19080.87</v>
      </c>
      <c r="U11" t="n">
        <v>0.61</v>
      </c>
      <c r="V11" t="n">
        <v>0.93</v>
      </c>
      <c r="W11" t="n">
        <v>0.23</v>
      </c>
      <c r="X11" t="n">
        <v>1.17</v>
      </c>
      <c r="Y11" t="n">
        <v>1</v>
      </c>
      <c r="Z11" t="n">
        <v>10</v>
      </c>
      <c r="AA11" t="n">
        <v>230.3030596294059</v>
      </c>
      <c r="AB11" t="n">
        <v>315.1108064387224</v>
      </c>
      <c r="AC11" t="n">
        <v>285.0370733330986</v>
      </c>
      <c r="AD11" t="n">
        <v>230303.0596294059</v>
      </c>
      <c r="AE11" t="n">
        <v>315110.8064387224</v>
      </c>
      <c r="AF11" t="n">
        <v>2.495967856552044e-06</v>
      </c>
      <c r="AG11" t="n">
        <v>9</v>
      </c>
      <c r="AH11" t="n">
        <v>285037.0733330986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4.6035</v>
      </c>
      <c r="E12" t="n">
        <v>21.72</v>
      </c>
      <c r="F12" t="n">
        <v>18.32</v>
      </c>
      <c r="G12" t="n">
        <v>29.7</v>
      </c>
      <c r="H12" t="n">
        <v>0.4</v>
      </c>
      <c r="I12" t="n">
        <v>37</v>
      </c>
      <c r="J12" t="n">
        <v>153.93</v>
      </c>
      <c r="K12" t="n">
        <v>49.1</v>
      </c>
      <c r="L12" t="n">
        <v>3.5</v>
      </c>
      <c r="M12" t="n">
        <v>35</v>
      </c>
      <c r="N12" t="n">
        <v>26.33</v>
      </c>
      <c r="O12" t="n">
        <v>19218.22</v>
      </c>
      <c r="P12" t="n">
        <v>172.49</v>
      </c>
      <c r="Q12" t="n">
        <v>2103.93</v>
      </c>
      <c r="R12" t="n">
        <v>94.39</v>
      </c>
      <c r="S12" t="n">
        <v>60.53</v>
      </c>
      <c r="T12" t="n">
        <v>17015.62</v>
      </c>
      <c r="U12" t="n">
        <v>0.64</v>
      </c>
      <c r="V12" t="n">
        <v>0.9399999999999999</v>
      </c>
      <c r="W12" t="n">
        <v>0.23</v>
      </c>
      <c r="X12" t="n">
        <v>1.04</v>
      </c>
      <c r="Y12" t="n">
        <v>1</v>
      </c>
      <c r="Z12" t="n">
        <v>10</v>
      </c>
      <c r="AA12" t="n">
        <v>225.6816630232024</v>
      </c>
      <c r="AB12" t="n">
        <v>308.787607720489</v>
      </c>
      <c r="AC12" t="n">
        <v>279.3173518258662</v>
      </c>
      <c r="AD12" t="n">
        <v>225681.6630232024</v>
      </c>
      <c r="AE12" t="n">
        <v>308787.607720489</v>
      </c>
      <c r="AF12" t="n">
        <v>2.524816635750585e-06</v>
      </c>
      <c r="AG12" t="n">
        <v>9</v>
      </c>
      <c r="AH12" t="n">
        <v>279317.3518258663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4.6572</v>
      </c>
      <c r="E13" t="n">
        <v>21.47</v>
      </c>
      <c r="F13" t="n">
        <v>18.19</v>
      </c>
      <c r="G13" t="n">
        <v>33.07</v>
      </c>
      <c r="H13" t="n">
        <v>0.43</v>
      </c>
      <c r="I13" t="n">
        <v>33</v>
      </c>
      <c r="J13" t="n">
        <v>154.28</v>
      </c>
      <c r="K13" t="n">
        <v>49.1</v>
      </c>
      <c r="L13" t="n">
        <v>3.75</v>
      </c>
      <c r="M13" t="n">
        <v>30</v>
      </c>
      <c r="N13" t="n">
        <v>26.43</v>
      </c>
      <c r="O13" t="n">
        <v>19261.45</v>
      </c>
      <c r="P13" t="n">
        <v>166.23</v>
      </c>
      <c r="Q13" t="n">
        <v>2104.1</v>
      </c>
      <c r="R13" t="n">
        <v>90.22</v>
      </c>
      <c r="S13" t="n">
        <v>60.53</v>
      </c>
      <c r="T13" t="n">
        <v>14950.76</v>
      </c>
      <c r="U13" t="n">
        <v>0.67</v>
      </c>
      <c r="V13" t="n">
        <v>0.9399999999999999</v>
      </c>
      <c r="W13" t="n">
        <v>0.22</v>
      </c>
      <c r="X13" t="n">
        <v>0.91</v>
      </c>
      <c r="Y13" t="n">
        <v>1</v>
      </c>
      <c r="Z13" t="n">
        <v>10</v>
      </c>
      <c r="AA13" t="n">
        <v>220.5918004040708</v>
      </c>
      <c r="AB13" t="n">
        <v>301.8234331361058</v>
      </c>
      <c r="AC13" t="n">
        <v>273.0178282895339</v>
      </c>
      <c r="AD13" t="n">
        <v>220591.8004040708</v>
      </c>
      <c r="AE13" t="n">
        <v>301823.4331361058</v>
      </c>
      <c r="AF13" t="n">
        <v>2.554268716415254e-06</v>
      </c>
      <c r="AG13" t="n">
        <v>9</v>
      </c>
      <c r="AH13" t="n">
        <v>273017.8282895339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4.6812</v>
      </c>
      <c r="E14" t="n">
        <v>21.36</v>
      </c>
      <c r="F14" t="n">
        <v>18.14</v>
      </c>
      <c r="G14" t="n">
        <v>35.11</v>
      </c>
      <c r="H14" t="n">
        <v>0.46</v>
      </c>
      <c r="I14" t="n">
        <v>31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161.58</v>
      </c>
      <c r="Q14" t="n">
        <v>2103.93</v>
      </c>
      <c r="R14" t="n">
        <v>88.17</v>
      </c>
      <c r="S14" t="n">
        <v>60.53</v>
      </c>
      <c r="T14" t="n">
        <v>13933.93</v>
      </c>
      <c r="U14" t="n">
        <v>0.6899999999999999</v>
      </c>
      <c r="V14" t="n">
        <v>0.95</v>
      </c>
      <c r="W14" t="n">
        <v>0.23</v>
      </c>
      <c r="X14" t="n">
        <v>0.86</v>
      </c>
      <c r="Y14" t="n">
        <v>1</v>
      </c>
      <c r="Z14" t="n">
        <v>10</v>
      </c>
      <c r="AA14" t="n">
        <v>217.4163745226287</v>
      </c>
      <c r="AB14" t="n">
        <v>297.4786753552159</v>
      </c>
      <c r="AC14" t="n">
        <v>269.0877280933449</v>
      </c>
      <c r="AD14" t="n">
        <v>217416.3745226287</v>
      </c>
      <c r="AE14" t="n">
        <v>297478.6753552159</v>
      </c>
      <c r="AF14" t="n">
        <v>2.567431657494436e-06</v>
      </c>
      <c r="AG14" t="n">
        <v>9</v>
      </c>
      <c r="AH14" t="n">
        <v>269087.728093345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4.6884</v>
      </c>
      <c r="E15" t="n">
        <v>21.33</v>
      </c>
      <c r="F15" t="n">
        <v>18.14</v>
      </c>
      <c r="G15" t="n">
        <v>36.27</v>
      </c>
      <c r="H15" t="n">
        <v>0.49</v>
      </c>
      <c r="I15" t="n">
        <v>30</v>
      </c>
      <c r="J15" t="n">
        <v>154.98</v>
      </c>
      <c r="K15" t="n">
        <v>49.1</v>
      </c>
      <c r="L15" t="n">
        <v>4.25</v>
      </c>
      <c r="M15" t="n">
        <v>5</v>
      </c>
      <c r="N15" t="n">
        <v>26.63</v>
      </c>
      <c r="O15" t="n">
        <v>19348.03</v>
      </c>
      <c r="P15" t="n">
        <v>161.14</v>
      </c>
      <c r="Q15" t="n">
        <v>2104.1</v>
      </c>
      <c r="R15" t="n">
        <v>87.48</v>
      </c>
      <c r="S15" t="n">
        <v>60.53</v>
      </c>
      <c r="T15" t="n">
        <v>13596.67</v>
      </c>
      <c r="U15" t="n">
        <v>0.6899999999999999</v>
      </c>
      <c r="V15" t="n">
        <v>0.95</v>
      </c>
      <c r="W15" t="n">
        <v>0.25</v>
      </c>
      <c r="X15" t="n">
        <v>0.86</v>
      </c>
      <c r="Y15" t="n">
        <v>1</v>
      </c>
      <c r="Z15" t="n">
        <v>10</v>
      </c>
      <c r="AA15" t="n">
        <v>216.9971665534283</v>
      </c>
      <c r="AB15" t="n">
        <v>296.9050965176059</v>
      </c>
      <c r="AC15" t="n">
        <v>268.5688908149733</v>
      </c>
      <c r="AD15" t="n">
        <v>216997.1665534283</v>
      </c>
      <c r="AE15" t="n">
        <v>296905.0965176059</v>
      </c>
      <c r="AF15" t="n">
        <v>2.57138053981819e-06</v>
      </c>
      <c r="AG15" t="n">
        <v>9</v>
      </c>
      <c r="AH15" t="n">
        <v>268568.8908149733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4.6893</v>
      </c>
      <c r="E16" t="n">
        <v>21.32</v>
      </c>
      <c r="F16" t="n">
        <v>18.13</v>
      </c>
      <c r="G16" t="n">
        <v>36.26</v>
      </c>
      <c r="H16" t="n">
        <v>0.51</v>
      </c>
      <c r="I16" t="n">
        <v>30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160.82</v>
      </c>
      <c r="Q16" t="n">
        <v>2104.07</v>
      </c>
      <c r="R16" t="n">
        <v>87.29000000000001</v>
      </c>
      <c r="S16" t="n">
        <v>60.53</v>
      </c>
      <c r="T16" t="n">
        <v>13502.04</v>
      </c>
      <c r="U16" t="n">
        <v>0.6899999999999999</v>
      </c>
      <c r="V16" t="n">
        <v>0.95</v>
      </c>
      <c r="W16" t="n">
        <v>0.25</v>
      </c>
      <c r="X16" t="n">
        <v>0.85</v>
      </c>
      <c r="Y16" t="n">
        <v>1</v>
      </c>
      <c r="Z16" t="n">
        <v>10</v>
      </c>
      <c r="AA16" t="n">
        <v>216.7852349508432</v>
      </c>
      <c r="AB16" t="n">
        <v>296.6151223491867</v>
      </c>
      <c r="AC16" t="n">
        <v>268.3065913742067</v>
      </c>
      <c r="AD16" t="n">
        <v>216785.2349508432</v>
      </c>
      <c r="AE16" t="n">
        <v>296615.1223491867</v>
      </c>
      <c r="AF16" t="n">
        <v>2.57187415010866e-06</v>
      </c>
      <c r="AG16" t="n">
        <v>9</v>
      </c>
      <c r="AH16" t="n">
        <v>268306.5913742066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2.842</v>
      </c>
      <c r="E2" t="n">
        <v>35.19</v>
      </c>
      <c r="F2" t="n">
        <v>24.12</v>
      </c>
      <c r="G2" t="n">
        <v>6.26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318.11</v>
      </c>
      <c r="Q2" t="n">
        <v>2104.76</v>
      </c>
      <c r="R2" t="n">
        <v>284.32</v>
      </c>
      <c r="S2" t="n">
        <v>60.53</v>
      </c>
      <c r="T2" t="n">
        <v>111008.82</v>
      </c>
      <c r="U2" t="n">
        <v>0.21</v>
      </c>
      <c r="V2" t="n">
        <v>0.71</v>
      </c>
      <c r="W2" t="n">
        <v>0.54</v>
      </c>
      <c r="X2" t="n">
        <v>6.84</v>
      </c>
      <c r="Y2" t="n">
        <v>1</v>
      </c>
      <c r="Z2" t="n">
        <v>10</v>
      </c>
      <c r="AA2" t="n">
        <v>518.5295739510992</v>
      </c>
      <c r="AB2" t="n">
        <v>709.4750389901968</v>
      </c>
      <c r="AC2" t="n">
        <v>641.7637370234428</v>
      </c>
      <c r="AD2" t="n">
        <v>518529.5739510992</v>
      </c>
      <c r="AE2" t="n">
        <v>709475.0389901968</v>
      </c>
      <c r="AF2" t="n">
        <v>1.504504434833983e-06</v>
      </c>
      <c r="AG2" t="n">
        <v>14</v>
      </c>
      <c r="AH2" t="n">
        <v>641763.7370234428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3.2395</v>
      </c>
      <c r="E3" t="n">
        <v>30.87</v>
      </c>
      <c r="F3" t="n">
        <v>22.15</v>
      </c>
      <c r="G3" t="n">
        <v>7.91</v>
      </c>
      <c r="H3" t="n">
        <v>0.12</v>
      </c>
      <c r="I3" t="n">
        <v>168</v>
      </c>
      <c r="J3" t="n">
        <v>186.07</v>
      </c>
      <c r="K3" t="n">
        <v>53.44</v>
      </c>
      <c r="L3" t="n">
        <v>1.25</v>
      </c>
      <c r="M3" t="n">
        <v>166</v>
      </c>
      <c r="N3" t="n">
        <v>36.39</v>
      </c>
      <c r="O3" t="n">
        <v>23182.76</v>
      </c>
      <c r="P3" t="n">
        <v>289.1</v>
      </c>
      <c r="Q3" t="n">
        <v>2104.2</v>
      </c>
      <c r="R3" t="n">
        <v>219.55</v>
      </c>
      <c r="S3" t="n">
        <v>60.53</v>
      </c>
      <c r="T3" t="n">
        <v>78939.77</v>
      </c>
      <c r="U3" t="n">
        <v>0.28</v>
      </c>
      <c r="V3" t="n">
        <v>0.78</v>
      </c>
      <c r="W3" t="n">
        <v>0.43</v>
      </c>
      <c r="X3" t="n">
        <v>4.87</v>
      </c>
      <c r="Y3" t="n">
        <v>1</v>
      </c>
      <c r="Z3" t="n">
        <v>10</v>
      </c>
      <c r="AA3" t="n">
        <v>423.2874719824413</v>
      </c>
      <c r="AB3" t="n">
        <v>579.1605932916873</v>
      </c>
      <c r="AC3" t="n">
        <v>523.8863191249259</v>
      </c>
      <c r="AD3" t="n">
        <v>423287.4719824413</v>
      </c>
      <c r="AE3" t="n">
        <v>579160.5932916873</v>
      </c>
      <c r="AF3" t="n">
        <v>1.714933890445e-06</v>
      </c>
      <c r="AG3" t="n">
        <v>12</v>
      </c>
      <c r="AH3" t="n">
        <v>523886.3191249258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3.5124</v>
      </c>
      <c r="E4" t="n">
        <v>28.47</v>
      </c>
      <c r="F4" t="n">
        <v>21.09</v>
      </c>
      <c r="G4" t="n">
        <v>9.59</v>
      </c>
      <c r="H4" t="n">
        <v>0.14</v>
      </c>
      <c r="I4" t="n">
        <v>132</v>
      </c>
      <c r="J4" t="n">
        <v>186.45</v>
      </c>
      <c r="K4" t="n">
        <v>53.44</v>
      </c>
      <c r="L4" t="n">
        <v>1.5</v>
      </c>
      <c r="M4" t="n">
        <v>130</v>
      </c>
      <c r="N4" t="n">
        <v>36.51</v>
      </c>
      <c r="O4" t="n">
        <v>23229.42</v>
      </c>
      <c r="P4" t="n">
        <v>272.62</v>
      </c>
      <c r="Q4" t="n">
        <v>2104.52</v>
      </c>
      <c r="R4" t="n">
        <v>185.05</v>
      </c>
      <c r="S4" t="n">
        <v>60.53</v>
      </c>
      <c r="T4" t="n">
        <v>61868.29</v>
      </c>
      <c r="U4" t="n">
        <v>0.33</v>
      </c>
      <c r="V4" t="n">
        <v>0.82</v>
      </c>
      <c r="W4" t="n">
        <v>0.38</v>
      </c>
      <c r="X4" t="n">
        <v>3.81</v>
      </c>
      <c r="Y4" t="n">
        <v>1</v>
      </c>
      <c r="Z4" t="n">
        <v>10</v>
      </c>
      <c r="AA4" t="n">
        <v>374.8889497273233</v>
      </c>
      <c r="AB4" t="n">
        <v>512.9395999501272</v>
      </c>
      <c r="AC4" t="n">
        <v>463.9853644461364</v>
      </c>
      <c r="AD4" t="n">
        <v>374888.9497273233</v>
      </c>
      <c r="AE4" t="n">
        <v>512939.5999501272</v>
      </c>
      <c r="AF4" t="n">
        <v>1.859402314183984e-06</v>
      </c>
      <c r="AG4" t="n">
        <v>11</v>
      </c>
      <c r="AH4" t="n">
        <v>463985.3644461364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3.725</v>
      </c>
      <c r="E5" t="n">
        <v>26.85</v>
      </c>
      <c r="F5" t="n">
        <v>20.36</v>
      </c>
      <c r="G5" t="n">
        <v>11.31</v>
      </c>
      <c r="H5" t="n">
        <v>0.17</v>
      </c>
      <c r="I5" t="n">
        <v>108</v>
      </c>
      <c r="J5" t="n">
        <v>186.83</v>
      </c>
      <c r="K5" t="n">
        <v>53.44</v>
      </c>
      <c r="L5" t="n">
        <v>1.75</v>
      </c>
      <c r="M5" t="n">
        <v>106</v>
      </c>
      <c r="N5" t="n">
        <v>36.64</v>
      </c>
      <c r="O5" t="n">
        <v>23276.13</v>
      </c>
      <c r="P5" t="n">
        <v>260.3</v>
      </c>
      <c r="Q5" t="n">
        <v>2104</v>
      </c>
      <c r="R5" t="n">
        <v>161.15</v>
      </c>
      <c r="S5" t="n">
        <v>60.53</v>
      </c>
      <c r="T5" t="n">
        <v>50039.69</v>
      </c>
      <c r="U5" t="n">
        <v>0.38</v>
      </c>
      <c r="V5" t="n">
        <v>0.84</v>
      </c>
      <c r="W5" t="n">
        <v>0.33</v>
      </c>
      <c r="X5" t="n">
        <v>3.08</v>
      </c>
      <c r="Y5" t="n">
        <v>1</v>
      </c>
      <c r="Z5" t="n">
        <v>10</v>
      </c>
      <c r="AA5" t="n">
        <v>349.8011110434283</v>
      </c>
      <c r="AB5" t="n">
        <v>478.6133122654933</v>
      </c>
      <c r="AC5" t="n">
        <v>432.9351294808766</v>
      </c>
      <c r="AD5" t="n">
        <v>349801.1110434283</v>
      </c>
      <c r="AE5" t="n">
        <v>478613.3122654933</v>
      </c>
      <c r="AF5" t="n">
        <v>1.971948986543486e-06</v>
      </c>
      <c r="AG5" t="n">
        <v>11</v>
      </c>
      <c r="AH5" t="n">
        <v>432935.1294808766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3.8778</v>
      </c>
      <c r="E6" t="n">
        <v>25.79</v>
      </c>
      <c r="F6" t="n">
        <v>19.89</v>
      </c>
      <c r="G6" t="n">
        <v>12.97</v>
      </c>
      <c r="H6" t="n">
        <v>0.19</v>
      </c>
      <c r="I6" t="n">
        <v>92</v>
      </c>
      <c r="J6" t="n">
        <v>187.21</v>
      </c>
      <c r="K6" t="n">
        <v>53.44</v>
      </c>
      <c r="L6" t="n">
        <v>2</v>
      </c>
      <c r="M6" t="n">
        <v>90</v>
      </c>
      <c r="N6" t="n">
        <v>36.77</v>
      </c>
      <c r="O6" t="n">
        <v>23322.88</v>
      </c>
      <c r="P6" t="n">
        <v>251.78</v>
      </c>
      <c r="Q6" t="n">
        <v>2104.21</v>
      </c>
      <c r="R6" t="n">
        <v>145.83</v>
      </c>
      <c r="S6" t="n">
        <v>60.53</v>
      </c>
      <c r="T6" t="n">
        <v>42461.71</v>
      </c>
      <c r="U6" t="n">
        <v>0.42</v>
      </c>
      <c r="V6" t="n">
        <v>0.86</v>
      </c>
      <c r="W6" t="n">
        <v>0.31</v>
      </c>
      <c r="X6" t="n">
        <v>2.62</v>
      </c>
      <c r="Y6" t="n">
        <v>1</v>
      </c>
      <c r="Z6" t="n">
        <v>10</v>
      </c>
      <c r="AA6" t="n">
        <v>323.421961657638</v>
      </c>
      <c r="AB6" t="n">
        <v>442.5201963099187</v>
      </c>
      <c r="AC6" t="n">
        <v>400.2866898550955</v>
      </c>
      <c r="AD6" t="n">
        <v>323421.961657638</v>
      </c>
      <c r="AE6" t="n">
        <v>442520.1963099187</v>
      </c>
      <c r="AF6" t="n">
        <v>2.052838598662639e-06</v>
      </c>
      <c r="AG6" t="n">
        <v>10</v>
      </c>
      <c r="AH6" t="n">
        <v>400286.6898550955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4.0169</v>
      </c>
      <c r="E7" t="n">
        <v>24.9</v>
      </c>
      <c r="F7" t="n">
        <v>19.49</v>
      </c>
      <c r="G7" t="n">
        <v>14.8</v>
      </c>
      <c r="H7" t="n">
        <v>0.21</v>
      </c>
      <c r="I7" t="n">
        <v>79</v>
      </c>
      <c r="J7" t="n">
        <v>187.59</v>
      </c>
      <c r="K7" t="n">
        <v>53.44</v>
      </c>
      <c r="L7" t="n">
        <v>2.25</v>
      </c>
      <c r="M7" t="n">
        <v>77</v>
      </c>
      <c r="N7" t="n">
        <v>36.9</v>
      </c>
      <c r="O7" t="n">
        <v>23369.68</v>
      </c>
      <c r="P7" t="n">
        <v>243.88</v>
      </c>
      <c r="Q7" t="n">
        <v>2104</v>
      </c>
      <c r="R7" t="n">
        <v>132.7</v>
      </c>
      <c r="S7" t="n">
        <v>60.53</v>
      </c>
      <c r="T7" t="n">
        <v>35961.62</v>
      </c>
      <c r="U7" t="n">
        <v>0.46</v>
      </c>
      <c r="V7" t="n">
        <v>0.88</v>
      </c>
      <c r="W7" t="n">
        <v>0.29</v>
      </c>
      <c r="X7" t="n">
        <v>2.21</v>
      </c>
      <c r="Y7" t="n">
        <v>1</v>
      </c>
      <c r="Z7" t="n">
        <v>10</v>
      </c>
      <c r="AA7" t="n">
        <v>309.947053505782</v>
      </c>
      <c r="AB7" t="n">
        <v>424.0832325055574</v>
      </c>
      <c r="AC7" t="n">
        <v>383.6093239997813</v>
      </c>
      <c r="AD7" t="n">
        <v>309947.053505782</v>
      </c>
      <c r="AE7" t="n">
        <v>424083.2325055574</v>
      </c>
      <c r="AF7" t="n">
        <v>2.126475673569538e-06</v>
      </c>
      <c r="AG7" t="n">
        <v>10</v>
      </c>
      <c r="AH7" t="n">
        <v>383609.3239997813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4.1141</v>
      </c>
      <c r="E8" t="n">
        <v>24.31</v>
      </c>
      <c r="F8" t="n">
        <v>19.23</v>
      </c>
      <c r="G8" t="n">
        <v>16.48</v>
      </c>
      <c r="H8" t="n">
        <v>0.24</v>
      </c>
      <c r="I8" t="n">
        <v>70</v>
      </c>
      <c r="J8" t="n">
        <v>187.97</v>
      </c>
      <c r="K8" t="n">
        <v>53.44</v>
      </c>
      <c r="L8" t="n">
        <v>2.5</v>
      </c>
      <c r="M8" t="n">
        <v>68</v>
      </c>
      <c r="N8" t="n">
        <v>37.03</v>
      </c>
      <c r="O8" t="n">
        <v>23416.52</v>
      </c>
      <c r="P8" t="n">
        <v>237.79</v>
      </c>
      <c r="Q8" t="n">
        <v>2104.11</v>
      </c>
      <c r="R8" t="n">
        <v>124.21</v>
      </c>
      <c r="S8" t="n">
        <v>60.53</v>
      </c>
      <c r="T8" t="n">
        <v>31761.36</v>
      </c>
      <c r="U8" t="n">
        <v>0.49</v>
      </c>
      <c r="V8" t="n">
        <v>0.89</v>
      </c>
      <c r="W8" t="n">
        <v>0.28</v>
      </c>
      <c r="X8" t="n">
        <v>1.95</v>
      </c>
      <c r="Y8" t="n">
        <v>1</v>
      </c>
      <c r="Z8" t="n">
        <v>10</v>
      </c>
      <c r="AA8" t="n">
        <v>300.7931303184198</v>
      </c>
      <c r="AB8" t="n">
        <v>411.5584309580191</v>
      </c>
      <c r="AC8" t="n">
        <v>372.2798719332707</v>
      </c>
      <c r="AD8" t="n">
        <v>300793.1303184198</v>
      </c>
      <c r="AE8" t="n">
        <v>411558.430958019</v>
      </c>
      <c r="AF8" t="n">
        <v>2.177931631017062e-06</v>
      </c>
      <c r="AG8" t="n">
        <v>10</v>
      </c>
      <c r="AH8" t="n">
        <v>372279.8719332707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4.2114</v>
      </c>
      <c r="E9" t="n">
        <v>23.74</v>
      </c>
      <c r="F9" t="n">
        <v>18.97</v>
      </c>
      <c r="G9" t="n">
        <v>18.36</v>
      </c>
      <c r="H9" t="n">
        <v>0.26</v>
      </c>
      <c r="I9" t="n">
        <v>62</v>
      </c>
      <c r="J9" t="n">
        <v>188.35</v>
      </c>
      <c r="K9" t="n">
        <v>53.44</v>
      </c>
      <c r="L9" t="n">
        <v>2.75</v>
      </c>
      <c r="M9" t="n">
        <v>60</v>
      </c>
      <c r="N9" t="n">
        <v>37.16</v>
      </c>
      <c r="O9" t="n">
        <v>23463.4</v>
      </c>
      <c r="P9" t="n">
        <v>231.91</v>
      </c>
      <c r="Q9" t="n">
        <v>2104.1</v>
      </c>
      <c r="R9" t="n">
        <v>115.58</v>
      </c>
      <c r="S9" t="n">
        <v>60.53</v>
      </c>
      <c r="T9" t="n">
        <v>27485.92</v>
      </c>
      <c r="U9" t="n">
        <v>0.52</v>
      </c>
      <c r="V9" t="n">
        <v>0.91</v>
      </c>
      <c r="W9" t="n">
        <v>0.26</v>
      </c>
      <c r="X9" t="n">
        <v>1.69</v>
      </c>
      <c r="Y9" t="n">
        <v>1</v>
      </c>
      <c r="Z9" t="n">
        <v>10</v>
      </c>
      <c r="AA9" t="n">
        <v>292.177945718908</v>
      </c>
      <c r="AB9" t="n">
        <v>399.7707553138468</v>
      </c>
      <c r="AC9" t="n">
        <v>361.6171955084716</v>
      </c>
      <c r="AD9" t="n">
        <v>292177.945718908</v>
      </c>
      <c r="AE9" t="n">
        <v>399770.7553138469</v>
      </c>
      <c r="AF9" t="n">
        <v>2.229440526692413e-06</v>
      </c>
      <c r="AG9" t="n">
        <v>10</v>
      </c>
      <c r="AH9" t="n">
        <v>361617.1955084716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4.3236</v>
      </c>
      <c r="E10" t="n">
        <v>23.13</v>
      </c>
      <c r="F10" t="n">
        <v>18.61</v>
      </c>
      <c r="G10" t="n">
        <v>20.3</v>
      </c>
      <c r="H10" t="n">
        <v>0.28</v>
      </c>
      <c r="I10" t="n">
        <v>55</v>
      </c>
      <c r="J10" t="n">
        <v>188.73</v>
      </c>
      <c r="K10" t="n">
        <v>53.44</v>
      </c>
      <c r="L10" t="n">
        <v>3</v>
      </c>
      <c r="M10" t="n">
        <v>53</v>
      </c>
      <c r="N10" t="n">
        <v>37.29</v>
      </c>
      <c r="O10" t="n">
        <v>23510.33</v>
      </c>
      <c r="P10" t="n">
        <v>224.36</v>
      </c>
      <c r="Q10" t="n">
        <v>2104.12</v>
      </c>
      <c r="R10" t="n">
        <v>103.42</v>
      </c>
      <c r="S10" t="n">
        <v>60.53</v>
      </c>
      <c r="T10" t="n">
        <v>21440.93</v>
      </c>
      <c r="U10" t="n">
        <v>0.59</v>
      </c>
      <c r="V10" t="n">
        <v>0.92</v>
      </c>
      <c r="W10" t="n">
        <v>0.25</v>
      </c>
      <c r="X10" t="n">
        <v>1.33</v>
      </c>
      <c r="Y10" t="n">
        <v>1</v>
      </c>
      <c r="Z10" t="n">
        <v>10</v>
      </c>
      <c r="AA10" t="n">
        <v>271.7070454954279</v>
      </c>
      <c r="AB10" t="n">
        <v>371.761566515702</v>
      </c>
      <c r="AC10" t="n">
        <v>336.2811643780783</v>
      </c>
      <c r="AD10" t="n">
        <v>271707.0454954279</v>
      </c>
      <c r="AE10" t="n">
        <v>371761.5665157021</v>
      </c>
      <c r="AF10" t="n">
        <v>2.288837218313937e-06</v>
      </c>
      <c r="AG10" t="n">
        <v>9</v>
      </c>
      <c r="AH10" t="n">
        <v>336281.1643780783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4.2975</v>
      </c>
      <c r="E11" t="n">
        <v>23.27</v>
      </c>
      <c r="F11" t="n">
        <v>18.9</v>
      </c>
      <c r="G11" t="n">
        <v>22.24</v>
      </c>
      <c r="H11" t="n">
        <v>0.3</v>
      </c>
      <c r="I11" t="n">
        <v>51</v>
      </c>
      <c r="J11" t="n">
        <v>189.11</v>
      </c>
      <c r="K11" t="n">
        <v>53.44</v>
      </c>
      <c r="L11" t="n">
        <v>3.25</v>
      </c>
      <c r="M11" t="n">
        <v>49</v>
      </c>
      <c r="N11" t="n">
        <v>37.42</v>
      </c>
      <c r="O11" t="n">
        <v>23557.3</v>
      </c>
      <c r="P11" t="n">
        <v>225.65</v>
      </c>
      <c r="Q11" t="n">
        <v>2104.23</v>
      </c>
      <c r="R11" t="n">
        <v>115.28</v>
      </c>
      <c r="S11" t="n">
        <v>60.53</v>
      </c>
      <c r="T11" t="n">
        <v>27391.77</v>
      </c>
      <c r="U11" t="n">
        <v>0.53</v>
      </c>
      <c r="V11" t="n">
        <v>0.91</v>
      </c>
      <c r="W11" t="n">
        <v>0.21</v>
      </c>
      <c r="X11" t="n">
        <v>1.62</v>
      </c>
      <c r="Y11" t="n">
        <v>1</v>
      </c>
      <c r="Z11" t="n">
        <v>10</v>
      </c>
      <c r="AA11" t="n">
        <v>274.3031574235786</v>
      </c>
      <c r="AB11" t="n">
        <v>375.3136813881728</v>
      </c>
      <c r="AC11" t="n">
        <v>339.4942703925449</v>
      </c>
      <c r="AD11" t="n">
        <v>274303.1574235786</v>
      </c>
      <c r="AE11" t="n">
        <v>375313.6813881728</v>
      </c>
      <c r="AF11" t="n">
        <v>2.275020340851177e-06</v>
      </c>
      <c r="AG11" t="n">
        <v>9</v>
      </c>
      <c r="AH11" t="n">
        <v>339494.2703925449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4.3814</v>
      </c>
      <c r="E12" t="n">
        <v>22.82</v>
      </c>
      <c r="F12" t="n">
        <v>18.64</v>
      </c>
      <c r="G12" t="n">
        <v>24.32</v>
      </c>
      <c r="H12" t="n">
        <v>0.33</v>
      </c>
      <c r="I12" t="n">
        <v>46</v>
      </c>
      <c r="J12" t="n">
        <v>189.49</v>
      </c>
      <c r="K12" t="n">
        <v>53.44</v>
      </c>
      <c r="L12" t="n">
        <v>3.5</v>
      </c>
      <c r="M12" t="n">
        <v>44</v>
      </c>
      <c r="N12" t="n">
        <v>37.55</v>
      </c>
      <c r="O12" t="n">
        <v>23604.32</v>
      </c>
      <c r="P12" t="n">
        <v>219.65</v>
      </c>
      <c r="Q12" t="n">
        <v>2104.01</v>
      </c>
      <c r="R12" t="n">
        <v>105.32</v>
      </c>
      <c r="S12" t="n">
        <v>60.53</v>
      </c>
      <c r="T12" t="n">
        <v>22433.49</v>
      </c>
      <c r="U12" t="n">
        <v>0.57</v>
      </c>
      <c r="V12" t="n">
        <v>0.92</v>
      </c>
      <c r="W12" t="n">
        <v>0.24</v>
      </c>
      <c r="X12" t="n">
        <v>1.36</v>
      </c>
      <c r="Y12" t="n">
        <v>1</v>
      </c>
      <c r="Z12" t="n">
        <v>10</v>
      </c>
      <c r="AA12" t="n">
        <v>266.8603845620086</v>
      </c>
      <c r="AB12" t="n">
        <v>365.130151207008</v>
      </c>
      <c r="AC12" t="n">
        <v>330.2826420391962</v>
      </c>
      <c r="AD12" t="n">
        <v>266860.3845620086</v>
      </c>
      <c r="AE12" t="n">
        <v>365130.151207008</v>
      </c>
      <c r="AF12" t="n">
        <v>2.319435513997753e-06</v>
      </c>
      <c r="AG12" t="n">
        <v>9</v>
      </c>
      <c r="AH12" t="n">
        <v>330282.6420391962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4.4427</v>
      </c>
      <c r="E13" t="n">
        <v>22.51</v>
      </c>
      <c r="F13" t="n">
        <v>18.48</v>
      </c>
      <c r="G13" t="n">
        <v>26.4</v>
      </c>
      <c r="H13" t="n">
        <v>0.35</v>
      </c>
      <c r="I13" t="n">
        <v>42</v>
      </c>
      <c r="J13" t="n">
        <v>189.87</v>
      </c>
      <c r="K13" t="n">
        <v>53.44</v>
      </c>
      <c r="L13" t="n">
        <v>3.75</v>
      </c>
      <c r="M13" t="n">
        <v>40</v>
      </c>
      <c r="N13" t="n">
        <v>37.69</v>
      </c>
      <c r="O13" t="n">
        <v>23651.38</v>
      </c>
      <c r="P13" t="n">
        <v>214.4</v>
      </c>
      <c r="Q13" t="n">
        <v>2104.01</v>
      </c>
      <c r="R13" t="n">
        <v>99.81999999999999</v>
      </c>
      <c r="S13" t="n">
        <v>60.53</v>
      </c>
      <c r="T13" t="n">
        <v>19705.14</v>
      </c>
      <c r="U13" t="n">
        <v>0.61</v>
      </c>
      <c r="V13" t="n">
        <v>0.93</v>
      </c>
      <c r="W13" t="n">
        <v>0.23</v>
      </c>
      <c r="X13" t="n">
        <v>1.2</v>
      </c>
      <c r="Y13" t="n">
        <v>1</v>
      </c>
      <c r="Z13" t="n">
        <v>10</v>
      </c>
      <c r="AA13" t="n">
        <v>261.2084224901524</v>
      </c>
      <c r="AB13" t="n">
        <v>357.3968873533257</v>
      </c>
      <c r="AC13" t="n">
        <v>323.2874300340053</v>
      </c>
      <c r="AD13" t="n">
        <v>261208.4224901524</v>
      </c>
      <c r="AE13" t="n">
        <v>357396.8873533257</v>
      </c>
      <c r="AF13" t="n">
        <v>2.351886647655503e-06</v>
      </c>
      <c r="AG13" t="n">
        <v>9</v>
      </c>
      <c r="AH13" t="n">
        <v>323287.4300340053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4.4856</v>
      </c>
      <c r="E14" t="n">
        <v>22.29</v>
      </c>
      <c r="F14" t="n">
        <v>18.37</v>
      </c>
      <c r="G14" t="n">
        <v>28.27</v>
      </c>
      <c r="H14" t="n">
        <v>0.37</v>
      </c>
      <c r="I14" t="n">
        <v>39</v>
      </c>
      <c r="J14" t="n">
        <v>190.25</v>
      </c>
      <c r="K14" t="n">
        <v>53.44</v>
      </c>
      <c r="L14" t="n">
        <v>4</v>
      </c>
      <c r="M14" t="n">
        <v>37</v>
      </c>
      <c r="N14" t="n">
        <v>37.82</v>
      </c>
      <c r="O14" t="n">
        <v>23698.48</v>
      </c>
      <c r="P14" t="n">
        <v>209.87</v>
      </c>
      <c r="Q14" t="n">
        <v>2104.01</v>
      </c>
      <c r="R14" t="n">
        <v>96.43000000000001</v>
      </c>
      <c r="S14" t="n">
        <v>60.53</v>
      </c>
      <c r="T14" t="n">
        <v>18027.09</v>
      </c>
      <c r="U14" t="n">
        <v>0.63</v>
      </c>
      <c r="V14" t="n">
        <v>0.9399999999999999</v>
      </c>
      <c r="W14" t="n">
        <v>0.22</v>
      </c>
      <c r="X14" t="n">
        <v>1.09</v>
      </c>
      <c r="Y14" t="n">
        <v>1</v>
      </c>
      <c r="Z14" t="n">
        <v>10</v>
      </c>
      <c r="AA14" t="n">
        <v>256.8885827402876</v>
      </c>
      <c r="AB14" t="n">
        <v>351.4862920295151</v>
      </c>
      <c r="AC14" t="n">
        <v>317.9409336324323</v>
      </c>
      <c r="AD14" t="n">
        <v>256888.5827402876</v>
      </c>
      <c r="AE14" t="n">
        <v>351486.2920295151</v>
      </c>
      <c r="AF14" t="n">
        <v>2.374597147393144e-06</v>
      </c>
      <c r="AG14" t="n">
        <v>9</v>
      </c>
      <c r="AH14" t="n">
        <v>317940.9336324324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4.5282</v>
      </c>
      <c r="E15" t="n">
        <v>22.08</v>
      </c>
      <c r="F15" t="n">
        <v>18.27</v>
      </c>
      <c r="G15" t="n">
        <v>30.46</v>
      </c>
      <c r="H15" t="n">
        <v>0.4</v>
      </c>
      <c r="I15" t="n">
        <v>36</v>
      </c>
      <c r="J15" t="n">
        <v>190.63</v>
      </c>
      <c r="K15" t="n">
        <v>53.44</v>
      </c>
      <c r="L15" t="n">
        <v>4.25</v>
      </c>
      <c r="M15" t="n">
        <v>34</v>
      </c>
      <c r="N15" t="n">
        <v>37.95</v>
      </c>
      <c r="O15" t="n">
        <v>23745.63</v>
      </c>
      <c r="P15" t="n">
        <v>206.57</v>
      </c>
      <c r="Q15" t="n">
        <v>2103.96</v>
      </c>
      <c r="R15" t="n">
        <v>93.02</v>
      </c>
      <c r="S15" t="n">
        <v>60.53</v>
      </c>
      <c r="T15" t="n">
        <v>16336.93</v>
      </c>
      <c r="U15" t="n">
        <v>0.65</v>
      </c>
      <c r="V15" t="n">
        <v>0.9399999999999999</v>
      </c>
      <c r="W15" t="n">
        <v>0.22</v>
      </c>
      <c r="X15" t="n">
        <v>1</v>
      </c>
      <c r="Y15" t="n">
        <v>1</v>
      </c>
      <c r="Z15" t="n">
        <v>10</v>
      </c>
      <c r="AA15" t="n">
        <v>253.3441287881947</v>
      </c>
      <c r="AB15" t="n">
        <v>346.6366137619917</v>
      </c>
      <c r="AC15" t="n">
        <v>313.5541018521936</v>
      </c>
      <c r="AD15" t="n">
        <v>253344.1287881947</v>
      </c>
      <c r="AE15" t="n">
        <v>346636.6137619917</v>
      </c>
      <c r="AF15" t="n">
        <v>2.397148832447306e-06</v>
      </c>
      <c r="AG15" t="n">
        <v>9</v>
      </c>
      <c r="AH15" t="n">
        <v>313554.1018521936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4.5552</v>
      </c>
      <c r="E16" t="n">
        <v>21.95</v>
      </c>
      <c r="F16" t="n">
        <v>18.22</v>
      </c>
      <c r="G16" t="n">
        <v>32.15</v>
      </c>
      <c r="H16" t="n">
        <v>0.42</v>
      </c>
      <c r="I16" t="n">
        <v>34</v>
      </c>
      <c r="J16" t="n">
        <v>191.02</v>
      </c>
      <c r="K16" t="n">
        <v>53.44</v>
      </c>
      <c r="L16" t="n">
        <v>4.5</v>
      </c>
      <c r="M16" t="n">
        <v>32</v>
      </c>
      <c r="N16" t="n">
        <v>38.08</v>
      </c>
      <c r="O16" t="n">
        <v>23792.83</v>
      </c>
      <c r="P16" t="n">
        <v>202.65</v>
      </c>
      <c r="Q16" t="n">
        <v>2103.86</v>
      </c>
      <c r="R16" t="n">
        <v>91.27</v>
      </c>
      <c r="S16" t="n">
        <v>60.53</v>
      </c>
      <c r="T16" t="n">
        <v>15468.43</v>
      </c>
      <c r="U16" t="n">
        <v>0.66</v>
      </c>
      <c r="V16" t="n">
        <v>0.9399999999999999</v>
      </c>
      <c r="W16" t="n">
        <v>0.22</v>
      </c>
      <c r="X16" t="n">
        <v>0.9399999999999999</v>
      </c>
      <c r="Y16" t="n">
        <v>1</v>
      </c>
      <c r="Z16" t="n">
        <v>10</v>
      </c>
      <c r="AA16" t="n">
        <v>250.1958847986983</v>
      </c>
      <c r="AB16" t="n">
        <v>342.3290474448425</v>
      </c>
      <c r="AC16" t="n">
        <v>309.6576436186444</v>
      </c>
      <c r="AD16" t="n">
        <v>250195.8847986983</v>
      </c>
      <c r="AE16" t="n">
        <v>342329.0474448425</v>
      </c>
      <c r="AF16" t="n">
        <v>2.411442153960507e-06</v>
      </c>
      <c r="AG16" t="n">
        <v>9</v>
      </c>
      <c r="AH16" t="n">
        <v>309657.6436186444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4.5996</v>
      </c>
      <c r="E17" t="n">
        <v>21.74</v>
      </c>
      <c r="F17" t="n">
        <v>18.12</v>
      </c>
      <c r="G17" t="n">
        <v>35.07</v>
      </c>
      <c r="H17" t="n">
        <v>0.44</v>
      </c>
      <c r="I17" t="n">
        <v>31</v>
      </c>
      <c r="J17" t="n">
        <v>191.4</v>
      </c>
      <c r="K17" t="n">
        <v>53.44</v>
      </c>
      <c r="L17" t="n">
        <v>4.75</v>
      </c>
      <c r="M17" t="n">
        <v>29</v>
      </c>
      <c r="N17" t="n">
        <v>38.22</v>
      </c>
      <c r="O17" t="n">
        <v>23840.07</v>
      </c>
      <c r="P17" t="n">
        <v>197.42</v>
      </c>
      <c r="Q17" t="n">
        <v>2103.9</v>
      </c>
      <c r="R17" t="n">
        <v>87.87</v>
      </c>
      <c r="S17" t="n">
        <v>60.53</v>
      </c>
      <c r="T17" t="n">
        <v>13785.06</v>
      </c>
      <c r="U17" t="n">
        <v>0.6899999999999999</v>
      </c>
      <c r="V17" t="n">
        <v>0.95</v>
      </c>
      <c r="W17" t="n">
        <v>0.22</v>
      </c>
      <c r="X17" t="n">
        <v>0.84</v>
      </c>
      <c r="Y17" t="n">
        <v>1</v>
      </c>
      <c r="Z17" t="n">
        <v>10</v>
      </c>
      <c r="AA17" t="n">
        <v>245.6929381801766</v>
      </c>
      <c r="AB17" t="n">
        <v>336.1679172253999</v>
      </c>
      <c r="AC17" t="n">
        <v>304.0845230201429</v>
      </c>
      <c r="AD17" t="n">
        <v>245692.9381801766</v>
      </c>
      <c r="AE17" t="n">
        <v>336167.9172253999</v>
      </c>
      <c r="AF17" t="n">
        <v>2.434946727115548e-06</v>
      </c>
      <c r="AG17" t="n">
        <v>9</v>
      </c>
      <c r="AH17" t="n">
        <v>304084.5230201429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4.6298</v>
      </c>
      <c r="E18" t="n">
        <v>21.6</v>
      </c>
      <c r="F18" t="n">
        <v>18.05</v>
      </c>
      <c r="G18" t="n">
        <v>37.35</v>
      </c>
      <c r="H18" t="n">
        <v>0.46</v>
      </c>
      <c r="I18" t="n">
        <v>29</v>
      </c>
      <c r="J18" t="n">
        <v>191.78</v>
      </c>
      <c r="K18" t="n">
        <v>53.44</v>
      </c>
      <c r="L18" t="n">
        <v>5</v>
      </c>
      <c r="M18" t="n">
        <v>27</v>
      </c>
      <c r="N18" t="n">
        <v>38.35</v>
      </c>
      <c r="O18" t="n">
        <v>23887.36</v>
      </c>
      <c r="P18" t="n">
        <v>193.27</v>
      </c>
      <c r="Q18" t="n">
        <v>2104.01</v>
      </c>
      <c r="R18" t="n">
        <v>85.58</v>
      </c>
      <c r="S18" t="n">
        <v>60.53</v>
      </c>
      <c r="T18" t="n">
        <v>12650.14</v>
      </c>
      <c r="U18" t="n">
        <v>0.71</v>
      </c>
      <c r="V18" t="n">
        <v>0.95</v>
      </c>
      <c r="W18" t="n">
        <v>0.21</v>
      </c>
      <c r="X18" t="n">
        <v>0.77</v>
      </c>
      <c r="Y18" t="n">
        <v>1</v>
      </c>
      <c r="Z18" t="n">
        <v>10</v>
      </c>
      <c r="AA18" t="n">
        <v>242.3647990471213</v>
      </c>
      <c r="AB18" t="n">
        <v>331.6142104364198</v>
      </c>
      <c r="AC18" t="n">
        <v>299.9654156159341</v>
      </c>
      <c r="AD18" t="n">
        <v>242364.7990471213</v>
      </c>
      <c r="AE18" t="n">
        <v>331614.2104364198</v>
      </c>
      <c r="AF18" t="n">
        <v>2.450934071919203e-06</v>
      </c>
      <c r="AG18" t="n">
        <v>9</v>
      </c>
      <c r="AH18" t="n">
        <v>299965.4156159341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4.6852</v>
      </c>
      <c r="E19" t="n">
        <v>21.34</v>
      </c>
      <c r="F19" t="n">
        <v>17.87</v>
      </c>
      <c r="G19" t="n">
        <v>39.71</v>
      </c>
      <c r="H19" t="n">
        <v>0.48</v>
      </c>
      <c r="I19" t="n">
        <v>27</v>
      </c>
      <c r="J19" t="n">
        <v>192.17</v>
      </c>
      <c r="K19" t="n">
        <v>53.44</v>
      </c>
      <c r="L19" t="n">
        <v>5.25</v>
      </c>
      <c r="M19" t="n">
        <v>25</v>
      </c>
      <c r="N19" t="n">
        <v>38.48</v>
      </c>
      <c r="O19" t="n">
        <v>23934.69</v>
      </c>
      <c r="P19" t="n">
        <v>187.07</v>
      </c>
      <c r="Q19" t="n">
        <v>2103.86</v>
      </c>
      <c r="R19" t="n">
        <v>79.73</v>
      </c>
      <c r="S19" t="n">
        <v>60.53</v>
      </c>
      <c r="T19" t="n">
        <v>9733.27</v>
      </c>
      <c r="U19" t="n">
        <v>0.76</v>
      </c>
      <c r="V19" t="n">
        <v>0.96</v>
      </c>
      <c r="W19" t="n">
        <v>0.2</v>
      </c>
      <c r="X19" t="n">
        <v>0.59</v>
      </c>
      <c r="Y19" t="n">
        <v>1</v>
      </c>
      <c r="Z19" t="n">
        <v>10</v>
      </c>
      <c r="AA19" t="n">
        <v>236.9701765564517</v>
      </c>
      <c r="AB19" t="n">
        <v>324.2330499507419</v>
      </c>
      <c r="AC19" t="n">
        <v>293.288702727483</v>
      </c>
      <c r="AD19" t="n">
        <v>236970.1765564517</v>
      </c>
      <c r="AE19" t="n">
        <v>324233.0499507419</v>
      </c>
      <c r="AF19" t="n">
        <v>2.480261850135179e-06</v>
      </c>
      <c r="AG19" t="n">
        <v>9</v>
      </c>
      <c r="AH19" t="n">
        <v>293288.7027274831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4.6533</v>
      </c>
      <c r="E20" t="n">
        <v>21.49</v>
      </c>
      <c r="F20" t="n">
        <v>18.05</v>
      </c>
      <c r="G20" t="n">
        <v>41.66</v>
      </c>
      <c r="H20" t="n">
        <v>0.51</v>
      </c>
      <c r="I20" t="n">
        <v>26</v>
      </c>
      <c r="J20" t="n">
        <v>192.55</v>
      </c>
      <c r="K20" t="n">
        <v>53.44</v>
      </c>
      <c r="L20" t="n">
        <v>5.5</v>
      </c>
      <c r="M20" t="n">
        <v>22</v>
      </c>
      <c r="N20" t="n">
        <v>38.62</v>
      </c>
      <c r="O20" t="n">
        <v>23982.06</v>
      </c>
      <c r="P20" t="n">
        <v>187.51</v>
      </c>
      <c r="Q20" t="n">
        <v>2103.89</v>
      </c>
      <c r="R20" t="n">
        <v>86.33</v>
      </c>
      <c r="S20" t="n">
        <v>60.53</v>
      </c>
      <c r="T20" t="n">
        <v>13037.92</v>
      </c>
      <c r="U20" t="n">
        <v>0.7</v>
      </c>
      <c r="V20" t="n">
        <v>0.95</v>
      </c>
      <c r="W20" t="n">
        <v>0.2</v>
      </c>
      <c r="X20" t="n">
        <v>0.78</v>
      </c>
      <c r="Y20" t="n">
        <v>1</v>
      </c>
      <c r="Z20" t="n">
        <v>10</v>
      </c>
      <c r="AA20" t="n">
        <v>238.628042899626</v>
      </c>
      <c r="AB20" t="n">
        <v>326.5014158213729</v>
      </c>
      <c r="AC20" t="n">
        <v>295.3405789430932</v>
      </c>
      <c r="AD20" t="n">
        <v>238628.042899626</v>
      </c>
      <c r="AE20" t="n">
        <v>326501.4158213729</v>
      </c>
      <c r="AF20" t="n">
        <v>2.463374555458471e-06</v>
      </c>
      <c r="AG20" t="n">
        <v>9</v>
      </c>
      <c r="AH20" t="n">
        <v>295340.5789430932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4.6921</v>
      </c>
      <c r="E21" t="n">
        <v>21.31</v>
      </c>
      <c r="F21" t="n">
        <v>17.95</v>
      </c>
      <c r="G21" t="n">
        <v>44.88</v>
      </c>
      <c r="H21" t="n">
        <v>0.53</v>
      </c>
      <c r="I21" t="n">
        <v>24</v>
      </c>
      <c r="J21" t="n">
        <v>192.94</v>
      </c>
      <c r="K21" t="n">
        <v>53.44</v>
      </c>
      <c r="L21" t="n">
        <v>5.75</v>
      </c>
      <c r="M21" t="n">
        <v>13</v>
      </c>
      <c r="N21" t="n">
        <v>38.75</v>
      </c>
      <c r="O21" t="n">
        <v>24029.48</v>
      </c>
      <c r="P21" t="n">
        <v>182.72</v>
      </c>
      <c r="Q21" t="n">
        <v>2103.84</v>
      </c>
      <c r="R21" t="n">
        <v>82.3</v>
      </c>
      <c r="S21" t="n">
        <v>60.53</v>
      </c>
      <c r="T21" t="n">
        <v>11036.85</v>
      </c>
      <c r="U21" t="n">
        <v>0.74</v>
      </c>
      <c r="V21" t="n">
        <v>0.96</v>
      </c>
      <c r="W21" t="n">
        <v>0.21</v>
      </c>
      <c r="X21" t="n">
        <v>0.67</v>
      </c>
      <c r="Y21" t="n">
        <v>1</v>
      </c>
      <c r="Z21" t="n">
        <v>10</v>
      </c>
      <c r="AA21" t="n">
        <v>234.72124090613</v>
      </c>
      <c r="AB21" t="n">
        <v>321.1559569779347</v>
      </c>
      <c r="AC21" t="n">
        <v>290.5052831892725</v>
      </c>
      <c r="AD21" t="n">
        <v>234721.24090613</v>
      </c>
      <c r="AE21" t="n">
        <v>321155.9569779347</v>
      </c>
      <c r="AF21" t="n">
        <v>2.483914587855219e-06</v>
      </c>
      <c r="AG21" t="n">
        <v>9</v>
      </c>
      <c r="AH21" t="n">
        <v>290505.2831892725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4.6851</v>
      </c>
      <c r="E22" t="n">
        <v>21.34</v>
      </c>
      <c r="F22" t="n">
        <v>17.98</v>
      </c>
      <c r="G22" t="n">
        <v>44.96</v>
      </c>
      <c r="H22" t="n">
        <v>0.55</v>
      </c>
      <c r="I22" t="n">
        <v>24</v>
      </c>
      <c r="J22" t="n">
        <v>193.32</v>
      </c>
      <c r="K22" t="n">
        <v>53.44</v>
      </c>
      <c r="L22" t="n">
        <v>6</v>
      </c>
      <c r="M22" t="n">
        <v>3</v>
      </c>
      <c r="N22" t="n">
        <v>38.89</v>
      </c>
      <c r="O22" t="n">
        <v>24076.95</v>
      </c>
      <c r="P22" t="n">
        <v>181.4</v>
      </c>
      <c r="Q22" t="n">
        <v>2103.99</v>
      </c>
      <c r="R22" t="n">
        <v>82.83</v>
      </c>
      <c r="S22" t="n">
        <v>60.53</v>
      </c>
      <c r="T22" t="n">
        <v>11297.5</v>
      </c>
      <c r="U22" t="n">
        <v>0.73</v>
      </c>
      <c r="V22" t="n">
        <v>0.96</v>
      </c>
      <c r="W22" t="n">
        <v>0.23</v>
      </c>
      <c r="X22" t="n">
        <v>0.7</v>
      </c>
      <c r="Y22" t="n">
        <v>1</v>
      </c>
      <c r="Z22" t="n">
        <v>10</v>
      </c>
      <c r="AA22" t="n">
        <v>234.3239321318797</v>
      </c>
      <c r="AB22" t="n">
        <v>320.6123415849797</v>
      </c>
      <c r="AC22" t="n">
        <v>290.0135496864519</v>
      </c>
      <c r="AD22" t="n">
        <v>234323.9321318797</v>
      </c>
      <c r="AE22" t="n">
        <v>320612.3415849797</v>
      </c>
      <c r="AF22" t="n">
        <v>2.480208911907353e-06</v>
      </c>
      <c r="AG22" t="n">
        <v>9</v>
      </c>
      <c r="AH22" t="n">
        <v>290013.549686452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4.6868</v>
      </c>
      <c r="E23" t="n">
        <v>21.34</v>
      </c>
      <c r="F23" t="n">
        <v>17.97</v>
      </c>
      <c r="G23" t="n">
        <v>44.94</v>
      </c>
      <c r="H23" t="n">
        <v>0.57</v>
      </c>
      <c r="I23" t="n">
        <v>24</v>
      </c>
      <c r="J23" t="n">
        <v>193.71</v>
      </c>
      <c r="K23" t="n">
        <v>53.44</v>
      </c>
      <c r="L23" t="n">
        <v>6.25</v>
      </c>
      <c r="M23" t="n">
        <v>1</v>
      </c>
      <c r="N23" t="n">
        <v>39.02</v>
      </c>
      <c r="O23" t="n">
        <v>24124.47</v>
      </c>
      <c r="P23" t="n">
        <v>181.72</v>
      </c>
      <c r="Q23" t="n">
        <v>2103.84</v>
      </c>
      <c r="R23" t="n">
        <v>82.37</v>
      </c>
      <c r="S23" t="n">
        <v>60.53</v>
      </c>
      <c r="T23" t="n">
        <v>11069.31</v>
      </c>
      <c r="U23" t="n">
        <v>0.73</v>
      </c>
      <c r="V23" t="n">
        <v>0.96</v>
      </c>
      <c r="W23" t="n">
        <v>0.23</v>
      </c>
      <c r="X23" t="n">
        <v>0.7</v>
      </c>
      <c r="Y23" t="n">
        <v>1</v>
      </c>
      <c r="Z23" t="n">
        <v>10</v>
      </c>
      <c r="AA23" t="n">
        <v>234.4133826555989</v>
      </c>
      <c r="AB23" t="n">
        <v>320.7347317378108</v>
      </c>
      <c r="AC23" t="n">
        <v>290.1242590948725</v>
      </c>
      <c r="AD23" t="n">
        <v>234413.3826555989</v>
      </c>
      <c r="AE23" t="n">
        <v>320734.7317378108</v>
      </c>
      <c r="AF23" t="n">
        <v>2.481108861780405e-06</v>
      </c>
      <c r="AG23" t="n">
        <v>9</v>
      </c>
      <c r="AH23" t="n">
        <v>290124.2590948725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4.6863</v>
      </c>
      <c r="E24" t="n">
        <v>21.34</v>
      </c>
      <c r="F24" t="n">
        <v>17.98</v>
      </c>
      <c r="G24" t="n">
        <v>44.94</v>
      </c>
      <c r="H24" t="n">
        <v>0.59</v>
      </c>
      <c r="I24" t="n">
        <v>24</v>
      </c>
      <c r="J24" t="n">
        <v>194.09</v>
      </c>
      <c r="K24" t="n">
        <v>53.44</v>
      </c>
      <c r="L24" t="n">
        <v>6.5</v>
      </c>
      <c r="M24" t="n">
        <v>0</v>
      </c>
      <c r="N24" t="n">
        <v>39.16</v>
      </c>
      <c r="O24" t="n">
        <v>24172.03</v>
      </c>
      <c r="P24" t="n">
        <v>182.07</v>
      </c>
      <c r="Q24" t="n">
        <v>2103.91</v>
      </c>
      <c r="R24" t="n">
        <v>82.44</v>
      </c>
      <c r="S24" t="n">
        <v>60.53</v>
      </c>
      <c r="T24" t="n">
        <v>11103.35</v>
      </c>
      <c r="U24" t="n">
        <v>0.73</v>
      </c>
      <c r="V24" t="n">
        <v>0.96</v>
      </c>
      <c r="W24" t="n">
        <v>0.23</v>
      </c>
      <c r="X24" t="n">
        <v>0.7</v>
      </c>
      <c r="Y24" t="n">
        <v>1</v>
      </c>
      <c r="Z24" t="n">
        <v>10</v>
      </c>
      <c r="AA24" t="n">
        <v>234.634118038511</v>
      </c>
      <c r="AB24" t="n">
        <v>321.0367516268689</v>
      </c>
      <c r="AC24" t="n">
        <v>290.3974546296066</v>
      </c>
      <c r="AD24" t="n">
        <v>234634.118038511</v>
      </c>
      <c r="AE24" t="n">
        <v>321036.7516268688</v>
      </c>
      <c r="AF24" t="n">
        <v>2.480844170641273e-06</v>
      </c>
      <c r="AG24" t="n">
        <v>9</v>
      </c>
      <c r="AH24" t="n">
        <v>290397.4546296066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3.6905</v>
      </c>
      <c r="E2" t="n">
        <v>27.1</v>
      </c>
      <c r="F2" t="n">
        <v>21.52</v>
      </c>
      <c r="G2" t="n">
        <v>8.85</v>
      </c>
      <c r="H2" t="n">
        <v>0.15</v>
      </c>
      <c r="I2" t="n">
        <v>146</v>
      </c>
      <c r="J2" t="n">
        <v>116.05</v>
      </c>
      <c r="K2" t="n">
        <v>43.4</v>
      </c>
      <c r="L2" t="n">
        <v>1</v>
      </c>
      <c r="M2" t="n">
        <v>144</v>
      </c>
      <c r="N2" t="n">
        <v>16.65</v>
      </c>
      <c r="O2" t="n">
        <v>14546.17</v>
      </c>
      <c r="P2" t="n">
        <v>200.9</v>
      </c>
      <c r="Q2" t="n">
        <v>2104.27</v>
      </c>
      <c r="R2" t="n">
        <v>199.58</v>
      </c>
      <c r="S2" t="n">
        <v>60.53</v>
      </c>
      <c r="T2" t="n">
        <v>69063.32000000001</v>
      </c>
      <c r="U2" t="n">
        <v>0.3</v>
      </c>
      <c r="V2" t="n">
        <v>0.8</v>
      </c>
      <c r="W2" t="n">
        <v>0.39</v>
      </c>
      <c r="X2" t="n">
        <v>4.24</v>
      </c>
      <c r="Y2" t="n">
        <v>1</v>
      </c>
      <c r="Z2" t="n">
        <v>10</v>
      </c>
      <c r="AA2" t="n">
        <v>295.1021710276404</v>
      </c>
      <c r="AB2" t="n">
        <v>403.7718093889703</v>
      </c>
      <c r="AC2" t="n">
        <v>365.2363945981799</v>
      </c>
      <c r="AD2" t="n">
        <v>295102.1710276404</v>
      </c>
      <c r="AE2" t="n">
        <v>403771.8093889703</v>
      </c>
      <c r="AF2" t="n">
        <v>2.113588642810019e-06</v>
      </c>
      <c r="AG2" t="n">
        <v>11</v>
      </c>
      <c r="AH2" t="n">
        <v>365236.3945981799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3.994</v>
      </c>
      <c r="E3" t="n">
        <v>25.04</v>
      </c>
      <c r="F3" t="n">
        <v>20.37</v>
      </c>
      <c r="G3" t="n">
        <v>11.32</v>
      </c>
      <c r="H3" t="n">
        <v>0.19</v>
      </c>
      <c r="I3" t="n">
        <v>108</v>
      </c>
      <c r="J3" t="n">
        <v>116.37</v>
      </c>
      <c r="K3" t="n">
        <v>43.4</v>
      </c>
      <c r="L3" t="n">
        <v>1.25</v>
      </c>
      <c r="M3" t="n">
        <v>106</v>
      </c>
      <c r="N3" t="n">
        <v>16.72</v>
      </c>
      <c r="O3" t="n">
        <v>14585.96</v>
      </c>
      <c r="P3" t="n">
        <v>185.24</v>
      </c>
      <c r="Q3" t="n">
        <v>2104.26</v>
      </c>
      <c r="R3" t="n">
        <v>161.52</v>
      </c>
      <c r="S3" t="n">
        <v>60.53</v>
      </c>
      <c r="T3" t="n">
        <v>50227.25</v>
      </c>
      <c r="U3" t="n">
        <v>0.37</v>
      </c>
      <c r="V3" t="n">
        <v>0.84</v>
      </c>
      <c r="W3" t="n">
        <v>0.34</v>
      </c>
      <c r="X3" t="n">
        <v>3.09</v>
      </c>
      <c r="Y3" t="n">
        <v>1</v>
      </c>
      <c r="Z3" t="n">
        <v>10</v>
      </c>
      <c r="AA3" t="n">
        <v>258.9816197060473</v>
      </c>
      <c r="AB3" t="n">
        <v>354.3500775445078</v>
      </c>
      <c r="AC3" t="n">
        <v>320.5314034771166</v>
      </c>
      <c r="AD3" t="n">
        <v>258981.6197060473</v>
      </c>
      <c r="AE3" t="n">
        <v>354350.0775445078</v>
      </c>
      <c r="AF3" t="n">
        <v>2.287406324179167e-06</v>
      </c>
      <c r="AG3" t="n">
        <v>10</v>
      </c>
      <c r="AH3" t="n">
        <v>320531.4034771165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4.2017</v>
      </c>
      <c r="E4" t="n">
        <v>23.8</v>
      </c>
      <c r="F4" t="n">
        <v>19.68</v>
      </c>
      <c r="G4" t="n">
        <v>13.9</v>
      </c>
      <c r="H4" t="n">
        <v>0.23</v>
      </c>
      <c r="I4" t="n">
        <v>85</v>
      </c>
      <c r="J4" t="n">
        <v>116.69</v>
      </c>
      <c r="K4" t="n">
        <v>43.4</v>
      </c>
      <c r="L4" t="n">
        <v>1.5</v>
      </c>
      <c r="M4" t="n">
        <v>83</v>
      </c>
      <c r="N4" t="n">
        <v>16.79</v>
      </c>
      <c r="O4" t="n">
        <v>14625.77</v>
      </c>
      <c r="P4" t="n">
        <v>174.39</v>
      </c>
      <c r="Q4" t="n">
        <v>2104.25</v>
      </c>
      <c r="R4" t="n">
        <v>138.99</v>
      </c>
      <c r="S4" t="n">
        <v>60.53</v>
      </c>
      <c r="T4" t="n">
        <v>39073.37</v>
      </c>
      <c r="U4" t="n">
        <v>0.44</v>
      </c>
      <c r="V4" t="n">
        <v>0.87</v>
      </c>
      <c r="W4" t="n">
        <v>0.3</v>
      </c>
      <c r="X4" t="n">
        <v>2.4</v>
      </c>
      <c r="Y4" t="n">
        <v>1</v>
      </c>
      <c r="Z4" t="n">
        <v>10</v>
      </c>
      <c r="AA4" t="n">
        <v>243.2390467550181</v>
      </c>
      <c r="AB4" t="n">
        <v>332.8103947194505</v>
      </c>
      <c r="AC4" t="n">
        <v>301.0474377498477</v>
      </c>
      <c r="AD4" t="n">
        <v>243239.0467550181</v>
      </c>
      <c r="AE4" t="n">
        <v>332810.3947194504</v>
      </c>
      <c r="AF4" t="n">
        <v>2.406358325564247e-06</v>
      </c>
      <c r="AG4" t="n">
        <v>10</v>
      </c>
      <c r="AH4" t="n">
        <v>301047.4377498478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4.3615</v>
      </c>
      <c r="E5" t="n">
        <v>22.93</v>
      </c>
      <c r="F5" t="n">
        <v>19.2</v>
      </c>
      <c r="G5" t="n">
        <v>16.69</v>
      </c>
      <c r="H5" t="n">
        <v>0.26</v>
      </c>
      <c r="I5" t="n">
        <v>69</v>
      </c>
      <c r="J5" t="n">
        <v>117.01</v>
      </c>
      <c r="K5" t="n">
        <v>43.4</v>
      </c>
      <c r="L5" t="n">
        <v>1.75</v>
      </c>
      <c r="M5" t="n">
        <v>67</v>
      </c>
      <c r="N5" t="n">
        <v>16.86</v>
      </c>
      <c r="O5" t="n">
        <v>14665.62</v>
      </c>
      <c r="P5" t="n">
        <v>165.03</v>
      </c>
      <c r="Q5" t="n">
        <v>2104</v>
      </c>
      <c r="R5" t="n">
        <v>122.96</v>
      </c>
      <c r="S5" t="n">
        <v>60.53</v>
      </c>
      <c r="T5" t="n">
        <v>31141.67</v>
      </c>
      <c r="U5" t="n">
        <v>0.49</v>
      </c>
      <c r="V5" t="n">
        <v>0.9</v>
      </c>
      <c r="W5" t="n">
        <v>0.27</v>
      </c>
      <c r="X5" t="n">
        <v>1.92</v>
      </c>
      <c r="Y5" t="n">
        <v>1</v>
      </c>
      <c r="Z5" t="n">
        <v>10</v>
      </c>
      <c r="AA5" t="n">
        <v>222.0036722717274</v>
      </c>
      <c r="AB5" t="n">
        <v>303.7552185128233</v>
      </c>
      <c r="AC5" t="n">
        <v>274.765246781176</v>
      </c>
      <c r="AD5" t="n">
        <v>222003.6722717274</v>
      </c>
      <c r="AE5" t="n">
        <v>303755.2185128233</v>
      </c>
      <c r="AF5" t="n">
        <v>2.497877486957295e-06</v>
      </c>
      <c r="AG5" t="n">
        <v>9</v>
      </c>
      <c r="AH5" t="n">
        <v>274765.246781176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4.5044</v>
      </c>
      <c r="E6" t="n">
        <v>22.2</v>
      </c>
      <c r="F6" t="n">
        <v>18.75</v>
      </c>
      <c r="G6" t="n">
        <v>19.74</v>
      </c>
      <c r="H6" t="n">
        <v>0.3</v>
      </c>
      <c r="I6" t="n">
        <v>57</v>
      </c>
      <c r="J6" t="n">
        <v>117.34</v>
      </c>
      <c r="K6" t="n">
        <v>43.4</v>
      </c>
      <c r="L6" t="n">
        <v>2</v>
      </c>
      <c r="M6" t="n">
        <v>55</v>
      </c>
      <c r="N6" t="n">
        <v>16.94</v>
      </c>
      <c r="O6" t="n">
        <v>14705.49</v>
      </c>
      <c r="P6" t="n">
        <v>155.57</v>
      </c>
      <c r="Q6" t="n">
        <v>2104.03</v>
      </c>
      <c r="R6" t="n">
        <v>108.29</v>
      </c>
      <c r="S6" t="n">
        <v>60.53</v>
      </c>
      <c r="T6" t="n">
        <v>23865.31</v>
      </c>
      <c r="U6" t="n">
        <v>0.5600000000000001</v>
      </c>
      <c r="V6" t="n">
        <v>0.92</v>
      </c>
      <c r="W6" t="n">
        <v>0.25</v>
      </c>
      <c r="X6" t="n">
        <v>1.48</v>
      </c>
      <c r="Y6" t="n">
        <v>1</v>
      </c>
      <c r="Z6" t="n">
        <v>10</v>
      </c>
      <c r="AA6" t="n">
        <v>211.7468994815135</v>
      </c>
      <c r="AB6" t="n">
        <v>289.7214494843798</v>
      </c>
      <c r="AC6" t="n">
        <v>262.0708409722841</v>
      </c>
      <c r="AD6" t="n">
        <v>211746.8994815135</v>
      </c>
      <c r="AE6" t="n">
        <v>289721.4494843798</v>
      </c>
      <c r="AF6" t="n">
        <v>2.579717838415784e-06</v>
      </c>
      <c r="AG6" t="n">
        <v>9</v>
      </c>
      <c r="AH6" t="n">
        <v>262070.8409722841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4.4921</v>
      </c>
      <c r="E7" t="n">
        <v>22.26</v>
      </c>
      <c r="F7" t="n">
        <v>18.98</v>
      </c>
      <c r="G7" t="n">
        <v>22.78</v>
      </c>
      <c r="H7" t="n">
        <v>0.34</v>
      </c>
      <c r="I7" t="n">
        <v>50</v>
      </c>
      <c r="J7" t="n">
        <v>117.66</v>
      </c>
      <c r="K7" t="n">
        <v>43.4</v>
      </c>
      <c r="L7" t="n">
        <v>2.25</v>
      </c>
      <c r="M7" t="n">
        <v>48</v>
      </c>
      <c r="N7" t="n">
        <v>17.01</v>
      </c>
      <c r="O7" t="n">
        <v>14745.39</v>
      </c>
      <c r="P7" t="n">
        <v>152.77</v>
      </c>
      <c r="Q7" t="n">
        <v>2103.93</v>
      </c>
      <c r="R7" t="n">
        <v>117.66</v>
      </c>
      <c r="S7" t="n">
        <v>60.53</v>
      </c>
      <c r="T7" t="n">
        <v>28582.73</v>
      </c>
      <c r="U7" t="n">
        <v>0.51</v>
      </c>
      <c r="V7" t="n">
        <v>0.91</v>
      </c>
      <c r="W7" t="n">
        <v>0.23</v>
      </c>
      <c r="X7" t="n">
        <v>1.71</v>
      </c>
      <c r="Y7" t="n">
        <v>1</v>
      </c>
      <c r="Z7" t="n">
        <v>10</v>
      </c>
      <c r="AA7" t="n">
        <v>211.062228507511</v>
      </c>
      <c r="AB7" t="n">
        <v>288.7846524521984</v>
      </c>
      <c r="AC7" t="n">
        <v>261.2234505340509</v>
      </c>
      <c r="AD7" t="n">
        <v>211062.228507511</v>
      </c>
      <c r="AE7" t="n">
        <v>288784.6524521984</v>
      </c>
      <c r="AF7" t="n">
        <v>2.572673497457495e-06</v>
      </c>
      <c r="AG7" t="n">
        <v>9</v>
      </c>
      <c r="AH7" t="n">
        <v>261223.4505340509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4.6207</v>
      </c>
      <c r="E8" t="n">
        <v>21.64</v>
      </c>
      <c r="F8" t="n">
        <v>18.53</v>
      </c>
      <c r="G8" t="n">
        <v>25.86</v>
      </c>
      <c r="H8" t="n">
        <v>0.37</v>
      </c>
      <c r="I8" t="n">
        <v>43</v>
      </c>
      <c r="J8" t="n">
        <v>117.98</v>
      </c>
      <c r="K8" t="n">
        <v>43.4</v>
      </c>
      <c r="L8" t="n">
        <v>2.5</v>
      </c>
      <c r="M8" t="n">
        <v>29</v>
      </c>
      <c r="N8" t="n">
        <v>17.08</v>
      </c>
      <c r="O8" t="n">
        <v>14785.31</v>
      </c>
      <c r="P8" t="n">
        <v>142.6</v>
      </c>
      <c r="Q8" t="n">
        <v>2104.07</v>
      </c>
      <c r="R8" t="n">
        <v>100.93</v>
      </c>
      <c r="S8" t="n">
        <v>60.53</v>
      </c>
      <c r="T8" t="n">
        <v>20254.54</v>
      </c>
      <c r="U8" t="n">
        <v>0.6</v>
      </c>
      <c r="V8" t="n">
        <v>0.93</v>
      </c>
      <c r="W8" t="n">
        <v>0.25</v>
      </c>
      <c r="X8" t="n">
        <v>1.25</v>
      </c>
      <c r="Y8" t="n">
        <v>1</v>
      </c>
      <c r="Z8" t="n">
        <v>10</v>
      </c>
      <c r="AA8" t="n">
        <v>201.4090235973296</v>
      </c>
      <c r="AB8" t="n">
        <v>275.5767116247505</v>
      </c>
      <c r="AC8" t="n">
        <v>249.2760570417091</v>
      </c>
      <c r="AD8" t="n">
        <v>201409.0235973296</v>
      </c>
      <c r="AE8" t="n">
        <v>275576.7116247505</v>
      </c>
      <c r="AF8" t="n">
        <v>2.646324086663665e-06</v>
      </c>
      <c r="AG8" t="n">
        <v>9</v>
      </c>
      <c r="AH8" t="n">
        <v>249276.0570417091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4.6495</v>
      </c>
      <c r="E9" t="n">
        <v>21.51</v>
      </c>
      <c r="F9" t="n">
        <v>18.47</v>
      </c>
      <c r="G9" t="n">
        <v>27.7</v>
      </c>
      <c r="H9" t="n">
        <v>0.41</v>
      </c>
      <c r="I9" t="n">
        <v>40</v>
      </c>
      <c r="J9" t="n">
        <v>118.31</v>
      </c>
      <c r="K9" t="n">
        <v>43.4</v>
      </c>
      <c r="L9" t="n">
        <v>2.75</v>
      </c>
      <c r="M9" t="n">
        <v>3</v>
      </c>
      <c r="N9" t="n">
        <v>17.16</v>
      </c>
      <c r="O9" t="n">
        <v>14825.26</v>
      </c>
      <c r="P9" t="n">
        <v>140.38</v>
      </c>
      <c r="Q9" t="n">
        <v>2103.91</v>
      </c>
      <c r="R9" t="n">
        <v>97.98</v>
      </c>
      <c r="S9" t="n">
        <v>60.53</v>
      </c>
      <c r="T9" t="n">
        <v>18797.08</v>
      </c>
      <c r="U9" t="n">
        <v>0.62</v>
      </c>
      <c r="V9" t="n">
        <v>0.93</v>
      </c>
      <c r="W9" t="n">
        <v>0.27</v>
      </c>
      <c r="X9" t="n">
        <v>1.19</v>
      </c>
      <c r="Y9" t="n">
        <v>1</v>
      </c>
      <c r="Z9" t="n">
        <v>10</v>
      </c>
      <c r="AA9" t="n">
        <v>199.4335682593455</v>
      </c>
      <c r="AB9" t="n">
        <v>272.8738064803834</v>
      </c>
      <c r="AC9" t="n">
        <v>246.8311133707683</v>
      </c>
      <c r="AD9" t="n">
        <v>199433.5682593455</v>
      </c>
      <c r="AE9" t="n">
        <v>272873.8064803834</v>
      </c>
      <c r="AF9" t="n">
        <v>2.662818153297705e-06</v>
      </c>
      <c r="AG9" t="n">
        <v>9</v>
      </c>
      <c r="AH9" t="n">
        <v>246831.1133707683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4.6467</v>
      </c>
      <c r="E10" t="n">
        <v>21.52</v>
      </c>
      <c r="F10" t="n">
        <v>18.48</v>
      </c>
      <c r="G10" t="n">
        <v>27.72</v>
      </c>
      <c r="H10" t="n">
        <v>0.45</v>
      </c>
      <c r="I10" t="n">
        <v>40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140.51</v>
      </c>
      <c r="Q10" t="n">
        <v>2103.99</v>
      </c>
      <c r="R10" t="n">
        <v>98.13</v>
      </c>
      <c r="S10" t="n">
        <v>60.53</v>
      </c>
      <c r="T10" t="n">
        <v>18869.66</v>
      </c>
      <c r="U10" t="n">
        <v>0.62</v>
      </c>
      <c r="V10" t="n">
        <v>0.93</v>
      </c>
      <c r="W10" t="n">
        <v>0.28</v>
      </c>
      <c r="X10" t="n">
        <v>1.2</v>
      </c>
      <c r="Y10" t="n">
        <v>1</v>
      </c>
      <c r="Z10" t="n">
        <v>10</v>
      </c>
      <c r="AA10" t="n">
        <v>199.5883861620168</v>
      </c>
      <c r="AB10" t="n">
        <v>273.085635164902</v>
      </c>
      <c r="AC10" t="n">
        <v>247.0227254229399</v>
      </c>
      <c r="AD10" t="n">
        <v>199588.3861620168</v>
      </c>
      <c r="AE10" t="n">
        <v>273085.635164902</v>
      </c>
      <c r="AF10" t="n">
        <v>2.661214563486063e-06</v>
      </c>
      <c r="AG10" t="n">
        <v>9</v>
      </c>
      <c r="AH10" t="n">
        <v>247022.7254229399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4.0737</v>
      </c>
      <c r="E2" t="n">
        <v>24.55</v>
      </c>
      <c r="F2" t="n">
        <v>20.49</v>
      </c>
      <c r="G2" t="n">
        <v>10.98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110</v>
      </c>
      <c r="N2" t="n">
        <v>11.32</v>
      </c>
      <c r="O2" t="n">
        <v>11317.98</v>
      </c>
      <c r="P2" t="n">
        <v>153.47</v>
      </c>
      <c r="Q2" t="n">
        <v>2104.15</v>
      </c>
      <c r="R2" t="n">
        <v>165.31</v>
      </c>
      <c r="S2" t="n">
        <v>60.53</v>
      </c>
      <c r="T2" t="n">
        <v>52101.27</v>
      </c>
      <c r="U2" t="n">
        <v>0.37</v>
      </c>
      <c r="V2" t="n">
        <v>0.84</v>
      </c>
      <c r="W2" t="n">
        <v>0.35</v>
      </c>
      <c r="X2" t="n">
        <v>3.21</v>
      </c>
      <c r="Y2" t="n">
        <v>1</v>
      </c>
      <c r="Z2" t="n">
        <v>10</v>
      </c>
      <c r="AA2" t="n">
        <v>227.937381626249</v>
      </c>
      <c r="AB2" t="n">
        <v>311.8739814284572</v>
      </c>
      <c r="AC2" t="n">
        <v>282.1091663588996</v>
      </c>
      <c r="AD2" t="n">
        <v>227937.3816262491</v>
      </c>
      <c r="AE2" t="n">
        <v>311873.9814284572</v>
      </c>
      <c r="AF2" t="n">
        <v>2.430266143077196e-06</v>
      </c>
      <c r="AG2" t="n">
        <v>10</v>
      </c>
      <c r="AH2" t="n">
        <v>282109.1663588996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4.3456</v>
      </c>
      <c r="E3" t="n">
        <v>23.01</v>
      </c>
      <c r="F3" t="n">
        <v>19.54</v>
      </c>
      <c r="G3" t="n">
        <v>14.48</v>
      </c>
      <c r="H3" t="n">
        <v>0.24</v>
      </c>
      <c r="I3" t="n">
        <v>81</v>
      </c>
      <c r="J3" t="n">
        <v>90.18000000000001</v>
      </c>
      <c r="K3" t="n">
        <v>37.55</v>
      </c>
      <c r="L3" t="n">
        <v>1.25</v>
      </c>
      <c r="M3" t="n">
        <v>79</v>
      </c>
      <c r="N3" t="n">
        <v>11.37</v>
      </c>
      <c r="O3" t="n">
        <v>11355.7</v>
      </c>
      <c r="P3" t="n">
        <v>139.28</v>
      </c>
      <c r="Q3" t="n">
        <v>2104.29</v>
      </c>
      <c r="R3" t="n">
        <v>134.35</v>
      </c>
      <c r="S3" t="n">
        <v>60.53</v>
      </c>
      <c r="T3" t="n">
        <v>36775.47</v>
      </c>
      <c r="U3" t="n">
        <v>0.45</v>
      </c>
      <c r="V3" t="n">
        <v>0.88</v>
      </c>
      <c r="W3" t="n">
        <v>0.29</v>
      </c>
      <c r="X3" t="n">
        <v>2.26</v>
      </c>
      <c r="Y3" t="n">
        <v>1</v>
      </c>
      <c r="Z3" t="n">
        <v>10</v>
      </c>
      <c r="AA3" t="n">
        <v>200.5494608684677</v>
      </c>
      <c r="AB3" t="n">
        <v>274.4006199778911</v>
      </c>
      <c r="AC3" t="n">
        <v>248.2122099309705</v>
      </c>
      <c r="AD3" t="n">
        <v>200549.4608684677</v>
      </c>
      <c r="AE3" t="n">
        <v>274400.6199778911</v>
      </c>
      <c r="AF3" t="n">
        <v>2.592474789836332e-06</v>
      </c>
      <c r="AG3" t="n">
        <v>9</v>
      </c>
      <c r="AH3" t="n">
        <v>248212.2099309705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4.5159</v>
      </c>
      <c r="E4" t="n">
        <v>22.14</v>
      </c>
      <c r="F4" t="n">
        <v>19.01</v>
      </c>
      <c r="G4" t="n">
        <v>18.11</v>
      </c>
      <c r="H4" t="n">
        <v>0.29</v>
      </c>
      <c r="I4" t="n">
        <v>63</v>
      </c>
      <c r="J4" t="n">
        <v>90.48</v>
      </c>
      <c r="K4" t="n">
        <v>37.55</v>
      </c>
      <c r="L4" t="n">
        <v>1.5</v>
      </c>
      <c r="M4" t="n">
        <v>55</v>
      </c>
      <c r="N4" t="n">
        <v>11.43</v>
      </c>
      <c r="O4" t="n">
        <v>11393.43</v>
      </c>
      <c r="P4" t="n">
        <v>128.35</v>
      </c>
      <c r="Q4" t="n">
        <v>2104</v>
      </c>
      <c r="R4" t="n">
        <v>116.62</v>
      </c>
      <c r="S4" t="n">
        <v>60.53</v>
      </c>
      <c r="T4" t="n">
        <v>28000.91</v>
      </c>
      <c r="U4" t="n">
        <v>0.52</v>
      </c>
      <c r="V4" t="n">
        <v>0.9</v>
      </c>
      <c r="W4" t="n">
        <v>0.28</v>
      </c>
      <c r="X4" t="n">
        <v>1.74</v>
      </c>
      <c r="Y4" t="n">
        <v>1</v>
      </c>
      <c r="Z4" t="n">
        <v>10</v>
      </c>
      <c r="AA4" t="n">
        <v>189.3769261891733</v>
      </c>
      <c r="AB4" t="n">
        <v>259.1138651322451</v>
      </c>
      <c r="AC4" t="n">
        <v>234.3844015126929</v>
      </c>
      <c r="AD4" t="n">
        <v>189376.9261891733</v>
      </c>
      <c r="AE4" t="n">
        <v>259113.865132245</v>
      </c>
      <c r="AF4" t="n">
        <v>2.694071452370649e-06</v>
      </c>
      <c r="AG4" t="n">
        <v>9</v>
      </c>
      <c r="AH4" t="n">
        <v>234384.4015126929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4.5641</v>
      </c>
      <c r="E5" t="n">
        <v>21.91</v>
      </c>
      <c r="F5" t="n">
        <v>18.93</v>
      </c>
      <c r="G5" t="n">
        <v>20.65</v>
      </c>
      <c r="H5" t="n">
        <v>0.34</v>
      </c>
      <c r="I5" t="n">
        <v>55</v>
      </c>
      <c r="J5" t="n">
        <v>90.79000000000001</v>
      </c>
      <c r="K5" t="n">
        <v>37.55</v>
      </c>
      <c r="L5" t="n">
        <v>1.75</v>
      </c>
      <c r="M5" t="n">
        <v>11</v>
      </c>
      <c r="N5" t="n">
        <v>11.49</v>
      </c>
      <c r="O5" t="n">
        <v>11431.19</v>
      </c>
      <c r="P5" t="n">
        <v>123.6</v>
      </c>
      <c r="Q5" t="n">
        <v>2103.99</v>
      </c>
      <c r="R5" t="n">
        <v>112.97</v>
      </c>
      <c r="S5" t="n">
        <v>60.53</v>
      </c>
      <c r="T5" t="n">
        <v>26217.17</v>
      </c>
      <c r="U5" t="n">
        <v>0.54</v>
      </c>
      <c r="V5" t="n">
        <v>0.91</v>
      </c>
      <c r="W5" t="n">
        <v>0.31</v>
      </c>
      <c r="X5" t="n">
        <v>1.65</v>
      </c>
      <c r="Y5" t="n">
        <v>1</v>
      </c>
      <c r="Z5" t="n">
        <v>10</v>
      </c>
      <c r="AA5" t="n">
        <v>185.616371350909</v>
      </c>
      <c r="AB5" t="n">
        <v>253.9685080985639</v>
      </c>
      <c r="AC5" t="n">
        <v>229.7301101327507</v>
      </c>
      <c r="AD5" t="n">
        <v>185616.371350909</v>
      </c>
      <c r="AE5" t="n">
        <v>253968.5080985638</v>
      </c>
      <c r="AF5" t="n">
        <v>2.722826350398565e-06</v>
      </c>
      <c r="AG5" t="n">
        <v>9</v>
      </c>
      <c r="AH5" t="n">
        <v>229730.1101327507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4.5594</v>
      </c>
      <c r="E6" t="n">
        <v>21.93</v>
      </c>
      <c r="F6" t="n">
        <v>18.97</v>
      </c>
      <c r="G6" t="n">
        <v>21.08</v>
      </c>
      <c r="H6" t="n">
        <v>0.39</v>
      </c>
      <c r="I6" t="n">
        <v>54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123.84</v>
      </c>
      <c r="Q6" t="n">
        <v>2104.09</v>
      </c>
      <c r="R6" t="n">
        <v>113.6</v>
      </c>
      <c r="S6" t="n">
        <v>60.53</v>
      </c>
      <c r="T6" t="n">
        <v>26537.13</v>
      </c>
      <c r="U6" t="n">
        <v>0.53</v>
      </c>
      <c r="V6" t="n">
        <v>0.91</v>
      </c>
      <c r="W6" t="n">
        <v>0.33</v>
      </c>
      <c r="X6" t="n">
        <v>1.69</v>
      </c>
      <c r="Y6" t="n">
        <v>1</v>
      </c>
      <c r="Z6" t="n">
        <v>10</v>
      </c>
      <c r="AA6" t="n">
        <v>185.9201305904643</v>
      </c>
      <c r="AB6" t="n">
        <v>254.384124891035</v>
      </c>
      <c r="AC6" t="n">
        <v>230.1060610418704</v>
      </c>
      <c r="AD6" t="n">
        <v>185920.1305904643</v>
      </c>
      <c r="AE6" t="n">
        <v>254384.1248910351</v>
      </c>
      <c r="AF6" t="n">
        <v>2.720022449553519e-06</v>
      </c>
      <c r="AG6" t="n">
        <v>9</v>
      </c>
      <c r="AH6" t="n">
        <v>230106.0610418704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2.7428</v>
      </c>
      <c r="E2" t="n">
        <v>36.46</v>
      </c>
      <c r="F2" t="n">
        <v>24.49</v>
      </c>
      <c r="G2" t="n">
        <v>6.05</v>
      </c>
      <c r="H2" t="n">
        <v>0.09</v>
      </c>
      <c r="I2" t="n">
        <v>243</v>
      </c>
      <c r="J2" t="n">
        <v>194.77</v>
      </c>
      <c r="K2" t="n">
        <v>54.38</v>
      </c>
      <c r="L2" t="n">
        <v>1</v>
      </c>
      <c r="M2" t="n">
        <v>241</v>
      </c>
      <c r="N2" t="n">
        <v>39.4</v>
      </c>
      <c r="O2" t="n">
        <v>24256.19</v>
      </c>
      <c r="P2" t="n">
        <v>333.9</v>
      </c>
      <c r="Q2" t="n">
        <v>2104.56</v>
      </c>
      <c r="R2" t="n">
        <v>296.67</v>
      </c>
      <c r="S2" t="n">
        <v>60.53</v>
      </c>
      <c r="T2" t="n">
        <v>117124.81</v>
      </c>
      <c r="U2" t="n">
        <v>0.2</v>
      </c>
      <c r="V2" t="n">
        <v>0.7</v>
      </c>
      <c r="W2" t="n">
        <v>0.55</v>
      </c>
      <c r="X2" t="n">
        <v>7.21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3.1474</v>
      </c>
      <c r="E3" t="n">
        <v>31.77</v>
      </c>
      <c r="F3" t="n">
        <v>22.41</v>
      </c>
      <c r="G3" t="n">
        <v>7.64</v>
      </c>
      <c r="H3" t="n">
        <v>0.11</v>
      </c>
      <c r="I3" t="n">
        <v>176</v>
      </c>
      <c r="J3" t="n">
        <v>195.16</v>
      </c>
      <c r="K3" t="n">
        <v>54.38</v>
      </c>
      <c r="L3" t="n">
        <v>1.25</v>
      </c>
      <c r="M3" t="n">
        <v>174</v>
      </c>
      <c r="N3" t="n">
        <v>39.53</v>
      </c>
      <c r="O3" t="n">
        <v>24303.87</v>
      </c>
      <c r="P3" t="n">
        <v>302.66</v>
      </c>
      <c r="Q3" t="n">
        <v>2104.77</v>
      </c>
      <c r="R3" t="n">
        <v>228.25</v>
      </c>
      <c r="S3" t="n">
        <v>60.53</v>
      </c>
      <c r="T3" t="n">
        <v>83249.94</v>
      </c>
      <c r="U3" t="n">
        <v>0.27</v>
      </c>
      <c r="V3" t="n">
        <v>0.77</v>
      </c>
      <c r="W3" t="n">
        <v>0.44</v>
      </c>
      <c r="X3" t="n">
        <v>5.13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3.4289</v>
      </c>
      <c r="E4" t="n">
        <v>29.16</v>
      </c>
      <c r="F4" t="n">
        <v>21.28</v>
      </c>
      <c r="G4" t="n">
        <v>9.25</v>
      </c>
      <c r="H4" t="n">
        <v>0.14</v>
      </c>
      <c r="I4" t="n">
        <v>138</v>
      </c>
      <c r="J4" t="n">
        <v>195.55</v>
      </c>
      <c r="K4" t="n">
        <v>54.38</v>
      </c>
      <c r="L4" t="n">
        <v>1.5</v>
      </c>
      <c r="M4" t="n">
        <v>136</v>
      </c>
      <c r="N4" t="n">
        <v>39.67</v>
      </c>
      <c r="O4" t="n">
        <v>24351.61</v>
      </c>
      <c r="P4" t="n">
        <v>284.65</v>
      </c>
      <c r="Q4" t="n">
        <v>2104.2</v>
      </c>
      <c r="R4" t="n">
        <v>190.98</v>
      </c>
      <c r="S4" t="n">
        <v>60.53</v>
      </c>
      <c r="T4" t="n">
        <v>64805.05</v>
      </c>
      <c r="U4" t="n">
        <v>0.32</v>
      </c>
      <c r="V4" t="n">
        <v>0.8100000000000001</v>
      </c>
      <c r="W4" t="n">
        <v>0.39</v>
      </c>
      <c r="X4" t="n">
        <v>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3.6467</v>
      </c>
      <c r="E5" t="n">
        <v>27.42</v>
      </c>
      <c r="F5" t="n">
        <v>20.51</v>
      </c>
      <c r="G5" t="n">
        <v>10.89</v>
      </c>
      <c r="H5" t="n">
        <v>0.16</v>
      </c>
      <c r="I5" t="n">
        <v>113</v>
      </c>
      <c r="J5" t="n">
        <v>195.93</v>
      </c>
      <c r="K5" t="n">
        <v>54.38</v>
      </c>
      <c r="L5" t="n">
        <v>1.75</v>
      </c>
      <c r="M5" t="n">
        <v>111</v>
      </c>
      <c r="N5" t="n">
        <v>39.81</v>
      </c>
      <c r="O5" t="n">
        <v>24399.39</v>
      </c>
      <c r="P5" t="n">
        <v>271.7</v>
      </c>
      <c r="Q5" t="n">
        <v>2104.5</v>
      </c>
      <c r="R5" t="n">
        <v>166.19</v>
      </c>
      <c r="S5" t="n">
        <v>60.53</v>
      </c>
      <c r="T5" t="n">
        <v>52535.1</v>
      </c>
      <c r="U5" t="n">
        <v>0.36</v>
      </c>
      <c r="V5" t="n">
        <v>0.84</v>
      </c>
      <c r="W5" t="n">
        <v>0.34</v>
      </c>
      <c r="X5" t="n">
        <v>3.23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3.8063</v>
      </c>
      <c r="E6" t="n">
        <v>26.27</v>
      </c>
      <c r="F6" t="n">
        <v>20.02</v>
      </c>
      <c r="G6" t="n">
        <v>12.51</v>
      </c>
      <c r="H6" t="n">
        <v>0.18</v>
      </c>
      <c r="I6" t="n">
        <v>96</v>
      </c>
      <c r="J6" t="n">
        <v>196.32</v>
      </c>
      <c r="K6" t="n">
        <v>54.38</v>
      </c>
      <c r="L6" t="n">
        <v>2</v>
      </c>
      <c r="M6" t="n">
        <v>94</v>
      </c>
      <c r="N6" t="n">
        <v>39.95</v>
      </c>
      <c r="O6" t="n">
        <v>24447.22</v>
      </c>
      <c r="P6" t="n">
        <v>262.87</v>
      </c>
      <c r="Q6" t="n">
        <v>2104.18</v>
      </c>
      <c r="R6" t="n">
        <v>150.03</v>
      </c>
      <c r="S6" t="n">
        <v>60.53</v>
      </c>
      <c r="T6" t="n">
        <v>44539.41</v>
      </c>
      <c r="U6" t="n">
        <v>0.4</v>
      </c>
      <c r="V6" t="n">
        <v>0.86</v>
      </c>
      <c r="W6" t="n">
        <v>0.32</v>
      </c>
      <c r="X6" t="n">
        <v>2.74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3.9435</v>
      </c>
      <c r="E7" t="n">
        <v>25.36</v>
      </c>
      <c r="F7" t="n">
        <v>19.61</v>
      </c>
      <c r="G7" t="n">
        <v>14.18</v>
      </c>
      <c r="H7" t="n">
        <v>0.2</v>
      </c>
      <c r="I7" t="n">
        <v>83</v>
      </c>
      <c r="J7" t="n">
        <v>196.71</v>
      </c>
      <c r="K7" t="n">
        <v>54.38</v>
      </c>
      <c r="L7" t="n">
        <v>2.25</v>
      </c>
      <c r="M7" t="n">
        <v>81</v>
      </c>
      <c r="N7" t="n">
        <v>40.08</v>
      </c>
      <c r="O7" t="n">
        <v>24495.09</v>
      </c>
      <c r="P7" t="n">
        <v>254.78</v>
      </c>
      <c r="Q7" t="n">
        <v>2104.13</v>
      </c>
      <c r="R7" t="n">
        <v>136.82</v>
      </c>
      <c r="S7" t="n">
        <v>60.53</v>
      </c>
      <c r="T7" t="n">
        <v>37998.73</v>
      </c>
      <c r="U7" t="n">
        <v>0.44</v>
      </c>
      <c r="V7" t="n">
        <v>0.88</v>
      </c>
      <c r="W7" t="n">
        <v>0.29</v>
      </c>
      <c r="X7" t="n">
        <v>2.33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4.0505</v>
      </c>
      <c r="E8" t="n">
        <v>24.69</v>
      </c>
      <c r="F8" t="n">
        <v>19.33</v>
      </c>
      <c r="G8" t="n">
        <v>15.89</v>
      </c>
      <c r="H8" t="n">
        <v>0.23</v>
      </c>
      <c r="I8" t="n">
        <v>73</v>
      </c>
      <c r="J8" t="n">
        <v>197.1</v>
      </c>
      <c r="K8" t="n">
        <v>54.38</v>
      </c>
      <c r="L8" t="n">
        <v>2.5</v>
      </c>
      <c r="M8" t="n">
        <v>71</v>
      </c>
      <c r="N8" t="n">
        <v>40.22</v>
      </c>
      <c r="O8" t="n">
        <v>24543.01</v>
      </c>
      <c r="P8" t="n">
        <v>248.71</v>
      </c>
      <c r="Q8" t="n">
        <v>2104.05</v>
      </c>
      <c r="R8" t="n">
        <v>127.51</v>
      </c>
      <c r="S8" t="n">
        <v>60.53</v>
      </c>
      <c r="T8" t="n">
        <v>33394.7</v>
      </c>
      <c r="U8" t="n">
        <v>0.47</v>
      </c>
      <c r="V8" t="n">
        <v>0.89</v>
      </c>
      <c r="W8" t="n">
        <v>0.28</v>
      </c>
      <c r="X8" t="n">
        <v>2.05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4.1478</v>
      </c>
      <c r="E9" t="n">
        <v>24.11</v>
      </c>
      <c r="F9" t="n">
        <v>19.06</v>
      </c>
      <c r="G9" t="n">
        <v>17.6</v>
      </c>
      <c r="H9" t="n">
        <v>0.25</v>
      </c>
      <c r="I9" t="n">
        <v>65</v>
      </c>
      <c r="J9" t="n">
        <v>197.49</v>
      </c>
      <c r="K9" t="n">
        <v>54.38</v>
      </c>
      <c r="L9" t="n">
        <v>2.75</v>
      </c>
      <c r="M9" t="n">
        <v>63</v>
      </c>
      <c r="N9" t="n">
        <v>40.36</v>
      </c>
      <c r="O9" t="n">
        <v>24590.98</v>
      </c>
      <c r="P9" t="n">
        <v>242.57</v>
      </c>
      <c r="Q9" t="n">
        <v>2103.88</v>
      </c>
      <c r="R9" t="n">
        <v>118.69</v>
      </c>
      <c r="S9" t="n">
        <v>60.53</v>
      </c>
      <c r="T9" t="n">
        <v>29023.19</v>
      </c>
      <c r="U9" t="n">
        <v>0.51</v>
      </c>
      <c r="V9" t="n">
        <v>0.9</v>
      </c>
      <c r="W9" t="n">
        <v>0.27</v>
      </c>
      <c r="X9" t="n">
        <v>1.79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4.2366</v>
      </c>
      <c r="E10" t="n">
        <v>23.6</v>
      </c>
      <c r="F10" t="n">
        <v>18.83</v>
      </c>
      <c r="G10" t="n">
        <v>19.48</v>
      </c>
      <c r="H10" t="n">
        <v>0.27</v>
      </c>
      <c r="I10" t="n">
        <v>58</v>
      </c>
      <c r="J10" t="n">
        <v>197.88</v>
      </c>
      <c r="K10" t="n">
        <v>54.38</v>
      </c>
      <c r="L10" t="n">
        <v>3</v>
      </c>
      <c r="M10" t="n">
        <v>56</v>
      </c>
      <c r="N10" t="n">
        <v>40.5</v>
      </c>
      <c r="O10" t="n">
        <v>24639</v>
      </c>
      <c r="P10" t="n">
        <v>237.09</v>
      </c>
      <c r="Q10" t="n">
        <v>2104.07</v>
      </c>
      <c r="R10" t="n">
        <v>110.79</v>
      </c>
      <c r="S10" t="n">
        <v>60.53</v>
      </c>
      <c r="T10" t="n">
        <v>25108.97</v>
      </c>
      <c r="U10" t="n">
        <v>0.55</v>
      </c>
      <c r="V10" t="n">
        <v>0.91</v>
      </c>
      <c r="W10" t="n">
        <v>0.26</v>
      </c>
      <c r="X10" t="n">
        <v>1.55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4.3306</v>
      </c>
      <c r="E11" t="n">
        <v>23.09</v>
      </c>
      <c r="F11" t="n">
        <v>18.55</v>
      </c>
      <c r="G11" t="n">
        <v>21.41</v>
      </c>
      <c r="H11" t="n">
        <v>0.29</v>
      </c>
      <c r="I11" t="n">
        <v>52</v>
      </c>
      <c r="J11" t="n">
        <v>198.27</v>
      </c>
      <c r="K11" t="n">
        <v>54.38</v>
      </c>
      <c r="L11" t="n">
        <v>3.25</v>
      </c>
      <c r="M11" t="n">
        <v>50</v>
      </c>
      <c r="N11" t="n">
        <v>40.64</v>
      </c>
      <c r="O11" t="n">
        <v>24687.06</v>
      </c>
      <c r="P11" t="n">
        <v>230.51</v>
      </c>
      <c r="Q11" t="n">
        <v>2104.12</v>
      </c>
      <c r="R11" t="n">
        <v>102.25</v>
      </c>
      <c r="S11" t="n">
        <v>60.53</v>
      </c>
      <c r="T11" t="n">
        <v>20870.05</v>
      </c>
      <c r="U11" t="n">
        <v>0.59</v>
      </c>
      <c r="V11" t="n">
        <v>0.93</v>
      </c>
      <c r="W11" t="n">
        <v>0.23</v>
      </c>
      <c r="X11" t="n">
        <v>1.27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4.2983</v>
      </c>
      <c r="E12" t="n">
        <v>23.26</v>
      </c>
      <c r="F12" t="n">
        <v>18.84</v>
      </c>
      <c r="G12" t="n">
        <v>23.07</v>
      </c>
      <c r="H12" t="n">
        <v>0.31</v>
      </c>
      <c r="I12" t="n">
        <v>49</v>
      </c>
      <c r="J12" t="n">
        <v>198.66</v>
      </c>
      <c r="K12" t="n">
        <v>54.38</v>
      </c>
      <c r="L12" t="n">
        <v>3.5</v>
      </c>
      <c r="M12" t="n">
        <v>47</v>
      </c>
      <c r="N12" t="n">
        <v>40.78</v>
      </c>
      <c r="O12" t="n">
        <v>24735.17</v>
      </c>
      <c r="P12" t="n">
        <v>232.32</v>
      </c>
      <c r="Q12" t="n">
        <v>2104</v>
      </c>
      <c r="R12" t="n">
        <v>112.53</v>
      </c>
      <c r="S12" t="n">
        <v>60.53</v>
      </c>
      <c r="T12" t="n">
        <v>26025.97</v>
      </c>
      <c r="U12" t="n">
        <v>0.54</v>
      </c>
      <c r="V12" t="n">
        <v>0.91</v>
      </c>
      <c r="W12" t="n">
        <v>0.24</v>
      </c>
      <c r="X12" t="n">
        <v>1.56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4.3762</v>
      </c>
      <c r="E13" t="n">
        <v>22.85</v>
      </c>
      <c r="F13" t="n">
        <v>18.58</v>
      </c>
      <c r="G13" t="n">
        <v>24.78</v>
      </c>
      <c r="H13" t="n">
        <v>0.33</v>
      </c>
      <c r="I13" t="n">
        <v>45</v>
      </c>
      <c r="J13" t="n">
        <v>199.05</v>
      </c>
      <c r="K13" t="n">
        <v>54.38</v>
      </c>
      <c r="L13" t="n">
        <v>3.75</v>
      </c>
      <c r="M13" t="n">
        <v>43</v>
      </c>
      <c r="N13" t="n">
        <v>40.92</v>
      </c>
      <c r="O13" t="n">
        <v>24783.33</v>
      </c>
      <c r="P13" t="n">
        <v>226.2</v>
      </c>
      <c r="Q13" t="n">
        <v>2103.89</v>
      </c>
      <c r="R13" t="n">
        <v>103.36</v>
      </c>
      <c r="S13" t="n">
        <v>60.53</v>
      </c>
      <c r="T13" t="n">
        <v>21458.44</v>
      </c>
      <c r="U13" t="n">
        <v>0.59</v>
      </c>
      <c r="V13" t="n">
        <v>0.92</v>
      </c>
      <c r="W13" t="n">
        <v>0.24</v>
      </c>
      <c r="X13" t="n">
        <v>1.31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4.4357</v>
      </c>
      <c r="E14" t="n">
        <v>22.54</v>
      </c>
      <c r="F14" t="n">
        <v>18.43</v>
      </c>
      <c r="G14" t="n">
        <v>26.98</v>
      </c>
      <c r="H14" t="n">
        <v>0.36</v>
      </c>
      <c r="I14" t="n">
        <v>41</v>
      </c>
      <c r="J14" t="n">
        <v>199.44</v>
      </c>
      <c r="K14" t="n">
        <v>54.38</v>
      </c>
      <c r="L14" t="n">
        <v>4</v>
      </c>
      <c r="M14" t="n">
        <v>39</v>
      </c>
      <c r="N14" t="n">
        <v>41.06</v>
      </c>
      <c r="O14" t="n">
        <v>24831.54</v>
      </c>
      <c r="P14" t="n">
        <v>221.63</v>
      </c>
      <c r="Q14" t="n">
        <v>2104.03</v>
      </c>
      <c r="R14" t="n">
        <v>98.41</v>
      </c>
      <c r="S14" t="n">
        <v>60.53</v>
      </c>
      <c r="T14" t="n">
        <v>19004.81</v>
      </c>
      <c r="U14" t="n">
        <v>0.62</v>
      </c>
      <c r="V14" t="n">
        <v>0.93</v>
      </c>
      <c r="W14" t="n">
        <v>0.23</v>
      </c>
      <c r="X14" t="n">
        <v>1.16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4.4763</v>
      </c>
      <c r="E15" t="n">
        <v>22.34</v>
      </c>
      <c r="F15" t="n">
        <v>18.35</v>
      </c>
      <c r="G15" t="n">
        <v>28.97</v>
      </c>
      <c r="H15" t="n">
        <v>0.38</v>
      </c>
      <c r="I15" t="n">
        <v>38</v>
      </c>
      <c r="J15" t="n">
        <v>199.83</v>
      </c>
      <c r="K15" t="n">
        <v>54.38</v>
      </c>
      <c r="L15" t="n">
        <v>4.25</v>
      </c>
      <c r="M15" t="n">
        <v>36</v>
      </c>
      <c r="N15" t="n">
        <v>41.2</v>
      </c>
      <c r="O15" t="n">
        <v>24879.79</v>
      </c>
      <c r="P15" t="n">
        <v>217.36</v>
      </c>
      <c r="Q15" t="n">
        <v>2103.94</v>
      </c>
      <c r="R15" t="n">
        <v>95.5</v>
      </c>
      <c r="S15" t="n">
        <v>60.53</v>
      </c>
      <c r="T15" t="n">
        <v>17564.88</v>
      </c>
      <c r="U15" t="n">
        <v>0.63</v>
      </c>
      <c r="V15" t="n">
        <v>0.9399999999999999</v>
      </c>
      <c r="W15" t="n">
        <v>0.22</v>
      </c>
      <c r="X15" t="n">
        <v>1.07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4.5176</v>
      </c>
      <c r="E16" t="n">
        <v>22.14</v>
      </c>
      <c r="F16" t="n">
        <v>18.26</v>
      </c>
      <c r="G16" t="n">
        <v>31.3</v>
      </c>
      <c r="H16" t="n">
        <v>0.4</v>
      </c>
      <c r="I16" t="n">
        <v>35</v>
      </c>
      <c r="J16" t="n">
        <v>200.22</v>
      </c>
      <c r="K16" t="n">
        <v>54.38</v>
      </c>
      <c r="L16" t="n">
        <v>4.5</v>
      </c>
      <c r="M16" t="n">
        <v>33</v>
      </c>
      <c r="N16" t="n">
        <v>41.35</v>
      </c>
      <c r="O16" t="n">
        <v>24928.09</v>
      </c>
      <c r="P16" t="n">
        <v>213.61</v>
      </c>
      <c r="Q16" t="n">
        <v>2104.09</v>
      </c>
      <c r="R16" t="n">
        <v>92.5</v>
      </c>
      <c r="S16" t="n">
        <v>60.53</v>
      </c>
      <c r="T16" t="n">
        <v>16079.01</v>
      </c>
      <c r="U16" t="n">
        <v>0.65</v>
      </c>
      <c r="V16" t="n">
        <v>0.9399999999999999</v>
      </c>
      <c r="W16" t="n">
        <v>0.22</v>
      </c>
      <c r="X16" t="n">
        <v>0.98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4.5459</v>
      </c>
      <c r="E17" t="n">
        <v>22</v>
      </c>
      <c r="F17" t="n">
        <v>18.2</v>
      </c>
      <c r="G17" t="n">
        <v>33.09</v>
      </c>
      <c r="H17" t="n">
        <v>0.42</v>
      </c>
      <c r="I17" t="n">
        <v>33</v>
      </c>
      <c r="J17" t="n">
        <v>200.61</v>
      </c>
      <c r="K17" t="n">
        <v>54.38</v>
      </c>
      <c r="L17" t="n">
        <v>4.75</v>
      </c>
      <c r="M17" t="n">
        <v>31</v>
      </c>
      <c r="N17" t="n">
        <v>41.49</v>
      </c>
      <c r="O17" t="n">
        <v>24976.45</v>
      </c>
      <c r="P17" t="n">
        <v>209.93</v>
      </c>
      <c r="Q17" t="n">
        <v>2103.91</v>
      </c>
      <c r="R17" t="n">
        <v>90.62</v>
      </c>
      <c r="S17" t="n">
        <v>60.53</v>
      </c>
      <c r="T17" t="n">
        <v>15152.28</v>
      </c>
      <c r="U17" t="n">
        <v>0.67</v>
      </c>
      <c r="V17" t="n">
        <v>0.9399999999999999</v>
      </c>
      <c r="W17" t="n">
        <v>0.22</v>
      </c>
      <c r="X17" t="n">
        <v>0.92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4.5784</v>
      </c>
      <c r="E18" t="n">
        <v>21.84</v>
      </c>
      <c r="F18" t="n">
        <v>18.12</v>
      </c>
      <c r="G18" t="n">
        <v>35.07</v>
      </c>
      <c r="H18" t="n">
        <v>0.44</v>
      </c>
      <c r="I18" t="n">
        <v>31</v>
      </c>
      <c r="J18" t="n">
        <v>201.01</v>
      </c>
      <c r="K18" t="n">
        <v>54.38</v>
      </c>
      <c r="L18" t="n">
        <v>5</v>
      </c>
      <c r="M18" t="n">
        <v>29</v>
      </c>
      <c r="N18" t="n">
        <v>41.63</v>
      </c>
      <c r="O18" t="n">
        <v>25024.84</v>
      </c>
      <c r="P18" t="n">
        <v>205.96</v>
      </c>
      <c r="Q18" t="n">
        <v>2103.94</v>
      </c>
      <c r="R18" t="n">
        <v>88</v>
      </c>
      <c r="S18" t="n">
        <v>60.53</v>
      </c>
      <c r="T18" t="n">
        <v>13849.87</v>
      </c>
      <c r="U18" t="n">
        <v>0.6899999999999999</v>
      </c>
      <c r="V18" t="n">
        <v>0.95</v>
      </c>
      <c r="W18" t="n">
        <v>0.22</v>
      </c>
      <c r="X18" t="n">
        <v>0.84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4.6088</v>
      </c>
      <c r="E19" t="n">
        <v>21.7</v>
      </c>
      <c r="F19" t="n">
        <v>18.05</v>
      </c>
      <c r="G19" t="n">
        <v>37.35</v>
      </c>
      <c r="H19" t="n">
        <v>0.46</v>
      </c>
      <c r="I19" t="n">
        <v>29</v>
      </c>
      <c r="J19" t="n">
        <v>201.4</v>
      </c>
      <c r="K19" t="n">
        <v>54.38</v>
      </c>
      <c r="L19" t="n">
        <v>5.25</v>
      </c>
      <c r="M19" t="n">
        <v>27</v>
      </c>
      <c r="N19" t="n">
        <v>41.77</v>
      </c>
      <c r="O19" t="n">
        <v>25073.29</v>
      </c>
      <c r="P19" t="n">
        <v>201.55</v>
      </c>
      <c r="Q19" t="n">
        <v>2104.01</v>
      </c>
      <c r="R19" t="n">
        <v>85.7</v>
      </c>
      <c r="S19" t="n">
        <v>60.53</v>
      </c>
      <c r="T19" t="n">
        <v>12711.44</v>
      </c>
      <c r="U19" t="n">
        <v>0.71</v>
      </c>
      <c r="V19" t="n">
        <v>0.95</v>
      </c>
      <c r="W19" t="n">
        <v>0.21</v>
      </c>
      <c r="X19" t="n">
        <v>0.78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4.665</v>
      </c>
      <c r="E20" t="n">
        <v>21.44</v>
      </c>
      <c r="F20" t="n">
        <v>17.87</v>
      </c>
      <c r="G20" t="n">
        <v>39.71</v>
      </c>
      <c r="H20" t="n">
        <v>0.48</v>
      </c>
      <c r="I20" t="n">
        <v>27</v>
      </c>
      <c r="J20" t="n">
        <v>201.79</v>
      </c>
      <c r="K20" t="n">
        <v>54.38</v>
      </c>
      <c r="L20" t="n">
        <v>5.5</v>
      </c>
      <c r="M20" t="n">
        <v>25</v>
      </c>
      <c r="N20" t="n">
        <v>41.92</v>
      </c>
      <c r="O20" t="n">
        <v>25121.79</v>
      </c>
      <c r="P20" t="n">
        <v>195.27</v>
      </c>
      <c r="Q20" t="n">
        <v>2103.85</v>
      </c>
      <c r="R20" t="n">
        <v>79.67</v>
      </c>
      <c r="S20" t="n">
        <v>60.53</v>
      </c>
      <c r="T20" t="n">
        <v>9704.620000000001</v>
      </c>
      <c r="U20" t="n">
        <v>0.76</v>
      </c>
      <c r="V20" t="n">
        <v>0.96</v>
      </c>
      <c r="W20" t="n">
        <v>0.2</v>
      </c>
      <c r="X20" t="n">
        <v>0.59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4.6321</v>
      </c>
      <c r="E21" t="n">
        <v>21.59</v>
      </c>
      <c r="F21" t="n">
        <v>18.06</v>
      </c>
      <c r="G21" t="n">
        <v>41.68</v>
      </c>
      <c r="H21" t="n">
        <v>0.51</v>
      </c>
      <c r="I21" t="n">
        <v>26</v>
      </c>
      <c r="J21" t="n">
        <v>202.19</v>
      </c>
      <c r="K21" t="n">
        <v>54.38</v>
      </c>
      <c r="L21" t="n">
        <v>5.75</v>
      </c>
      <c r="M21" t="n">
        <v>23</v>
      </c>
      <c r="N21" t="n">
        <v>42.06</v>
      </c>
      <c r="O21" t="n">
        <v>25170.34</v>
      </c>
      <c r="P21" t="n">
        <v>196.18</v>
      </c>
      <c r="Q21" t="n">
        <v>2103.89</v>
      </c>
      <c r="R21" t="n">
        <v>86.63</v>
      </c>
      <c r="S21" t="n">
        <v>60.53</v>
      </c>
      <c r="T21" t="n">
        <v>13192.41</v>
      </c>
      <c r="U21" t="n">
        <v>0.7</v>
      </c>
      <c r="V21" t="n">
        <v>0.95</v>
      </c>
      <c r="W21" t="n">
        <v>0.2</v>
      </c>
      <c r="X21" t="n">
        <v>0.78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4.6706</v>
      </c>
      <c r="E22" t="n">
        <v>21.41</v>
      </c>
      <c r="F22" t="n">
        <v>17.96</v>
      </c>
      <c r="G22" t="n">
        <v>44.9</v>
      </c>
      <c r="H22" t="n">
        <v>0.53</v>
      </c>
      <c r="I22" t="n">
        <v>24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190.5</v>
      </c>
      <c r="Q22" t="n">
        <v>2104</v>
      </c>
      <c r="R22" t="n">
        <v>82.88</v>
      </c>
      <c r="S22" t="n">
        <v>60.53</v>
      </c>
      <c r="T22" t="n">
        <v>11323.69</v>
      </c>
      <c r="U22" t="n">
        <v>0.73</v>
      </c>
      <c r="V22" t="n">
        <v>0.96</v>
      </c>
      <c r="W22" t="n">
        <v>0.21</v>
      </c>
      <c r="X22" t="n">
        <v>0.68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4.6874</v>
      </c>
      <c r="E23" t="n">
        <v>21.33</v>
      </c>
      <c r="F23" t="n">
        <v>17.92</v>
      </c>
      <c r="G23" t="n">
        <v>46.76</v>
      </c>
      <c r="H23" t="n">
        <v>0.55</v>
      </c>
      <c r="I23" t="n">
        <v>23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187.73</v>
      </c>
      <c r="Q23" t="n">
        <v>2103.91</v>
      </c>
      <c r="R23" t="n">
        <v>81.44</v>
      </c>
      <c r="S23" t="n">
        <v>60.53</v>
      </c>
      <c r="T23" t="n">
        <v>10612.03</v>
      </c>
      <c r="U23" t="n">
        <v>0.74</v>
      </c>
      <c r="V23" t="n">
        <v>0.96</v>
      </c>
      <c r="W23" t="n">
        <v>0.21</v>
      </c>
      <c r="X23" t="n">
        <v>0.65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4.683</v>
      </c>
      <c r="E24" t="n">
        <v>21.35</v>
      </c>
      <c r="F24" t="n">
        <v>17.94</v>
      </c>
      <c r="G24" t="n">
        <v>46.81</v>
      </c>
      <c r="H24" t="n">
        <v>0.57</v>
      </c>
      <c r="I24" t="n">
        <v>23</v>
      </c>
      <c r="J24" t="n">
        <v>203.37</v>
      </c>
      <c r="K24" t="n">
        <v>54.38</v>
      </c>
      <c r="L24" t="n">
        <v>6.5</v>
      </c>
      <c r="M24" t="n">
        <v>2</v>
      </c>
      <c r="N24" t="n">
        <v>42.49</v>
      </c>
      <c r="O24" t="n">
        <v>25316.39</v>
      </c>
      <c r="P24" t="n">
        <v>186.09</v>
      </c>
      <c r="Q24" t="n">
        <v>2104.03</v>
      </c>
      <c r="R24" t="n">
        <v>81.45</v>
      </c>
      <c r="S24" t="n">
        <v>60.53</v>
      </c>
      <c r="T24" t="n">
        <v>10613.74</v>
      </c>
      <c r="U24" t="n">
        <v>0.74</v>
      </c>
      <c r="V24" t="n">
        <v>0.96</v>
      </c>
      <c r="W24" t="n">
        <v>0.23</v>
      </c>
      <c r="X24" t="n">
        <v>0.66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4.6843</v>
      </c>
      <c r="E25" t="n">
        <v>21.35</v>
      </c>
      <c r="F25" t="n">
        <v>17.94</v>
      </c>
      <c r="G25" t="n">
        <v>46.79</v>
      </c>
      <c r="H25" t="n">
        <v>0.59</v>
      </c>
      <c r="I25" t="n">
        <v>23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186.13</v>
      </c>
      <c r="Q25" t="n">
        <v>2104.02</v>
      </c>
      <c r="R25" t="n">
        <v>81.20999999999999</v>
      </c>
      <c r="S25" t="n">
        <v>60.53</v>
      </c>
      <c r="T25" t="n">
        <v>10494.8</v>
      </c>
      <c r="U25" t="n">
        <v>0.75</v>
      </c>
      <c r="V25" t="n">
        <v>0.96</v>
      </c>
      <c r="W25" t="n">
        <v>0.23</v>
      </c>
      <c r="X25" t="n">
        <v>0.66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2.0517</v>
      </c>
      <c r="E26" t="n">
        <v>48.74</v>
      </c>
      <c r="F26" t="n">
        <v>27.77</v>
      </c>
      <c r="G26" t="n">
        <v>4.82</v>
      </c>
      <c r="H26" t="n">
        <v>0.06</v>
      </c>
      <c r="I26" t="n">
        <v>346</v>
      </c>
      <c r="J26" t="n">
        <v>274.09</v>
      </c>
      <c r="K26" t="n">
        <v>60.56</v>
      </c>
      <c r="L26" t="n">
        <v>1</v>
      </c>
      <c r="M26" t="n">
        <v>344</v>
      </c>
      <c r="N26" t="n">
        <v>72.53</v>
      </c>
      <c r="O26" t="n">
        <v>34038.11</v>
      </c>
      <c r="P26" t="n">
        <v>475.32</v>
      </c>
      <c r="Q26" t="n">
        <v>2105.03</v>
      </c>
      <c r="R26" t="n">
        <v>404.39</v>
      </c>
      <c r="S26" t="n">
        <v>60.53</v>
      </c>
      <c r="T26" t="n">
        <v>170468.78</v>
      </c>
      <c r="U26" t="n">
        <v>0.15</v>
      </c>
      <c r="V26" t="n">
        <v>0.62</v>
      </c>
      <c r="W26" t="n">
        <v>0.72</v>
      </c>
      <c r="X26" t="n">
        <v>10.48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2.5002</v>
      </c>
      <c r="E27" t="n">
        <v>40</v>
      </c>
      <c r="F27" t="n">
        <v>24.46</v>
      </c>
      <c r="G27" t="n">
        <v>6.06</v>
      </c>
      <c r="H27" t="n">
        <v>0.08</v>
      </c>
      <c r="I27" t="n">
        <v>242</v>
      </c>
      <c r="J27" t="n">
        <v>274.57</v>
      </c>
      <c r="K27" t="n">
        <v>60.56</v>
      </c>
      <c r="L27" t="n">
        <v>1.25</v>
      </c>
      <c r="M27" t="n">
        <v>240</v>
      </c>
      <c r="N27" t="n">
        <v>72.76000000000001</v>
      </c>
      <c r="O27" t="n">
        <v>34097.72</v>
      </c>
      <c r="P27" t="n">
        <v>416.43</v>
      </c>
      <c r="Q27" t="n">
        <v>2104.42</v>
      </c>
      <c r="R27" t="n">
        <v>295.64</v>
      </c>
      <c r="S27" t="n">
        <v>60.53</v>
      </c>
      <c r="T27" t="n">
        <v>116616.87</v>
      </c>
      <c r="U27" t="n">
        <v>0.2</v>
      </c>
      <c r="V27" t="n">
        <v>0.7</v>
      </c>
      <c r="W27" t="n">
        <v>0.55</v>
      </c>
      <c r="X27" t="n">
        <v>7.17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2.8233</v>
      </c>
      <c r="E28" t="n">
        <v>35.42</v>
      </c>
      <c r="F28" t="n">
        <v>22.75</v>
      </c>
      <c r="G28" t="n">
        <v>7.3</v>
      </c>
      <c r="H28" t="n">
        <v>0.1</v>
      </c>
      <c r="I28" t="n">
        <v>187</v>
      </c>
      <c r="J28" t="n">
        <v>275.05</v>
      </c>
      <c r="K28" t="n">
        <v>60.56</v>
      </c>
      <c r="L28" t="n">
        <v>1.5</v>
      </c>
      <c r="M28" t="n">
        <v>185</v>
      </c>
      <c r="N28" t="n">
        <v>73</v>
      </c>
      <c r="O28" t="n">
        <v>34157.42</v>
      </c>
      <c r="P28" t="n">
        <v>385.44</v>
      </c>
      <c r="Q28" t="n">
        <v>2104.3</v>
      </c>
      <c r="R28" t="n">
        <v>239.58</v>
      </c>
      <c r="S28" t="n">
        <v>60.53</v>
      </c>
      <c r="T28" t="n">
        <v>88861.31</v>
      </c>
      <c r="U28" t="n">
        <v>0.25</v>
      </c>
      <c r="V28" t="n">
        <v>0.76</v>
      </c>
      <c r="W28" t="n">
        <v>0.46</v>
      </c>
      <c r="X28" t="n">
        <v>5.47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3.0748</v>
      </c>
      <c r="E29" t="n">
        <v>32.52</v>
      </c>
      <c r="F29" t="n">
        <v>21.68</v>
      </c>
      <c r="G29" t="n">
        <v>8.56</v>
      </c>
      <c r="H29" t="n">
        <v>0.11</v>
      </c>
      <c r="I29" t="n">
        <v>152</v>
      </c>
      <c r="J29" t="n">
        <v>275.54</v>
      </c>
      <c r="K29" t="n">
        <v>60.56</v>
      </c>
      <c r="L29" t="n">
        <v>1.75</v>
      </c>
      <c r="M29" t="n">
        <v>150</v>
      </c>
      <c r="N29" t="n">
        <v>73.23</v>
      </c>
      <c r="O29" t="n">
        <v>34217.22</v>
      </c>
      <c r="P29" t="n">
        <v>365.57</v>
      </c>
      <c r="Q29" t="n">
        <v>2104.44</v>
      </c>
      <c r="R29" t="n">
        <v>204.35</v>
      </c>
      <c r="S29" t="n">
        <v>60.53</v>
      </c>
      <c r="T29" t="n">
        <v>71419.64999999999</v>
      </c>
      <c r="U29" t="n">
        <v>0.3</v>
      </c>
      <c r="V29" t="n">
        <v>0.79</v>
      </c>
      <c r="W29" t="n">
        <v>0.41</v>
      </c>
      <c r="X29" t="n">
        <v>4.4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3.2723</v>
      </c>
      <c r="E30" t="n">
        <v>30.56</v>
      </c>
      <c r="F30" t="n">
        <v>20.97</v>
      </c>
      <c r="G30" t="n">
        <v>9.83</v>
      </c>
      <c r="H30" t="n">
        <v>0.13</v>
      </c>
      <c r="I30" t="n">
        <v>128</v>
      </c>
      <c r="J30" t="n">
        <v>276.02</v>
      </c>
      <c r="K30" t="n">
        <v>60.56</v>
      </c>
      <c r="L30" t="n">
        <v>2</v>
      </c>
      <c r="M30" t="n">
        <v>126</v>
      </c>
      <c r="N30" t="n">
        <v>73.47</v>
      </c>
      <c r="O30" t="n">
        <v>34277.1</v>
      </c>
      <c r="P30" t="n">
        <v>351.84</v>
      </c>
      <c r="Q30" t="n">
        <v>2104.4</v>
      </c>
      <c r="R30" t="n">
        <v>181.18</v>
      </c>
      <c r="S30" t="n">
        <v>60.53</v>
      </c>
      <c r="T30" t="n">
        <v>59956.71</v>
      </c>
      <c r="U30" t="n">
        <v>0.33</v>
      </c>
      <c r="V30" t="n">
        <v>0.82</v>
      </c>
      <c r="W30" t="n">
        <v>0.37</v>
      </c>
      <c r="X30" t="n">
        <v>3.69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3.4412</v>
      </c>
      <c r="E31" t="n">
        <v>29.06</v>
      </c>
      <c r="F31" t="n">
        <v>20.41</v>
      </c>
      <c r="G31" t="n">
        <v>11.13</v>
      </c>
      <c r="H31" t="n">
        <v>0.14</v>
      </c>
      <c r="I31" t="n">
        <v>110</v>
      </c>
      <c r="J31" t="n">
        <v>276.51</v>
      </c>
      <c r="K31" t="n">
        <v>60.56</v>
      </c>
      <c r="L31" t="n">
        <v>2.25</v>
      </c>
      <c r="M31" t="n">
        <v>108</v>
      </c>
      <c r="N31" t="n">
        <v>73.70999999999999</v>
      </c>
      <c r="O31" t="n">
        <v>34337.08</v>
      </c>
      <c r="P31" t="n">
        <v>340.79</v>
      </c>
      <c r="Q31" t="n">
        <v>2104.07</v>
      </c>
      <c r="R31" t="n">
        <v>162.88</v>
      </c>
      <c r="S31" t="n">
        <v>60.53</v>
      </c>
      <c r="T31" t="n">
        <v>50894.89</v>
      </c>
      <c r="U31" t="n">
        <v>0.37</v>
      </c>
      <c r="V31" t="n">
        <v>0.84</v>
      </c>
      <c r="W31" t="n">
        <v>0.34</v>
      </c>
      <c r="X31" t="n">
        <v>3.13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3.5722</v>
      </c>
      <c r="E32" t="n">
        <v>27.99</v>
      </c>
      <c r="F32" t="n">
        <v>20.03</v>
      </c>
      <c r="G32" t="n">
        <v>12.39</v>
      </c>
      <c r="H32" t="n">
        <v>0.16</v>
      </c>
      <c r="I32" t="n">
        <v>97</v>
      </c>
      <c r="J32" t="n">
        <v>277</v>
      </c>
      <c r="K32" t="n">
        <v>60.56</v>
      </c>
      <c r="L32" t="n">
        <v>2.5</v>
      </c>
      <c r="M32" t="n">
        <v>95</v>
      </c>
      <c r="N32" t="n">
        <v>73.94</v>
      </c>
      <c r="O32" t="n">
        <v>34397.15</v>
      </c>
      <c r="P32" t="n">
        <v>332.66</v>
      </c>
      <c r="Q32" t="n">
        <v>2104.24</v>
      </c>
      <c r="R32" t="n">
        <v>150.11</v>
      </c>
      <c r="S32" t="n">
        <v>60.53</v>
      </c>
      <c r="T32" t="n">
        <v>44575.01</v>
      </c>
      <c r="U32" t="n">
        <v>0.4</v>
      </c>
      <c r="V32" t="n">
        <v>0.86</v>
      </c>
      <c r="W32" t="n">
        <v>0.32</v>
      </c>
      <c r="X32" t="n">
        <v>2.75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3.6775</v>
      </c>
      <c r="E33" t="n">
        <v>27.19</v>
      </c>
      <c r="F33" t="n">
        <v>19.75</v>
      </c>
      <c r="G33" t="n">
        <v>13.62</v>
      </c>
      <c r="H33" t="n">
        <v>0.18</v>
      </c>
      <c r="I33" t="n">
        <v>87</v>
      </c>
      <c r="J33" t="n">
        <v>277.48</v>
      </c>
      <c r="K33" t="n">
        <v>60.56</v>
      </c>
      <c r="L33" t="n">
        <v>2.75</v>
      </c>
      <c r="M33" t="n">
        <v>85</v>
      </c>
      <c r="N33" t="n">
        <v>74.18000000000001</v>
      </c>
      <c r="O33" t="n">
        <v>34457.31</v>
      </c>
      <c r="P33" t="n">
        <v>326.37</v>
      </c>
      <c r="Q33" t="n">
        <v>2104.14</v>
      </c>
      <c r="R33" t="n">
        <v>140.9</v>
      </c>
      <c r="S33" t="n">
        <v>60.53</v>
      </c>
      <c r="T33" t="n">
        <v>40019.7</v>
      </c>
      <c r="U33" t="n">
        <v>0.43</v>
      </c>
      <c r="V33" t="n">
        <v>0.87</v>
      </c>
      <c r="W33" t="n">
        <v>0.31</v>
      </c>
      <c r="X33" t="n">
        <v>2.47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3.7804</v>
      </c>
      <c r="E34" t="n">
        <v>26.45</v>
      </c>
      <c r="F34" t="n">
        <v>19.48</v>
      </c>
      <c r="G34" t="n">
        <v>14.98</v>
      </c>
      <c r="H34" t="n">
        <v>0.19</v>
      </c>
      <c r="I34" t="n">
        <v>78</v>
      </c>
      <c r="J34" t="n">
        <v>277.97</v>
      </c>
      <c r="K34" t="n">
        <v>60.56</v>
      </c>
      <c r="L34" t="n">
        <v>3</v>
      </c>
      <c r="M34" t="n">
        <v>76</v>
      </c>
      <c r="N34" t="n">
        <v>74.42</v>
      </c>
      <c r="O34" t="n">
        <v>34517.57</v>
      </c>
      <c r="P34" t="n">
        <v>320.22</v>
      </c>
      <c r="Q34" t="n">
        <v>2104.07</v>
      </c>
      <c r="R34" t="n">
        <v>132.04</v>
      </c>
      <c r="S34" t="n">
        <v>60.53</v>
      </c>
      <c r="T34" t="n">
        <v>35632.51</v>
      </c>
      <c r="U34" t="n">
        <v>0.46</v>
      </c>
      <c r="V34" t="n">
        <v>0.88</v>
      </c>
      <c r="W34" t="n">
        <v>0.29</v>
      </c>
      <c r="X34" t="n">
        <v>2.2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3.8649</v>
      </c>
      <c r="E35" t="n">
        <v>25.87</v>
      </c>
      <c r="F35" t="n">
        <v>19.27</v>
      </c>
      <c r="G35" t="n">
        <v>16.28</v>
      </c>
      <c r="H35" t="n">
        <v>0.21</v>
      </c>
      <c r="I35" t="n">
        <v>71</v>
      </c>
      <c r="J35" t="n">
        <v>278.46</v>
      </c>
      <c r="K35" t="n">
        <v>60.56</v>
      </c>
      <c r="L35" t="n">
        <v>3.25</v>
      </c>
      <c r="M35" t="n">
        <v>69</v>
      </c>
      <c r="N35" t="n">
        <v>74.66</v>
      </c>
      <c r="O35" t="n">
        <v>34577.92</v>
      </c>
      <c r="P35" t="n">
        <v>315.16</v>
      </c>
      <c r="Q35" t="n">
        <v>2104.12</v>
      </c>
      <c r="R35" t="n">
        <v>125.3</v>
      </c>
      <c r="S35" t="n">
        <v>60.53</v>
      </c>
      <c r="T35" t="n">
        <v>32300.92</v>
      </c>
      <c r="U35" t="n">
        <v>0.48</v>
      </c>
      <c r="V35" t="n">
        <v>0.89</v>
      </c>
      <c r="W35" t="n">
        <v>0.28</v>
      </c>
      <c r="X35" t="n">
        <v>1.99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3.9432</v>
      </c>
      <c r="E36" t="n">
        <v>25.36</v>
      </c>
      <c r="F36" t="n">
        <v>19.06</v>
      </c>
      <c r="G36" t="n">
        <v>17.6</v>
      </c>
      <c r="H36" t="n">
        <v>0.22</v>
      </c>
      <c r="I36" t="n">
        <v>65</v>
      </c>
      <c r="J36" t="n">
        <v>278.95</v>
      </c>
      <c r="K36" t="n">
        <v>60.56</v>
      </c>
      <c r="L36" t="n">
        <v>3.5</v>
      </c>
      <c r="M36" t="n">
        <v>63</v>
      </c>
      <c r="N36" t="n">
        <v>74.90000000000001</v>
      </c>
      <c r="O36" t="n">
        <v>34638.36</v>
      </c>
      <c r="P36" t="n">
        <v>310.06</v>
      </c>
      <c r="Q36" t="n">
        <v>2104.05</v>
      </c>
      <c r="R36" t="n">
        <v>118.92</v>
      </c>
      <c r="S36" t="n">
        <v>60.53</v>
      </c>
      <c r="T36" t="n">
        <v>29141.08</v>
      </c>
      <c r="U36" t="n">
        <v>0.51</v>
      </c>
      <c r="V36" t="n">
        <v>0.9</v>
      </c>
      <c r="W36" t="n">
        <v>0.26</v>
      </c>
      <c r="X36" t="n">
        <v>1.79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4.01</v>
      </c>
      <c r="E37" t="n">
        <v>24.94</v>
      </c>
      <c r="F37" t="n">
        <v>18.9</v>
      </c>
      <c r="G37" t="n">
        <v>18.9</v>
      </c>
      <c r="H37" t="n">
        <v>0.24</v>
      </c>
      <c r="I37" t="n">
        <v>60</v>
      </c>
      <c r="J37" t="n">
        <v>279.44</v>
      </c>
      <c r="K37" t="n">
        <v>60.56</v>
      </c>
      <c r="L37" t="n">
        <v>3.75</v>
      </c>
      <c r="M37" t="n">
        <v>58</v>
      </c>
      <c r="N37" t="n">
        <v>75.14</v>
      </c>
      <c r="O37" t="n">
        <v>34698.9</v>
      </c>
      <c r="P37" t="n">
        <v>305.85</v>
      </c>
      <c r="Q37" t="n">
        <v>2104.21</v>
      </c>
      <c r="R37" t="n">
        <v>113.34</v>
      </c>
      <c r="S37" t="n">
        <v>60.53</v>
      </c>
      <c r="T37" t="n">
        <v>26376.58</v>
      </c>
      <c r="U37" t="n">
        <v>0.53</v>
      </c>
      <c r="V37" t="n">
        <v>0.91</v>
      </c>
      <c r="W37" t="n">
        <v>0.26</v>
      </c>
      <c r="X37" t="n">
        <v>1.62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4.0991</v>
      </c>
      <c r="E38" t="n">
        <v>24.4</v>
      </c>
      <c r="F38" t="n">
        <v>18.62</v>
      </c>
      <c r="G38" t="n">
        <v>20.32</v>
      </c>
      <c r="H38" t="n">
        <v>0.25</v>
      </c>
      <c r="I38" t="n">
        <v>55</v>
      </c>
      <c r="J38" t="n">
        <v>279.94</v>
      </c>
      <c r="K38" t="n">
        <v>60.56</v>
      </c>
      <c r="L38" t="n">
        <v>4</v>
      </c>
      <c r="M38" t="n">
        <v>53</v>
      </c>
      <c r="N38" t="n">
        <v>75.38</v>
      </c>
      <c r="O38" t="n">
        <v>34759.54</v>
      </c>
      <c r="P38" t="n">
        <v>299.5</v>
      </c>
      <c r="Q38" t="n">
        <v>2104.04</v>
      </c>
      <c r="R38" t="n">
        <v>103.72</v>
      </c>
      <c r="S38" t="n">
        <v>60.53</v>
      </c>
      <c r="T38" t="n">
        <v>21590.6</v>
      </c>
      <c r="U38" t="n">
        <v>0.58</v>
      </c>
      <c r="V38" t="n">
        <v>0.92</v>
      </c>
      <c r="W38" t="n">
        <v>0.25</v>
      </c>
      <c r="X38" t="n">
        <v>1.34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4.1253</v>
      </c>
      <c r="E39" t="n">
        <v>24.24</v>
      </c>
      <c r="F39" t="n">
        <v>18.62</v>
      </c>
      <c r="G39" t="n">
        <v>21.49</v>
      </c>
      <c r="H39" t="n">
        <v>0.27</v>
      </c>
      <c r="I39" t="n">
        <v>52</v>
      </c>
      <c r="J39" t="n">
        <v>280.43</v>
      </c>
      <c r="K39" t="n">
        <v>60.56</v>
      </c>
      <c r="L39" t="n">
        <v>4.25</v>
      </c>
      <c r="M39" t="n">
        <v>50</v>
      </c>
      <c r="N39" t="n">
        <v>75.62</v>
      </c>
      <c r="O39" t="n">
        <v>34820.27</v>
      </c>
      <c r="P39" t="n">
        <v>297.92</v>
      </c>
      <c r="Q39" t="n">
        <v>2103.9</v>
      </c>
      <c r="R39" t="n">
        <v>105.05</v>
      </c>
      <c r="S39" t="n">
        <v>60.53</v>
      </c>
      <c r="T39" t="n">
        <v>22269.5</v>
      </c>
      <c r="U39" t="n">
        <v>0.58</v>
      </c>
      <c r="V39" t="n">
        <v>0.92</v>
      </c>
      <c r="W39" t="n">
        <v>0.22</v>
      </c>
      <c r="X39" t="n">
        <v>1.35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4.1292</v>
      </c>
      <c r="E40" t="n">
        <v>24.22</v>
      </c>
      <c r="F40" t="n">
        <v>18.76</v>
      </c>
      <c r="G40" t="n">
        <v>22.97</v>
      </c>
      <c r="H40" t="n">
        <v>0.29</v>
      </c>
      <c r="I40" t="n">
        <v>49</v>
      </c>
      <c r="J40" t="n">
        <v>280.92</v>
      </c>
      <c r="K40" t="n">
        <v>60.56</v>
      </c>
      <c r="L40" t="n">
        <v>4.5</v>
      </c>
      <c r="M40" t="n">
        <v>47</v>
      </c>
      <c r="N40" t="n">
        <v>75.87</v>
      </c>
      <c r="O40" t="n">
        <v>34881.09</v>
      </c>
      <c r="P40" t="n">
        <v>299.1</v>
      </c>
      <c r="Q40" t="n">
        <v>2103.84</v>
      </c>
      <c r="R40" t="n">
        <v>109.4</v>
      </c>
      <c r="S40" t="n">
        <v>60.53</v>
      </c>
      <c r="T40" t="n">
        <v>24458.71</v>
      </c>
      <c r="U40" t="n">
        <v>0.55</v>
      </c>
      <c r="V40" t="n">
        <v>0.92</v>
      </c>
      <c r="W40" t="n">
        <v>0.24</v>
      </c>
      <c r="X40" t="n">
        <v>1.48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4.1783</v>
      </c>
      <c r="E41" t="n">
        <v>23.93</v>
      </c>
      <c r="F41" t="n">
        <v>18.63</v>
      </c>
      <c r="G41" t="n">
        <v>24.3</v>
      </c>
      <c r="H41" t="n">
        <v>0.3</v>
      </c>
      <c r="I41" t="n">
        <v>46</v>
      </c>
      <c r="J41" t="n">
        <v>281.41</v>
      </c>
      <c r="K41" t="n">
        <v>60.56</v>
      </c>
      <c r="L41" t="n">
        <v>4.75</v>
      </c>
      <c r="M41" t="n">
        <v>44</v>
      </c>
      <c r="N41" t="n">
        <v>76.11</v>
      </c>
      <c r="O41" t="n">
        <v>34942.02</v>
      </c>
      <c r="P41" t="n">
        <v>295.43</v>
      </c>
      <c r="Q41" t="n">
        <v>2104.12</v>
      </c>
      <c r="R41" t="n">
        <v>104.82</v>
      </c>
      <c r="S41" t="n">
        <v>60.53</v>
      </c>
      <c r="T41" t="n">
        <v>22186.77</v>
      </c>
      <c r="U41" t="n">
        <v>0.58</v>
      </c>
      <c r="V41" t="n">
        <v>0.92</v>
      </c>
      <c r="W41" t="n">
        <v>0.24</v>
      </c>
      <c r="X41" t="n">
        <v>1.35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4.2285</v>
      </c>
      <c r="E42" t="n">
        <v>23.65</v>
      </c>
      <c r="F42" t="n">
        <v>18.5</v>
      </c>
      <c r="G42" t="n">
        <v>25.82</v>
      </c>
      <c r="H42" t="n">
        <v>0.32</v>
      </c>
      <c r="I42" t="n">
        <v>43</v>
      </c>
      <c r="J42" t="n">
        <v>281.91</v>
      </c>
      <c r="K42" t="n">
        <v>60.56</v>
      </c>
      <c r="L42" t="n">
        <v>5</v>
      </c>
      <c r="M42" t="n">
        <v>41</v>
      </c>
      <c r="N42" t="n">
        <v>76.34999999999999</v>
      </c>
      <c r="O42" t="n">
        <v>35003.04</v>
      </c>
      <c r="P42" t="n">
        <v>291.65</v>
      </c>
      <c r="Q42" t="n">
        <v>2103.88</v>
      </c>
      <c r="R42" t="n">
        <v>100.66</v>
      </c>
      <c r="S42" t="n">
        <v>60.53</v>
      </c>
      <c r="T42" t="n">
        <v>20121.45</v>
      </c>
      <c r="U42" t="n">
        <v>0.6</v>
      </c>
      <c r="V42" t="n">
        <v>0.93</v>
      </c>
      <c r="W42" t="n">
        <v>0.23</v>
      </c>
      <c r="X42" t="n">
        <v>1.23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4.257</v>
      </c>
      <c r="E43" t="n">
        <v>23.49</v>
      </c>
      <c r="F43" t="n">
        <v>18.45</v>
      </c>
      <c r="G43" t="n">
        <v>27</v>
      </c>
      <c r="H43" t="n">
        <v>0.33</v>
      </c>
      <c r="I43" t="n">
        <v>41</v>
      </c>
      <c r="J43" t="n">
        <v>282.4</v>
      </c>
      <c r="K43" t="n">
        <v>60.56</v>
      </c>
      <c r="L43" t="n">
        <v>5.25</v>
      </c>
      <c r="M43" t="n">
        <v>39</v>
      </c>
      <c r="N43" t="n">
        <v>76.59999999999999</v>
      </c>
      <c r="O43" t="n">
        <v>35064.15</v>
      </c>
      <c r="P43" t="n">
        <v>288.95</v>
      </c>
      <c r="Q43" t="n">
        <v>2103.96</v>
      </c>
      <c r="R43" t="n">
        <v>98.79000000000001</v>
      </c>
      <c r="S43" t="n">
        <v>60.53</v>
      </c>
      <c r="T43" t="n">
        <v>19195.91</v>
      </c>
      <c r="U43" t="n">
        <v>0.61</v>
      </c>
      <c r="V43" t="n">
        <v>0.93</v>
      </c>
      <c r="W43" t="n">
        <v>0.23</v>
      </c>
      <c r="X43" t="n">
        <v>1.17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4.288</v>
      </c>
      <c r="E44" t="n">
        <v>23.32</v>
      </c>
      <c r="F44" t="n">
        <v>18.38</v>
      </c>
      <c r="G44" t="n">
        <v>28.28</v>
      </c>
      <c r="H44" t="n">
        <v>0.35</v>
      </c>
      <c r="I44" t="n">
        <v>39</v>
      </c>
      <c r="J44" t="n">
        <v>282.9</v>
      </c>
      <c r="K44" t="n">
        <v>60.56</v>
      </c>
      <c r="L44" t="n">
        <v>5.5</v>
      </c>
      <c r="M44" t="n">
        <v>37</v>
      </c>
      <c r="N44" t="n">
        <v>76.84999999999999</v>
      </c>
      <c r="O44" t="n">
        <v>35125.37</v>
      </c>
      <c r="P44" t="n">
        <v>286.14</v>
      </c>
      <c r="Q44" t="n">
        <v>2103.9</v>
      </c>
      <c r="R44" t="n">
        <v>96.67</v>
      </c>
      <c r="S44" t="n">
        <v>60.53</v>
      </c>
      <c r="T44" t="n">
        <v>18143.1</v>
      </c>
      <c r="U44" t="n">
        <v>0.63</v>
      </c>
      <c r="V44" t="n">
        <v>0.93</v>
      </c>
      <c r="W44" t="n">
        <v>0.23</v>
      </c>
      <c r="X44" t="n">
        <v>1.11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4.3193</v>
      </c>
      <c r="E45" t="n">
        <v>23.15</v>
      </c>
      <c r="F45" t="n">
        <v>18.32</v>
      </c>
      <c r="G45" t="n">
        <v>29.71</v>
      </c>
      <c r="H45" t="n">
        <v>0.36</v>
      </c>
      <c r="I45" t="n">
        <v>37</v>
      </c>
      <c r="J45" t="n">
        <v>283.4</v>
      </c>
      <c r="K45" t="n">
        <v>60.56</v>
      </c>
      <c r="L45" t="n">
        <v>5.75</v>
      </c>
      <c r="M45" t="n">
        <v>35</v>
      </c>
      <c r="N45" t="n">
        <v>77.09</v>
      </c>
      <c r="O45" t="n">
        <v>35186.68</v>
      </c>
      <c r="P45" t="n">
        <v>283.72</v>
      </c>
      <c r="Q45" t="n">
        <v>2104</v>
      </c>
      <c r="R45" t="n">
        <v>94.52</v>
      </c>
      <c r="S45" t="n">
        <v>60.53</v>
      </c>
      <c r="T45" t="n">
        <v>17081.25</v>
      </c>
      <c r="U45" t="n">
        <v>0.64</v>
      </c>
      <c r="V45" t="n">
        <v>0.9399999999999999</v>
      </c>
      <c r="W45" t="n">
        <v>0.22</v>
      </c>
      <c r="X45" t="n">
        <v>1.04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4.3538</v>
      </c>
      <c r="E46" t="n">
        <v>22.97</v>
      </c>
      <c r="F46" t="n">
        <v>18.24</v>
      </c>
      <c r="G46" t="n">
        <v>31.27</v>
      </c>
      <c r="H46" t="n">
        <v>0.38</v>
      </c>
      <c r="I46" t="n">
        <v>35</v>
      </c>
      <c r="J46" t="n">
        <v>283.9</v>
      </c>
      <c r="K46" t="n">
        <v>60.56</v>
      </c>
      <c r="L46" t="n">
        <v>6</v>
      </c>
      <c r="M46" t="n">
        <v>33</v>
      </c>
      <c r="N46" t="n">
        <v>77.34</v>
      </c>
      <c r="O46" t="n">
        <v>35248.1</v>
      </c>
      <c r="P46" t="n">
        <v>280.67</v>
      </c>
      <c r="Q46" t="n">
        <v>2103.92</v>
      </c>
      <c r="R46" t="n">
        <v>91.95</v>
      </c>
      <c r="S46" t="n">
        <v>60.53</v>
      </c>
      <c r="T46" t="n">
        <v>15807.06</v>
      </c>
      <c r="U46" t="n">
        <v>0.66</v>
      </c>
      <c r="V46" t="n">
        <v>0.9399999999999999</v>
      </c>
      <c r="W46" t="n">
        <v>0.22</v>
      </c>
      <c r="X46" t="n">
        <v>0.96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4.3844</v>
      </c>
      <c r="E47" t="n">
        <v>22.81</v>
      </c>
      <c r="F47" t="n">
        <v>18.18</v>
      </c>
      <c r="G47" t="n">
        <v>33.06</v>
      </c>
      <c r="H47" t="n">
        <v>0.39</v>
      </c>
      <c r="I47" t="n">
        <v>33</v>
      </c>
      <c r="J47" t="n">
        <v>284.4</v>
      </c>
      <c r="K47" t="n">
        <v>60.56</v>
      </c>
      <c r="L47" t="n">
        <v>6.25</v>
      </c>
      <c r="M47" t="n">
        <v>31</v>
      </c>
      <c r="N47" t="n">
        <v>77.59</v>
      </c>
      <c r="O47" t="n">
        <v>35309.61</v>
      </c>
      <c r="P47" t="n">
        <v>277.87</v>
      </c>
      <c r="Q47" t="n">
        <v>2103.85</v>
      </c>
      <c r="R47" t="n">
        <v>90.16</v>
      </c>
      <c r="S47" t="n">
        <v>60.53</v>
      </c>
      <c r="T47" t="n">
        <v>14920.22</v>
      </c>
      <c r="U47" t="n">
        <v>0.67</v>
      </c>
      <c r="V47" t="n">
        <v>0.95</v>
      </c>
      <c r="W47" t="n">
        <v>0.22</v>
      </c>
      <c r="X47" t="n">
        <v>0.91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4.4</v>
      </c>
      <c r="E48" t="n">
        <v>22.73</v>
      </c>
      <c r="F48" t="n">
        <v>18.16</v>
      </c>
      <c r="G48" t="n">
        <v>34.04</v>
      </c>
      <c r="H48" t="n">
        <v>0.41</v>
      </c>
      <c r="I48" t="n">
        <v>32</v>
      </c>
      <c r="J48" t="n">
        <v>284.89</v>
      </c>
      <c r="K48" t="n">
        <v>60.56</v>
      </c>
      <c r="L48" t="n">
        <v>6.5</v>
      </c>
      <c r="M48" t="n">
        <v>30</v>
      </c>
      <c r="N48" t="n">
        <v>77.84</v>
      </c>
      <c r="O48" t="n">
        <v>35371.22</v>
      </c>
      <c r="P48" t="n">
        <v>276.31</v>
      </c>
      <c r="Q48" t="n">
        <v>2103.93</v>
      </c>
      <c r="R48" t="n">
        <v>89.27</v>
      </c>
      <c r="S48" t="n">
        <v>60.53</v>
      </c>
      <c r="T48" t="n">
        <v>14477.91</v>
      </c>
      <c r="U48" t="n">
        <v>0.68</v>
      </c>
      <c r="V48" t="n">
        <v>0.95</v>
      </c>
      <c r="W48" t="n">
        <v>0.21</v>
      </c>
      <c r="X48" t="n">
        <v>0.88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4.4339</v>
      </c>
      <c r="E49" t="n">
        <v>22.55</v>
      </c>
      <c r="F49" t="n">
        <v>18.09</v>
      </c>
      <c r="G49" t="n">
        <v>36.17</v>
      </c>
      <c r="H49" t="n">
        <v>0.42</v>
      </c>
      <c r="I49" t="n">
        <v>30</v>
      </c>
      <c r="J49" t="n">
        <v>285.39</v>
      </c>
      <c r="K49" t="n">
        <v>60.56</v>
      </c>
      <c r="L49" t="n">
        <v>6.75</v>
      </c>
      <c r="M49" t="n">
        <v>28</v>
      </c>
      <c r="N49" t="n">
        <v>78.09</v>
      </c>
      <c r="O49" t="n">
        <v>35432.93</v>
      </c>
      <c r="P49" t="n">
        <v>272.84</v>
      </c>
      <c r="Q49" t="n">
        <v>2103.88</v>
      </c>
      <c r="R49" t="n">
        <v>86.91</v>
      </c>
      <c r="S49" t="n">
        <v>60.53</v>
      </c>
      <c r="T49" t="n">
        <v>13311.19</v>
      </c>
      <c r="U49" t="n">
        <v>0.7</v>
      </c>
      <c r="V49" t="n">
        <v>0.95</v>
      </c>
      <c r="W49" t="n">
        <v>0.21</v>
      </c>
      <c r="X49" t="n">
        <v>0.8100000000000001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4.4518</v>
      </c>
      <c r="E50" t="n">
        <v>22.46</v>
      </c>
      <c r="F50" t="n">
        <v>18.05</v>
      </c>
      <c r="G50" t="n">
        <v>37.34</v>
      </c>
      <c r="H50" t="n">
        <v>0.44</v>
      </c>
      <c r="I50" t="n">
        <v>29</v>
      </c>
      <c r="J50" t="n">
        <v>285.9</v>
      </c>
      <c r="K50" t="n">
        <v>60.56</v>
      </c>
      <c r="L50" t="n">
        <v>7</v>
      </c>
      <c r="M50" t="n">
        <v>27</v>
      </c>
      <c r="N50" t="n">
        <v>78.34</v>
      </c>
      <c r="O50" t="n">
        <v>35494.74</v>
      </c>
      <c r="P50" t="n">
        <v>270.46</v>
      </c>
      <c r="Q50" t="n">
        <v>2103.94</v>
      </c>
      <c r="R50" t="n">
        <v>85.64</v>
      </c>
      <c r="S50" t="n">
        <v>60.53</v>
      </c>
      <c r="T50" t="n">
        <v>12680.35</v>
      </c>
      <c r="U50" t="n">
        <v>0.71</v>
      </c>
      <c r="V50" t="n">
        <v>0.95</v>
      </c>
      <c r="W50" t="n">
        <v>0.21</v>
      </c>
      <c r="X50" t="n">
        <v>0.77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4.4729</v>
      </c>
      <c r="E51" t="n">
        <v>22.36</v>
      </c>
      <c r="F51" t="n">
        <v>17.99</v>
      </c>
      <c r="G51" t="n">
        <v>38.56</v>
      </c>
      <c r="H51" t="n">
        <v>0.45</v>
      </c>
      <c r="I51" t="n">
        <v>28</v>
      </c>
      <c r="J51" t="n">
        <v>286.4</v>
      </c>
      <c r="K51" t="n">
        <v>60.56</v>
      </c>
      <c r="L51" t="n">
        <v>7.25</v>
      </c>
      <c r="M51" t="n">
        <v>26</v>
      </c>
      <c r="N51" t="n">
        <v>78.59</v>
      </c>
      <c r="O51" t="n">
        <v>35556.78</v>
      </c>
      <c r="P51" t="n">
        <v>267.94</v>
      </c>
      <c r="Q51" t="n">
        <v>2103.9</v>
      </c>
      <c r="R51" t="n">
        <v>83.76000000000001</v>
      </c>
      <c r="S51" t="n">
        <v>60.53</v>
      </c>
      <c r="T51" t="n">
        <v>11742.54</v>
      </c>
      <c r="U51" t="n">
        <v>0.72</v>
      </c>
      <c r="V51" t="n">
        <v>0.96</v>
      </c>
      <c r="W51" t="n">
        <v>0.21</v>
      </c>
      <c r="X51" t="n">
        <v>0.72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4.5069</v>
      </c>
      <c r="E52" t="n">
        <v>22.19</v>
      </c>
      <c r="F52" t="n">
        <v>17.88</v>
      </c>
      <c r="G52" t="n">
        <v>39.73</v>
      </c>
      <c r="H52" t="n">
        <v>0.47</v>
      </c>
      <c r="I52" t="n">
        <v>27</v>
      </c>
      <c r="J52" t="n">
        <v>286.9</v>
      </c>
      <c r="K52" t="n">
        <v>60.56</v>
      </c>
      <c r="L52" t="n">
        <v>7.5</v>
      </c>
      <c r="M52" t="n">
        <v>25</v>
      </c>
      <c r="N52" t="n">
        <v>78.84999999999999</v>
      </c>
      <c r="O52" t="n">
        <v>35618.8</v>
      </c>
      <c r="P52" t="n">
        <v>263.43</v>
      </c>
      <c r="Q52" t="n">
        <v>2103.9</v>
      </c>
      <c r="R52" t="n">
        <v>80.11</v>
      </c>
      <c r="S52" t="n">
        <v>60.53</v>
      </c>
      <c r="T52" t="n">
        <v>9923</v>
      </c>
      <c r="U52" t="n">
        <v>0.76</v>
      </c>
      <c r="V52" t="n">
        <v>0.96</v>
      </c>
      <c r="W52" t="n">
        <v>0.2</v>
      </c>
      <c r="X52" t="n">
        <v>0.6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4.4586</v>
      </c>
      <c r="E53" t="n">
        <v>22.43</v>
      </c>
      <c r="F53" t="n">
        <v>18.17</v>
      </c>
      <c r="G53" t="n">
        <v>41.93</v>
      </c>
      <c r="H53" t="n">
        <v>0.48</v>
      </c>
      <c r="I53" t="n">
        <v>26</v>
      </c>
      <c r="J53" t="n">
        <v>287.41</v>
      </c>
      <c r="K53" t="n">
        <v>60.56</v>
      </c>
      <c r="L53" t="n">
        <v>7.75</v>
      </c>
      <c r="M53" t="n">
        <v>24</v>
      </c>
      <c r="N53" t="n">
        <v>79.09999999999999</v>
      </c>
      <c r="O53" t="n">
        <v>35680.92</v>
      </c>
      <c r="P53" t="n">
        <v>268.37</v>
      </c>
      <c r="Q53" t="n">
        <v>2103.84</v>
      </c>
      <c r="R53" t="n">
        <v>90.19</v>
      </c>
      <c r="S53" t="n">
        <v>60.53</v>
      </c>
      <c r="T53" t="n">
        <v>14968.17</v>
      </c>
      <c r="U53" t="n">
        <v>0.67</v>
      </c>
      <c r="V53" t="n">
        <v>0.95</v>
      </c>
      <c r="W53" t="n">
        <v>0.21</v>
      </c>
      <c r="X53" t="n">
        <v>0.89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4.5069</v>
      </c>
      <c r="E54" t="n">
        <v>22.19</v>
      </c>
      <c r="F54" t="n">
        <v>17.98</v>
      </c>
      <c r="G54" t="n">
        <v>43.16</v>
      </c>
      <c r="H54" t="n">
        <v>0.49</v>
      </c>
      <c r="I54" t="n">
        <v>25</v>
      </c>
      <c r="J54" t="n">
        <v>287.91</v>
      </c>
      <c r="K54" t="n">
        <v>60.56</v>
      </c>
      <c r="L54" t="n">
        <v>8</v>
      </c>
      <c r="M54" t="n">
        <v>23</v>
      </c>
      <c r="N54" t="n">
        <v>79.36</v>
      </c>
      <c r="O54" t="n">
        <v>35743.15</v>
      </c>
      <c r="P54" t="n">
        <v>262.89</v>
      </c>
      <c r="Q54" t="n">
        <v>2103.94</v>
      </c>
      <c r="R54" t="n">
        <v>83.64</v>
      </c>
      <c r="S54" t="n">
        <v>60.53</v>
      </c>
      <c r="T54" t="n">
        <v>11698.24</v>
      </c>
      <c r="U54" t="n">
        <v>0.72</v>
      </c>
      <c r="V54" t="n">
        <v>0.96</v>
      </c>
      <c r="W54" t="n">
        <v>0.2</v>
      </c>
      <c r="X54" t="n">
        <v>0.7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4.5216</v>
      </c>
      <c r="E55" t="n">
        <v>22.12</v>
      </c>
      <c r="F55" t="n">
        <v>17.96</v>
      </c>
      <c r="G55" t="n">
        <v>44.9</v>
      </c>
      <c r="H55" t="n">
        <v>0.51</v>
      </c>
      <c r="I55" t="n">
        <v>24</v>
      </c>
      <c r="J55" t="n">
        <v>288.42</v>
      </c>
      <c r="K55" t="n">
        <v>60.56</v>
      </c>
      <c r="L55" t="n">
        <v>8.25</v>
      </c>
      <c r="M55" t="n">
        <v>22</v>
      </c>
      <c r="N55" t="n">
        <v>79.61</v>
      </c>
      <c r="O55" t="n">
        <v>35805.48</v>
      </c>
      <c r="P55" t="n">
        <v>260.41</v>
      </c>
      <c r="Q55" t="n">
        <v>2103.95</v>
      </c>
      <c r="R55" t="n">
        <v>82.88</v>
      </c>
      <c r="S55" t="n">
        <v>60.53</v>
      </c>
      <c r="T55" t="n">
        <v>11326.65</v>
      </c>
      <c r="U55" t="n">
        <v>0.73</v>
      </c>
      <c r="V55" t="n">
        <v>0.96</v>
      </c>
      <c r="W55" t="n">
        <v>0.2</v>
      </c>
      <c r="X55" t="n">
        <v>0.68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4.5429</v>
      </c>
      <c r="E56" t="n">
        <v>22.01</v>
      </c>
      <c r="F56" t="n">
        <v>17.91</v>
      </c>
      <c r="G56" t="n">
        <v>46.72</v>
      </c>
      <c r="H56" t="n">
        <v>0.52</v>
      </c>
      <c r="I56" t="n">
        <v>23</v>
      </c>
      <c r="J56" t="n">
        <v>288.92</v>
      </c>
      <c r="K56" t="n">
        <v>60.56</v>
      </c>
      <c r="L56" t="n">
        <v>8.5</v>
      </c>
      <c r="M56" t="n">
        <v>21</v>
      </c>
      <c r="N56" t="n">
        <v>79.87</v>
      </c>
      <c r="O56" t="n">
        <v>35867.91</v>
      </c>
      <c r="P56" t="n">
        <v>257.7</v>
      </c>
      <c r="Q56" t="n">
        <v>2103.84</v>
      </c>
      <c r="R56" t="n">
        <v>81.34999999999999</v>
      </c>
      <c r="S56" t="n">
        <v>60.53</v>
      </c>
      <c r="T56" t="n">
        <v>10562.96</v>
      </c>
      <c r="U56" t="n">
        <v>0.74</v>
      </c>
      <c r="V56" t="n">
        <v>0.96</v>
      </c>
      <c r="W56" t="n">
        <v>0.2</v>
      </c>
      <c r="X56" t="n">
        <v>0.63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4.5612</v>
      </c>
      <c r="E57" t="n">
        <v>21.92</v>
      </c>
      <c r="F57" t="n">
        <v>17.87</v>
      </c>
      <c r="G57" t="n">
        <v>48.75</v>
      </c>
      <c r="H57" t="n">
        <v>0.54</v>
      </c>
      <c r="I57" t="n">
        <v>22</v>
      </c>
      <c r="J57" t="n">
        <v>289.43</v>
      </c>
      <c r="K57" t="n">
        <v>60.56</v>
      </c>
      <c r="L57" t="n">
        <v>8.75</v>
      </c>
      <c r="M57" t="n">
        <v>20</v>
      </c>
      <c r="N57" t="n">
        <v>80.12</v>
      </c>
      <c r="O57" t="n">
        <v>35930.44</v>
      </c>
      <c r="P57" t="n">
        <v>255.14</v>
      </c>
      <c r="Q57" t="n">
        <v>2103.88</v>
      </c>
      <c r="R57" t="n">
        <v>80.06</v>
      </c>
      <c r="S57" t="n">
        <v>60.53</v>
      </c>
      <c r="T57" t="n">
        <v>9925.49</v>
      </c>
      <c r="U57" t="n">
        <v>0.76</v>
      </c>
      <c r="V57" t="n">
        <v>0.96</v>
      </c>
      <c r="W57" t="n">
        <v>0.2</v>
      </c>
      <c r="X57" t="n">
        <v>0.6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4.5606</v>
      </c>
      <c r="E58" t="n">
        <v>21.93</v>
      </c>
      <c r="F58" t="n">
        <v>17.88</v>
      </c>
      <c r="G58" t="n">
        <v>48.76</v>
      </c>
      <c r="H58" t="n">
        <v>0.55</v>
      </c>
      <c r="I58" t="n">
        <v>22</v>
      </c>
      <c r="J58" t="n">
        <v>289.94</v>
      </c>
      <c r="K58" t="n">
        <v>60.56</v>
      </c>
      <c r="L58" t="n">
        <v>9</v>
      </c>
      <c r="M58" t="n">
        <v>20</v>
      </c>
      <c r="N58" t="n">
        <v>80.38</v>
      </c>
      <c r="O58" t="n">
        <v>35993.08</v>
      </c>
      <c r="P58" t="n">
        <v>252.69</v>
      </c>
      <c r="Q58" t="n">
        <v>2103.92</v>
      </c>
      <c r="R58" t="n">
        <v>80.15000000000001</v>
      </c>
      <c r="S58" t="n">
        <v>60.53</v>
      </c>
      <c r="T58" t="n">
        <v>9971.1</v>
      </c>
      <c r="U58" t="n">
        <v>0.76</v>
      </c>
      <c r="V58" t="n">
        <v>0.96</v>
      </c>
      <c r="W58" t="n">
        <v>0.2</v>
      </c>
      <c r="X58" t="n">
        <v>0.6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4.5787</v>
      </c>
      <c r="E59" t="n">
        <v>21.84</v>
      </c>
      <c r="F59" t="n">
        <v>17.84</v>
      </c>
      <c r="G59" t="n">
        <v>50.98</v>
      </c>
      <c r="H59" t="n">
        <v>0.57</v>
      </c>
      <c r="I59" t="n">
        <v>21</v>
      </c>
      <c r="J59" t="n">
        <v>290.45</v>
      </c>
      <c r="K59" t="n">
        <v>60.56</v>
      </c>
      <c r="L59" t="n">
        <v>9.25</v>
      </c>
      <c r="M59" t="n">
        <v>19</v>
      </c>
      <c r="N59" t="n">
        <v>80.64</v>
      </c>
      <c r="O59" t="n">
        <v>36055.83</v>
      </c>
      <c r="P59" t="n">
        <v>250.67</v>
      </c>
      <c r="Q59" t="n">
        <v>2103.89</v>
      </c>
      <c r="R59" t="n">
        <v>79</v>
      </c>
      <c r="S59" t="n">
        <v>60.53</v>
      </c>
      <c r="T59" t="n">
        <v>9402.309999999999</v>
      </c>
      <c r="U59" t="n">
        <v>0.77</v>
      </c>
      <c r="V59" t="n">
        <v>0.96</v>
      </c>
      <c r="W59" t="n">
        <v>0.2</v>
      </c>
      <c r="X59" t="n">
        <v>0.57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4.5941</v>
      </c>
      <c r="E60" t="n">
        <v>21.77</v>
      </c>
      <c r="F60" t="n">
        <v>17.82</v>
      </c>
      <c r="G60" t="n">
        <v>53.46</v>
      </c>
      <c r="H60" t="n">
        <v>0.58</v>
      </c>
      <c r="I60" t="n">
        <v>20</v>
      </c>
      <c r="J60" t="n">
        <v>290.96</v>
      </c>
      <c r="K60" t="n">
        <v>60.56</v>
      </c>
      <c r="L60" t="n">
        <v>9.5</v>
      </c>
      <c r="M60" t="n">
        <v>18</v>
      </c>
      <c r="N60" t="n">
        <v>80.90000000000001</v>
      </c>
      <c r="O60" t="n">
        <v>36118.68</v>
      </c>
      <c r="P60" t="n">
        <v>247.85</v>
      </c>
      <c r="Q60" t="n">
        <v>2103.86</v>
      </c>
      <c r="R60" t="n">
        <v>78.40000000000001</v>
      </c>
      <c r="S60" t="n">
        <v>60.53</v>
      </c>
      <c r="T60" t="n">
        <v>9106.33</v>
      </c>
      <c r="U60" t="n">
        <v>0.77</v>
      </c>
      <c r="V60" t="n">
        <v>0.96</v>
      </c>
      <c r="W60" t="n">
        <v>0.2</v>
      </c>
      <c r="X60" t="n">
        <v>0.54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4.6146</v>
      </c>
      <c r="E61" t="n">
        <v>21.67</v>
      </c>
      <c r="F61" t="n">
        <v>17.78</v>
      </c>
      <c r="G61" t="n">
        <v>56.14</v>
      </c>
      <c r="H61" t="n">
        <v>0.6</v>
      </c>
      <c r="I61" t="n">
        <v>19</v>
      </c>
      <c r="J61" t="n">
        <v>291.47</v>
      </c>
      <c r="K61" t="n">
        <v>60.56</v>
      </c>
      <c r="L61" t="n">
        <v>9.75</v>
      </c>
      <c r="M61" t="n">
        <v>17</v>
      </c>
      <c r="N61" t="n">
        <v>81.16</v>
      </c>
      <c r="O61" t="n">
        <v>36181.64</v>
      </c>
      <c r="P61" t="n">
        <v>245.19</v>
      </c>
      <c r="Q61" t="n">
        <v>2103.95</v>
      </c>
      <c r="R61" t="n">
        <v>76.84</v>
      </c>
      <c r="S61" t="n">
        <v>60.53</v>
      </c>
      <c r="T61" t="n">
        <v>8330.360000000001</v>
      </c>
      <c r="U61" t="n">
        <v>0.79</v>
      </c>
      <c r="V61" t="n">
        <v>0.97</v>
      </c>
      <c r="W61" t="n">
        <v>0.2</v>
      </c>
      <c r="X61" t="n">
        <v>0.5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4.6223</v>
      </c>
      <c r="E62" t="n">
        <v>21.63</v>
      </c>
      <c r="F62" t="n">
        <v>17.74</v>
      </c>
      <c r="G62" t="n">
        <v>56.02</v>
      </c>
      <c r="H62" t="n">
        <v>0.61</v>
      </c>
      <c r="I62" t="n">
        <v>19</v>
      </c>
      <c r="J62" t="n">
        <v>291.98</v>
      </c>
      <c r="K62" t="n">
        <v>60.56</v>
      </c>
      <c r="L62" t="n">
        <v>10</v>
      </c>
      <c r="M62" t="n">
        <v>17</v>
      </c>
      <c r="N62" t="n">
        <v>81.42</v>
      </c>
      <c r="O62" t="n">
        <v>36244.71</v>
      </c>
      <c r="P62" t="n">
        <v>243.03</v>
      </c>
      <c r="Q62" t="n">
        <v>2103.95</v>
      </c>
      <c r="R62" t="n">
        <v>75.61</v>
      </c>
      <c r="S62" t="n">
        <v>60.53</v>
      </c>
      <c r="T62" t="n">
        <v>7713.86</v>
      </c>
      <c r="U62" t="n">
        <v>0.8</v>
      </c>
      <c r="V62" t="n">
        <v>0.97</v>
      </c>
      <c r="W62" t="n">
        <v>0.19</v>
      </c>
      <c r="X62" t="n">
        <v>0.46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4.6467</v>
      </c>
      <c r="E63" t="n">
        <v>21.52</v>
      </c>
      <c r="F63" t="n">
        <v>17.68</v>
      </c>
      <c r="G63" t="n">
        <v>58.93</v>
      </c>
      <c r="H63" t="n">
        <v>0.62</v>
      </c>
      <c r="I63" t="n">
        <v>18</v>
      </c>
      <c r="J63" t="n">
        <v>292.49</v>
      </c>
      <c r="K63" t="n">
        <v>60.56</v>
      </c>
      <c r="L63" t="n">
        <v>10.25</v>
      </c>
      <c r="M63" t="n">
        <v>16</v>
      </c>
      <c r="N63" t="n">
        <v>81.68000000000001</v>
      </c>
      <c r="O63" t="n">
        <v>36307.88</v>
      </c>
      <c r="P63" t="n">
        <v>239.95</v>
      </c>
      <c r="Q63" t="n">
        <v>2103.84</v>
      </c>
      <c r="R63" t="n">
        <v>73.78</v>
      </c>
      <c r="S63" t="n">
        <v>60.53</v>
      </c>
      <c r="T63" t="n">
        <v>6803.04</v>
      </c>
      <c r="U63" t="n">
        <v>0.82</v>
      </c>
      <c r="V63" t="n">
        <v>0.97</v>
      </c>
      <c r="W63" t="n">
        <v>0.18</v>
      </c>
      <c r="X63" t="n">
        <v>0.4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4.622</v>
      </c>
      <c r="E64" t="n">
        <v>21.64</v>
      </c>
      <c r="F64" t="n">
        <v>17.79</v>
      </c>
      <c r="G64" t="n">
        <v>59.31</v>
      </c>
      <c r="H64" t="n">
        <v>0.64</v>
      </c>
      <c r="I64" t="n">
        <v>18</v>
      </c>
      <c r="J64" t="n">
        <v>293</v>
      </c>
      <c r="K64" t="n">
        <v>60.56</v>
      </c>
      <c r="L64" t="n">
        <v>10.5</v>
      </c>
      <c r="M64" t="n">
        <v>16</v>
      </c>
      <c r="N64" t="n">
        <v>81.95</v>
      </c>
      <c r="O64" t="n">
        <v>36371.17</v>
      </c>
      <c r="P64" t="n">
        <v>240.27</v>
      </c>
      <c r="Q64" t="n">
        <v>2103.93</v>
      </c>
      <c r="R64" t="n">
        <v>77.64</v>
      </c>
      <c r="S64" t="n">
        <v>60.53</v>
      </c>
      <c r="T64" t="n">
        <v>8737.25</v>
      </c>
      <c r="U64" t="n">
        <v>0.78</v>
      </c>
      <c r="V64" t="n">
        <v>0.97</v>
      </c>
      <c r="W64" t="n">
        <v>0.19</v>
      </c>
      <c r="X64" t="n">
        <v>0.52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4.6411</v>
      </c>
      <c r="E65" t="n">
        <v>21.55</v>
      </c>
      <c r="F65" t="n">
        <v>17.76</v>
      </c>
      <c r="G65" t="n">
        <v>62.67</v>
      </c>
      <c r="H65" t="n">
        <v>0.65</v>
      </c>
      <c r="I65" t="n">
        <v>17</v>
      </c>
      <c r="J65" t="n">
        <v>293.52</v>
      </c>
      <c r="K65" t="n">
        <v>60.56</v>
      </c>
      <c r="L65" t="n">
        <v>10.75</v>
      </c>
      <c r="M65" t="n">
        <v>13</v>
      </c>
      <c r="N65" t="n">
        <v>82.20999999999999</v>
      </c>
      <c r="O65" t="n">
        <v>36434.56</v>
      </c>
      <c r="P65" t="n">
        <v>236.45</v>
      </c>
      <c r="Q65" t="n">
        <v>2104</v>
      </c>
      <c r="R65" t="n">
        <v>76.28</v>
      </c>
      <c r="S65" t="n">
        <v>60.53</v>
      </c>
      <c r="T65" t="n">
        <v>8062.35</v>
      </c>
      <c r="U65" t="n">
        <v>0.79</v>
      </c>
      <c r="V65" t="n">
        <v>0.97</v>
      </c>
      <c r="W65" t="n">
        <v>0.19</v>
      </c>
      <c r="X65" t="n">
        <v>0.48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4.6435</v>
      </c>
      <c r="E66" t="n">
        <v>21.54</v>
      </c>
      <c r="F66" t="n">
        <v>17.75</v>
      </c>
      <c r="G66" t="n">
        <v>62.63</v>
      </c>
      <c r="H66" t="n">
        <v>0.67</v>
      </c>
      <c r="I66" t="n">
        <v>17</v>
      </c>
      <c r="J66" t="n">
        <v>294.03</v>
      </c>
      <c r="K66" t="n">
        <v>60.56</v>
      </c>
      <c r="L66" t="n">
        <v>11</v>
      </c>
      <c r="M66" t="n">
        <v>10</v>
      </c>
      <c r="N66" t="n">
        <v>82.48</v>
      </c>
      <c r="O66" t="n">
        <v>36498.06</v>
      </c>
      <c r="P66" t="n">
        <v>235.37</v>
      </c>
      <c r="Q66" t="n">
        <v>2103.9</v>
      </c>
      <c r="R66" t="n">
        <v>75.65000000000001</v>
      </c>
      <c r="S66" t="n">
        <v>60.53</v>
      </c>
      <c r="T66" t="n">
        <v>7746.41</v>
      </c>
      <c r="U66" t="n">
        <v>0.8</v>
      </c>
      <c r="V66" t="n">
        <v>0.97</v>
      </c>
      <c r="W66" t="n">
        <v>0.2</v>
      </c>
      <c r="X66" t="n">
        <v>0.47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4.6419</v>
      </c>
      <c r="E67" t="n">
        <v>21.54</v>
      </c>
      <c r="F67" t="n">
        <v>17.75</v>
      </c>
      <c r="G67" t="n">
        <v>62.66</v>
      </c>
      <c r="H67" t="n">
        <v>0.68</v>
      </c>
      <c r="I67" t="n">
        <v>17</v>
      </c>
      <c r="J67" t="n">
        <v>294.55</v>
      </c>
      <c r="K67" t="n">
        <v>60.56</v>
      </c>
      <c r="L67" t="n">
        <v>11.25</v>
      </c>
      <c r="M67" t="n">
        <v>3</v>
      </c>
      <c r="N67" t="n">
        <v>82.73999999999999</v>
      </c>
      <c r="O67" t="n">
        <v>36561.67</v>
      </c>
      <c r="P67" t="n">
        <v>234.17</v>
      </c>
      <c r="Q67" t="n">
        <v>2103.86</v>
      </c>
      <c r="R67" t="n">
        <v>75.67</v>
      </c>
      <c r="S67" t="n">
        <v>60.53</v>
      </c>
      <c r="T67" t="n">
        <v>7753.15</v>
      </c>
      <c r="U67" t="n">
        <v>0.8</v>
      </c>
      <c r="V67" t="n">
        <v>0.97</v>
      </c>
      <c r="W67" t="n">
        <v>0.21</v>
      </c>
      <c r="X67" t="n">
        <v>0.48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4.6396</v>
      </c>
      <c r="E68" t="n">
        <v>21.55</v>
      </c>
      <c r="F68" t="n">
        <v>17.76</v>
      </c>
      <c r="G68" t="n">
        <v>62.7</v>
      </c>
      <c r="H68" t="n">
        <v>0.6899999999999999</v>
      </c>
      <c r="I68" t="n">
        <v>17</v>
      </c>
      <c r="J68" t="n">
        <v>295.06</v>
      </c>
      <c r="K68" t="n">
        <v>60.56</v>
      </c>
      <c r="L68" t="n">
        <v>11.5</v>
      </c>
      <c r="M68" t="n">
        <v>2</v>
      </c>
      <c r="N68" t="n">
        <v>83.01000000000001</v>
      </c>
      <c r="O68" t="n">
        <v>36625.39</v>
      </c>
      <c r="P68" t="n">
        <v>233.95</v>
      </c>
      <c r="Q68" t="n">
        <v>2103.95</v>
      </c>
      <c r="R68" t="n">
        <v>75.98</v>
      </c>
      <c r="S68" t="n">
        <v>60.53</v>
      </c>
      <c r="T68" t="n">
        <v>7907.99</v>
      </c>
      <c r="U68" t="n">
        <v>0.8</v>
      </c>
      <c r="V68" t="n">
        <v>0.97</v>
      </c>
      <c r="W68" t="n">
        <v>0.21</v>
      </c>
      <c r="X68" t="n">
        <v>0.49</v>
      </c>
      <c r="Y68" t="n">
        <v>1</v>
      </c>
      <c r="Z68" t="n">
        <v>10</v>
      </c>
    </row>
    <row r="69">
      <c r="A69" t="n">
        <v>43</v>
      </c>
      <c r="B69" t="n">
        <v>140</v>
      </c>
      <c r="C69" t="inlineStr">
        <is>
          <t xml:space="preserve">CONCLUIDO	</t>
        </is>
      </c>
      <c r="D69" t="n">
        <v>4.6391</v>
      </c>
      <c r="E69" t="n">
        <v>21.56</v>
      </c>
      <c r="F69" t="n">
        <v>17.77</v>
      </c>
      <c r="G69" t="n">
        <v>62.71</v>
      </c>
      <c r="H69" t="n">
        <v>0.71</v>
      </c>
      <c r="I69" t="n">
        <v>17</v>
      </c>
      <c r="J69" t="n">
        <v>295.58</v>
      </c>
      <c r="K69" t="n">
        <v>60.56</v>
      </c>
      <c r="L69" t="n">
        <v>11.75</v>
      </c>
      <c r="M69" t="n">
        <v>0</v>
      </c>
      <c r="N69" t="n">
        <v>83.28</v>
      </c>
      <c r="O69" t="n">
        <v>36689.22</v>
      </c>
      <c r="P69" t="n">
        <v>234.13</v>
      </c>
      <c r="Q69" t="n">
        <v>2103.84</v>
      </c>
      <c r="R69" t="n">
        <v>75.95999999999999</v>
      </c>
      <c r="S69" t="n">
        <v>60.53</v>
      </c>
      <c r="T69" t="n">
        <v>7897.63</v>
      </c>
      <c r="U69" t="n">
        <v>0.8</v>
      </c>
      <c r="V69" t="n">
        <v>0.97</v>
      </c>
      <c r="W69" t="n">
        <v>0.21</v>
      </c>
      <c r="X69" t="n">
        <v>0.49</v>
      </c>
      <c r="Y69" t="n">
        <v>1</v>
      </c>
      <c r="Z69" t="n">
        <v>10</v>
      </c>
    </row>
    <row r="70">
      <c r="A70" t="n">
        <v>0</v>
      </c>
      <c r="B70" t="n">
        <v>40</v>
      </c>
      <c r="C70" t="inlineStr">
        <is>
          <t xml:space="preserve">CONCLUIDO	</t>
        </is>
      </c>
      <c r="D70" t="n">
        <v>4.0737</v>
      </c>
      <c r="E70" t="n">
        <v>24.55</v>
      </c>
      <c r="F70" t="n">
        <v>20.49</v>
      </c>
      <c r="G70" t="n">
        <v>10.98</v>
      </c>
      <c r="H70" t="n">
        <v>0.2</v>
      </c>
      <c r="I70" t="n">
        <v>112</v>
      </c>
      <c r="J70" t="n">
        <v>89.87</v>
      </c>
      <c r="K70" t="n">
        <v>37.55</v>
      </c>
      <c r="L70" t="n">
        <v>1</v>
      </c>
      <c r="M70" t="n">
        <v>110</v>
      </c>
      <c r="N70" t="n">
        <v>11.32</v>
      </c>
      <c r="O70" t="n">
        <v>11317.98</v>
      </c>
      <c r="P70" t="n">
        <v>153.47</v>
      </c>
      <c r="Q70" t="n">
        <v>2104.15</v>
      </c>
      <c r="R70" t="n">
        <v>165.31</v>
      </c>
      <c r="S70" t="n">
        <v>60.53</v>
      </c>
      <c r="T70" t="n">
        <v>52101.27</v>
      </c>
      <c r="U70" t="n">
        <v>0.37</v>
      </c>
      <c r="V70" t="n">
        <v>0.84</v>
      </c>
      <c r="W70" t="n">
        <v>0.35</v>
      </c>
      <c r="X70" t="n">
        <v>3.21</v>
      </c>
      <c r="Y70" t="n">
        <v>1</v>
      </c>
      <c r="Z70" t="n">
        <v>10</v>
      </c>
    </row>
    <row r="71">
      <c r="A71" t="n">
        <v>1</v>
      </c>
      <c r="B71" t="n">
        <v>40</v>
      </c>
      <c r="C71" t="inlineStr">
        <is>
          <t xml:space="preserve">CONCLUIDO	</t>
        </is>
      </c>
      <c r="D71" t="n">
        <v>4.3456</v>
      </c>
      <c r="E71" t="n">
        <v>23.01</v>
      </c>
      <c r="F71" t="n">
        <v>19.54</v>
      </c>
      <c r="G71" t="n">
        <v>14.48</v>
      </c>
      <c r="H71" t="n">
        <v>0.24</v>
      </c>
      <c r="I71" t="n">
        <v>81</v>
      </c>
      <c r="J71" t="n">
        <v>90.18000000000001</v>
      </c>
      <c r="K71" t="n">
        <v>37.55</v>
      </c>
      <c r="L71" t="n">
        <v>1.25</v>
      </c>
      <c r="M71" t="n">
        <v>79</v>
      </c>
      <c r="N71" t="n">
        <v>11.37</v>
      </c>
      <c r="O71" t="n">
        <v>11355.7</v>
      </c>
      <c r="P71" t="n">
        <v>139.28</v>
      </c>
      <c r="Q71" t="n">
        <v>2104.29</v>
      </c>
      <c r="R71" t="n">
        <v>134.35</v>
      </c>
      <c r="S71" t="n">
        <v>60.53</v>
      </c>
      <c r="T71" t="n">
        <v>36775.47</v>
      </c>
      <c r="U71" t="n">
        <v>0.45</v>
      </c>
      <c r="V71" t="n">
        <v>0.88</v>
      </c>
      <c r="W71" t="n">
        <v>0.29</v>
      </c>
      <c r="X71" t="n">
        <v>2.26</v>
      </c>
      <c r="Y71" t="n">
        <v>1</v>
      </c>
      <c r="Z71" t="n">
        <v>10</v>
      </c>
    </row>
    <row r="72">
      <c r="A72" t="n">
        <v>2</v>
      </c>
      <c r="B72" t="n">
        <v>40</v>
      </c>
      <c r="C72" t="inlineStr">
        <is>
          <t xml:space="preserve">CONCLUIDO	</t>
        </is>
      </c>
      <c r="D72" t="n">
        <v>4.5159</v>
      </c>
      <c r="E72" t="n">
        <v>22.14</v>
      </c>
      <c r="F72" t="n">
        <v>19.01</v>
      </c>
      <c r="G72" t="n">
        <v>18.11</v>
      </c>
      <c r="H72" t="n">
        <v>0.29</v>
      </c>
      <c r="I72" t="n">
        <v>63</v>
      </c>
      <c r="J72" t="n">
        <v>90.48</v>
      </c>
      <c r="K72" t="n">
        <v>37.55</v>
      </c>
      <c r="L72" t="n">
        <v>1.5</v>
      </c>
      <c r="M72" t="n">
        <v>55</v>
      </c>
      <c r="N72" t="n">
        <v>11.43</v>
      </c>
      <c r="O72" t="n">
        <v>11393.43</v>
      </c>
      <c r="P72" t="n">
        <v>128.35</v>
      </c>
      <c r="Q72" t="n">
        <v>2104</v>
      </c>
      <c r="R72" t="n">
        <v>116.62</v>
      </c>
      <c r="S72" t="n">
        <v>60.53</v>
      </c>
      <c r="T72" t="n">
        <v>28000.91</v>
      </c>
      <c r="U72" t="n">
        <v>0.52</v>
      </c>
      <c r="V72" t="n">
        <v>0.9</v>
      </c>
      <c r="W72" t="n">
        <v>0.28</v>
      </c>
      <c r="X72" t="n">
        <v>1.74</v>
      </c>
      <c r="Y72" t="n">
        <v>1</v>
      </c>
      <c r="Z72" t="n">
        <v>10</v>
      </c>
    </row>
    <row r="73">
      <c r="A73" t="n">
        <v>3</v>
      </c>
      <c r="B73" t="n">
        <v>40</v>
      </c>
      <c r="C73" t="inlineStr">
        <is>
          <t xml:space="preserve">CONCLUIDO	</t>
        </is>
      </c>
      <c r="D73" t="n">
        <v>4.5641</v>
      </c>
      <c r="E73" t="n">
        <v>21.91</v>
      </c>
      <c r="F73" t="n">
        <v>18.93</v>
      </c>
      <c r="G73" t="n">
        <v>20.65</v>
      </c>
      <c r="H73" t="n">
        <v>0.34</v>
      </c>
      <c r="I73" t="n">
        <v>55</v>
      </c>
      <c r="J73" t="n">
        <v>90.79000000000001</v>
      </c>
      <c r="K73" t="n">
        <v>37.55</v>
      </c>
      <c r="L73" t="n">
        <v>1.75</v>
      </c>
      <c r="M73" t="n">
        <v>11</v>
      </c>
      <c r="N73" t="n">
        <v>11.49</v>
      </c>
      <c r="O73" t="n">
        <v>11431.19</v>
      </c>
      <c r="P73" t="n">
        <v>123.6</v>
      </c>
      <c r="Q73" t="n">
        <v>2103.99</v>
      </c>
      <c r="R73" t="n">
        <v>112.97</v>
      </c>
      <c r="S73" t="n">
        <v>60.53</v>
      </c>
      <c r="T73" t="n">
        <v>26217.17</v>
      </c>
      <c r="U73" t="n">
        <v>0.54</v>
      </c>
      <c r="V73" t="n">
        <v>0.91</v>
      </c>
      <c r="W73" t="n">
        <v>0.31</v>
      </c>
      <c r="X73" t="n">
        <v>1.65</v>
      </c>
      <c r="Y73" t="n">
        <v>1</v>
      </c>
      <c r="Z73" t="n">
        <v>10</v>
      </c>
    </row>
    <row r="74">
      <c r="A74" t="n">
        <v>4</v>
      </c>
      <c r="B74" t="n">
        <v>40</v>
      </c>
      <c r="C74" t="inlineStr">
        <is>
          <t xml:space="preserve">CONCLUIDO	</t>
        </is>
      </c>
      <c r="D74" t="n">
        <v>4.5594</v>
      </c>
      <c r="E74" t="n">
        <v>21.93</v>
      </c>
      <c r="F74" t="n">
        <v>18.97</v>
      </c>
      <c r="G74" t="n">
        <v>21.08</v>
      </c>
      <c r="H74" t="n">
        <v>0.39</v>
      </c>
      <c r="I74" t="n">
        <v>54</v>
      </c>
      <c r="J74" t="n">
        <v>91.09999999999999</v>
      </c>
      <c r="K74" t="n">
        <v>37.55</v>
      </c>
      <c r="L74" t="n">
        <v>2</v>
      </c>
      <c r="M74" t="n">
        <v>0</v>
      </c>
      <c r="N74" t="n">
        <v>11.54</v>
      </c>
      <c r="O74" t="n">
        <v>11468.97</v>
      </c>
      <c r="P74" t="n">
        <v>123.84</v>
      </c>
      <c r="Q74" t="n">
        <v>2104.09</v>
      </c>
      <c r="R74" t="n">
        <v>113.6</v>
      </c>
      <c r="S74" t="n">
        <v>60.53</v>
      </c>
      <c r="T74" t="n">
        <v>26537.13</v>
      </c>
      <c r="U74" t="n">
        <v>0.53</v>
      </c>
      <c r="V74" t="n">
        <v>0.91</v>
      </c>
      <c r="W74" t="n">
        <v>0.33</v>
      </c>
      <c r="X74" t="n">
        <v>1.69</v>
      </c>
      <c r="Y74" t="n">
        <v>1</v>
      </c>
      <c r="Z74" t="n">
        <v>10</v>
      </c>
    </row>
    <row r="75">
      <c r="A75" t="n">
        <v>0</v>
      </c>
      <c r="B75" t="n">
        <v>125</v>
      </c>
      <c r="C75" t="inlineStr">
        <is>
          <t xml:space="preserve">CONCLUIDO	</t>
        </is>
      </c>
      <c r="D75" t="n">
        <v>2.2969</v>
      </c>
      <c r="E75" t="n">
        <v>43.54</v>
      </c>
      <c r="F75" t="n">
        <v>26.42</v>
      </c>
      <c r="G75" t="n">
        <v>5.22</v>
      </c>
      <c r="H75" t="n">
        <v>0.07000000000000001</v>
      </c>
      <c r="I75" t="n">
        <v>304</v>
      </c>
      <c r="J75" t="n">
        <v>242.64</v>
      </c>
      <c r="K75" t="n">
        <v>58.47</v>
      </c>
      <c r="L75" t="n">
        <v>1</v>
      </c>
      <c r="M75" t="n">
        <v>302</v>
      </c>
      <c r="N75" t="n">
        <v>58.17</v>
      </c>
      <c r="O75" t="n">
        <v>30160.1</v>
      </c>
      <c r="P75" t="n">
        <v>417.55</v>
      </c>
      <c r="Q75" t="n">
        <v>2105.16</v>
      </c>
      <c r="R75" t="n">
        <v>359.72</v>
      </c>
      <c r="S75" t="n">
        <v>60.53</v>
      </c>
      <c r="T75" t="n">
        <v>148344.08</v>
      </c>
      <c r="U75" t="n">
        <v>0.17</v>
      </c>
      <c r="V75" t="n">
        <v>0.65</v>
      </c>
      <c r="W75" t="n">
        <v>0.66</v>
      </c>
      <c r="X75" t="n">
        <v>9.140000000000001</v>
      </c>
      <c r="Y75" t="n">
        <v>1</v>
      </c>
      <c r="Z75" t="n">
        <v>10</v>
      </c>
    </row>
    <row r="76">
      <c r="A76" t="n">
        <v>1</v>
      </c>
      <c r="B76" t="n">
        <v>125</v>
      </c>
      <c r="C76" t="inlineStr">
        <is>
          <t xml:space="preserve">CONCLUIDO	</t>
        </is>
      </c>
      <c r="D76" t="n">
        <v>2.73</v>
      </c>
      <c r="E76" t="n">
        <v>36.63</v>
      </c>
      <c r="F76" t="n">
        <v>23.67</v>
      </c>
      <c r="G76" t="n">
        <v>6.58</v>
      </c>
      <c r="H76" t="n">
        <v>0.09</v>
      </c>
      <c r="I76" t="n">
        <v>216</v>
      </c>
      <c r="J76" t="n">
        <v>243.08</v>
      </c>
      <c r="K76" t="n">
        <v>58.47</v>
      </c>
      <c r="L76" t="n">
        <v>1.25</v>
      </c>
      <c r="M76" t="n">
        <v>214</v>
      </c>
      <c r="N76" t="n">
        <v>58.36</v>
      </c>
      <c r="O76" t="n">
        <v>30214.33</v>
      </c>
      <c r="P76" t="n">
        <v>371.63</v>
      </c>
      <c r="Q76" t="n">
        <v>2104.46</v>
      </c>
      <c r="R76" t="n">
        <v>269.5</v>
      </c>
      <c r="S76" t="n">
        <v>60.53</v>
      </c>
      <c r="T76" t="n">
        <v>103673.55</v>
      </c>
      <c r="U76" t="n">
        <v>0.22</v>
      </c>
      <c r="V76" t="n">
        <v>0.73</v>
      </c>
      <c r="W76" t="n">
        <v>0.51</v>
      </c>
      <c r="X76" t="n">
        <v>6.39</v>
      </c>
      <c r="Y76" t="n">
        <v>1</v>
      </c>
      <c r="Z76" t="n">
        <v>10</v>
      </c>
    </row>
    <row r="77">
      <c r="A77" t="n">
        <v>2</v>
      </c>
      <c r="B77" t="n">
        <v>125</v>
      </c>
      <c r="C77" t="inlineStr">
        <is>
          <t xml:space="preserve">CONCLUIDO	</t>
        </is>
      </c>
      <c r="D77" t="n">
        <v>3.0534</v>
      </c>
      <c r="E77" t="n">
        <v>32.75</v>
      </c>
      <c r="F77" t="n">
        <v>22.11</v>
      </c>
      <c r="G77" t="n">
        <v>7.94</v>
      </c>
      <c r="H77" t="n">
        <v>0.11</v>
      </c>
      <c r="I77" t="n">
        <v>167</v>
      </c>
      <c r="J77" t="n">
        <v>243.52</v>
      </c>
      <c r="K77" t="n">
        <v>58.47</v>
      </c>
      <c r="L77" t="n">
        <v>1.5</v>
      </c>
      <c r="M77" t="n">
        <v>165</v>
      </c>
      <c r="N77" t="n">
        <v>58.55</v>
      </c>
      <c r="O77" t="n">
        <v>30268.64</v>
      </c>
      <c r="P77" t="n">
        <v>344.86</v>
      </c>
      <c r="Q77" t="n">
        <v>2104.29</v>
      </c>
      <c r="R77" t="n">
        <v>218.43</v>
      </c>
      <c r="S77" t="n">
        <v>60.53</v>
      </c>
      <c r="T77" t="n">
        <v>78382.61</v>
      </c>
      <c r="U77" t="n">
        <v>0.28</v>
      </c>
      <c r="V77" t="n">
        <v>0.78</v>
      </c>
      <c r="W77" t="n">
        <v>0.43</v>
      </c>
      <c r="X77" t="n">
        <v>4.83</v>
      </c>
      <c r="Y77" t="n">
        <v>1</v>
      </c>
      <c r="Z77" t="n">
        <v>10</v>
      </c>
    </row>
    <row r="78">
      <c r="A78" t="n">
        <v>3</v>
      </c>
      <c r="B78" t="n">
        <v>125</v>
      </c>
      <c r="C78" t="inlineStr">
        <is>
          <t xml:space="preserve">CONCLUIDO	</t>
        </is>
      </c>
      <c r="D78" t="n">
        <v>3.2816</v>
      </c>
      <c r="E78" t="n">
        <v>30.47</v>
      </c>
      <c r="F78" t="n">
        <v>21.25</v>
      </c>
      <c r="G78" t="n">
        <v>9.300000000000001</v>
      </c>
      <c r="H78" t="n">
        <v>0.13</v>
      </c>
      <c r="I78" t="n">
        <v>137</v>
      </c>
      <c r="J78" t="n">
        <v>243.96</v>
      </c>
      <c r="K78" t="n">
        <v>58.47</v>
      </c>
      <c r="L78" t="n">
        <v>1.75</v>
      </c>
      <c r="M78" t="n">
        <v>135</v>
      </c>
      <c r="N78" t="n">
        <v>58.74</v>
      </c>
      <c r="O78" t="n">
        <v>30323.01</v>
      </c>
      <c r="P78" t="n">
        <v>329.47</v>
      </c>
      <c r="Q78" t="n">
        <v>2104.42</v>
      </c>
      <c r="R78" t="n">
        <v>189.93</v>
      </c>
      <c r="S78" t="n">
        <v>60.53</v>
      </c>
      <c r="T78" t="n">
        <v>64283.9</v>
      </c>
      <c r="U78" t="n">
        <v>0.32</v>
      </c>
      <c r="V78" t="n">
        <v>0.8100000000000001</v>
      </c>
      <c r="W78" t="n">
        <v>0.39</v>
      </c>
      <c r="X78" t="n">
        <v>3.97</v>
      </c>
      <c r="Y78" t="n">
        <v>1</v>
      </c>
      <c r="Z78" t="n">
        <v>10</v>
      </c>
    </row>
    <row r="79">
      <c r="A79" t="n">
        <v>4</v>
      </c>
      <c r="B79" t="n">
        <v>125</v>
      </c>
      <c r="C79" t="inlineStr">
        <is>
          <t xml:space="preserve">CONCLUIDO	</t>
        </is>
      </c>
      <c r="D79" t="n">
        <v>3.4771</v>
      </c>
      <c r="E79" t="n">
        <v>28.76</v>
      </c>
      <c r="F79" t="n">
        <v>20.57</v>
      </c>
      <c r="G79" t="n">
        <v>10.73</v>
      </c>
      <c r="H79" t="n">
        <v>0.15</v>
      </c>
      <c r="I79" t="n">
        <v>115</v>
      </c>
      <c r="J79" t="n">
        <v>244.41</v>
      </c>
      <c r="K79" t="n">
        <v>58.47</v>
      </c>
      <c r="L79" t="n">
        <v>2</v>
      </c>
      <c r="M79" t="n">
        <v>113</v>
      </c>
      <c r="N79" t="n">
        <v>58.93</v>
      </c>
      <c r="O79" t="n">
        <v>30377.45</v>
      </c>
      <c r="P79" t="n">
        <v>316.94</v>
      </c>
      <c r="Q79" t="n">
        <v>2104.24</v>
      </c>
      <c r="R79" t="n">
        <v>168.11</v>
      </c>
      <c r="S79" t="n">
        <v>60.53</v>
      </c>
      <c r="T79" t="n">
        <v>53483.41</v>
      </c>
      <c r="U79" t="n">
        <v>0.36</v>
      </c>
      <c r="V79" t="n">
        <v>0.84</v>
      </c>
      <c r="W79" t="n">
        <v>0.34</v>
      </c>
      <c r="X79" t="n">
        <v>3.29</v>
      </c>
      <c r="Y79" t="n">
        <v>1</v>
      </c>
      <c r="Z79" t="n">
        <v>10</v>
      </c>
    </row>
    <row r="80">
      <c r="A80" t="n">
        <v>5</v>
      </c>
      <c r="B80" t="n">
        <v>125</v>
      </c>
      <c r="C80" t="inlineStr">
        <is>
          <t xml:space="preserve">CONCLUIDO	</t>
        </is>
      </c>
      <c r="D80" t="n">
        <v>3.622</v>
      </c>
      <c r="E80" t="n">
        <v>27.61</v>
      </c>
      <c r="F80" t="n">
        <v>20.13</v>
      </c>
      <c r="G80" t="n">
        <v>12.08</v>
      </c>
      <c r="H80" t="n">
        <v>0.16</v>
      </c>
      <c r="I80" t="n">
        <v>100</v>
      </c>
      <c r="J80" t="n">
        <v>244.85</v>
      </c>
      <c r="K80" t="n">
        <v>58.47</v>
      </c>
      <c r="L80" t="n">
        <v>2.25</v>
      </c>
      <c r="M80" t="n">
        <v>98</v>
      </c>
      <c r="N80" t="n">
        <v>59.12</v>
      </c>
      <c r="O80" t="n">
        <v>30431.96</v>
      </c>
      <c r="P80" t="n">
        <v>308.2</v>
      </c>
      <c r="Q80" t="n">
        <v>2104.07</v>
      </c>
      <c r="R80" t="n">
        <v>153.73</v>
      </c>
      <c r="S80" t="n">
        <v>60.53</v>
      </c>
      <c r="T80" t="n">
        <v>46370.25</v>
      </c>
      <c r="U80" t="n">
        <v>0.39</v>
      </c>
      <c r="V80" t="n">
        <v>0.85</v>
      </c>
      <c r="W80" t="n">
        <v>0.32</v>
      </c>
      <c r="X80" t="n">
        <v>2.85</v>
      </c>
      <c r="Y80" t="n">
        <v>1</v>
      </c>
      <c r="Z80" t="n">
        <v>10</v>
      </c>
    </row>
    <row r="81">
      <c r="A81" t="n">
        <v>6</v>
      </c>
      <c r="B81" t="n">
        <v>125</v>
      </c>
      <c r="C81" t="inlineStr">
        <is>
          <t xml:space="preserve">CONCLUIDO	</t>
        </is>
      </c>
      <c r="D81" t="n">
        <v>3.747</v>
      </c>
      <c r="E81" t="n">
        <v>26.69</v>
      </c>
      <c r="F81" t="n">
        <v>19.78</v>
      </c>
      <c r="G81" t="n">
        <v>13.48</v>
      </c>
      <c r="H81" t="n">
        <v>0.18</v>
      </c>
      <c r="I81" t="n">
        <v>88</v>
      </c>
      <c r="J81" t="n">
        <v>245.29</v>
      </c>
      <c r="K81" t="n">
        <v>58.47</v>
      </c>
      <c r="L81" t="n">
        <v>2.5</v>
      </c>
      <c r="M81" t="n">
        <v>86</v>
      </c>
      <c r="N81" t="n">
        <v>59.32</v>
      </c>
      <c r="O81" t="n">
        <v>30486.54</v>
      </c>
      <c r="P81" t="n">
        <v>300.84</v>
      </c>
      <c r="Q81" t="n">
        <v>2104.18</v>
      </c>
      <c r="R81" t="n">
        <v>141.97</v>
      </c>
      <c r="S81" t="n">
        <v>60.53</v>
      </c>
      <c r="T81" t="n">
        <v>40549.49</v>
      </c>
      <c r="U81" t="n">
        <v>0.43</v>
      </c>
      <c r="V81" t="n">
        <v>0.87</v>
      </c>
      <c r="W81" t="n">
        <v>0.31</v>
      </c>
      <c r="X81" t="n">
        <v>2.5</v>
      </c>
      <c r="Y81" t="n">
        <v>1</v>
      </c>
      <c r="Z81" t="n">
        <v>10</v>
      </c>
    </row>
    <row r="82">
      <c r="A82" t="n">
        <v>7</v>
      </c>
      <c r="B82" t="n">
        <v>125</v>
      </c>
      <c r="C82" t="inlineStr">
        <is>
          <t xml:space="preserve">CONCLUIDO	</t>
        </is>
      </c>
      <c r="D82" t="n">
        <v>3.8563</v>
      </c>
      <c r="E82" t="n">
        <v>25.93</v>
      </c>
      <c r="F82" t="n">
        <v>19.49</v>
      </c>
      <c r="G82" t="n">
        <v>14.99</v>
      </c>
      <c r="H82" t="n">
        <v>0.2</v>
      </c>
      <c r="I82" t="n">
        <v>78</v>
      </c>
      <c r="J82" t="n">
        <v>245.73</v>
      </c>
      <c r="K82" t="n">
        <v>58.47</v>
      </c>
      <c r="L82" t="n">
        <v>2.75</v>
      </c>
      <c r="M82" t="n">
        <v>76</v>
      </c>
      <c r="N82" t="n">
        <v>59.51</v>
      </c>
      <c r="O82" t="n">
        <v>30541.19</v>
      </c>
      <c r="P82" t="n">
        <v>294.51</v>
      </c>
      <c r="Q82" t="n">
        <v>2103.96</v>
      </c>
      <c r="R82" t="n">
        <v>132.7</v>
      </c>
      <c r="S82" t="n">
        <v>60.53</v>
      </c>
      <c r="T82" t="n">
        <v>35965.44</v>
      </c>
      <c r="U82" t="n">
        <v>0.46</v>
      </c>
      <c r="V82" t="n">
        <v>0.88</v>
      </c>
      <c r="W82" t="n">
        <v>0.29</v>
      </c>
      <c r="X82" t="n">
        <v>2.21</v>
      </c>
      <c r="Y82" t="n">
        <v>1</v>
      </c>
      <c r="Z82" t="n">
        <v>10</v>
      </c>
    </row>
    <row r="83">
      <c r="A83" t="n">
        <v>8</v>
      </c>
      <c r="B83" t="n">
        <v>125</v>
      </c>
      <c r="C83" t="inlineStr">
        <is>
          <t xml:space="preserve">CONCLUIDO	</t>
        </is>
      </c>
      <c r="D83" t="n">
        <v>3.9401</v>
      </c>
      <c r="E83" t="n">
        <v>25.38</v>
      </c>
      <c r="F83" t="n">
        <v>19.27</v>
      </c>
      <c r="G83" t="n">
        <v>16.28</v>
      </c>
      <c r="H83" t="n">
        <v>0.22</v>
      </c>
      <c r="I83" t="n">
        <v>71</v>
      </c>
      <c r="J83" t="n">
        <v>246.18</v>
      </c>
      <c r="K83" t="n">
        <v>58.47</v>
      </c>
      <c r="L83" t="n">
        <v>3</v>
      </c>
      <c r="M83" t="n">
        <v>69</v>
      </c>
      <c r="N83" t="n">
        <v>59.7</v>
      </c>
      <c r="O83" t="n">
        <v>30595.91</v>
      </c>
      <c r="P83" t="n">
        <v>289.47</v>
      </c>
      <c r="Q83" t="n">
        <v>2104.11</v>
      </c>
      <c r="R83" t="n">
        <v>125.45</v>
      </c>
      <c r="S83" t="n">
        <v>60.53</v>
      </c>
      <c r="T83" t="n">
        <v>32377.33</v>
      </c>
      <c r="U83" t="n">
        <v>0.48</v>
      </c>
      <c r="V83" t="n">
        <v>0.89</v>
      </c>
      <c r="W83" t="n">
        <v>0.28</v>
      </c>
      <c r="X83" t="n">
        <v>1.99</v>
      </c>
      <c r="Y83" t="n">
        <v>1</v>
      </c>
      <c r="Z83" t="n">
        <v>10</v>
      </c>
    </row>
    <row r="84">
      <c r="A84" t="n">
        <v>9</v>
      </c>
      <c r="B84" t="n">
        <v>125</v>
      </c>
      <c r="C84" t="inlineStr">
        <is>
          <t xml:space="preserve">CONCLUIDO	</t>
        </is>
      </c>
      <c r="D84" t="n">
        <v>4.0282</v>
      </c>
      <c r="E84" t="n">
        <v>24.82</v>
      </c>
      <c r="F84" t="n">
        <v>19.05</v>
      </c>
      <c r="G84" t="n">
        <v>17.86</v>
      </c>
      <c r="H84" t="n">
        <v>0.23</v>
      </c>
      <c r="I84" t="n">
        <v>64</v>
      </c>
      <c r="J84" t="n">
        <v>246.62</v>
      </c>
      <c r="K84" t="n">
        <v>58.47</v>
      </c>
      <c r="L84" t="n">
        <v>3.25</v>
      </c>
      <c r="M84" t="n">
        <v>62</v>
      </c>
      <c r="N84" t="n">
        <v>59.9</v>
      </c>
      <c r="O84" t="n">
        <v>30650.7</v>
      </c>
      <c r="P84" t="n">
        <v>283.84</v>
      </c>
      <c r="Q84" t="n">
        <v>2104.09</v>
      </c>
      <c r="R84" t="n">
        <v>117.97</v>
      </c>
      <c r="S84" t="n">
        <v>60.53</v>
      </c>
      <c r="T84" t="n">
        <v>28670.87</v>
      </c>
      <c r="U84" t="n">
        <v>0.51</v>
      </c>
      <c r="V84" t="n">
        <v>0.9</v>
      </c>
      <c r="W84" t="n">
        <v>0.27</v>
      </c>
      <c r="X84" t="n">
        <v>1.77</v>
      </c>
      <c r="Y84" t="n">
        <v>1</v>
      </c>
      <c r="Z84" t="n">
        <v>10</v>
      </c>
    </row>
    <row r="85">
      <c r="A85" t="n">
        <v>10</v>
      </c>
      <c r="B85" t="n">
        <v>125</v>
      </c>
      <c r="C85" t="inlineStr">
        <is>
          <t xml:space="preserve">CONCLUIDO	</t>
        </is>
      </c>
      <c r="D85" t="n">
        <v>4.0963</v>
      </c>
      <c r="E85" t="n">
        <v>24.41</v>
      </c>
      <c r="F85" t="n">
        <v>18.87</v>
      </c>
      <c r="G85" t="n">
        <v>19.19</v>
      </c>
      <c r="H85" t="n">
        <v>0.25</v>
      </c>
      <c r="I85" t="n">
        <v>59</v>
      </c>
      <c r="J85" t="n">
        <v>247.07</v>
      </c>
      <c r="K85" t="n">
        <v>58.47</v>
      </c>
      <c r="L85" t="n">
        <v>3.5</v>
      </c>
      <c r="M85" t="n">
        <v>57</v>
      </c>
      <c r="N85" t="n">
        <v>60.09</v>
      </c>
      <c r="O85" t="n">
        <v>30705.56</v>
      </c>
      <c r="P85" t="n">
        <v>279.27</v>
      </c>
      <c r="Q85" t="n">
        <v>2103.96</v>
      </c>
      <c r="R85" t="n">
        <v>112.14</v>
      </c>
      <c r="S85" t="n">
        <v>60.53</v>
      </c>
      <c r="T85" t="n">
        <v>25779.78</v>
      </c>
      <c r="U85" t="n">
        <v>0.54</v>
      </c>
      <c r="V85" t="n">
        <v>0.91</v>
      </c>
      <c r="W85" t="n">
        <v>0.26</v>
      </c>
      <c r="X85" t="n">
        <v>1.59</v>
      </c>
      <c r="Y85" t="n">
        <v>1</v>
      </c>
      <c r="Z85" t="n">
        <v>10</v>
      </c>
    </row>
    <row r="86">
      <c r="A86" t="n">
        <v>11</v>
      </c>
      <c r="B86" t="n">
        <v>125</v>
      </c>
      <c r="C86" t="inlineStr">
        <is>
          <t xml:space="preserve">CONCLUIDO	</t>
        </is>
      </c>
      <c r="D86" t="n">
        <v>4.2078</v>
      </c>
      <c r="E86" t="n">
        <v>23.77</v>
      </c>
      <c r="F86" t="n">
        <v>18.51</v>
      </c>
      <c r="G86" t="n">
        <v>20.95</v>
      </c>
      <c r="H86" t="n">
        <v>0.27</v>
      </c>
      <c r="I86" t="n">
        <v>53</v>
      </c>
      <c r="J86" t="n">
        <v>247.51</v>
      </c>
      <c r="K86" t="n">
        <v>58.47</v>
      </c>
      <c r="L86" t="n">
        <v>3.75</v>
      </c>
      <c r="M86" t="n">
        <v>51</v>
      </c>
      <c r="N86" t="n">
        <v>60.29</v>
      </c>
      <c r="O86" t="n">
        <v>30760.49</v>
      </c>
      <c r="P86" t="n">
        <v>271.59</v>
      </c>
      <c r="Q86" t="n">
        <v>2104.05</v>
      </c>
      <c r="R86" t="n">
        <v>100.14</v>
      </c>
      <c r="S86" t="n">
        <v>60.53</v>
      </c>
      <c r="T86" t="n">
        <v>19811.34</v>
      </c>
      <c r="U86" t="n">
        <v>0.6</v>
      </c>
      <c r="V86" t="n">
        <v>0.93</v>
      </c>
      <c r="W86" t="n">
        <v>0.24</v>
      </c>
      <c r="X86" t="n">
        <v>1.23</v>
      </c>
      <c r="Y86" t="n">
        <v>1</v>
      </c>
      <c r="Z86" t="n">
        <v>10</v>
      </c>
    </row>
    <row r="87">
      <c r="A87" t="n">
        <v>12</v>
      </c>
      <c r="B87" t="n">
        <v>125</v>
      </c>
      <c r="C87" t="inlineStr">
        <is>
          <t xml:space="preserve">CONCLUIDO	</t>
        </is>
      </c>
      <c r="D87" t="n">
        <v>4.1439</v>
      </c>
      <c r="E87" t="n">
        <v>24.13</v>
      </c>
      <c r="F87" t="n">
        <v>18.97</v>
      </c>
      <c r="G87" t="n">
        <v>22.31</v>
      </c>
      <c r="H87" t="n">
        <v>0.29</v>
      </c>
      <c r="I87" t="n">
        <v>51</v>
      </c>
      <c r="J87" t="n">
        <v>247.96</v>
      </c>
      <c r="K87" t="n">
        <v>58.47</v>
      </c>
      <c r="L87" t="n">
        <v>4</v>
      </c>
      <c r="M87" t="n">
        <v>49</v>
      </c>
      <c r="N87" t="n">
        <v>60.48</v>
      </c>
      <c r="O87" t="n">
        <v>30815.5</v>
      </c>
      <c r="P87" t="n">
        <v>277.37</v>
      </c>
      <c r="Q87" t="n">
        <v>2103.96</v>
      </c>
      <c r="R87" t="n">
        <v>117.66</v>
      </c>
      <c r="S87" t="n">
        <v>60.53</v>
      </c>
      <c r="T87" t="n">
        <v>28582.14</v>
      </c>
      <c r="U87" t="n">
        <v>0.51</v>
      </c>
      <c r="V87" t="n">
        <v>0.91</v>
      </c>
      <c r="W87" t="n">
        <v>0.21</v>
      </c>
      <c r="X87" t="n">
        <v>1.69</v>
      </c>
      <c r="Y87" t="n">
        <v>1</v>
      </c>
      <c r="Z87" t="n">
        <v>10</v>
      </c>
    </row>
    <row r="88">
      <c r="A88" t="n">
        <v>13</v>
      </c>
      <c r="B88" t="n">
        <v>125</v>
      </c>
      <c r="C88" t="inlineStr">
        <is>
          <t xml:space="preserve">CONCLUIDO	</t>
        </is>
      </c>
      <c r="D88" t="n">
        <v>4.2324</v>
      </c>
      <c r="E88" t="n">
        <v>23.63</v>
      </c>
      <c r="F88" t="n">
        <v>18.65</v>
      </c>
      <c r="G88" t="n">
        <v>23.81</v>
      </c>
      <c r="H88" t="n">
        <v>0.3</v>
      </c>
      <c r="I88" t="n">
        <v>47</v>
      </c>
      <c r="J88" t="n">
        <v>248.4</v>
      </c>
      <c r="K88" t="n">
        <v>58.47</v>
      </c>
      <c r="L88" t="n">
        <v>4.25</v>
      </c>
      <c r="M88" t="n">
        <v>45</v>
      </c>
      <c r="N88" t="n">
        <v>60.68</v>
      </c>
      <c r="O88" t="n">
        <v>30870.57</v>
      </c>
      <c r="P88" t="n">
        <v>270.88</v>
      </c>
      <c r="Q88" t="n">
        <v>2103.96</v>
      </c>
      <c r="R88" t="n">
        <v>105.66</v>
      </c>
      <c r="S88" t="n">
        <v>60.53</v>
      </c>
      <c r="T88" t="n">
        <v>22600.17</v>
      </c>
      <c r="U88" t="n">
        <v>0.57</v>
      </c>
      <c r="V88" t="n">
        <v>0.92</v>
      </c>
      <c r="W88" t="n">
        <v>0.24</v>
      </c>
      <c r="X88" t="n">
        <v>1.37</v>
      </c>
      <c r="Y88" t="n">
        <v>1</v>
      </c>
      <c r="Z88" t="n">
        <v>10</v>
      </c>
    </row>
    <row r="89">
      <c r="A89" t="n">
        <v>14</v>
      </c>
      <c r="B89" t="n">
        <v>125</v>
      </c>
      <c r="C89" t="inlineStr">
        <is>
          <t xml:space="preserve">CONCLUIDO	</t>
        </is>
      </c>
      <c r="D89" t="n">
        <v>4.2763</v>
      </c>
      <c r="E89" t="n">
        <v>23.38</v>
      </c>
      <c r="F89" t="n">
        <v>18.55</v>
      </c>
      <c r="G89" t="n">
        <v>25.3</v>
      </c>
      <c r="H89" t="n">
        <v>0.32</v>
      </c>
      <c r="I89" t="n">
        <v>44</v>
      </c>
      <c r="J89" t="n">
        <v>248.85</v>
      </c>
      <c r="K89" t="n">
        <v>58.47</v>
      </c>
      <c r="L89" t="n">
        <v>4.5</v>
      </c>
      <c r="M89" t="n">
        <v>42</v>
      </c>
      <c r="N89" t="n">
        <v>60.88</v>
      </c>
      <c r="O89" t="n">
        <v>30925.72</v>
      </c>
      <c r="P89" t="n">
        <v>267.26</v>
      </c>
      <c r="Q89" t="n">
        <v>2104.11</v>
      </c>
      <c r="R89" t="n">
        <v>102.2</v>
      </c>
      <c r="S89" t="n">
        <v>60.53</v>
      </c>
      <c r="T89" t="n">
        <v>20886.25</v>
      </c>
      <c r="U89" t="n">
        <v>0.59</v>
      </c>
      <c r="V89" t="n">
        <v>0.93</v>
      </c>
      <c r="W89" t="n">
        <v>0.23</v>
      </c>
      <c r="X89" t="n">
        <v>1.27</v>
      </c>
      <c r="Y89" t="n">
        <v>1</v>
      </c>
      <c r="Z89" t="n">
        <v>10</v>
      </c>
    </row>
    <row r="90">
      <c r="A90" t="n">
        <v>15</v>
      </c>
      <c r="B90" t="n">
        <v>125</v>
      </c>
      <c r="C90" t="inlineStr">
        <is>
          <t xml:space="preserve">CONCLUIDO	</t>
        </is>
      </c>
      <c r="D90" t="n">
        <v>4.324</v>
      </c>
      <c r="E90" t="n">
        <v>23.13</v>
      </c>
      <c r="F90" t="n">
        <v>18.43</v>
      </c>
      <c r="G90" t="n">
        <v>26.98</v>
      </c>
      <c r="H90" t="n">
        <v>0.34</v>
      </c>
      <c r="I90" t="n">
        <v>41</v>
      </c>
      <c r="J90" t="n">
        <v>249.3</v>
      </c>
      <c r="K90" t="n">
        <v>58.47</v>
      </c>
      <c r="L90" t="n">
        <v>4.75</v>
      </c>
      <c r="M90" t="n">
        <v>39</v>
      </c>
      <c r="N90" t="n">
        <v>61.07</v>
      </c>
      <c r="O90" t="n">
        <v>30980.93</v>
      </c>
      <c r="P90" t="n">
        <v>263.51</v>
      </c>
      <c r="Q90" t="n">
        <v>2104.01</v>
      </c>
      <c r="R90" t="n">
        <v>98.41</v>
      </c>
      <c r="S90" t="n">
        <v>60.53</v>
      </c>
      <c r="T90" t="n">
        <v>19005.41</v>
      </c>
      <c r="U90" t="n">
        <v>0.62</v>
      </c>
      <c r="V90" t="n">
        <v>0.93</v>
      </c>
      <c r="W90" t="n">
        <v>0.23</v>
      </c>
      <c r="X90" t="n">
        <v>1.16</v>
      </c>
      <c r="Y90" t="n">
        <v>1</v>
      </c>
      <c r="Z90" t="n">
        <v>10</v>
      </c>
    </row>
    <row r="91">
      <c r="A91" t="n">
        <v>16</v>
      </c>
      <c r="B91" t="n">
        <v>125</v>
      </c>
      <c r="C91" t="inlineStr">
        <is>
          <t xml:space="preserve">CONCLUIDO	</t>
        </is>
      </c>
      <c r="D91" t="n">
        <v>4.3507</v>
      </c>
      <c r="E91" t="n">
        <v>22.98</v>
      </c>
      <c r="F91" t="n">
        <v>18.39</v>
      </c>
      <c r="G91" t="n">
        <v>28.29</v>
      </c>
      <c r="H91" t="n">
        <v>0.36</v>
      </c>
      <c r="I91" t="n">
        <v>39</v>
      </c>
      <c r="J91" t="n">
        <v>249.75</v>
      </c>
      <c r="K91" t="n">
        <v>58.47</v>
      </c>
      <c r="L91" t="n">
        <v>5</v>
      </c>
      <c r="M91" t="n">
        <v>37</v>
      </c>
      <c r="N91" t="n">
        <v>61.27</v>
      </c>
      <c r="O91" t="n">
        <v>31036.22</v>
      </c>
      <c r="P91" t="n">
        <v>260.69</v>
      </c>
      <c r="Q91" t="n">
        <v>2103.91</v>
      </c>
      <c r="R91" t="n">
        <v>96.7</v>
      </c>
      <c r="S91" t="n">
        <v>60.53</v>
      </c>
      <c r="T91" t="n">
        <v>18160.18</v>
      </c>
      <c r="U91" t="n">
        <v>0.63</v>
      </c>
      <c r="V91" t="n">
        <v>0.93</v>
      </c>
      <c r="W91" t="n">
        <v>0.23</v>
      </c>
      <c r="X91" t="n">
        <v>1.11</v>
      </c>
      <c r="Y91" t="n">
        <v>1</v>
      </c>
      <c r="Z91" t="n">
        <v>10</v>
      </c>
    </row>
    <row r="92">
      <c r="A92" t="n">
        <v>17</v>
      </c>
      <c r="B92" t="n">
        <v>125</v>
      </c>
      <c r="C92" t="inlineStr">
        <is>
          <t xml:space="preserve">CONCLUIDO	</t>
        </is>
      </c>
      <c r="D92" t="n">
        <v>4.3817</v>
      </c>
      <c r="E92" t="n">
        <v>22.82</v>
      </c>
      <c r="F92" t="n">
        <v>18.32</v>
      </c>
      <c r="G92" t="n">
        <v>29.7</v>
      </c>
      <c r="H92" t="n">
        <v>0.37</v>
      </c>
      <c r="I92" t="n">
        <v>37</v>
      </c>
      <c r="J92" t="n">
        <v>250.2</v>
      </c>
      <c r="K92" t="n">
        <v>58.47</v>
      </c>
      <c r="L92" t="n">
        <v>5.25</v>
      </c>
      <c r="M92" t="n">
        <v>35</v>
      </c>
      <c r="N92" t="n">
        <v>61.47</v>
      </c>
      <c r="O92" t="n">
        <v>31091.59</v>
      </c>
      <c r="P92" t="n">
        <v>257.84</v>
      </c>
      <c r="Q92" t="n">
        <v>2103.94</v>
      </c>
      <c r="R92" t="n">
        <v>94.45999999999999</v>
      </c>
      <c r="S92" t="n">
        <v>60.53</v>
      </c>
      <c r="T92" t="n">
        <v>17049.77</v>
      </c>
      <c r="U92" t="n">
        <v>0.64</v>
      </c>
      <c r="V92" t="n">
        <v>0.9399999999999999</v>
      </c>
      <c r="W92" t="n">
        <v>0.23</v>
      </c>
      <c r="X92" t="n">
        <v>1.04</v>
      </c>
      <c r="Y92" t="n">
        <v>1</v>
      </c>
      <c r="Z92" t="n">
        <v>10</v>
      </c>
    </row>
    <row r="93">
      <c r="A93" t="n">
        <v>18</v>
      </c>
      <c r="B93" t="n">
        <v>125</v>
      </c>
      <c r="C93" t="inlineStr">
        <is>
          <t xml:space="preserve">CONCLUIDO	</t>
        </is>
      </c>
      <c r="D93" t="n">
        <v>4.4079</v>
      </c>
      <c r="E93" t="n">
        <v>22.69</v>
      </c>
      <c r="F93" t="n">
        <v>18.28</v>
      </c>
      <c r="G93" t="n">
        <v>31.33</v>
      </c>
      <c r="H93" t="n">
        <v>0.39</v>
      </c>
      <c r="I93" t="n">
        <v>35</v>
      </c>
      <c r="J93" t="n">
        <v>250.64</v>
      </c>
      <c r="K93" t="n">
        <v>58.47</v>
      </c>
      <c r="L93" t="n">
        <v>5.5</v>
      </c>
      <c r="M93" t="n">
        <v>33</v>
      </c>
      <c r="N93" t="n">
        <v>61.67</v>
      </c>
      <c r="O93" t="n">
        <v>31147.02</v>
      </c>
      <c r="P93" t="n">
        <v>254.94</v>
      </c>
      <c r="Q93" t="n">
        <v>2103.94</v>
      </c>
      <c r="R93" t="n">
        <v>93.27</v>
      </c>
      <c r="S93" t="n">
        <v>60.53</v>
      </c>
      <c r="T93" t="n">
        <v>16466.53</v>
      </c>
      <c r="U93" t="n">
        <v>0.65</v>
      </c>
      <c r="V93" t="n">
        <v>0.9399999999999999</v>
      </c>
      <c r="W93" t="n">
        <v>0.22</v>
      </c>
      <c r="X93" t="n">
        <v>1</v>
      </c>
      <c r="Y93" t="n">
        <v>1</v>
      </c>
      <c r="Z93" t="n">
        <v>10</v>
      </c>
    </row>
    <row r="94">
      <c r="A94" t="n">
        <v>19</v>
      </c>
      <c r="B94" t="n">
        <v>125</v>
      </c>
      <c r="C94" t="inlineStr">
        <is>
          <t xml:space="preserve">CONCLUIDO	</t>
        </is>
      </c>
      <c r="D94" t="n">
        <v>4.4424</v>
      </c>
      <c r="E94" t="n">
        <v>22.51</v>
      </c>
      <c r="F94" t="n">
        <v>18.2</v>
      </c>
      <c r="G94" t="n">
        <v>33.08</v>
      </c>
      <c r="H94" t="n">
        <v>0.41</v>
      </c>
      <c r="I94" t="n">
        <v>33</v>
      </c>
      <c r="J94" t="n">
        <v>251.09</v>
      </c>
      <c r="K94" t="n">
        <v>58.47</v>
      </c>
      <c r="L94" t="n">
        <v>5.75</v>
      </c>
      <c r="M94" t="n">
        <v>31</v>
      </c>
      <c r="N94" t="n">
        <v>61.87</v>
      </c>
      <c r="O94" t="n">
        <v>31202.53</v>
      </c>
      <c r="P94" t="n">
        <v>251.79</v>
      </c>
      <c r="Q94" t="n">
        <v>2103.97</v>
      </c>
      <c r="R94" t="n">
        <v>90.51000000000001</v>
      </c>
      <c r="S94" t="n">
        <v>60.53</v>
      </c>
      <c r="T94" t="n">
        <v>15092.71</v>
      </c>
      <c r="U94" t="n">
        <v>0.67</v>
      </c>
      <c r="V94" t="n">
        <v>0.9399999999999999</v>
      </c>
      <c r="W94" t="n">
        <v>0.22</v>
      </c>
      <c r="X94" t="n">
        <v>0.92</v>
      </c>
      <c r="Y94" t="n">
        <v>1</v>
      </c>
      <c r="Z94" t="n">
        <v>10</v>
      </c>
    </row>
    <row r="95">
      <c r="A95" t="n">
        <v>20</v>
      </c>
      <c r="B95" t="n">
        <v>125</v>
      </c>
      <c r="C95" t="inlineStr">
        <is>
          <t xml:space="preserve">CONCLUIDO	</t>
        </is>
      </c>
      <c r="D95" t="n">
        <v>4.4759</v>
      </c>
      <c r="E95" t="n">
        <v>22.34</v>
      </c>
      <c r="F95" t="n">
        <v>18.12</v>
      </c>
      <c r="G95" t="n">
        <v>35.07</v>
      </c>
      <c r="H95" t="n">
        <v>0.42</v>
      </c>
      <c r="I95" t="n">
        <v>31</v>
      </c>
      <c r="J95" t="n">
        <v>251.55</v>
      </c>
      <c r="K95" t="n">
        <v>58.47</v>
      </c>
      <c r="L95" t="n">
        <v>6</v>
      </c>
      <c r="M95" t="n">
        <v>29</v>
      </c>
      <c r="N95" t="n">
        <v>62.07</v>
      </c>
      <c r="O95" t="n">
        <v>31258.11</v>
      </c>
      <c r="P95" t="n">
        <v>248.46</v>
      </c>
      <c r="Q95" t="n">
        <v>2103.84</v>
      </c>
      <c r="R95" t="n">
        <v>88.16</v>
      </c>
      <c r="S95" t="n">
        <v>60.53</v>
      </c>
      <c r="T95" t="n">
        <v>13930.94</v>
      </c>
      <c r="U95" t="n">
        <v>0.6899999999999999</v>
      </c>
      <c r="V95" t="n">
        <v>0.95</v>
      </c>
      <c r="W95" t="n">
        <v>0.21</v>
      </c>
      <c r="X95" t="n">
        <v>0.84</v>
      </c>
      <c r="Y95" t="n">
        <v>1</v>
      </c>
      <c r="Z95" t="n">
        <v>10</v>
      </c>
    </row>
    <row r="96">
      <c r="A96" t="n">
        <v>21</v>
      </c>
      <c r="B96" t="n">
        <v>125</v>
      </c>
      <c r="C96" t="inlineStr">
        <is>
          <t xml:space="preserve">CONCLUIDO	</t>
        </is>
      </c>
      <c r="D96" t="n">
        <v>4.4901</v>
      </c>
      <c r="E96" t="n">
        <v>22.27</v>
      </c>
      <c r="F96" t="n">
        <v>18.1</v>
      </c>
      <c r="G96" t="n">
        <v>36.2</v>
      </c>
      <c r="H96" t="n">
        <v>0.44</v>
      </c>
      <c r="I96" t="n">
        <v>30</v>
      </c>
      <c r="J96" t="n">
        <v>252</v>
      </c>
      <c r="K96" t="n">
        <v>58.47</v>
      </c>
      <c r="L96" t="n">
        <v>6.25</v>
      </c>
      <c r="M96" t="n">
        <v>28</v>
      </c>
      <c r="N96" t="n">
        <v>62.27</v>
      </c>
      <c r="O96" t="n">
        <v>31313.77</v>
      </c>
      <c r="P96" t="n">
        <v>246.23</v>
      </c>
      <c r="Q96" t="n">
        <v>2104.03</v>
      </c>
      <c r="R96" t="n">
        <v>87.3</v>
      </c>
      <c r="S96" t="n">
        <v>60.53</v>
      </c>
      <c r="T96" t="n">
        <v>13502.73</v>
      </c>
      <c r="U96" t="n">
        <v>0.6899999999999999</v>
      </c>
      <c r="V96" t="n">
        <v>0.95</v>
      </c>
      <c r="W96" t="n">
        <v>0.21</v>
      </c>
      <c r="X96" t="n">
        <v>0.82</v>
      </c>
      <c r="Y96" t="n">
        <v>1</v>
      </c>
      <c r="Z96" t="n">
        <v>10</v>
      </c>
    </row>
    <row r="97">
      <c r="A97" t="n">
        <v>22</v>
      </c>
      <c r="B97" t="n">
        <v>125</v>
      </c>
      <c r="C97" t="inlineStr">
        <is>
          <t xml:space="preserve">CONCLUIDO	</t>
        </is>
      </c>
      <c r="D97" t="n">
        <v>4.533</v>
      </c>
      <c r="E97" t="n">
        <v>22.06</v>
      </c>
      <c r="F97" t="n">
        <v>17.98</v>
      </c>
      <c r="G97" t="n">
        <v>38.53</v>
      </c>
      <c r="H97" t="n">
        <v>0.46</v>
      </c>
      <c r="I97" t="n">
        <v>28</v>
      </c>
      <c r="J97" t="n">
        <v>252.45</v>
      </c>
      <c r="K97" t="n">
        <v>58.47</v>
      </c>
      <c r="L97" t="n">
        <v>6.5</v>
      </c>
      <c r="M97" t="n">
        <v>26</v>
      </c>
      <c r="N97" t="n">
        <v>62.47</v>
      </c>
      <c r="O97" t="n">
        <v>31369.49</v>
      </c>
      <c r="P97" t="n">
        <v>242.17</v>
      </c>
      <c r="Q97" t="n">
        <v>2103.92</v>
      </c>
      <c r="R97" t="n">
        <v>83.20999999999999</v>
      </c>
      <c r="S97" t="n">
        <v>60.53</v>
      </c>
      <c r="T97" t="n">
        <v>11470.1</v>
      </c>
      <c r="U97" t="n">
        <v>0.73</v>
      </c>
      <c r="V97" t="n">
        <v>0.96</v>
      </c>
      <c r="W97" t="n">
        <v>0.21</v>
      </c>
      <c r="X97" t="n">
        <v>0.7</v>
      </c>
      <c r="Y97" t="n">
        <v>1</v>
      </c>
      <c r="Z97" t="n">
        <v>10</v>
      </c>
    </row>
    <row r="98">
      <c r="A98" t="n">
        <v>23</v>
      </c>
      <c r="B98" t="n">
        <v>125</v>
      </c>
      <c r="C98" t="inlineStr">
        <is>
          <t xml:space="preserve">CONCLUIDO	</t>
        </is>
      </c>
      <c r="D98" t="n">
        <v>4.5654</v>
      </c>
      <c r="E98" t="n">
        <v>21.9</v>
      </c>
      <c r="F98" t="n">
        <v>17.87</v>
      </c>
      <c r="G98" t="n">
        <v>39.72</v>
      </c>
      <c r="H98" t="n">
        <v>0.47</v>
      </c>
      <c r="I98" t="n">
        <v>27</v>
      </c>
      <c r="J98" t="n">
        <v>252.9</v>
      </c>
      <c r="K98" t="n">
        <v>58.47</v>
      </c>
      <c r="L98" t="n">
        <v>6.75</v>
      </c>
      <c r="M98" t="n">
        <v>25</v>
      </c>
      <c r="N98" t="n">
        <v>62.68</v>
      </c>
      <c r="O98" t="n">
        <v>31425.3</v>
      </c>
      <c r="P98" t="n">
        <v>237.32</v>
      </c>
      <c r="Q98" t="n">
        <v>2103.86</v>
      </c>
      <c r="R98" t="n">
        <v>79.94</v>
      </c>
      <c r="S98" t="n">
        <v>60.53</v>
      </c>
      <c r="T98" t="n">
        <v>9838.030000000001</v>
      </c>
      <c r="U98" t="n">
        <v>0.76</v>
      </c>
      <c r="V98" t="n">
        <v>0.96</v>
      </c>
      <c r="W98" t="n">
        <v>0.2</v>
      </c>
      <c r="X98" t="n">
        <v>0.59</v>
      </c>
      <c r="Y98" t="n">
        <v>1</v>
      </c>
      <c r="Z98" t="n">
        <v>10</v>
      </c>
    </row>
    <row r="99">
      <c r="A99" t="n">
        <v>24</v>
      </c>
      <c r="B99" t="n">
        <v>125</v>
      </c>
      <c r="C99" t="inlineStr">
        <is>
          <t xml:space="preserve">CONCLUIDO	</t>
        </is>
      </c>
      <c r="D99" t="n">
        <v>4.5375</v>
      </c>
      <c r="E99" t="n">
        <v>22.04</v>
      </c>
      <c r="F99" t="n">
        <v>18.05</v>
      </c>
      <c r="G99" t="n">
        <v>41.66</v>
      </c>
      <c r="H99" t="n">
        <v>0.49</v>
      </c>
      <c r="I99" t="n">
        <v>26</v>
      </c>
      <c r="J99" t="n">
        <v>253.35</v>
      </c>
      <c r="K99" t="n">
        <v>58.47</v>
      </c>
      <c r="L99" t="n">
        <v>7</v>
      </c>
      <c r="M99" t="n">
        <v>24</v>
      </c>
      <c r="N99" t="n">
        <v>62.88</v>
      </c>
      <c r="O99" t="n">
        <v>31481.17</v>
      </c>
      <c r="P99" t="n">
        <v>239.79</v>
      </c>
      <c r="Q99" t="n">
        <v>2104.06</v>
      </c>
      <c r="R99" t="n">
        <v>86.17</v>
      </c>
      <c r="S99" t="n">
        <v>60.53</v>
      </c>
      <c r="T99" t="n">
        <v>12960.62</v>
      </c>
      <c r="U99" t="n">
        <v>0.7</v>
      </c>
      <c r="V99" t="n">
        <v>0.95</v>
      </c>
      <c r="W99" t="n">
        <v>0.2</v>
      </c>
      <c r="X99" t="n">
        <v>0.78</v>
      </c>
      <c r="Y99" t="n">
        <v>1</v>
      </c>
      <c r="Z99" t="n">
        <v>10</v>
      </c>
    </row>
    <row r="100">
      <c r="A100" t="n">
        <v>25</v>
      </c>
      <c r="B100" t="n">
        <v>125</v>
      </c>
      <c r="C100" t="inlineStr">
        <is>
          <t xml:space="preserve">CONCLUIDO	</t>
        </is>
      </c>
      <c r="D100" t="n">
        <v>4.559</v>
      </c>
      <c r="E100" t="n">
        <v>21.93</v>
      </c>
      <c r="F100" t="n">
        <v>18</v>
      </c>
      <c r="G100" t="n">
        <v>43.19</v>
      </c>
      <c r="H100" t="n">
        <v>0.51</v>
      </c>
      <c r="I100" t="n">
        <v>25</v>
      </c>
      <c r="J100" t="n">
        <v>253.81</v>
      </c>
      <c r="K100" t="n">
        <v>58.47</v>
      </c>
      <c r="L100" t="n">
        <v>7.25</v>
      </c>
      <c r="M100" t="n">
        <v>23</v>
      </c>
      <c r="N100" t="n">
        <v>63.08</v>
      </c>
      <c r="O100" t="n">
        <v>31537.13</v>
      </c>
      <c r="P100" t="n">
        <v>235.83</v>
      </c>
      <c r="Q100" t="n">
        <v>2103.9</v>
      </c>
      <c r="R100" t="n">
        <v>84.19</v>
      </c>
      <c r="S100" t="n">
        <v>60.53</v>
      </c>
      <c r="T100" t="n">
        <v>11973.64</v>
      </c>
      <c r="U100" t="n">
        <v>0.72</v>
      </c>
      <c r="V100" t="n">
        <v>0.95</v>
      </c>
      <c r="W100" t="n">
        <v>0.2</v>
      </c>
      <c r="X100" t="n">
        <v>0.72</v>
      </c>
      <c r="Y100" t="n">
        <v>1</v>
      </c>
      <c r="Z100" t="n">
        <v>10</v>
      </c>
    </row>
    <row r="101">
      <c r="A101" t="n">
        <v>26</v>
      </c>
      <c r="B101" t="n">
        <v>125</v>
      </c>
      <c r="C101" t="inlineStr">
        <is>
          <t xml:space="preserve">CONCLUIDO	</t>
        </is>
      </c>
      <c r="D101" t="n">
        <v>4.5764</v>
      </c>
      <c r="E101" t="n">
        <v>21.85</v>
      </c>
      <c r="F101" t="n">
        <v>17.96</v>
      </c>
      <c r="G101" t="n">
        <v>44.9</v>
      </c>
      <c r="H101" t="n">
        <v>0.52</v>
      </c>
      <c r="I101" t="n">
        <v>24</v>
      </c>
      <c r="J101" t="n">
        <v>254.26</v>
      </c>
      <c r="K101" t="n">
        <v>58.47</v>
      </c>
      <c r="L101" t="n">
        <v>7.5</v>
      </c>
      <c r="M101" t="n">
        <v>22</v>
      </c>
      <c r="N101" t="n">
        <v>63.29</v>
      </c>
      <c r="O101" t="n">
        <v>31593.16</v>
      </c>
      <c r="P101" t="n">
        <v>233.11</v>
      </c>
      <c r="Q101" t="n">
        <v>2103.9</v>
      </c>
      <c r="R101" t="n">
        <v>82.98999999999999</v>
      </c>
      <c r="S101" t="n">
        <v>60.53</v>
      </c>
      <c r="T101" t="n">
        <v>11380.85</v>
      </c>
      <c r="U101" t="n">
        <v>0.73</v>
      </c>
      <c r="V101" t="n">
        <v>0.96</v>
      </c>
      <c r="W101" t="n">
        <v>0.2</v>
      </c>
      <c r="X101" t="n">
        <v>0.68</v>
      </c>
      <c r="Y101" t="n">
        <v>1</v>
      </c>
      <c r="Z101" t="n">
        <v>10</v>
      </c>
    </row>
    <row r="102">
      <c r="A102" t="n">
        <v>27</v>
      </c>
      <c r="B102" t="n">
        <v>125</v>
      </c>
      <c r="C102" t="inlineStr">
        <is>
          <t xml:space="preserve">CONCLUIDO	</t>
        </is>
      </c>
      <c r="D102" t="n">
        <v>4.5949</v>
      </c>
      <c r="E102" t="n">
        <v>21.76</v>
      </c>
      <c r="F102" t="n">
        <v>17.92</v>
      </c>
      <c r="G102" t="n">
        <v>46.75</v>
      </c>
      <c r="H102" t="n">
        <v>0.54</v>
      </c>
      <c r="I102" t="n">
        <v>23</v>
      </c>
      <c r="J102" t="n">
        <v>254.72</v>
      </c>
      <c r="K102" t="n">
        <v>58.47</v>
      </c>
      <c r="L102" t="n">
        <v>7.75</v>
      </c>
      <c r="M102" t="n">
        <v>21</v>
      </c>
      <c r="N102" t="n">
        <v>63.49</v>
      </c>
      <c r="O102" t="n">
        <v>31649.26</v>
      </c>
      <c r="P102" t="n">
        <v>229.1</v>
      </c>
      <c r="Q102" t="n">
        <v>2103.85</v>
      </c>
      <c r="R102" t="n">
        <v>81.65000000000001</v>
      </c>
      <c r="S102" t="n">
        <v>60.53</v>
      </c>
      <c r="T102" t="n">
        <v>10714.8</v>
      </c>
      <c r="U102" t="n">
        <v>0.74</v>
      </c>
      <c r="V102" t="n">
        <v>0.96</v>
      </c>
      <c r="W102" t="n">
        <v>0.2</v>
      </c>
      <c r="X102" t="n">
        <v>0.64</v>
      </c>
      <c r="Y102" t="n">
        <v>1</v>
      </c>
      <c r="Z102" t="n">
        <v>10</v>
      </c>
    </row>
    <row r="103">
      <c r="A103" t="n">
        <v>28</v>
      </c>
      <c r="B103" t="n">
        <v>125</v>
      </c>
      <c r="C103" t="inlineStr">
        <is>
          <t xml:space="preserve">CONCLUIDO	</t>
        </is>
      </c>
      <c r="D103" t="n">
        <v>4.6111</v>
      </c>
      <c r="E103" t="n">
        <v>21.69</v>
      </c>
      <c r="F103" t="n">
        <v>17.89</v>
      </c>
      <c r="G103" t="n">
        <v>48.79</v>
      </c>
      <c r="H103" t="n">
        <v>0.5600000000000001</v>
      </c>
      <c r="I103" t="n">
        <v>22</v>
      </c>
      <c r="J103" t="n">
        <v>255.17</v>
      </c>
      <c r="K103" t="n">
        <v>58.47</v>
      </c>
      <c r="L103" t="n">
        <v>8</v>
      </c>
      <c r="M103" t="n">
        <v>20</v>
      </c>
      <c r="N103" t="n">
        <v>63.7</v>
      </c>
      <c r="O103" t="n">
        <v>31705.44</v>
      </c>
      <c r="P103" t="n">
        <v>227.03</v>
      </c>
      <c r="Q103" t="n">
        <v>2103.93</v>
      </c>
      <c r="R103" t="n">
        <v>80.64</v>
      </c>
      <c r="S103" t="n">
        <v>60.53</v>
      </c>
      <c r="T103" t="n">
        <v>10215.02</v>
      </c>
      <c r="U103" t="n">
        <v>0.75</v>
      </c>
      <c r="V103" t="n">
        <v>0.96</v>
      </c>
      <c r="W103" t="n">
        <v>0.2</v>
      </c>
      <c r="X103" t="n">
        <v>0.61</v>
      </c>
      <c r="Y103" t="n">
        <v>1</v>
      </c>
      <c r="Z103" t="n">
        <v>10</v>
      </c>
    </row>
    <row r="104">
      <c r="A104" t="n">
        <v>29</v>
      </c>
      <c r="B104" t="n">
        <v>125</v>
      </c>
      <c r="C104" t="inlineStr">
        <is>
          <t xml:space="preserve">CONCLUIDO	</t>
        </is>
      </c>
      <c r="D104" t="n">
        <v>4.6328</v>
      </c>
      <c r="E104" t="n">
        <v>21.59</v>
      </c>
      <c r="F104" t="n">
        <v>17.84</v>
      </c>
      <c r="G104" t="n">
        <v>50.96</v>
      </c>
      <c r="H104" t="n">
        <v>0.57</v>
      </c>
      <c r="I104" t="n">
        <v>21</v>
      </c>
      <c r="J104" t="n">
        <v>255.63</v>
      </c>
      <c r="K104" t="n">
        <v>58.47</v>
      </c>
      <c r="L104" t="n">
        <v>8.25</v>
      </c>
      <c r="M104" t="n">
        <v>19</v>
      </c>
      <c r="N104" t="n">
        <v>63.91</v>
      </c>
      <c r="O104" t="n">
        <v>31761.69</v>
      </c>
      <c r="P104" t="n">
        <v>223.49</v>
      </c>
      <c r="Q104" t="n">
        <v>2103.95</v>
      </c>
      <c r="R104" t="n">
        <v>78.84999999999999</v>
      </c>
      <c r="S104" t="n">
        <v>60.53</v>
      </c>
      <c r="T104" t="n">
        <v>9324.02</v>
      </c>
      <c r="U104" t="n">
        <v>0.77</v>
      </c>
      <c r="V104" t="n">
        <v>0.96</v>
      </c>
      <c r="W104" t="n">
        <v>0.2</v>
      </c>
      <c r="X104" t="n">
        <v>0.5600000000000001</v>
      </c>
      <c r="Y104" t="n">
        <v>1</v>
      </c>
      <c r="Z104" t="n">
        <v>10</v>
      </c>
    </row>
    <row r="105">
      <c r="A105" t="n">
        <v>30</v>
      </c>
      <c r="B105" t="n">
        <v>125</v>
      </c>
      <c r="C105" t="inlineStr">
        <is>
          <t xml:space="preserve">CONCLUIDO	</t>
        </is>
      </c>
      <c r="D105" t="n">
        <v>4.6492</v>
      </c>
      <c r="E105" t="n">
        <v>21.51</v>
      </c>
      <c r="F105" t="n">
        <v>17.81</v>
      </c>
      <c r="G105" t="n">
        <v>53.42</v>
      </c>
      <c r="H105" t="n">
        <v>0.59</v>
      </c>
      <c r="I105" t="n">
        <v>20</v>
      </c>
      <c r="J105" t="n">
        <v>256.09</v>
      </c>
      <c r="K105" t="n">
        <v>58.47</v>
      </c>
      <c r="L105" t="n">
        <v>8.5</v>
      </c>
      <c r="M105" t="n">
        <v>18</v>
      </c>
      <c r="N105" t="n">
        <v>64.11</v>
      </c>
      <c r="O105" t="n">
        <v>31818.02</v>
      </c>
      <c r="P105" t="n">
        <v>219.96</v>
      </c>
      <c r="Q105" t="n">
        <v>2103.89</v>
      </c>
      <c r="R105" t="n">
        <v>77.87</v>
      </c>
      <c r="S105" t="n">
        <v>60.53</v>
      </c>
      <c r="T105" t="n">
        <v>8838.360000000001</v>
      </c>
      <c r="U105" t="n">
        <v>0.78</v>
      </c>
      <c r="V105" t="n">
        <v>0.97</v>
      </c>
      <c r="W105" t="n">
        <v>0.2</v>
      </c>
      <c r="X105" t="n">
        <v>0.53</v>
      </c>
      <c r="Y105" t="n">
        <v>1</v>
      </c>
      <c r="Z105" t="n">
        <v>10</v>
      </c>
    </row>
    <row r="106">
      <c r="A106" t="n">
        <v>31</v>
      </c>
      <c r="B106" t="n">
        <v>125</v>
      </c>
      <c r="C106" t="inlineStr">
        <is>
          <t xml:space="preserve">CONCLUIDO	</t>
        </is>
      </c>
      <c r="D106" t="n">
        <v>4.6709</v>
      </c>
      <c r="E106" t="n">
        <v>21.41</v>
      </c>
      <c r="F106" t="n">
        <v>17.75</v>
      </c>
      <c r="G106" t="n">
        <v>56.07</v>
      </c>
      <c r="H106" t="n">
        <v>0.61</v>
      </c>
      <c r="I106" t="n">
        <v>19</v>
      </c>
      <c r="J106" t="n">
        <v>256.54</v>
      </c>
      <c r="K106" t="n">
        <v>58.47</v>
      </c>
      <c r="L106" t="n">
        <v>8.75</v>
      </c>
      <c r="M106" t="n">
        <v>15</v>
      </c>
      <c r="N106" t="n">
        <v>64.31999999999999</v>
      </c>
      <c r="O106" t="n">
        <v>31874.43</v>
      </c>
      <c r="P106" t="n">
        <v>217.76</v>
      </c>
      <c r="Q106" t="n">
        <v>2103.94</v>
      </c>
      <c r="R106" t="n">
        <v>75.90000000000001</v>
      </c>
      <c r="S106" t="n">
        <v>60.53</v>
      </c>
      <c r="T106" t="n">
        <v>7862.4</v>
      </c>
      <c r="U106" t="n">
        <v>0.8</v>
      </c>
      <c r="V106" t="n">
        <v>0.97</v>
      </c>
      <c r="W106" t="n">
        <v>0.2</v>
      </c>
      <c r="X106" t="n">
        <v>0.48</v>
      </c>
      <c r="Y106" t="n">
        <v>1</v>
      </c>
      <c r="Z106" t="n">
        <v>10</v>
      </c>
    </row>
    <row r="107">
      <c r="A107" t="n">
        <v>32</v>
      </c>
      <c r="B107" t="n">
        <v>125</v>
      </c>
      <c r="C107" t="inlineStr">
        <is>
          <t xml:space="preserve">CONCLUIDO	</t>
        </is>
      </c>
      <c r="D107" t="n">
        <v>4.6672</v>
      </c>
      <c r="E107" t="n">
        <v>21.43</v>
      </c>
      <c r="F107" t="n">
        <v>17.77</v>
      </c>
      <c r="G107" t="n">
        <v>56.12</v>
      </c>
      <c r="H107" t="n">
        <v>0.62</v>
      </c>
      <c r="I107" t="n">
        <v>19</v>
      </c>
      <c r="J107" t="n">
        <v>257</v>
      </c>
      <c r="K107" t="n">
        <v>58.47</v>
      </c>
      <c r="L107" t="n">
        <v>9</v>
      </c>
      <c r="M107" t="n">
        <v>9</v>
      </c>
      <c r="N107" t="n">
        <v>64.53</v>
      </c>
      <c r="O107" t="n">
        <v>31931.04</v>
      </c>
      <c r="P107" t="n">
        <v>216.33</v>
      </c>
      <c r="Q107" t="n">
        <v>2103.93</v>
      </c>
      <c r="R107" t="n">
        <v>76.31999999999999</v>
      </c>
      <c r="S107" t="n">
        <v>60.53</v>
      </c>
      <c r="T107" t="n">
        <v>8068.36</v>
      </c>
      <c r="U107" t="n">
        <v>0.79</v>
      </c>
      <c r="V107" t="n">
        <v>0.97</v>
      </c>
      <c r="W107" t="n">
        <v>0.2</v>
      </c>
      <c r="X107" t="n">
        <v>0.49</v>
      </c>
      <c r="Y107" t="n">
        <v>1</v>
      </c>
      <c r="Z107" t="n">
        <v>10</v>
      </c>
    </row>
    <row r="108">
      <c r="A108" t="n">
        <v>33</v>
      </c>
      <c r="B108" t="n">
        <v>125</v>
      </c>
      <c r="C108" t="inlineStr">
        <is>
          <t xml:space="preserve">CONCLUIDO	</t>
        </is>
      </c>
      <c r="D108" t="n">
        <v>4.6876</v>
      </c>
      <c r="E108" t="n">
        <v>21.33</v>
      </c>
      <c r="F108" t="n">
        <v>17.73</v>
      </c>
      <c r="G108" t="n">
        <v>59.09</v>
      </c>
      <c r="H108" t="n">
        <v>0.64</v>
      </c>
      <c r="I108" t="n">
        <v>18</v>
      </c>
      <c r="J108" t="n">
        <v>257.46</v>
      </c>
      <c r="K108" t="n">
        <v>58.47</v>
      </c>
      <c r="L108" t="n">
        <v>9.25</v>
      </c>
      <c r="M108" t="n">
        <v>4</v>
      </c>
      <c r="N108" t="n">
        <v>64.73999999999999</v>
      </c>
      <c r="O108" t="n">
        <v>31987.61</v>
      </c>
      <c r="P108" t="n">
        <v>213.86</v>
      </c>
      <c r="Q108" t="n">
        <v>2103.91</v>
      </c>
      <c r="R108" t="n">
        <v>74.31</v>
      </c>
      <c r="S108" t="n">
        <v>60.53</v>
      </c>
      <c r="T108" t="n">
        <v>7069.19</v>
      </c>
      <c r="U108" t="n">
        <v>0.8100000000000001</v>
      </c>
      <c r="V108" t="n">
        <v>0.97</v>
      </c>
      <c r="W108" t="n">
        <v>0.22</v>
      </c>
      <c r="X108" t="n">
        <v>0.45</v>
      </c>
      <c r="Y108" t="n">
        <v>1</v>
      </c>
      <c r="Z108" t="n">
        <v>10</v>
      </c>
    </row>
    <row r="109">
      <c r="A109" t="n">
        <v>34</v>
      </c>
      <c r="B109" t="n">
        <v>125</v>
      </c>
      <c r="C109" t="inlineStr">
        <is>
          <t xml:space="preserve">CONCLUIDO	</t>
        </is>
      </c>
      <c r="D109" t="n">
        <v>4.692</v>
      </c>
      <c r="E109" t="n">
        <v>21.31</v>
      </c>
      <c r="F109" t="n">
        <v>17.71</v>
      </c>
      <c r="G109" t="n">
        <v>59.02</v>
      </c>
      <c r="H109" t="n">
        <v>0.66</v>
      </c>
      <c r="I109" t="n">
        <v>18</v>
      </c>
      <c r="J109" t="n">
        <v>257.92</v>
      </c>
      <c r="K109" t="n">
        <v>58.47</v>
      </c>
      <c r="L109" t="n">
        <v>9.5</v>
      </c>
      <c r="M109" t="n">
        <v>1</v>
      </c>
      <c r="N109" t="n">
        <v>64.95</v>
      </c>
      <c r="O109" t="n">
        <v>32044.25</v>
      </c>
      <c r="P109" t="n">
        <v>214.04</v>
      </c>
      <c r="Q109" t="n">
        <v>2103.84</v>
      </c>
      <c r="R109" t="n">
        <v>73.48</v>
      </c>
      <c r="S109" t="n">
        <v>60.53</v>
      </c>
      <c r="T109" t="n">
        <v>6654.69</v>
      </c>
      <c r="U109" t="n">
        <v>0.82</v>
      </c>
      <c r="V109" t="n">
        <v>0.97</v>
      </c>
      <c r="W109" t="n">
        <v>0.22</v>
      </c>
      <c r="X109" t="n">
        <v>0.43</v>
      </c>
      <c r="Y109" t="n">
        <v>1</v>
      </c>
      <c r="Z109" t="n">
        <v>10</v>
      </c>
    </row>
    <row r="110">
      <c r="A110" t="n">
        <v>35</v>
      </c>
      <c r="B110" t="n">
        <v>125</v>
      </c>
      <c r="C110" t="inlineStr">
        <is>
          <t xml:space="preserve">CONCLUIDO	</t>
        </is>
      </c>
      <c r="D110" t="n">
        <v>4.6929</v>
      </c>
      <c r="E110" t="n">
        <v>21.31</v>
      </c>
      <c r="F110" t="n">
        <v>17.7</v>
      </c>
      <c r="G110" t="n">
        <v>59.01</v>
      </c>
      <c r="H110" t="n">
        <v>0.67</v>
      </c>
      <c r="I110" t="n">
        <v>18</v>
      </c>
      <c r="J110" t="n">
        <v>258.38</v>
      </c>
      <c r="K110" t="n">
        <v>58.47</v>
      </c>
      <c r="L110" t="n">
        <v>9.75</v>
      </c>
      <c r="M110" t="n">
        <v>0</v>
      </c>
      <c r="N110" t="n">
        <v>65.16</v>
      </c>
      <c r="O110" t="n">
        <v>32100.97</v>
      </c>
      <c r="P110" t="n">
        <v>214.38</v>
      </c>
      <c r="Q110" t="n">
        <v>2103.84</v>
      </c>
      <c r="R110" t="n">
        <v>73.31</v>
      </c>
      <c r="S110" t="n">
        <v>60.53</v>
      </c>
      <c r="T110" t="n">
        <v>6571.07</v>
      </c>
      <c r="U110" t="n">
        <v>0.83</v>
      </c>
      <c r="V110" t="n">
        <v>0.97</v>
      </c>
      <c r="W110" t="n">
        <v>0.22</v>
      </c>
      <c r="X110" t="n">
        <v>0.43</v>
      </c>
      <c r="Y110" t="n">
        <v>1</v>
      </c>
      <c r="Z110" t="n">
        <v>10</v>
      </c>
    </row>
    <row r="111">
      <c r="A111" t="n">
        <v>0</v>
      </c>
      <c r="B111" t="n">
        <v>30</v>
      </c>
      <c r="C111" t="inlineStr">
        <is>
          <t xml:space="preserve">CONCLUIDO	</t>
        </is>
      </c>
      <c r="D111" t="n">
        <v>4.376</v>
      </c>
      <c r="E111" t="n">
        <v>22.85</v>
      </c>
      <c r="F111" t="n">
        <v>19.69</v>
      </c>
      <c r="G111" t="n">
        <v>13.9</v>
      </c>
      <c r="H111" t="n">
        <v>0.24</v>
      </c>
      <c r="I111" t="n">
        <v>85</v>
      </c>
      <c r="J111" t="n">
        <v>71.52</v>
      </c>
      <c r="K111" t="n">
        <v>32.27</v>
      </c>
      <c r="L111" t="n">
        <v>1</v>
      </c>
      <c r="M111" t="n">
        <v>76</v>
      </c>
      <c r="N111" t="n">
        <v>8.25</v>
      </c>
      <c r="O111" t="n">
        <v>9054.6</v>
      </c>
      <c r="P111" t="n">
        <v>116.1</v>
      </c>
      <c r="Q111" t="n">
        <v>2104</v>
      </c>
      <c r="R111" t="n">
        <v>138.81</v>
      </c>
      <c r="S111" t="n">
        <v>60.53</v>
      </c>
      <c r="T111" t="n">
        <v>38983.05</v>
      </c>
      <c r="U111" t="n">
        <v>0.44</v>
      </c>
      <c r="V111" t="n">
        <v>0.87</v>
      </c>
      <c r="W111" t="n">
        <v>0.31</v>
      </c>
      <c r="X111" t="n">
        <v>2.41</v>
      </c>
      <c r="Y111" t="n">
        <v>1</v>
      </c>
      <c r="Z111" t="n">
        <v>10</v>
      </c>
    </row>
    <row r="112">
      <c r="A112" t="n">
        <v>1</v>
      </c>
      <c r="B112" t="n">
        <v>30</v>
      </c>
      <c r="C112" t="inlineStr">
        <is>
          <t xml:space="preserve">CONCLUIDO	</t>
        </is>
      </c>
      <c r="D112" t="n">
        <v>4.4666</v>
      </c>
      <c r="E112" t="n">
        <v>22.39</v>
      </c>
      <c r="F112" t="n">
        <v>19.42</v>
      </c>
      <c r="G112" t="n">
        <v>16.19</v>
      </c>
      <c r="H112" t="n">
        <v>0.3</v>
      </c>
      <c r="I112" t="n">
        <v>72</v>
      </c>
      <c r="J112" t="n">
        <v>71.81</v>
      </c>
      <c r="K112" t="n">
        <v>32.27</v>
      </c>
      <c r="L112" t="n">
        <v>1.25</v>
      </c>
      <c r="M112" t="n">
        <v>1</v>
      </c>
      <c r="N112" t="n">
        <v>8.289999999999999</v>
      </c>
      <c r="O112" t="n">
        <v>9090.98</v>
      </c>
      <c r="P112" t="n">
        <v>110.15</v>
      </c>
      <c r="Q112" t="n">
        <v>2104.1</v>
      </c>
      <c r="R112" t="n">
        <v>127.78</v>
      </c>
      <c r="S112" t="n">
        <v>60.53</v>
      </c>
      <c r="T112" t="n">
        <v>33536.18</v>
      </c>
      <c r="U112" t="n">
        <v>0.47</v>
      </c>
      <c r="V112" t="n">
        <v>0.88</v>
      </c>
      <c r="W112" t="n">
        <v>0.37</v>
      </c>
      <c r="X112" t="n">
        <v>2.15</v>
      </c>
      <c r="Y112" t="n">
        <v>1</v>
      </c>
      <c r="Z112" t="n">
        <v>10</v>
      </c>
    </row>
    <row r="113">
      <c r="A113" t="n">
        <v>2</v>
      </c>
      <c r="B113" t="n">
        <v>30</v>
      </c>
      <c r="C113" t="inlineStr">
        <is>
          <t xml:space="preserve">CONCLUIDO	</t>
        </is>
      </c>
      <c r="D113" t="n">
        <v>4.4656</v>
      </c>
      <c r="E113" t="n">
        <v>22.39</v>
      </c>
      <c r="F113" t="n">
        <v>19.43</v>
      </c>
      <c r="G113" t="n">
        <v>16.19</v>
      </c>
      <c r="H113" t="n">
        <v>0.36</v>
      </c>
      <c r="I113" t="n">
        <v>72</v>
      </c>
      <c r="J113" t="n">
        <v>72.11</v>
      </c>
      <c r="K113" t="n">
        <v>32.27</v>
      </c>
      <c r="L113" t="n">
        <v>1.5</v>
      </c>
      <c r="M113" t="n">
        <v>0</v>
      </c>
      <c r="N113" t="n">
        <v>8.34</v>
      </c>
      <c r="O113" t="n">
        <v>9127.379999999999</v>
      </c>
      <c r="P113" t="n">
        <v>110.68</v>
      </c>
      <c r="Q113" t="n">
        <v>2104.05</v>
      </c>
      <c r="R113" t="n">
        <v>127.7</v>
      </c>
      <c r="S113" t="n">
        <v>60.53</v>
      </c>
      <c r="T113" t="n">
        <v>33497.4</v>
      </c>
      <c r="U113" t="n">
        <v>0.47</v>
      </c>
      <c r="V113" t="n">
        <v>0.88</v>
      </c>
      <c r="W113" t="n">
        <v>0.37</v>
      </c>
      <c r="X113" t="n">
        <v>2.15</v>
      </c>
      <c r="Y113" t="n">
        <v>1</v>
      </c>
      <c r="Z113" t="n">
        <v>10</v>
      </c>
    </row>
    <row r="114">
      <c r="A114" t="n">
        <v>0</v>
      </c>
      <c r="B114" t="n">
        <v>15</v>
      </c>
      <c r="C114" t="inlineStr">
        <is>
          <t xml:space="preserve">CONCLUIDO	</t>
        </is>
      </c>
      <c r="D114" t="n">
        <v>4.0297</v>
      </c>
      <c r="E114" t="n">
        <v>24.82</v>
      </c>
      <c r="F114" t="n">
        <v>21.54</v>
      </c>
      <c r="G114" t="n">
        <v>9.1</v>
      </c>
      <c r="H114" t="n">
        <v>0.43</v>
      </c>
      <c r="I114" t="n">
        <v>142</v>
      </c>
      <c r="J114" t="n">
        <v>39.78</v>
      </c>
      <c r="K114" t="n">
        <v>19.54</v>
      </c>
      <c r="L114" t="n">
        <v>1</v>
      </c>
      <c r="M114" t="n">
        <v>0</v>
      </c>
      <c r="N114" t="n">
        <v>4.24</v>
      </c>
      <c r="O114" t="n">
        <v>5140</v>
      </c>
      <c r="P114" t="n">
        <v>84.5</v>
      </c>
      <c r="Q114" t="n">
        <v>2104.68</v>
      </c>
      <c r="R114" t="n">
        <v>193.34</v>
      </c>
      <c r="S114" t="n">
        <v>60.53</v>
      </c>
      <c r="T114" t="n">
        <v>65964.7</v>
      </c>
      <c r="U114" t="n">
        <v>0.31</v>
      </c>
      <c r="V114" t="n">
        <v>0.8</v>
      </c>
      <c r="W114" t="n">
        <v>0.58</v>
      </c>
      <c r="X114" t="n">
        <v>4.26</v>
      </c>
      <c r="Y114" t="n">
        <v>1</v>
      </c>
      <c r="Z114" t="n">
        <v>10</v>
      </c>
    </row>
    <row r="115">
      <c r="A115" t="n">
        <v>0</v>
      </c>
      <c r="B115" t="n">
        <v>70</v>
      </c>
      <c r="C115" t="inlineStr">
        <is>
          <t xml:space="preserve">CONCLUIDO	</t>
        </is>
      </c>
      <c r="D115" t="n">
        <v>3.3482</v>
      </c>
      <c r="E115" t="n">
        <v>29.87</v>
      </c>
      <c r="F115" t="n">
        <v>22.5</v>
      </c>
      <c r="G115" t="n">
        <v>7.58</v>
      </c>
      <c r="H115" t="n">
        <v>0.12</v>
      </c>
      <c r="I115" t="n">
        <v>178</v>
      </c>
      <c r="J115" t="n">
        <v>141.81</v>
      </c>
      <c r="K115" t="n">
        <v>47.83</v>
      </c>
      <c r="L115" t="n">
        <v>1</v>
      </c>
      <c r="M115" t="n">
        <v>176</v>
      </c>
      <c r="N115" t="n">
        <v>22.98</v>
      </c>
      <c r="O115" t="n">
        <v>17723.39</v>
      </c>
      <c r="P115" t="n">
        <v>244.74</v>
      </c>
      <c r="Q115" t="n">
        <v>2104.3</v>
      </c>
      <c r="R115" t="n">
        <v>230.95</v>
      </c>
      <c r="S115" t="n">
        <v>60.53</v>
      </c>
      <c r="T115" t="n">
        <v>84587.7</v>
      </c>
      <c r="U115" t="n">
        <v>0.26</v>
      </c>
      <c r="V115" t="n">
        <v>0.76</v>
      </c>
      <c r="W115" t="n">
        <v>0.45</v>
      </c>
      <c r="X115" t="n">
        <v>5.21</v>
      </c>
      <c r="Y115" t="n">
        <v>1</v>
      </c>
      <c r="Z115" t="n">
        <v>10</v>
      </c>
    </row>
    <row r="116">
      <c r="A116" t="n">
        <v>1</v>
      </c>
      <c r="B116" t="n">
        <v>70</v>
      </c>
      <c r="C116" t="inlineStr">
        <is>
          <t xml:space="preserve">CONCLUIDO	</t>
        </is>
      </c>
      <c r="D116" t="n">
        <v>3.6944</v>
      </c>
      <c r="E116" t="n">
        <v>27.07</v>
      </c>
      <c r="F116" t="n">
        <v>21.06</v>
      </c>
      <c r="G116" t="n">
        <v>9.640000000000001</v>
      </c>
      <c r="H116" t="n">
        <v>0.16</v>
      </c>
      <c r="I116" t="n">
        <v>131</v>
      </c>
      <c r="J116" t="n">
        <v>142.15</v>
      </c>
      <c r="K116" t="n">
        <v>47.83</v>
      </c>
      <c r="L116" t="n">
        <v>1.25</v>
      </c>
      <c r="M116" t="n">
        <v>129</v>
      </c>
      <c r="N116" t="n">
        <v>23.07</v>
      </c>
      <c r="O116" t="n">
        <v>17765.46</v>
      </c>
      <c r="P116" t="n">
        <v>225.27</v>
      </c>
      <c r="Q116" t="n">
        <v>2104.25</v>
      </c>
      <c r="R116" t="n">
        <v>183.96</v>
      </c>
      <c r="S116" t="n">
        <v>60.53</v>
      </c>
      <c r="T116" t="n">
        <v>61330.48</v>
      </c>
      <c r="U116" t="n">
        <v>0.33</v>
      </c>
      <c r="V116" t="n">
        <v>0.82</v>
      </c>
      <c r="W116" t="n">
        <v>0.37</v>
      </c>
      <c r="X116" t="n">
        <v>3.77</v>
      </c>
      <c r="Y116" t="n">
        <v>1</v>
      </c>
      <c r="Z116" t="n">
        <v>10</v>
      </c>
    </row>
    <row r="117">
      <c r="A117" t="n">
        <v>2</v>
      </c>
      <c r="B117" t="n">
        <v>70</v>
      </c>
      <c r="C117" t="inlineStr">
        <is>
          <t xml:space="preserve">CONCLUIDO	</t>
        </is>
      </c>
      <c r="D117" t="n">
        <v>3.9283</v>
      </c>
      <c r="E117" t="n">
        <v>25.46</v>
      </c>
      <c r="F117" t="n">
        <v>20.25</v>
      </c>
      <c r="G117" t="n">
        <v>11.8</v>
      </c>
      <c r="H117" t="n">
        <v>0.19</v>
      </c>
      <c r="I117" t="n">
        <v>103</v>
      </c>
      <c r="J117" t="n">
        <v>142.49</v>
      </c>
      <c r="K117" t="n">
        <v>47.83</v>
      </c>
      <c r="L117" t="n">
        <v>1.5</v>
      </c>
      <c r="M117" t="n">
        <v>101</v>
      </c>
      <c r="N117" t="n">
        <v>23.16</v>
      </c>
      <c r="O117" t="n">
        <v>17807.56</v>
      </c>
      <c r="P117" t="n">
        <v>212.88</v>
      </c>
      <c r="Q117" t="n">
        <v>2104.27</v>
      </c>
      <c r="R117" t="n">
        <v>157.95</v>
      </c>
      <c r="S117" t="n">
        <v>60.53</v>
      </c>
      <c r="T117" t="n">
        <v>48465.17</v>
      </c>
      <c r="U117" t="n">
        <v>0.38</v>
      </c>
      <c r="V117" t="n">
        <v>0.85</v>
      </c>
      <c r="W117" t="n">
        <v>0.32</v>
      </c>
      <c r="X117" t="n">
        <v>2.97</v>
      </c>
      <c r="Y117" t="n">
        <v>1</v>
      </c>
      <c r="Z117" t="n">
        <v>10</v>
      </c>
    </row>
    <row r="118">
      <c r="A118" t="n">
        <v>3</v>
      </c>
      <c r="B118" t="n">
        <v>70</v>
      </c>
      <c r="C118" t="inlineStr">
        <is>
          <t xml:space="preserve">CONCLUIDO	</t>
        </is>
      </c>
      <c r="D118" t="n">
        <v>4.1041</v>
      </c>
      <c r="E118" t="n">
        <v>24.37</v>
      </c>
      <c r="F118" t="n">
        <v>19.68</v>
      </c>
      <c r="G118" t="n">
        <v>13.89</v>
      </c>
      <c r="H118" t="n">
        <v>0.22</v>
      </c>
      <c r="I118" t="n">
        <v>85</v>
      </c>
      <c r="J118" t="n">
        <v>142.83</v>
      </c>
      <c r="K118" t="n">
        <v>47.83</v>
      </c>
      <c r="L118" t="n">
        <v>1.75</v>
      </c>
      <c r="M118" t="n">
        <v>83</v>
      </c>
      <c r="N118" t="n">
        <v>23.25</v>
      </c>
      <c r="O118" t="n">
        <v>17849.7</v>
      </c>
      <c r="P118" t="n">
        <v>203.31</v>
      </c>
      <c r="Q118" t="n">
        <v>2104.01</v>
      </c>
      <c r="R118" t="n">
        <v>138.98</v>
      </c>
      <c r="S118" t="n">
        <v>60.53</v>
      </c>
      <c r="T118" t="n">
        <v>39068.83</v>
      </c>
      <c r="U118" t="n">
        <v>0.44</v>
      </c>
      <c r="V118" t="n">
        <v>0.87</v>
      </c>
      <c r="W118" t="n">
        <v>0.3</v>
      </c>
      <c r="X118" t="n">
        <v>2.4</v>
      </c>
      <c r="Y118" t="n">
        <v>1</v>
      </c>
      <c r="Z118" t="n">
        <v>10</v>
      </c>
    </row>
    <row r="119">
      <c r="A119" t="n">
        <v>4</v>
      </c>
      <c r="B119" t="n">
        <v>70</v>
      </c>
      <c r="C119" t="inlineStr">
        <is>
          <t xml:space="preserve">CONCLUIDO	</t>
        </is>
      </c>
      <c r="D119" t="n">
        <v>4.2484</v>
      </c>
      <c r="E119" t="n">
        <v>23.54</v>
      </c>
      <c r="F119" t="n">
        <v>19.26</v>
      </c>
      <c r="G119" t="n">
        <v>16.27</v>
      </c>
      <c r="H119" t="n">
        <v>0.25</v>
      </c>
      <c r="I119" t="n">
        <v>71</v>
      </c>
      <c r="J119" t="n">
        <v>143.17</v>
      </c>
      <c r="K119" t="n">
        <v>47.83</v>
      </c>
      <c r="L119" t="n">
        <v>2</v>
      </c>
      <c r="M119" t="n">
        <v>69</v>
      </c>
      <c r="N119" t="n">
        <v>23.34</v>
      </c>
      <c r="O119" t="n">
        <v>17891.86</v>
      </c>
      <c r="P119" t="n">
        <v>194.84</v>
      </c>
      <c r="Q119" t="n">
        <v>2104.07</v>
      </c>
      <c r="R119" t="n">
        <v>125.06</v>
      </c>
      <c r="S119" t="n">
        <v>60.53</v>
      </c>
      <c r="T119" t="n">
        <v>32182.25</v>
      </c>
      <c r="U119" t="n">
        <v>0.48</v>
      </c>
      <c r="V119" t="n">
        <v>0.89</v>
      </c>
      <c r="W119" t="n">
        <v>0.28</v>
      </c>
      <c r="X119" t="n">
        <v>1.98</v>
      </c>
      <c r="Y119" t="n">
        <v>1</v>
      </c>
      <c r="Z119" t="n">
        <v>10</v>
      </c>
    </row>
    <row r="120">
      <c r="A120" t="n">
        <v>5</v>
      </c>
      <c r="B120" t="n">
        <v>70</v>
      </c>
      <c r="C120" t="inlineStr">
        <is>
          <t xml:space="preserve">CONCLUIDO	</t>
        </is>
      </c>
      <c r="D120" t="n">
        <v>4.3607</v>
      </c>
      <c r="E120" t="n">
        <v>22.93</v>
      </c>
      <c r="F120" t="n">
        <v>18.94</v>
      </c>
      <c r="G120" t="n">
        <v>18.63</v>
      </c>
      <c r="H120" t="n">
        <v>0.28</v>
      </c>
      <c r="I120" t="n">
        <v>61</v>
      </c>
      <c r="J120" t="n">
        <v>143.51</v>
      </c>
      <c r="K120" t="n">
        <v>47.83</v>
      </c>
      <c r="L120" t="n">
        <v>2.25</v>
      </c>
      <c r="M120" t="n">
        <v>59</v>
      </c>
      <c r="N120" t="n">
        <v>23.44</v>
      </c>
      <c r="O120" t="n">
        <v>17934.06</v>
      </c>
      <c r="P120" t="n">
        <v>187.67</v>
      </c>
      <c r="Q120" t="n">
        <v>2104.06</v>
      </c>
      <c r="R120" t="n">
        <v>114.64</v>
      </c>
      <c r="S120" t="n">
        <v>60.53</v>
      </c>
      <c r="T120" t="n">
        <v>27017.57</v>
      </c>
      <c r="U120" t="n">
        <v>0.53</v>
      </c>
      <c r="V120" t="n">
        <v>0.91</v>
      </c>
      <c r="W120" t="n">
        <v>0.26</v>
      </c>
      <c r="X120" t="n">
        <v>1.66</v>
      </c>
      <c r="Y120" t="n">
        <v>1</v>
      </c>
      <c r="Z120" t="n">
        <v>10</v>
      </c>
    </row>
    <row r="121">
      <c r="A121" t="n">
        <v>6</v>
      </c>
      <c r="B121" t="n">
        <v>70</v>
      </c>
      <c r="C121" t="inlineStr">
        <is>
          <t xml:space="preserve">CONCLUIDO	</t>
        </is>
      </c>
      <c r="D121" t="n">
        <v>4.4891</v>
      </c>
      <c r="E121" t="n">
        <v>22.28</v>
      </c>
      <c r="F121" t="n">
        <v>18.52</v>
      </c>
      <c r="G121" t="n">
        <v>20.96</v>
      </c>
      <c r="H121" t="n">
        <v>0.31</v>
      </c>
      <c r="I121" t="n">
        <v>53</v>
      </c>
      <c r="J121" t="n">
        <v>143.86</v>
      </c>
      <c r="K121" t="n">
        <v>47.83</v>
      </c>
      <c r="L121" t="n">
        <v>2.5</v>
      </c>
      <c r="M121" t="n">
        <v>51</v>
      </c>
      <c r="N121" t="n">
        <v>23.53</v>
      </c>
      <c r="O121" t="n">
        <v>17976.29</v>
      </c>
      <c r="P121" t="n">
        <v>178.93</v>
      </c>
      <c r="Q121" t="n">
        <v>2103.97</v>
      </c>
      <c r="R121" t="n">
        <v>100.81</v>
      </c>
      <c r="S121" t="n">
        <v>60.53</v>
      </c>
      <c r="T121" t="n">
        <v>20144.87</v>
      </c>
      <c r="U121" t="n">
        <v>0.6</v>
      </c>
      <c r="V121" t="n">
        <v>0.93</v>
      </c>
      <c r="W121" t="n">
        <v>0.23</v>
      </c>
      <c r="X121" t="n">
        <v>1.24</v>
      </c>
      <c r="Y121" t="n">
        <v>1</v>
      </c>
      <c r="Z121" t="n">
        <v>10</v>
      </c>
    </row>
    <row r="122">
      <c r="A122" t="n">
        <v>7</v>
      </c>
      <c r="B122" t="n">
        <v>70</v>
      </c>
      <c r="C122" t="inlineStr">
        <is>
          <t xml:space="preserve">CONCLUIDO	</t>
        </is>
      </c>
      <c r="D122" t="n">
        <v>4.4642</v>
      </c>
      <c r="E122" t="n">
        <v>22.4</v>
      </c>
      <c r="F122" t="n">
        <v>18.79</v>
      </c>
      <c r="G122" t="n">
        <v>23.48</v>
      </c>
      <c r="H122" t="n">
        <v>0.34</v>
      </c>
      <c r="I122" t="n">
        <v>48</v>
      </c>
      <c r="J122" t="n">
        <v>144.2</v>
      </c>
      <c r="K122" t="n">
        <v>47.83</v>
      </c>
      <c r="L122" t="n">
        <v>2.75</v>
      </c>
      <c r="M122" t="n">
        <v>46</v>
      </c>
      <c r="N122" t="n">
        <v>23.62</v>
      </c>
      <c r="O122" t="n">
        <v>18018.55</v>
      </c>
      <c r="P122" t="n">
        <v>178.59</v>
      </c>
      <c r="Q122" t="n">
        <v>2104.13</v>
      </c>
      <c r="R122" t="n">
        <v>110.32</v>
      </c>
      <c r="S122" t="n">
        <v>60.53</v>
      </c>
      <c r="T122" t="n">
        <v>24925.72</v>
      </c>
      <c r="U122" t="n">
        <v>0.55</v>
      </c>
      <c r="V122" t="n">
        <v>0.91</v>
      </c>
      <c r="W122" t="n">
        <v>0.24</v>
      </c>
      <c r="X122" t="n">
        <v>1.51</v>
      </c>
      <c r="Y122" t="n">
        <v>1</v>
      </c>
      <c r="Z122" t="n">
        <v>10</v>
      </c>
    </row>
    <row r="123">
      <c r="A123" t="n">
        <v>8</v>
      </c>
      <c r="B123" t="n">
        <v>70</v>
      </c>
      <c r="C123" t="inlineStr">
        <is>
          <t xml:space="preserve">CONCLUIDO	</t>
        </is>
      </c>
      <c r="D123" t="n">
        <v>4.5635</v>
      </c>
      <c r="E123" t="n">
        <v>21.91</v>
      </c>
      <c r="F123" t="n">
        <v>18.47</v>
      </c>
      <c r="G123" t="n">
        <v>26.39</v>
      </c>
      <c r="H123" t="n">
        <v>0.37</v>
      </c>
      <c r="I123" t="n">
        <v>42</v>
      </c>
      <c r="J123" t="n">
        <v>144.54</v>
      </c>
      <c r="K123" t="n">
        <v>47.83</v>
      </c>
      <c r="L123" t="n">
        <v>3</v>
      </c>
      <c r="M123" t="n">
        <v>40</v>
      </c>
      <c r="N123" t="n">
        <v>23.71</v>
      </c>
      <c r="O123" t="n">
        <v>18060.85</v>
      </c>
      <c r="P123" t="n">
        <v>170.55</v>
      </c>
      <c r="Q123" t="n">
        <v>2103.92</v>
      </c>
      <c r="R123" t="n">
        <v>99.5</v>
      </c>
      <c r="S123" t="n">
        <v>60.53</v>
      </c>
      <c r="T123" t="n">
        <v>19544.69</v>
      </c>
      <c r="U123" t="n">
        <v>0.61</v>
      </c>
      <c r="V123" t="n">
        <v>0.93</v>
      </c>
      <c r="W123" t="n">
        <v>0.23</v>
      </c>
      <c r="X123" t="n">
        <v>1.19</v>
      </c>
      <c r="Y123" t="n">
        <v>1</v>
      </c>
      <c r="Z123" t="n">
        <v>10</v>
      </c>
    </row>
    <row r="124">
      <c r="A124" t="n">
        <v>9</v>
      </c>
      <c r="B124" t="n">
        <v>70</v>
      </c>
      <c r="C124" t="inlineStr">
        <is>
          <t xml:space="preserve">CONCLUIDO	</t>
        </is>
      </c>
      <c r="D124" t="n">
        <v>4.6131</v>
      </c>
      <c r="E124" t="n">
        <v>21.68</v>
      </c>
      <c r="F124" t="n">
        <v>18.35</v>
      </c>
      <c r="G124" t="n">
        <v>28.98</v>
      </c>
      <c r="H124" t="n">
        <v>0.4</v>
      </c>
      <c r="I124" t="n">
        <v>38</v>
      </c>
      <c r="J124" t="n">
        <v>144.89</v>
      </c>
      <c r="K124" t="n">
        <v>47.83</v>
      </c>
      <c r="L124" t="n">
        <v>3.25</v>
      </c>
      <c r="M124" t="n">
        <v>36</v>
      </c>
      <c r="N124" t="n">
        <v>23.81</v>
      </c>
      <c r="O124" t="n">
        <v>18103.18</v>
      </c>
      <c r="P124" t="n">
        <v>164.2</v>
      </c>
      <c r="Q124" t="n">
        <v>2103.98</v>
      </c>
      <c r="R124" t="n">
        <v>95.63</v>
      </c>
      <c r="S124" t="n">
        <v>60.53</v>
      </c>
      <c r="T124" t="n">
        <v>17629.73</v>
      </c>
      <c r="U124" t="n">
        <v>0.63</v>
      </c>
      <c r="V124" t="n">
        <v>0.9399999999999999</v>
      </c>
      <c r="W124" t="n">
        <v>0.23</v>
      </c>
      <c r="X124" t="n">
        <v>1.07</v>
      </c>
      <c r="Y124" t="n">
        <v>1</v>
      </c>
      <c r="Z124" t="n">
        <v>10</v>
      </c>
    </row>
    <row r="125">
      <c r="A125" t="n">
        <v>10</v>
      </c>
      <c r="B125" t="n">
        <v>70</v>
      </c>
      <c r="C125" t="inlineStr">
        <is>
          <t xml:space="preserve">CONCLUIDO	</t>
        </is>
      </c>
      <c r="D125" t="n">
        <v>4.6677</v>
      </c>
      <c r="E125" t="n">
        <v>21.42</v>
      </c>
      <c r="F125" t="n">
        <v>18.21</v>
      </c>
      <c r="G125" t="n">
        <v>32.14</v>
      </c>
      <c r="H125" t="n">
        <v>0.43</v>
      </c>
      <c r="I125" t="n">
        <v>34</v>
      </c>
      <c r="J125" t="n">
        <v>145.23</v>
      </c>
      <c r="K125" t="n">
        <v>47.83</v>
      </c>
      <c r="L125" t="n">
        <v>3.5</v>
      </c>
      <c r="M125" t="n">
        <v>29</v>
      </c>
      <c r="N125" t="n">
        <v>23.9</v>
      </c>
      <c r="O125" t="n">
        <v>18145.54</v>
      </c>
      <c r="P125" t="n">
        <v>158.86</v>
      </c>
      <c r="Q125" t="n">
        <v>2103.87</v>
      </c>
      <c r="R125" t="n">
        <v>91</v>
      </c>
      <c r="S125" t="n">
        <v>60.53</v>
      </c>
      <c r="T125" t="n">
        <v>15335.97</v>
      </c>
      <c r="U125" t="n">
        <v>0.67</v>
      </c>
      <c r="V125" t="n">
        <v>0.9399999999999999</v>
      </c>
      <c r="W125" t="n">
        <v>0.22</v>
      </c>
      <c r="X125" t="n">
        <v>0.9399999999999999</v>
      </c>
      <c r="Y125" t="n">
        <v>1</v>
      </c>
      <c r="Z125" t="n">
        <v>10</v>
      </c>
    </row>
    <row r="126">
      <c r="A126" t="n">
        <v>11</v>
      </c>
      <c r="B126" t="n">
        <v>70</v>
      </c>
      <c r="C126" t="inlineStr">
        <is>
          <t xml:space="preserve">CONCLUIDO	</t>
        </is>
      </c>
      <c r="D126" t="n">
        <v>4.6895</v>
      </c>
      <c r="E126" t="n">
        <v>21.32</v>
      </c>
      <c r="F126" t="n">
        <v>18.17</v>
      </c>
      <c r="G126" t="n">
        <v>34.07</v>
      </c>
      <c r="H126" t="n">
        <v>0.46</v>
      </c>
      <c r="I126" t="n">
        <v>32</v>
      </c>
      <c r="J126" t="n">
        <v>145.57</v>
      </c>
      <c r="K126" t="n">
        <v>47.83</v>
      </c>
      <c r="L126" t="n">
        <v>3.75</v>
      </c>
      <c r="M126" t="n">
        <v>9</v>
      </c>
      <c r="N126" t="n">
        <v>23.99</v>
      </c>
      <c r="O126" t="n">
        <v>18187.93</v>
      </c>
      <c r="P126" t="n">
        <v>155.86</v>
      </c>
      <c r="Q126" t="n">
        <v>2103.96</v>
      </c>
      <c r="R126" t="n">
        <v>88.88</v>
      </c>
      <c r="S126" t="n">
        <v>60.53</v>
      </c>
      <c r="T126" t="n">
        <v>14286.02</v>
      </c>
      <c r="U126" t="n">
        <v>0.68</v>
      </c>
      <c r="V126" t="n">
        <v>0.95</v>
      </c>
      <c r="W126" t="n">
        <v>0.24</v>
      </c>
      <c r="X126" t="n">
        <v>0.89</v>
      </c>
      <c r="Y126" t="n">
        <v>1</v>
      </c>
      <c r="Z126" t="n">
        <v>10</v>
      </c>
    </row>
    <row r="127">
      <c r="A127" t="n">
        <v>12</v>
      </c>
      <c r="B127" t="n">
        <v>70</v>
      </c>
      <c r="C127" t="inlineStr">
        <is>
          <t xml:space="preserve">CONCLUIDO	</t>
        </is>
      </c>
      <c r="D127" t="n">
        <v>4.682</v>
      </c>
      <c r="E127" t="n">
        <v>21.36</v>
      </c>
      <c r="F127" t="n">
        <v>18.21</v>
      </c>
      <c r="G127" t="n">
        <v>34.14</v>
      </c>
      <c r="H127" t="n">
        <v>0.49</v>
      </c>
      <c r="I127" t="n">
        <v>32</v>
      </c>
      <c r="J127" t="n">
        <v>145.92</v>
      </c>
      <c r="K127" t="n">
        <v>47.83</v>
      </c>
      <c r="L127" t="n">
        <v>4</v>
      </c>
      <c r="M127" t="n">
        <v>2</v>
      </c>
      <c r="N127" t="n">
        <v>24.09</v>
      </c>
      <c r="O127" t="n">
        <v>18230.35</v>
      </c>
      <c r="P127" t="n">
        <v>155.46</v>
      </c>
      <c r="Q127" t="n">
        <v>2103.95</v>
      </c>
      <c r="R127" t="n">
        <v>89.68000000000001</v>
      </c>
      <c r="S127" t="n">
        <v>60.53</v>
      </c>
      <c r="T127" t="n">
        <v>14686.44</v>
      </c>
      <c r="U127" t="n">
        <v>0.67</v>
      </c>
      <c r="V127" t="n">
        <v>0.9399999999999999</v>
      </c>
      <c r="W127" t="n">
        <v>0.25</v>
      </c>
      <c r="X127" t="n">
        <v>0.93</v>
      </c>
      <c r="Y127" t="n">
        <v>1</v>
      </c>
      <c r="Z127" t="n">
        <v>10</v>
      </c>
    </row>
    <row r="128">
      <c r="A128" t="n">
        <v>13</v>
      </c>
      <c r="B128" t="n">
        <v>70</v>
      </c>
      <c r="C128" t="inlineStr">
        <is>
          <t xml:space="preserve">CONCLUIDO	</t>
        </is>
      </c>
      <c r="D128" t="n">
        <v>4.6811</v>
      </c>
      <c r="E128" t="n">
        <v>21.36</v>
      </c>
      <c r="F128" t="n">
        <v>18.21</v>
      </c>
      <c r="G128" t="n">
        <v>34.14</v>
      </c>
      <c r="H128" t="n">
        <v>0.51</v>
      </c>
      <c r="I128" t="n">
        <v>32</v>
      </c>
      <c r="J128" t="n">
        <v>146.26</v>
      </c>
      <c r="K128" t="n">
        <v>47.83</v>
      </c>
      <c r="L128" t="n">
        <v>4.25</v>
      </c>
      <c r="M128" t="n">
        <v>0</v>
      </c>
      <c r="N128" t="n">
        <v>24.18</v>
      </c>
      <c r="O128" t="n">
        <v>18272.81</v>
      </c>
      <c r="P128" t="n">
        <v>155.76</v>
      </c>
      <c r="Q128" t="n">
        <v>2104.19</v>
      </c>
      <c r="R128" t="n">
        <v>89.76000000000001</v>
      </c>
      <c r="S128" t="n">
        <v>60.53</v>
      </c>
      <c r="T128" t="n">
        <v>14727.12</v>
      </c>
      <c r="U128" t="n">
        <v>0.67</v>
      </c>
      <c r="V128" t="n">
        <v>0.9399999999999999</v>
      </c>
      <c r="W128" t="n">
        <v>0.25</v>
      </c>
      <c r="X128" t="n">
        <v>0.93</v>
      </c>
      <c r="Y128" t="n">
        <v>1</v>
      </c>
      <c r="Z128" t="n">
        <v>10</v>
      </c>
    </row>
    <row r="129">
      <c r="A129" t="n">
        <v>0</v>
      </c>
      <c r="B129" t="n">
        <v>90</v>
      </c>
      <c r="C129" t="inlineStr">
        <is>
          <t xml:space="preserve">CONCLUIDO	</t>
        </is>
      </c>
      <c r="D129" t="n">
        <v>2.9391</v>
      </c>
      <c r="E129" t="n">
        <v>34.02</v>
      </c>
      <c r="F129" t="n">
        <v>23.78</v>
      </c>
      <c r="G129" t="n">
        <v>6.49</v>
      </c>
      <c r="H129" t="n">
        <v>0.1</v>
      </c>
      <c r="I129" t="n">
        <v>220</v>
      </c>
      <c r="J129" t="n">
        <v>176.73</v>
      </c>
      <c r="K129" t="n">
        <v>52.44</v>
      </c>
      <c r="L129" t="n">
        <v>1</v>
      </c>
      <c r="M129" t="n">
        <v>218</v>
      </c>
      <c r="N129" t="n">
        <v>33.29</v>
      </c>
      <c r="O129" t="n">
        <v>22031.19</v>
      </c>
      <c r="P129" t="n">
        <v>303.15</v>
      </c>
      <c r="Q129" t="n">
        <v>2104.78</v>
      </c>
      <c r="R129" t="n">
        <v>273.39</v>
      </c>
      <c r="S129" t="n">
        <v>60.53</v>
      </c>
      <c r="T129" t="n">
        <v>105597.73</v>
      </c>
      <c r="U129" t="n">
        <v>0.22</v>
      </c>
      <c r="V129" t="n">
        <v>0.72</v>
      </c>
      <c r="W129" t="n">
        <v>0.51</v>
      </c>
      <c r="X129" t="n">
        <v>6.5</v>
      </c>
      <c r="Y129" t="n">
        <v>1</v>
      </c>
      <c r="Z129" t="n">
        <v>10</v>
      </c>
    </row>
    <row r="130">
      <c r="A130" t="n">
        <v>1</v>
      </c>
      <c r="B130" t="n">
        <v>90</v>
      </c>
      <c r="C130" t="inlineStr">
        <is>
          <t xml:space="preserve">CONCLUIDO	</t>
        </is>
      </c>
      <c r="D130" t="n">
        <v>3.3174</v>
      </c>
      <c r="E130" t="n">
        <v>30.14</v>
      </c>
      <c r="F130" t="n">
        <v>22</v>
      </c>
      <c r="G130" t="n">
        <v>8.199999999999999</v>
      </c>
      <c r="H130" t="n">
        <v>0.13</v>
      </c>
      <c r="I130" t="n">
        <v>161</v>
      </c>
      <c r="J130" t="n">
        <v>177.1</v>
      </c>
      <c r="K130" t="n">
        <v>52.44</v>
      </c>
      <c r="L130" t="n">
        <v>1.25</v>
      </c>
      <c r="M130" t="n">
        <v>159</v>
      </c>
      <c r="N130" t="n">
        <v>33.41</v>
      </c>
      <c r="O130" t="n">
        <v>22076.81</v>
      </c>
      <c r="P130" t="n">
        <v>277.24</v>
      </c>
      <c r="Q130" t="n">
        <v>2104.15</v>
      </c>
      <c r="R130" t="n">
        <v>214.95</v>
      </c>
      <c r="S130" t="n">
        <v>60.53</v>
      </c>
      <c r="T130" t="n">
        <v>76674.89999999999</v>
      </c>
      <c r="U130" t="n">
        <v>0.28</v>
      </c>
      <c r="V130" t="n">
        <v>0.78</v>
      </c>
      <c r="W130" t="n">
        <v>0.42</v>
      </c>
      <c r="X130" t="n">
        <v>4.72</v>
      </c>
      <c r="Y130" t="n">
        <v>1</v>
      </c>
      <c r="Z130" t="n">
        <v>10</v>
      </c>
    </row>
    <row r="131">
      <c r="A131" t="n">
        <v>2</v>
      </c>
      <c r="B131" t="n">
        <v>90</v>
      </c>
      <c r="C131" t="inlineStr">
        <is>
          <t xml:space="preserve">CONCLUIDO	</t>
        </is>
      </c>
      <c r="D131" t="n">
        <v>3.5967</v>
      </c>
      <c r="E131" t="n">
        <v>27.8</v>
      </c>
      <c r="F131" t="n">
        <v>20.9</v>
      </c>
      <c r="G131" t="n">
        <v>9.949999999999999</v>
      </c>
      <c r="H131" t="n">
        <v>0.15</v>
      </c>
      <c r="I131" t="n">
        <v>126</v>
      </c>
      <c r="J131" t="n">
        <v>177.47</v>
      </c>
      <c r="K131" t="n">
        <v>52.44</v>
      </c>
      <c r="L131" t="n">
        <v>1.5</v>
      </c>
      <c r="M131" t="n">
        <v>124</v>
      </c>
      <c r="N131" t="n">
        <v>33.53</v>
      </c>
      <c r="O131" t="n">
        <v>22122.46</v>
      </c>
      <c r="P131" t="n">
        <v>260.43</v>
      </c>
      <c r="Q131" t="n">
        <v>2104.44</v>
      </c>
      <c r="R131" t="n">
        <v>178.79</v>
      </c>
      <c r="S131" t="n">
        <v>60.53</v>
      </c>
      <c r="T131" t="n">
        <v>58767.97</v>
      </c>
      <c r="U131" t="n">
        <v>0.34</v>
      </c>
      <c r="V131" t="n">
        <v>0.82</v>
      </c>
      <c r="W131" t="n">
        <v>0.37</v>
      </c>
      <c r="X131" t="n">
        <v>3.62</v>
      </c>
      <c r="Y131" t="n">
        <v>1</v>
      </c>
      <c r="Z131" t="n">
        <v>10</v>
      </c>
    </row>
    <row r="132">
      <c r="A132" t="n">
        <v>3</v>
      </c>
      <c r="B132" t="n">
        <v>90</v>
      </c>
      <c r="C132" t="inlineStr">
        <is>
          <t xml:space="preserve">CONCLUIDO	</t>
        </is>
      </c>
      <c r="D132" t="n">
        <v>3.7918</v>
      </c>
      <c r="E132" t="n">
        <v>26.37</v>
      </c>
      <c r="F132" t="n">
        <v>20.25</v>
      </c>
      <c r="G132" t="n">
        <v>11.69</v>
      </c>
      <c r="H132" t="n">
        <v>0.17</v>
      </c>
      <c r="I132" t="n">
        <v>104</v>
      </c>
      <c r="J132" t="n">
        <v>177.84</v>
      </c>
      <c r="K132" t="n">
        <v>52.44</v>
      </c>
      <c r="L132" t="n">
        <v>1.75</v>
      </c>
      <c r="M132" t="n">
        <v>102</v>
      </c>
      <c r="N132" t="n">
        <v>33.65</v>
      </c>
      <c r="O132" t="n">
        <v>22168.15</v>
      </c>
      <c r="P132" t="n">
        <v>249.52</v>
      </c>
      <c r="Q132" t="n">
        <v>2104.06</v>
      </c>
      <c r="R132" t="n">
        <v>157.88</v>
      </c>
      <c r="S132" t="n">
        <v>60.53</v>
      </c>
      <c r="T132" t="n">
        <v>48424.93</v>
      </c>
      <c r="U132" t="n">
        <v>0.38</v>
      </c>
      <c r="V132" t="n">
        <v>0.85</v>
      </c>
      <c r="W132" t="n">
        <v>0.33</v>
      </c>
      <c r="X132" t="n">
        <v>2.98</v>
      </c>
      <c r="Y132" t="n">
        <v>1</v>
      </c>
      <c r="Z132" t="n">
        <v>10</v>
      </c>
    </row>
    <row r="133">
      <c r="A133" t="n">
        <v>4</v>
      </c>
      <c r="B133" t="n">
        <v>90</v>
      </c>
      <c r="C133" t="inlineStr">
        <is>
          <t xml:space="preserve">CONCLUIDO	</t>
        </is>
      </c>
      <c r="D133" t="n">
        <v>3.9487</v>
      </c>
      <c r="E133" t="n">
        <v>25.32</v>
      </c>
      <c r="F133" t="n">
        <v>19.78</v>
      </c>
      <c r="G133" t="n">
        <v>13.48</v>
      </c>
      <c r="H133" t="n">
        <v>0.2</v>
      </c>
      <c r="I133" t="n">
        <v>88</v>
      </c>
      <c r="J133" t="n">
        <v>178.21</v>
      </c>
      <c r="K133" t="n">
        <v>52.44</v>
      </c>
      <c r="L133" t="n">
        <v>2</v>
      </c>
      <c r="M133" t="n">
        <v>86</v>
      </c>
      <c r="N133" t="n">
        <v>33.77</v>
      </c>
      <c r="O133" t="n">
        <v>22213.89</v>
      </c>
      <c r="P133" t="n">
        <v>240.71</v>
      </c>
      <c r="Q133" t="n">
        <v>2104.01</v>
      </c>
      <c r="R133" t="n">
        <v>141.87</v>
      </c>
      <c r="S133" t="n">
        <v>60.53</v>
      </c>
      <c r="T133" t="n">
        <v>40501.11</v>
      </c>
      <c r="U133" t="n">
        <v>0.43</v>
      </c>
      <c r="V133" t="n">
        <v>0.87</v>
      </c>
      <c r="W133" t="n">
        <v>0.31</v>
      </c>
      <c r="X133" t="n">
        <v>2.5</v>
      </c>
      <c r="Y133" t="n">
        <v>1</v>
      </c>
      <c r="Z133" t="n">
        <v>10</v>
      </c>
    </row>
    <row r="134">
      <c r="A134" t="n">
        <v>5</v>
      </c>
      <c r="B134" t="n">
        <v>90</v>
      </c>
      <c r="C134" t="inlineStr">
        <is>
          <t xml:space="preserve">CONCLUIDO	</t>
        </is>
      </c>
      <c r="D134" t="n">
        <v>4.0771</v>
      </c>
      <c r="E134" t="n">
        <v>24.53</v>
      </c>
      <c r="F134" t="n">
        <v>19.4</v>
      </c>
      <c r="G134" t="n">
        <v>15.32</v>
      </c>
      <c r="H134" t="n">
        <v>0.22</v>
      </c>
      <c r="I134" t="n">
        <v>76</v>
      </c>
      <c r="J134" t="n">
        <v>178.59</v>
      </c>
      <c r="K134" t="n">
        <v>52.44</v>
      </c>
      <c r="L134" t="n">
        <v>2.25</v>
      </c>
      <c r="M134" t="n">
        <v>74</v>
      </c>
      <c r="N134" t="n">
        <v>33.89</v>
      </c>
      <c r="O134" t="n">
        <v>22259.66</v>
      </c>
      <c r="P134" t="n">
        <v>233.4</v>
      </c>
      <c r="Q134" t="n">
        <v>2104.13</v>
      </c>
      <c r="R134" t="n">
        <v>129.69</v>
      </c>
      <c r="S134" t="n">
        <v>60.53</v>
      </c>
      <c r="T134" t="n">
        <v>34467.92</v>
      </c>
      <c r="U134" t="n">
        <v>0.47</v>
      </c>
      <c r="V134" t="n">
        <v>0.89</v>
      </c>
      <c r="W134" t="n">
        <v>0.29</v>
      </c>
      <c r="X134" t="n">
        <v>2.12</v>
      </c>
      <c r="Y134" t="n">
        <v>1</v>
      </c>
      <c r="Z134" t="n">
        <v>10</v>
      </c>
    </row>
    <row r="135">
      <c r="A135" t="n">
        <v>6</v>
      </c>
      <c r="B135" t="n">
        <v>90</v>
      </c>
      <c r="C135" t="inlineStr">
        <is>
          <t xml:space="preserve">CONCLUIDO	</t>
        </is>
      </c>
      <c r="D135" t="n">
        <v>4.1782</v>
      </c>
      <c r="E135" t="n">
        <v>23.93</v>
      </c>
      <c r="F135" t="n">
        <v>19.13</v>
      </c>
      <c r="G135" t="n">
        <v>17.13</v>
      </c>
      <c r="H135" t="n">
        <v>0.25</v>
      </c>
      <c r="I135" t="n">
        <v>67</v>
      </c>
      <c r="J135" t="n">
        <v>178.96</v>
      </c>
      <c r="K135" t="n">
        <v>52.44</v>
      </c>
      <c r="L135" t="n">
        <v>2.5</v>
      </c>
      <c r="M135" t="n">
        <v>65</v>
      </c>
      <c r="N135" t="n">
        <v>34.02</v>
      </c>
      <c r="O135" t="n">
        <v>22305.48</v>
      </c>
      <c r="P135" t="n">
        <v>227.12</v>
      </c>
      <c r="Q135" t="n">
        <v>2103.96</v>
      </c>
      <c r="R135" t="n">
        <v>120.99</v>
      </c>
      <c r="S135" t="n">
        <v>60.53</v>
      </c>
      <c r="T135" t="n">
        <v>30165.67</v>
      </c>
      <c r="U135" t="n">
        <v>0.5</v>
      </c>
      <c r="V135" t="n">
        <v>0.9</v>
      </c>
      <c r="W135" t="n">
        <v>0.27</v>
      </c>
      <c r="X135" t="n">
        <v>1.85</v>
      </c>
      <c r="Y135" t="n">
        <v>1</v>
      </c>
      <c r="Z135" t="n">
        <v>10</v>
      </c>
    </row>
    <row r="136">
      <c r="A136" t="n">
        <v>7</v>
      </c>
      <c r="B136" t="n">
        <v>90</v>
      </c>
      <c r="C136" t="inlineStr">
        <is>
          <t xml:space="preserve">CONCLUIDO	</t>
        </is>
      </c>
      <c r="D136" t="n">
        <v>4.2765</v>
      </c>
      <c r="E136" t="n">
        <v>23.38</v>
      </c>
      <c r="F136" t="n">
        <v>18.87</v>
      </c>
      <c r="G136" t="n">
        <v>19.19</v>
      </c>
      <c r="H136" t="n">
        <v>0.27</v>
      </c>
      <c r="I136" t="n">
        <v>59</v>
      </c>
      <c r="J136" t="n">
        <v>179.33</v>
      </c>
      <c r="K136" t="n">
        <v>52.44</v>
      </c>
      <c r="L136" t="n">
        <v>2.75</v>
      </c>
      <c r="M136" t="n">
        <v>57</v>
      </c>
      <c r="N136" t="n">
        <v>34.14</v>
      </c>
      <c r="O136" t="n">
        <v>22351.34</v>
      </c>
      <c r="P136" t="n">
        <v>220.8</v>
      </c>
      <c r="Q136" t="n">
        <v>2103.96</v>
      </c>
      <c r="R136" t="n">
        <v>112.01</v>
      </c>
      <c r="S136" t="n">
        <v>60.53</v>
      </c>
      <c r="T136" t="n">
        <v>25713.52</v>
      </c>
      <c r="U136" t="n">
        <v>0.54</v>
      </c>
      <c r="V136" t="n">
        <v>0.91</v>
      </c>
      <c r="W136" t="n">
        <v>0.26</v>
      </c>
      <c r="X136" t="n">
        <v>1.59</v>
      </c>
      <c r="Y136" t="n">
        <v>1</v>
      </c>
      <c r="Z136" t="n">
        <v>10</v>
      </c>
    </row>
    <row r="137">
      <c r="A137" t="n">
        <v>8</v>
      </c>
      <c r="B137" t="n">
        <v>90</v>
      </c>
      <c r="C137" t="inlineStr">
        <is>
          <t xml:space="preserve">CONCLUIDO	</t>
        </is>
      </c>
      <c r="D137" t="n">
        <v>4.3887</v>
      </c>
      <c r="E137" t="n">
        <v>22.79</v>
      </c>
      <c r="F137" t="n">
        <v>18.52</v>
      </c>
      <c r="G137" t="n">
        <v>21.37</v>
      </c>
      <c r="H137" t="n">
        <v>0.3</v>
      </c>
      <c r="I137" t="n">
        <v>52</v>
      </c>
      <c r="J137" t="n">
        <v>179.7</v>
      </c>
      <c r="K137" t="n">
        <v>52.44</v>
      </c>
      <c r="L137" t="n">
        <v>3</v>
      </c>
      <c r="M137" t="n">
        <v>50</v>
      </c>
      <c r="N137" t="n">
        <v>34.26</v>
      </c>
      <c r="O137" t="n">
        <v>22397.24</v>
      </c>
      <c r="P137" t="n">
        <v>213.48</v>
      </c>
      <c r="Q137" t="n">
        <v>2103.92</v>
      </c>
      <c r="R137" t="n">
        <v>100.98</v>
      </c>
      <c r="S137" t="n">
        <v>60.53</v>
      </c>
      <c r="T137" t="n">
        <v>20232.78</v>
      </c>
      <c r="U137" t="n">
        <v>0.6</v>
      </c>
      <c r="V137" t="n">
        <v>0.93</v>
      </c>
      <c r="W137" t="n">
        <v>0.23</v>
      </c>
      <c r="X137" t="n">
        <v>1.24</v>
      </c>
      <c r="Y137" t="n">
        <v>1</v>
      </c>
      <c r="Z137" t="n">
        <v>10</v>
      </c>
    </row>
    <row r="138">
      <c r="A138" t="n">
        <v>9</v>
      </c>
      <c r="B138" t="n">
        <v>90</v>
      </c>
      <c r="C138" t="inlineStr">
        <is>
          <t xml:space="preserve">CONCLUIDO	</t>
        </is>
      </c>
      <c r="D138" t="n">
        <v>4.3418</v>
      </c>
      <c r="E138" t="n">
        <v>23.03</v>
      </c>
      <c r="F138" t="n">
        <v>18.87</v>
      </c>
      <c r="G138" t="n">
        <v>23.1</v>
      </c>
      <c r="H138" t="n">
        <v>0.32</v>
      </c>
      <c r="I138" t="n">
        <v>49</v>
      </c>
      <c r="J138" t="n">
        <v>180.07</v>
      </c>
      <c r="K138" t="n">
        <v>52.44</v>
      </c>
      <c r="L138" t="n">
        <v>3.25</v>
      </c>
      <c r="M138" t="n">
        <v>47</v>
      </c>
      <c r="N138" t="n">
        <v>34.38</v>
      </c>
      <c r="O138" t="n">
        <v>22443.18</v>
      </c>
      <c r="P138" t="n">
        <v>215.7</v>
      </c>
      <c r="Q138" t="n">
        <v>2104.2</v>
      </c>
      <c r="R138" t="n">
        <v>113.26</v>
      </c>
      <c r="S138" t="n">
        <v>60.53</v>
      </c>
      <c r="T138" t="n">
        <v>26389.89</v>
      </c>
      <c r="U138" t="n">
        <v>0.53</v>
      </c>
      <c r="V138" t="n">
        <v>0.91</v>
      </c>
      <c r="W138" t="n">
        <v>0.24</v>
      </c>
      <c r="X138" t="n">
        <v>1.59</v>
      </c>
      <c r="Y138" t="n">
        <v>1</v>
      </c>
      <c r="Z138" t="n">
        <v>10</v>
      </c>
    </row>
    <row r="139">
      <c r="A139" t="n">
        <v>10</v>
      </c>
      <c r="B139" t="n">
        <v>90</v>
      </c>
      <c r="C139" t="inlineStr">
        <is>
          <t xml:space="preserve">CONCLUIDO	</t>
        </is>
      </c>
      <c r="D139" t="n">
        <v>4.4396</v>
      </c>
      <c r="E139" t="n">
        <v>22.52</v>
      </c>
      <c r="F139" t="n">
        <v>18.54</v>
      </c>
      <c r="G139" t="n">
        <v>25.28</v>
      </c>
      <c r="H139" t="n">
        <v>0.34</v>
      </c>
      <c r="I139" t="n">
        <v>44</v>
      </c>
      <c r="J139" t="n">
        <v>180.45</v>
      </c>
      <c r="K139" t="n">
        <v>52.44</v>
      </c>
      <c r="L139" t="n">
        <v>3.5</v>
      </c>
      <c r="M139" t="n">
        <v>42</v>
      </c>
      <c r="N139" t="n">
        <v>34.51</v>
      </c>
      <c r="O139" t="n">
        <v>22489.16</v>
      </c>
      <c r="P139" t="n">
        <v>208.56</v>
      </c>
      <c r="Q139" t="n">
        <v>2103.98</v>
      </c>
      <c r="R139" t="n">
        <v>101.98</v>
      </c>
      <c r="S139" t="n">
        <v>60.53</v>
      </c>
      <c r="T139" t="n">
        <v>20773.16</v>
      </c>
      <c r="U139" t="n">
        <v>0.59</v>
      </c>
      <c r="V139" t="n">
        <v>0.93</v>
      </c>
      <c r="W139" t="n">
        <v>0.23</v>
      </c>
      <c r="X139" t="n">
        <v>1.26</v>
      </c>
      <c r="Y139" t="n">
        <v>1</v>
      </c>
      <c r="Z139" t="n">
        <v>10</v>
      </c>
    </row>
    <row r="140">
      <c r="A140" t="n">
        <v>11</v>
      </c>
      <c r="B140" t="n">
        <v>90</v>
      </c>
      <c r="C140" t="inlineStr">
        <is>
          <t xml:space="preserve">CONCLUIDO	</t>
        </is>
      </c>
      <c r="D140" t="n">
        <v>4.4967</v>
      </c>
      <c r="E140" t="n">
        <v>22.24</v>
      </c>
      <c r="F140" t="n">
        <v>18.4</v>
      </c>
      <c r="G140" t="n">
        <v>27.59</v>
      </c>
      <c r="H140" t="n">
        <v>0.37</v>
      </c>
      <c r="I140" t="n">
        <v>40</v>
      </c>
      <c r="J140" t="n">
        <v>180.82</v>
      </c>
      <c r="K140" t="n">
        <v>52.44</v>
      </c>
      <c r="L140" t="n">
        <v>3.75</v>
      </c>
      <c r="M140" t="n">
        <v>38</v>
      </c>
      <c r="N140" t="n">
        <v>34.63</v>
      </c>
      <c r="O140" t="n">
        <v>22535.19</v>
      </c>
      <c r="P140" t="n">
        <v>203.32</v>
      </c>
      <c r="Q140" t="n">
        <v>2103.95</v>
      </c>
      <c r="R140" t="n">
        <v>97.02</v>
      </c>
      <c r="S140" t="n">
        <v>60.53</v>
      </c>
      <c r="T140" t="n">
        <v>18316.2</v>
      </c>
      <c r="U140" t="n">
        <v>0.62</v>
      </c>
      <c r="V140" t="n">
        <v>0.93</v>
      </c>
      <c r="W140" t="n">
        <v>0.23</v>
      </c>
      <c r="X140" t="n">
        <v>1.12</v>
      </c>
      <c r="Y140" t="n">
        <v>1</v>
      </c>
      <c r="Z140" t="n">
        <v>10</v>
      </c>
    </row>
    <row r="141">
      <c r="A141" t="n">
        <v>12</v>
      </c>
      <c r="B141" t="n">
        <v>90</v>
      </c>
      <c r="C141" t="inlineStr">
        <is>
          <t xml:space="preserve">CONCLUIDO	</t>
        </is>
      </c>
      <c r="D141" t="n">
        <v>4.5368</v>
      </c>
      <c r="E141" t="n">
        <v>22.04</v>
      </c>
      <c r="F141" t="n">
        <v>18.31</v>
      </c>
      <c r="G141" t="n">
        <v>29.69</v>
      </c>
      <c r="H141" t="n">
        <v>0.39</v>
      </c>
      <c r="I141" t="n">
        <v>37</v>
      </c>
      <c r="J141" t="n">
        <v>181.19</v>
      </c>
      <c r="K141" t="n">
        <v>52.44</v>
      </c>
      <c r="L141" t="n">
        <v>4</v>
      </c>
      <c r="M141" t="n">
        <v>35</v>
      </c>
      <c r="N141" t="n">
        <v>34.75</v>
      </c>
      <c r="O141" t="n">
        <v>22581.25</v>
      </c>
      <c r="P141" t="n">
        <v>199.28</v>
      </c>
      <c r="Q141" t="n">
        <v>2103.96</v>
      </c>
      <c r="R141" t="n">
        <v>94.02</v>
      </c>
      <c r="S141" t="n">
        <v>60.53</v>
      </c>
      <c r="T141" t="n">
        <v>16830.33</v>
      </c>
      <c r="U141" t="n">
        <v>0.64</v>
      </c>
      <c r="V141" t="n">
        <v>0.9399999999999999</v>
      </c>
      <c r="W141" t="n">
        <v>0.23</v>
      </c>
      <c r="X141" t="n">
        <v>1.03</v>
      </c>
      <c r="Y141" t="n">
        <v>1</v>
      </c>
      <c r="Z141" t="n">
        <v>10</v>
      </c>
    </row>
    <row r="142">
      <c r="A142" t="n">
        <v>13</v>
      </c>
      <c r="B142" t="n">
        <v>90</v>
      </c>
      <c r="C142" t="inlineStr">
        <is>
          <t xml:space="preserve">CONCLUIDO	</t>
        </is>
      </c>
      <c r="D142" t="n">
        <v>4.5749</v>
      </c>
      <c r="E142" t="n">
        <v>21.86</v>
      </c>
      <c r="F142" t="n">
        <v>18.23</v>
      </c>
      <c r="G142" t="n">
        <v>32.17</v>
      </c>
      <c r="H142" t="n">
        <v>0.42</v>
      </c>
      <c r="I142" t="n">
        <v>34</v>
      </c>
      <c r="J142" t="n">
        <v>181.57</v>
      </c>
      <c r="K142" t="n">
        <v>52.44</v>
      </c>
      <c r="L142" t="n">
        <v>4.25</v>
      </c>
      <c r="M142" t="n">
        <v>32</v>
      </c>
      <c r="N142" t="n">
        <v>34.88</v>
      </c>
      <c r="O142" t="n">
        <v>22627.36</v>
      </c>
      <c r="P142" t="n">
        <v>194.6</v>
      </c>
      <c r="Q142" t="n">
        <v>2103.95</v>
      </c>
      <c r="R142" t="n">
        <v>91.78</v>
      </c>
      <c r="S142" t="n">
        <v>60.53</v>
      </c>
      <c r="T142" t="n">
        <v>15725.81</v>
      </c>
      <c r="U142" t="n">
        <v>0.66</v>
      </c>
      <c r="V142" t="n">
        <v>0.9399999999999999</v>
      </c>
      <c r="W142" t="n">
        <v>0.22</v>
      </c>
      <c r="X142" t="n">
        <v>0.95</v>
      </c>
      <c r="Y142" t="n">
        <v>1</v>
      </c>
      <c r="Z142" t="n">
        <v>10</v>
      </c>
    </row>
    <row r="143">
      <c r="A143" t="n">
        <v>14</v>
      </c>
      <c r="B143" t="n">
        <v>90</v>
      </c>
      <c r="C143" t="inlineStr">
        <is>
          <t xml:space="preserve">CONCLUIDO	</t>
        </is>
      </c>
      <c r="D143" t="n">
        <v>4.6039</v>
      </c>
      <c r="E143" t="n">
        <v>21.72</v>
      </c>
      <c r="F143" t="n">
        <v>18.16</v>
      </c>
      <c r="G143" t="n">
        <v>34.05</v>
      </c>
      <c r="H143" t="n">
        <v>0.44</v>
      </c>
      <c r="I143" t="n">
        <v>32</v>
      </c>
      <c r="J143" t="n">
        <v>181.94</v>
      </c>
      <c r="K143" t="n">
        <v>52.44</v>
      </c>
      <c r="L143" t="n">
        <v>4.5</v>
      </c>
      <c r="M143" t="n">
        <v>30</v>
      </c>
      <c r="N143" t="n">
        <v>35</v>
      </c>
      <c r="O143" t="n">
        <v>22673.63</v>
      </c>
      <c r="P143" t="n">
        <v>190.42</v>
      </c>
      <c r="Q143" t="n">
        <v>2103.89</v>
      </c>
      <c r="R143" t="n">
        <v>89.41</v>
      </c>
      <c r="S143" t="n">
        <v>60.53</v>
      </c>
      <c r="T143" t="n">
        <v>14548.87</v>
      </c>
      <c r="U143" t="n">
        <v>0.68</v>
      </c>
      <c r="V143" t="n">
        <v>0.95</v>
      </c>
      <c r="W143" t="n">
        <v>0.22</v>
      </c>
      <c r="X143" t="n">
        <v>0.89</v>
      </c>
      <c r="Y143" t="n">
        <v>1</v>
      </c>
      <c r="Z143" t="n">
        <v>10</v>
      </c>
    </row>
    <row r="144">
      <c r="A144" t="n">
        <v>15</v>
      </c>
      <c r="B144" t="n">
        <v>90</v>
      </c>
      <c r="C144" t="inlineStr">
        <is>
          <t xml:space="preserve">CONCLUIDO	</t>
        </is>
      </c>
      <c r="D144" t="n">
        <v>4.6519</v>
      </c>
      <c r="E144" t="n">
        <v>21.5</v>
      </c>
      <c r="F144" t="n">
        <v>18.05</v>
      </c>
      <c r="G144" t="n">
        <v>37.33</v>
      </c>
      <c r="H144" t="n">
        <v>0.46</v>
      </c>
      <c r="I144" t="n">
        <v>29</v>
      </c>
      <c r="J144" t="n">
        <v>182.32</v>
      </c>
      <c r="K144" t="n">
        <v>52.44</v>
      </c>
      <c r="L144" t="n">
        <v>4.75</v>
      </c>
      <c r="M144" t="n">
        <v>27</v>
      </c>
      <c r="N144" t="n">
        <v>35.12</v>
      </c>
      <c r="O144" t="n">
        <v>22719.83</v>
      </c>
      <c r="P144" t="n">
        <v>185.28</v>
      </c>
      <c r="Q144" t="n">
        <v>2103.86</v>
      </c>
      <c r="R144" t="n">
        <v>85.55</v>
      </c>
      <c r="S144" t="n">
        <v>60.53</v>
      </c>
      <c r="T144" t="n">
        <v>12637.44</v>
      </c>
      <c r="U144" t="n">
        <v>0.71</v>
      </c>
      <c r="V144" t="n">
        <v>0.95</v>
      </c>
      <c r="W144" t="n">
        <v>0.21</v>
      </c>
      <c r="X144" t="n">
        <v>0.77</v>
      </c>
      <c r="Y144" t="n">
        <v>1</v>
      </c>
      <c r="Z144" t="n">
        <v>10</v>
      </c>
    </row>
    <row r="145">
      <c r="A145" t="n">
        <v>16</v>
      </c>
      <c r="B145" t="n">
        <v>90</v>
      </c>
      <c r="C145" t="inlineStr">
        <is>
          <t xml:space="preserve">CONCLUIDO	</t>
        </is>
      </c>
      <c r="D145" t="n">
        <v>4.7045</v>
      </c>
      <c r="E145" t="n">
        <v>21.26</v>
      </c>
      <c r="F145" t="n">
        <v>17.88</v>
      </c>
      <c r="G145" t="n">
        <v>39.72</v>
      </c>
      <c r="H145" t="n">
        <v>0.49</v>
      </c>
      <c r="I145" t="n">
        <v>27</v>
      </c>
      <c r="J145" t="n">
        <v>182.69</v>
      </c>
      <c r="K145" t="n">
        <v>52.44</v>
      </c>
      <c r="L145" t="n">
        <v>5</v>
      </c>
      <c r="M145" t="n">
        <v>24</v>
      </c>
      <c r="N145" t="n">
        <v>35.25</v>
      </c>
      <c r="O145" t="n">
        <v>22766.06</v>
      </c>
      <c r="P145" t="n">
        <v>179.55</v>
      </c>
      <c r="Q145" t="n">
        <v>2103.88</v>
      </c>
      <c r="R145" t="n">
        <v>79.5</v>
      </c>
      <c r="S145" t="n">
        <v>60.53</v>
      </c>
      <c r="T145" t="n">
        <v>9617.809999999999</v>
      </c>
      <c r="U145" t="n">
        <v>0.76</v>
      </c>
      <c r="V145" t="n">
        <v>0.96</v>
      </c>
      <c r="W145" t="n">
        <v>0.21</v>
      </c>
      <c r="X145" t="n">
        <v>0.6</v>
      </c>
      <c r="Y145" t="n">
        <v>1</v>
      </c>
      <c r="Z145" t="n">
        <v>10</v>
      </c>
    </row>
    <row r="146">
      <c r="A146" t="n">
        <v>17</v>
      </c>
      <c r="B146" t="n">
        <v>90</v>
      </c>
      <c r="C146" t="inlineStr">
        <is>
          <t xml:space="preserve">CONCLUIDO	</t>
        </is>
      </c>
      <c r="D146" t="n">
        <v>4.6545</v>
      </c>
      <c r="E146" t="n">
        <v>21.48</v>
      </c>
      <c r="F146" t="n">
        <v>18.14</v>
      </c>
      <c r="G146" t="n">
        <v>41.86</v>
      </c>
      <c r="H146" t="n">
        <v>0.51</v>
      </c>
      <c r="I146" t="n">
        <v>26</v>
      </c>
      <c r="J146" t="n">
        <v>183.07</v>
      </c>
      <c r="K146" t="n">
        <v>52.44</v>
      </c>
      <c r="L146" t="n">
        <v>5.25</v>
      </c>
      <c r="M146" t="n">
        <v>19</v>
      </c>
      <c r="N146" t="n">
        <v>35.37</v>
      </c>
      <c r="O146" t="n">
        <v>22812.34</v>
      </c>
      <c r="P146" t="n">
        <v>180.51</v>
      </c>
      <c r="Q146" t="n">
        <v>2103.9</v>
      </c>
      <c r="R146" t="n">
        <v>88.98999999999999</v>
      </c>
      <c r="S146" t="n">
        <v>60.53</v>
      </c>
      <c r="T146" t="n">
        <v>14367.93</v>
      </c>
      <c r="U146" t="n">
        <v>0.68</v>
      </c>
      <c r="V146" t="n">
        <v>0.95</v>
      </c>
      <c r="W146" t="n">
        <v>0.21</v>
      </c>
      <c r="X146" t="n">
        <v>0.86</v>
      </c>
      <c r="Y146" t="n">
        <v>1</v>
      </c>
      <c r="Z146" t="n">
        <v>10</v>
      </c>
    </row>
    <row r="147">
      <c r="A147" t="n">
        <v>18</v>
      </c>
      <c r="B147" t="n">
        <v>90</v>
      </c>
      <c r="C147" t="inlineStr">
        <is>
          <t xml:space="preserve">CONCLUIDO	</t>
        </is>
      </c>
      <c r="D147" t="n">
        <v>4.6901</v>
      </c>
      <c r="E147" t="n">
        <v>21.32</v>
      </c>
      <c r="F147" t="n">
        <v>18.01</v>
      </c>
      <c r="G147" t="n">
        <v>43.23</v>
      </c>
      <c r="H147" t="n">
        <v>0.53</v>
      </c>
      <c r="I147" t="n">
        <v>25</v>
      </c>
      <c r="J147" t="n">
        <v>183.44</v>
      </c>
      <c r="K147" t="n">
        <v>52.44</v>
      </c>
      <c r="L147" t="n">
        <v>5.5</v>
      </c>
      <c r="M147" t="n">
        <v>4</v>
      </c>
      <c r="N147" t="n">
        <v>35.5</v>
      </c>
      <c r="O147" t="n">
        <v>22858.66</v>
      </c>
      <c r="P147" t="n">
        <v>176.49</v>
      </c>
      <c r="Q147" t="n">
        <v>2103.94</v>
      </c>
      <c r="R147" t="n">
        <v>83.84</v>
      </c>
      <c r="S147" t="n">
        <v>60.53</v>
      </c>
      <c r="T147" t="n">
        <v>11800.25</v>
      </c>
      <c r="U147" t="n">
        <v>0.72</v>
      </c>
      <c r="V147" t="n">
        <v>0.95</v>
      </c>
      <c r="W147" t="n">
        <v>0.23</v>
      </c>
      <c r="X147" t="n">
        <v>0.73</v>
      </c>
      <c r="Y147" t="n">
        <v>1</v>
      </c>
      <c r="Z147" t="n">
        <v>10</v>
      </c>
    </row>
    <row r="148">
      <c r="A148" t="n">
        <v>19</v>
      </c>
      <c r="B148" t="n">
        <v>90</v>
      </c>
      <c r="C148" t="inlineStr">
        <is>
          <t xml:space="preserve">CONCLUIDO	</t>
        </is>
      </c>
      <c r="D148" t="n">
        <v>4.6888</v>
      </c>
      <c r="E148" t="n">
        <v>21.33</v>
      </c>
      <c r="F148" t="n">
        <v>18.02</v>
      </c>
      <c r="G148" t="n">
        <v>43.24</v>
      </c>
      <c r="H148" t="n">
        <v>0.55</v>
      </c>
      <c r="I148" t="n">
        <v>25</v>
      </c>
      <c r="J148" t="n">
        <v>183.82</v>
      </c>
      <c r="K148" t="n">
        <v>52.44</v>
      </c>
      <c r="L148" t="n">
        <v>5.75</v>
      </c>
      <c r="M148" t="n">
        <v>1</v>
      </c>
      <c r="N148" t="n">
        <v>35.63</v>
      </c>
      <c r="O148" t="n">
        <v>22905.03</v>
      </c>
      <c r="P148" t="n">
        <v>176.23</v>
      </c>
      <c r="Q148" t="n">
        <v>2103.99</v>
      </c>
      <c r="R148" t="n">
        <v>83.94</v>
      </c>
      <c r="S148" t="n">
        <v>60.53</v>
      </c>
      <c r="T148" t="n">
        <v>11850.58</v>
      </c>
      <c r="U148" t="n">
        <v>0.72</v>
      </c>
      <c r="V148" t="n">
        <v>0.95</v>
      </c>
      <c r="W148" t="n">
        <v>0.23</v>
      </c>
      <c r="X148" t="n">
        <v>0.74</v>
      </c>
      <c r="Y148" t="n">
        <v>1</v>
      </c>
      <c r="Z148" t="n">
        <v>10</v>
      </c>
    </row>
    <row r="149">
      <c r="A149" t="n">
        <v>20</v>
      </c>
      <c r="B149" t="n">
        <v>90</v>
      </c>
      <c r="C149" t="inlineStr">
        <is>
          <t xml:space="preserve">CONCLUIDO	</t>
        </is>
      </c>
      <c r="D149" t="n">
        <v>4.6885</v>
      </c>
      <c r="E149" t="n">
        <v>21.33</v>
      </c>
      <c r="F149" t="n">
        <v>18.02</v>
      </c>
      <c r="G149" t="n">
        <v>43.25</v>
      </c>
      <c r="H149" t="n">
        <v>0.58</v>
      </c>
      <c r="I149" t="n">
        <v>25</v>
      </c>
      <c r="J149" t="n">
        <v>184.19</v>
      </c>
      <c r="K149" t="n">
        <v>52.44</v>
      </c>
      <c r="L149" t="n">
        <v>6</v>
      </c>
      <c r="M149" t="n">
        <v>0</v>
      </c>
      <c r="N149" t="n">
        <v>35.75</v>
      </c>
      <c r="O149" t="n">
        <v>22951.43</v>
      </c>
      <c r="P149" t="n">
        <v>176.6</v>
      </c>
      <c r="Q149" t="n">
        <v>2103.99</v>
      </c>
      <c r="R149" t="n">
        <v>83.94</v>
      </c>
      <c r="S149" t="n">
        <v>60.53</v>
      </c>
      <c r="T149" t="n">
        <v>11851.91</v>
      </c>
      <c r="U149" t="n">
        <v>0.72</v>
      </c>
      <c r="V149" t="n">
        <v>0.95</v>
      </c>
      <c r="W149" t="n">
        <v>0.23</v>
      </c>
      <c r="X149" t="n">
        <v>0.74</v>
      </c>
      <c r="Y149" t="n">
        <v>1</v>
      </c>
      <c r="Z149" t="n">
        <v>10</v>
      </c>
    </row>
    <row r="150">
      <c r="A150" t="n">
        <v>0</v>
      </c>
      <c r="B150" t="n">
        <v>110</v>
      </c>
      <c r="C150" t="inlineStr">
        <is>
          <t xml:space="preserve">CONCLUIDO	</t>
        </is>
      </c>
      <c r="D150" t="n">
        <v>2.5599</v>
      </c>
      <c r="E150" t="n">
        <v>39.06</v>
      </c>
      <c r="F150" t="n">
        <v>25.22</v>
      </c>
      <c r="G150" t="n">
        <v>5.69</v>
      </c>
      <c r="H150" t="n">
        <v>0.08</v>
      </c>
      <c r="I150" t="n">
        <v>266</v>
      </c>
      <c r="J150" t="n">
        <v>213.37</v>
      </c>
      <c r="K150" t="n">
        <v>56.13</v>
      </c>
      <c r="L150" t="n">
        <v>1</v>
      </c>
      <c r="M150" t="n">
        <v>264</v>
      </c>
      <c r="N150" t="n">
        <v>46.25</v>
      </c>
      <c r="O150" t="n">
        <v>26550.29</v>
      </c>
      <c r="P150" t="n">
        <v>365.75</v>
      </c>
      <c r="Q150" t="n">
        <v>2104.71</v>
      </c>
      <c r="R150" t="n">
        <v>320.33</v>
      </c>
      <c r="S150" t="n">
        <v>60.53</v>
      </c>
      <c r="T150" t="n">
        <v>128842.49</v>
      </c>
      <c r="U150" t="n">
        <v>0.19</v>
      </c>
      <c r="V150" t="n">
        <v>0.68</v>
      </c>
      <c r="W150" t="n">
        <v>0.59</v>
      </c>
      <c r="X150" t="n">
        <v>7.94</v>
      </c>
      <c r="Y150" t="n">
        <v>1</v>
      </c>
      <c r="Z150" t="n">
        <v>10</v>
      </c>
    </row>
    <row r="151">
      <c r="A151" t="n">
        <v>1</v>
      </c>
      <c r="B151" t="n">
        <v>110</v>
      </c>
      <c r="C151" t="inlineStr">
        <is>
          <t xml:space="preserve">CONCLUIDO	</t>
        </is>
      </c>
      <c r="D151" t="n">
        <v>2.98</v>
      </c>
      <c r="E151" t="n">
        <v>33.56</v>
      </c>
      <c r="F151" t="n">
        <v>22.88</v>
      </c>
      <c r="G151" t="n">
        <v>7.19</v>
      </c>
      <c r="H151" t="n">
        <v>0.1</v>
      </c>
      <c r="I151" t="n">
        <v>191</v>
      </c>
      <c r="J151" t="n">
        <v>213.78</v>
      </c>
      <c r="K151" t="n">
        <v>56.13</v>
      </c>
      <c r="L151" t="n">
        <v>1.25</v>
      </c>
      <c r="M151" t="n">
        <v>189</v>
      </c>
      <c r="N151" t="n">
        <v>46.4</v>
      </c>
      <c r="O151" t="n">
        <v>26600.32</v>
      </c>
      <c r="P151" t="n">
        <v>329.15</v>
      </c>
      <c r="Q151" t="n">
        <v>2104.22</v>
      </c>
      <c r="R151" t="n">
        <v>243.71</v>
      </c>
      <c r="S151" t="n">
        <v>60.53</v>
      </c>
      <c r="T151" t="n">
        <v>90902.72</v>
      </c>
      <c r="U151" t="n">
        <v>0.25</v>
      </c>
      <c r="V151" t="n">
        <v>0.75</v>
      </c>
      <c r="W151" t="n">
        <v>0.47</v>
      </c>
      <c r="X151" t="n">
        <v>5.6</v>
      </c>
      <c r="Y151" t="n">
        <v>1</v>
      </c>
      <c r="Z151" t="n">
        <v>10</v>
      </c>
    </row>
    <row r="152">
      <c r="A152" t="n">
        <v>2</v>
      </c>
      <c r="B152" t="n">
        <v>110</v>
      </c>
      <c r="C152" t="inlineStr">
        <is>
          <t xml:space="preserve">CONCLUIDO	</t>
        </is>
      </c>
      <c r="D152" t="n">
        <v>3.2793</v>
      </c>
      <c r="E152" t="n">
        <v>30.49</v>
      </c>
      <c r="F152" t="n">
        <v>21.59</v>
      </c>
      <c r="G152" t="n">
        <v>8.69</v>
      </c>
      <c r="H152" t="n">
        <v>0.12</v>
      </c>
      <c r="I152" t="n">
        <v>149</v>
      </c>
      <c r="J152" t="n">
        <v>214.19</v>
      </c>
      <c r="K152" t="n">
        <v>56.13</v>
      </c>
      <c r="L152" t="n">
        <v>1.5</v>
      </c>
      <c r="M152" t="n">
        <v>147</v>
      </c>
      <c r="N152" t="n">
        <v>46.56</v>
      </c>
      <c r="O152" t="n">
        <v>26650.41</v>
      </c>
      <c r="P152" t="n">
        <v>308.16</v>
      </c>
      <c r="Q152" t="n">
        <v>2104.41</v>
      </c>
      <c r="R152" t="n">
        <v>201.58</v>
      </c>
      <c r="S152" t="n">
        <v>60.53</v>
      </c>
      <c r="T152" t="n">
        <v>70049.31</v>
      </c>
      <c r="U152" t="n">
        <v>0.3</v>
      </c>
      <c r="V152" t="n">
        <v>0.8</v>
      </c>
      <c r="W152" t="n">
        <v>0.4</v>
      </c>
      <c r="X152" t="n">
        <v>4.31</v>
      </c>
      <c r="Y152" t="n">
        <v>1</v>
      </c>
      <c r="Z152" t="n">
        <v>10</v>
      </c>
    </row>
    <row r="153">
      <c r="A153" t="n">
        <v>3</v>
      </c>
      <c r="B153" t="n">
        <v>110</v>
      </c>
      <c r="C153" t="inlineStr">
        <is>
          <t xml:space="preserve">CONCLUIDO	</t>
        </is>
      </c>
      <c r="D153" t="n">
        <v>3.5023</v>
      </c>
      <c r="E153" t="n">
        <v>28.55</v>
      </c>
      <c r="F153" t="n">
        <v>20.79</v>
      </c>
      <c r="G153" t="n">
        <v>10.22</v>
      </c>
      <c r="H153" t="n">
        <v>0.14</v>
      </c>
      <c r="I153" t="n">
        <v>122</v>
      </c>
      <c r="J153" t="n">
        <v>214.59</v>
      </c>
      <c r="K153" t="n">
        <v>56.13</v>
      </c>
      <c r="L153" t="n">
        <v>1.75</v>
      </c>
      <c r="M153" t="n">
        <v>120</v>
      </c>
      <c r="N153" t="n">
        <v>46.72</v>
      </c>
      <c r="O153" t="n">
        <v>26700.55</v>
      </c>
      <c r="P153" t="n">
        <v>294.32</v>
      </c>
      <c r="Q153" t="n">
        <v>2104.15</v>
      </c>
      <c r="R153" t="n">
        <v>175.04</v>
      </c>
      <c r="S153" t="n">
        <v>60.53</v>
      </c>
      <c r="T153" t="n">
        <v>56916.17</v>
      </c>
      <c r="U153" t="n">
        <v>0.35</v>
      </c>
      <c r="V153" t="n">
        <v>0.83</v>
      </c>
      <c r="W153" t="n">
        <v>0.36</v>
      </c>
      <c r="X153" t="n">
        <v>3.51</v>
      </c>
      <c r="Y153" t="n">
        <v>1</v>
      </c>
      <c r="Z153" t="n">
        <v>10</v>
      </c>
    </row>
    <row r="154">
      <c r="A154" t="n">
        <v>4</v>
      </c>
      <c r="B154" t="n">
        <v>110</v>
      </c>
      <c r="C154" t="inlineStr">
        <is>
          <t xml:space="preserve">CONCLUIDO	</t>
        </is>
      </c>
      <c r="D154" t="n">
        <v>3.6661</v>
      </c>
      <c r="E154" t="n">
        <v>27.28</v>
      </c>
      <c r="F154" t="n">
        <v>20.27</v>
      </c>
      <c r="G154" t="n">
        <v>11.7</v>
      </c>
      <c r="H154" t="n">
        <v>0.17</v>
      </c>
      <c r="I154" t="n">
        <v>104</v>
      </c>
      <c r="J154" t="n">
        <v>215</v>
      </c>
      <c r="K154" t="n">
        <v>56.13</v>
      </c>
      <c r="L154" t="n">
        <v>2</v>
      </c>
      <c r="M154" t="n">
        <v>102</v>
      </c>
      <c r="N154" t="n">
        <v>46.87</v>
      </c>
      <c r="O154" t="n">
        <v>26750.75</v>
      </c>
      <c r="P154" t="n">
        <v>284.77</v>
      </c>
      <c r="Q154" t="n">
        <v>2104.21</v>
      </c>
      <c r="R154" t="n">
        <v>158.3</v>
      </c>
      <c r="S154" t="n">
        <v>60.53</v>
      </c>
      <c r="T154" t="n">
        <v>48636.51</v>
      </c>
      <c r="U154" t="n">
        <v>0.38</v>
      </c>
      <c r="V154" t="n">
        <v>0.85</v>
      </c>
      <c r="W154" t="n">
        <v>0.33</v>
      </c>
      <c r="X154" t="n">
        <v>2.99</v>
      </c>
      <c r="Y154" t="n">
        <v>1</v>
      </c>
      <c r="Z154" t="n">
        <v>10</v>
      </c>
    </row>
    <row r="155">
      <c r="A155" t="n">
        <v>5</v>
      </c>
      <c r="B155" t="n">
        <v>110</v>
      </c>
      <c r="C155" t="inlineStr">
        <is>
          <t xml:space="preserve">CONCLUIDO	</t>
        </is>
      </c>
      <c r="D155" t="n">
        <v>3.81</v>
      </c>
      <c r="E155" t="n">
        <v>26.25</v>
      </c>
      <c r="F155" t="n">
        <v>19.83</v>
      </c>
      <c r="G155" t="n">
        <v>13.22</v>
      </c>
      <c r="H155" t="n">
        <v>0.19</v>
      </c>
      <c r="I155" t="n">
        <v>90</v>
      </c>
      <c r="J155" t="n">
        <v>215.41</v>
      </c>
      <c r="K155" t="n">
        <v>56.13</v>
      </c>
      <c r="L155" t="n">
        <v>2.25</v>
      </c>
      <c r="M155" t="n">
        <v>88</v>
      </c>
      <c r="N155" t="n">
        <v>47.03</v>
      </c>
      <c r="O155" t="n">
        <v>26801</v>
      </c>
      <c r="P155" t="n">
        <v>276.42</v>
      </c>
      <c r="Q155" t="n">
        <v>2104.01</v>
      </c>
      <c r="R155" t="n">
        <v>143.76</v>
      </c>
      <c r="S155" t="n">
        <v>60.53</v>
      </c>
      <c r="T155" t="n">
        <v>41435.39</v>
      </c>
      <c r="U155" t="n">
        <v>0.42</v>
      </c>
      <c r="V155" t="n">
        <v>0.87</v>
      </c>
      <c r="W155" t="n">
        <v>0.31</v>
      </c>
      <c r="X155" t="n">
        <v>2.56</v>
      </c>
      <c r="Y155" t="n">
        <v>1</v>
      </c>
      <c r="Z155" t="n">
        <v>10</v>
      </c>
    </row>
    <row r="156">
      <c r="A156" t="n">
        <v>6</v>
      </c>
      <c r="B156" t="n">
        <v>110</v>
      </c>
      <c r="C156" t="inlineStr">
        <is>
          <t xml:space="preserve">CONCLUIDO	</t>
        </is>
      </c>
      <c r="D156" t="n">
        <v>3.9285</v>
      </c>
      <c r="E156" t="n">
        <v>25.45</v>
      </c>
      <c r="F156" t="n">
        <v>19.51</v>
      </c>
      <c r="G156" t="n">
        <v>14.81</v>
      </c>
      <c r="H156" t="n">
        <v>0.21</v>
      </c>
      <c r="I156" t="n">
        <v>79</v>
      </c>
      <c r="J156" t="n">
        <v>215.82</v>
      </c>
      <c r="K156" t="n">
        <v>56.13</v>
      </c>
      <c r="L156" t="n">
        <v>2.5</v>
      </c>
      <c r="M156" t="n">
        <v>77</v>
      </c>
      <c r="N156" t="n">
        <v>47.19</v>
      </c>
      <c r="O156" t="n">
        <v>26851.31</v>
      </c>
      <c r="P156" t="n">
        <v>269.46</v>
      </c>
      <c r="Q156" t="n">
        <v>2104.1</v>
      </c>
      <c r="R156" t="n">
        <v>133.41</v>
      </c>
      <c r="S156" t="n">
        <v>60.53</v>
      </c>
      <c r="T156" t="n">
        <v>36316.14</v>
      </c>
      <c r="U156" t="n">
        <v>0.45</v>
      </c>
      <c r="V156" t="n">
        <v>0.88</v>
      </c>
      <c r="W156" t="n">
        <v>0.28</v>
      </c>
      <c r="X156" t="n">
        <v>2.23</v>
      </c>
      <c r="Y156" t="n">
        <v>1</v>
      </c>
      <c r="Z156" t="n">
        <v>10</v>
      </c>
    </row>
    <row r="157">
      <c r="A157" t="n">
        <v>7</v>
      </c>
      <c r="B157" t="n">
        <v>110</v>
      </c>
      <c r="C157" t="inlineStr">
        <is>
          <t xml:space="preserve">CONCLUIDO	</t>
        </is>
      </c>
      <c r="D157" t="n">
        <v>4.0325</v>
      </c>
      <c r="E157" t="n">
        <v>24.8</v>
      </c>
      <c r="F157" t="n">
        <v>19.23</v>
      </c>
      <c r="G157" t="n">
        <v>16.48</v>
      </c>
      <c r="H157" t="n">
        <v>0.23</v>
      </c>
      <c r="I157" t="n">
        <v>70</v>
      </c>
      <c r="J157" t="n">
        <v>216.22</v>
      </c>
      <c r="K157" t="n">
        <v>56.13</v>
      </c>
      <c r="L157" t="n">
        <v>2.75</v>
      </c>
      <c r="M157" t="n">
        <v>68</v>
      </c>
      <c r="N157" t="n">
        <v>47.35</v>
      </c>
      <c r="O157" t="n">
        <v>26901.66</v>
      </c>
      <c r="P157" t="n">
        <v>263.4</v>
      </c>
      <c r="Q157" t="n">
        <v>2104.11</v>
      </c>
      <c r="R157" t="n">
        <v>124.12</v>
      </c>
      <c r="S157" t="n">
        <v>60.53</v>
      </c>
      <c r="T157" t="n">
        <v>31716.39</v>
      </c>
      <c r="U157" t="n">
        <v>0.49</v>
      </c>
      <c r="V157" t="n">
        <v>0.89</v>
      </c>
      <c r="W157" t="n">
        <v>0.28</v>
      </c>
      <c r="X157" t="n">
        <v>1.95</v>
      </c>
      <c r="Y157" t="n">
        <v>1</v>
      </c>
      <c r="Z157" t="n">
        <v>10</v>
      </c>
    </row>
    <row r="158">
      <c r="A158" t="n">
        <v>8</v>
      </c>
      <c r="B158" t="n">
        <v>110</v>
      </c>
      <c r="C158" t="inlineStr">
        <is>
          <t xml:space="preserve">CONCLUIDO	</t>
        </is>
      </c>
      <c r="D158" t="n">
        <v>4.1186</v>
      </c>
      <c r="E158" t="n">
        <v>24.28</v>
      </c>
      <c r="F158" t="n">
        <v>19.01</v>
      </c>
      <c r="G158" t="n">
        <v>18.1</v>
      </c>
      <c r="H158" t="n">
        <v>0.25</v>
      </c>
      <c r="I158" t="n">
        <v>63</v>
      </c>
      <c r="J158" t="n">
        <v>216.63</v>
      </c>
      <c r="K158" t="n">
        <v>56.13</v>
      </c>
      <c r="L158" t="n">
        <v>3</v>
      </c>
      <c r="M158" t="n">
        <v>61</v>
      </c>
      <c r="N158" t="n">
        <v>47.51</v>
      </c>
      <c r="O158" t="n">
        <v>26952.08</v>
      </c>
      <c r="P158" t="n">
        <v>258.01</v>
      </c>
      <c r="Q158" t="n">
        <v>2104.05</v>
      </c>
      <c r="R158" t="n">
        <v>116.9</v>
      </c>
      <c r="S158" t="n">
        <v>60.53</v>
      </c>
      <c r="T158" t="n">
        <v>28137.58</v>
      </c>
      <c r="U158" t="n">
        <v>0.52</v>
      </c>
      <c r="V158" t="n">
        <v>0.9</v>
      </c>
      <c r="W158" t="n">
        <v>0.26</v>
      </c>
      <c r="X158" t="n">
        <v>1.73</v>
      </c>
      <c r="Y158" t="n">
        <v>1</v>
      </c>
      <c r="Z158" t="n">
        <v>10</v>
      </c>
    </row>
    <row r="159">
      <c r="A159" t="n">
        <v>9</v>
      </c>
      <c r="B159" t="n">
        <v>110</v>
      </c>
      <c r="C159" t="inlineStr">
        <is>
          <t xml:space="preserve">CONCLUIDO	</t>
        </is>
      </c>
      <c r="D159" t="n">
        <v>4.2022</v>
      </c>
      <c r="E159" t="n">
        <v>23.8</v>
      </c>
      <c r="F159" t="n">
        <v>18.78</v>
      </c>
      <c r="G159" t="n">
        <v>19.77</v>
      </c>
      <c r="H159" t="n">
        <v>0.27</v>
      </c>
      <c r="I159" t="n">
        <v>57</v>
      </c>
      <c r="J159" t="n">
        <v>217.04</v>
      </c>
      <c r="K159" t="n">
        <v>56.13</v>
      </c>
      <c r="L159" t="n">
        <v>3.25</v>
      </c>
      <c r="M159" t="n">
        <v>55</v>
      </c>
      <c r="N159" t="n">
        <v>47.66</v>
      </c>
      <c r="O159" t="n">
        <v>27002.55</v>
      </c>
      <c r="P159" t="n">
        <v>252.44</v>
      </c>
      <c r="Q159" t="n">
        <v>2104.06</v>
      </c>
      <c r="R159" t="n">
        <v>109.17</v>
      </c>
      <c r="S159" t="n">
        <v>60.53</v>
      </c>
      <c r="T159" t="n">
        <v>24304.7</v>
      </c>
      <c r="U159" t="n">
        <v>0.55</v>
      </c>
      <c r="V159" t="n">
        <v>0.92</v>
      </c>
      <c r="W159" t="n">
        <v>0.26</v>
      </c>
      <c r="X159" t="n">
        <v>1.5</v>
      </c>
      <c r="Y159" t="n">
        <v>1</v>
      </c>
      <c r="Z159" t="n">
        <v>10</v>
      </c>
    </row>
    <row r="160">
      <c r="A160" t="n">
        <v>10</v>
      </c>
      <c r="B160" t="n">
        <v>110</v>
      </c>
      <c r="C160" t="inlineStr">
        <is>
          <t xml:space="preserve">CONCLUIDO	</t>
        </is>
      </c>
      <c r="D160" t="n">
        <v>4.2776</v>
      </c>
      <c r="E160" t="n">
        <v>23.38</v>
      </c>
      <c r="F160" t="n">
        <v>18.57</v>
      </c>
      <c r="G160" t="n">
        <v>21.43</v>
      </c>
      <c r="H160" t="n">
        <v>0.29</v>
      </c>
      <c r="I160" t="n">
        <v>52</v>
      </c>
      <c r="J160" t="n">
        <v>217.45</v>
      </c>
      <c r="K160" t="n">
        <v>56.13</v>
      </c>
      <c r="L160" t="n">
        <v>3.5</v>
      </c>
      <c r="M160" t="n">
        <v>50</v>
      </c>
      <c r="N160" t="n">
        <v>47.82</v>
      </c>
      <c r="O160" t="n">
        <v>27053.07</v>
      </c>
      <c r="P160" t="n">
        <v>247.17</v>
      </c>
      <c r="Q160" t="n">
        <v>2104.06</v>
      </c>
      <c r="R160" t="n">
        <v>102.87</v>
      </c>
      <c r="S160" t="n">
        <v>60.53</v>
      </c>
      <c r="T160" t="n">
        <v>21178.05</v>
      </c>
      <c r="U160" t="n">
        <v>0.59</v>
      </c>
      <c r="V160" t="n">
        <v>0.93</v>
      </c>
      <c r="W160" t="n">
        <v>0.23</v>
      </c>
      <c r="X160" t="n">
        <v>1.29</v>
      </c>
      <c r="Y160" t="n">
        <v>1</v>
      </c>
      <c r="Z160" t="n">
        <v>10</v>
      </c>
    </row>
    <row r="161">
      <c r="A161" t="n">
        <v>11</v>
      </c>
      <c r="B161" t="n">
        <v>110</v>
      </c>
      <c r="C161" t="inlineStr">
        <is>
          <t xml:space="preserve">CONCLUIDO	</t>
        </is>
      </c>
      <c r="D161" t="n">
        <v>4.254</v>
      </c>
      <c r="E161" t="n">
        <v>23.51</v>
      </c>
      <c r="F161" t="n">
        <v>18.83</v>
      </c>
      <c r="G161" t="n">
        <v>23.05</v>
      </c>
      <c r="H161" t="n">
        <v>0.31</v>
      </c>
      <c r="I161" t="n">
        <v>49</v>
      </c>
      <c r="J161" t="n">
        <v>217.86</v>
      </c>
      <c r="K161" t="n">
        <v>56.13</v>
      </c>
      <c r="L161" t="n">
        <v>3.75</v>
      </c>
      <c r="M161" t="n">
        <v>47</v>
      </c>
      <c r="N161" t="n">
        <v>47.98</v>
      </c>
      <c r="O161" t="n">
        <v>27103.65</v>
      </c>
      <c r="P161" t="n">
        <v>248.9</v>
      </c>
      <c r="Q161" t="n">
        <v>2103.89</v>
      </c>
      <c r="R161" t="n">
        <v>111.96</v>
      </c>
      <c r="S161" t="n">
        <v>60.53</v>
      </c>
      <c r="T161" t="n">
        <v>25739.71</v>
      </c>
      <c r="U161" t="n">
        <v>0.54</v>
      </c>
      <c r="V161" t="n">
        <v>0.91</v>
      </c>
      <c r="W161" t="n">
        <v>0.24</v>
      </c>
      <c r="X161" t="n">
        <v>1.55</v>
      </c>
      <c r="Y161" t="n">
        <v>1</v>
      </c>
      <c r="Z161" t="n">
        <v>10</v>
      </c>
    </row>
    <row r="162">
      <c r="A162" t="n">
        <v>12</v>
      </c>
      <c r="B162" t="n">
        <v>110</v>
      </c>
      <c r="C162" t="inlineStr">
        <is>
          <t xml:space="preserve">CONCLUIDO	</t>
        </is>
      </c>
      <c r="D162" t="n">
        <v>4.3288</v>
      </c>
      <c r="E162" t="n">
        <v>23.1</v>
      </c>
      <c r="F162" t="n">
        <v>18.59</v>
      </c>
      <c r="G162" t="n">
        <v>24.78</v>
      </c>
      <c r="H162" t="n">
        <v>0.33</v>
      </c>
      <c r="I162" t="n">
        <v>45</v>
      </c>
      <c r="J162" t="n">
        <v>218.27</v>
      </c>
      <c r="K162" t="n">
        <v>56.13</v>
      </c>
      <c r="L162" t="n">
        <v>4</v>
      </c>
      <c r="M162" t="n">
        <v>43</v>
      </c>
      <c r="N162" t="n">
        <v>48.15</v>
      </c>
      <c r="O162" t="n">
        <v>27154.29</v>
      </c>
      <c r="P162" t="n">
        <v>243.05</v>
      </c>
      <c r="Q162" t="n">
        <v>2103.87</v>
      </c>
      <c r="R162" t="n">
        <v>103.63</v>
      </c>
      <c r="S162" t="n">
        <v>60.53</v>
      </c>
      <c r="T162" t="n">
        <v>21596.78</v>
      </c>
      <c r="U162" t="n">
        <v>0.58</v>
      </c>
      <c r="V162" t="n">
        <v>0.92</v>
      </c>
      <c r="W162" t="n">
        <v>0.23</v>
      </c>
      <c r="X162" t="n">
        <v>1.31</v>
      </c>
      <c r="Y162" t="n">
        <v>1</v>
      </c>
      <c r="Z162" t="n">
        <v>10</v>
      </c>
    </row>
    <row r="163">
      <c r="A163" t="n">
        <v>13</v>
      </c>
      <c r="B163" t="n">
        <v>110</v>
      </c>
      <c r="C163" t="inlineStr">
        <is>
          <t xml:space="preserve">CONCLUIDO	</t>
        </is>
      </c>
      <c r="D163" t="n">
        <v>4.3717</v>
      </c>
      <c r="E163" t="n">
        <v>22.87</v>
      </c>
      <c r="F163" t="n">
        <v>18.49</v>
      </c>
      <c r="G163" t="n">
        <v>26.41</v>
      </c>
      <c r="H163" t="n">
        <v>0.35</v>
      </c>
      <c r="I163" t="n">
        <v>42</v>
      </c>
      <c r="J163" t="n">
        <v>218.68</v>
      </c>
      <c r="K163" t="n">
        <v>56.13</v>
      </c>
      <c r="L163" t="n">
        <v>4.25</v>
      </c>
      <c r="M163" t="n">
        <v>40</v>
      </c>
      <c r="N163" t="n">
        <v>48.31</v>
      </c>
      <c r="O163" t="n">
        <v>27204.98</v>
      </c>
      <c r="P163" t="n">
        <v>239.39</v>
      </c>
      <c r="Q163" t="n">
        <v>2103.94</v>
      </c>
      <c r="R163" t="n">
        <v>100.29</v>
      </c>
      <c r="S163" t="n">
        <v>60.53</v>
      </c>
      <c r="T163" t="n">
        <v>19938.6</v>
      </c>
      <c r="U163" t="n">
        <v>0.6</v>
      </c>
      <c r="V163" t="n">
        <v>0.93</v>
      </c>
      <c r="W163" t="n">
        <v>0.23</v>
      </c>
      <c r="X163" t="n">
        <v>1.21</v>
      </c>
      <c r="Y163" t="n">
        <v>1</v>
      </c>
      <c r="Z163" t="n">
        <v>10</v>
      </c>
    </row>
    <row r="164">
      <c r="A164" t="n">
        <v>14</v>
      </c>
      <c r="B164" t="n">
        <v>110</v>
      </c>
      <c r="C164" t="inlineStr">
        <is>
          <t xml:space="preserve">CONCLUIDO	</t>
        </is>
      </c>
      <c r="D164" t="n">
        <v>4.415</v>
      </c>
      <c r="E164" t="n">
        <v>22.65</v>
      </c>
      <c r="F164" t="n">
        <v>18.39</v>
      </c>
      <c r="G164" t="n">
        <v>28.29</v>
      </c>
      <c r="H164" t="n">
        <v>0.36</v>
      </c>
      <c r="I164" t="n">
        <v>39</v>
      </c>
      <c r="J164" t="n">
        <v>219.09</v>
      </c>
      <c r="K164" t="n">
        <v>56.13</v>
      </c>
      <c r="L164" t="n">
        <v>4.5</v>
      </c>
      <c r="M164" t="n">
        <v>37</v>
      </c>
      <c r="N164" t="n">
        <v>48.47</v>
      </c>
      <c r="O164" t="n">
        <v>27255.72</v>
      </c>
      <c r="P164" t="n">
        <v>235.47</v>
      </c>
      <c r="Q164" t="n">
        <v>2103.96</v>
      </c>
      <c r="R164" t="n">
        <v>96.98999999999999</v>
      </c>
      <c r="S164" t="n">
        <v>60.53</v>
      </c>
      <c r="T164" t="n">
        <v>18303.35</v>
      </c>
      <c r="U164" t="n">
        <v>0.62</v>
      </c>
      <c r="V164" t="n">
        <v>0.93</v>
      </c>
      <c r="W164" t="n">
        <v>0.23</v>
      </c>
      <c r="X164" t="n">
        <v>1.11</v>
      </c>
      <c r="Y164" t="n">
        <v>1</v>
      </c>
      <c r="Z164" t="n">
        <v>10</v>
      </c>
    </row>
    <row r="165">
      <c r="A165" t="n">
        <v>15</v>
      </c>
      <c r="B165" t="n">
        <v>110</v>
      </c>
      <c r="C165" t="inlineStr">
        <is>
          <t xml:space="preserve">CONCLUIDO	</t>
        </is>
      </c>
      <c r="D165" t="n">
        <v>4.4623</v>
      </c>
      <c r="E165" t="n">
        <v>22.41</v>
      </c>
      <c r="F165" t="n">
        <v>18.28</v>
      </c>
      <c r="G165" t="n">
        <v>30.46</v>
      </c>
      <c r="H165" t="n">
        <v>0.38</v>
      </c>
      <c r="I165" t="n">
        <v>36</v>
      </c>
      <c r="J165" t="n">
        <v>219.51</v>
      </c>
      <c r="K165" t="n">
        <v>56.13</v>
      </c>
      <c r="L165" t="n">
        <v>4.75</v>
      </c>
      <c r="M165" t="n">
        <v>34</v>
      </c>
      <c r="N165" t="n">
        <v>48.63</v>
      </c>
      <c r="O165" t="n">
        <v>27306.53</v>
      </c>
      <c r="P165" t="n">
        <v>231.87</v>
      </c>
      <c r="Q165" t="n">
        <v>2103.91</v>
      </c>
      <c r="R165" t="n">
        <v>93.05</v>
      </c>
      <c r="S165" t="n">
        <v>60.53</v>
      </c>
      <c r="T165" t="n">
        <v>16349.47</v>
      </c>
      <c r="U165" t="n">
        <v>0.65</v>
      </c>
      <c r="V165" t="n">
        <v>0.9399999999999999</v>
      </c>
      <c r="W165" t="n">
        <v>0.22</v>
      </c>
      <c r="X165" t="n">
        <v>1</v>
      </c>
      <c r="Y165" t="n">
        <v>1</v>
      </c>
      <c r="Z165" t="n">
        <v>10</v>
      </c>
    </row>
    <row r="166">
      <c r="A166" t="n">
        <v>16</v>
      </c>
      <c r="B166" t="n">
        <v>110</v>
      </c>
      <c r="C166" t="inlineStr">
        <is>
          <t xml:space="preserve">CONCLUIDO	</t>
        </is>
      </c>
      <c r="D166" t="n">
        <v>4.4874</v>
      </c>
      <c r="E166" t="n">
        <v>22.28</v>
      </c>
      <c r="F166" t="n">
        <v>18.24</v>
      </c>
      <c r="G166" t="n">
        <v>32.18</v>
      </c>
      <c r="H166" t="n">
        <v>0.4</v>
      </c>
      <c r="I166" t="n">
        <v>34</v>
      </c>
      <c r="J166" t="n">
        <v>219.92</v>
      </c>
      <c r="K166" t="n">
        <v>56.13</v>
      </c>
      <c r="L166" t="n">
        <v>5</v>
      </c>
      <c r="M166" t="n">
        <v>32</v>
      </c>
      <c r="N166" t="n">
        <v>48.79</v>
      </c>
      <c r="O166" t="n">
        <v>27357.39</v>
      </c>
      <c r="P166" t="n">
        <v>228.74</v>
      </c>
      <c r="Q166" t="n">
        <v>2104.04</v>
      </c>
      <c r="R166" t="n">
        <v>91.92</v>
      </c>
      <c r="S166" t="n">
        <v>60.53</v>
      </c>
      <c r="T166" t="n">
        <v>15793.22</v>
      </c>
      <c r="U166" t="n">
        <v>0.66</v>
      </c>
      <c r="V166" t="n">
        <v>0.9399999999999999</v>
      </c>
      <c r="W166" t="n">
        <v>0.22</v>
      </c>
      <c r="X166" t="n">
        <v>0.96</v>
      </c>
      <c r="Y166" t="n">
        <v>1</v>
      </c>
      <c r="Z166" t="n">
        <v>10</v>
      </c>
    </row>
    <row r="167">
      <c r="A167" t="n">
        <v>17</v>
      </c>
      <c r="B167" t="n">
        <v>110</v>
      </c>
      <c r="C167" t="inlineStr">
        <is>
          <t xml:space="preserve">CONCLUIDO	</t>
        </is>
      </c>
      <c r="D167" t="n">
        <v>4.5219</v>
      </c>
      <c r="E167" t="n">
        <v>22.11</v>
      </c>
      <c r="F167" t="n">
        <v>18.15</v>
      </c>
      <c r="G167" t="n">
        <v>34.03</v>
      </c>
      <c r="H167" t="n">
        <v>0.42</v>
      </c>
      <c r="I167" t="n">
        <v>32</v>
      </c>
      <c r="J167" t="n">
        <v>220.33</v>
      </c>
      <c r="K167" t="n">
        <v>56.13</v>
      </c>
      <c r="L167" t="n">
        <v>5.25</v>
      </c>
      <c r="M167" t="n">
        <v>30</v>
      </c>
      <c r="N167" t="n">
        <v>48.95</v>
      </c>
      <c r="O167" t="n">
        <v>27408.3</v>
      </c>
      <c r="P167" t="n">
        <v>225.3</v>
      </c>
      <c r="Q167" t="n">
        <v>2103.96</v>
      </c>
      <c r="R167" t="n">
        <v>88.95999999999999</v>
      </c>
      <c r="S167" t="n">
        <v>60.53</v>
      </c>
      <c r="T167" t="n">
        <v>14327.5</v>
      </c>
      <c r="U167" t="n">
        <v>0.68</v>
      </c>
      <c r="V167" t="n">
        <v>0.95</v>
      </c>
      <c r="W167" t="n">
        <v>0.22</v>
      </c>
      <c r="X167" t="n">
        <v>0.87</v>
      </c>
      <c r="Y167" t="n">
        <v>1</v>
      </c>
      <c r="Z167" t="n">
        <v>10</v>
      </c>
    </row>
    <row r="168">
      <c r="A168" t="n">
        <v>18</v>
      </c>
      <c r="B168" t="n">
        <v>110</v>
      </c>
      <c r="C168" t="inlineStr">
        <is>
          <t xml:space="preserve">CONCLUIDO	</t>
        </is>
      </c>
      <c r="D168" t="n">
        <v>4.5541</v>
      </c>
      <c r="E168" t="n">
        <v>21.96</v>
      </c>
      <c r="F168" t="n">
        <v>18.08</v>
      </c>
      <c r="G168" t="n">
        <v>36.16</v>
      </c>
      <c r="H168" t="n">
        <v>0.44</v>
      </c>
      <c r="I168" t="n">
        <v>30</v>
      </c>
      <c r="J168" t="n">
        <v>220.74</v>
      </c>
      <c r="K168" t="n">
        <v>56.13</v>
      </c>
      <c r="L168" t="n">
        <v>5.5</v>
      </c>
      <c r="M168" t="n">
        <v>28</v>
      </c>
      <c r="N168" t="n">
        <v>49.12</v>
      </c>
      <c r="O168" t="n">
        <v>27459.27</v>
      </c>
      <c r="P168" t="n">
        <v>221.39</v>
      </c>
      <c r="Q168" t="n">
        <v>2103.85</v>
      </c>
      <c r="R168" t="n">
        <v>86.63</v>
      </c>
      <c r="S168" t="n">
        <v>60.53</v>
      </c>
      <c r="T168" t="n">
        <v>13169.98</v>
      </c>
      <c r="U168" t="n">
        <v>0.7</v>
      </c>
      <c r="V168" t="n">
        <v>0.95</v>
      </c>
      <c r="W168" t="n">
        <v>0.21</v>
      </c>
      <c r="X168" t="n">
        <v>0.8</v>
      </c>
      <c r="Y168" t="n">
        <v>1</v>
      </c>
      <c r="Z168" t="n">
        <v>10</v>
      </c>
    </row>
    <row r="169">
      <c r="A169" t="n">
        <v>19</v>
      </c>
      <c r="B169" t="n">
        <v>110</v>
      </c>
      <c r="C169" t="inlineStr">
        <is>
          <t xml:space="preserve">CONCLUIDO	</t>
        </is>
      </c>
      <c r="D169" t="n">
        <v>4.5698</v>
      </c>
      <c r="E169" t="n">
        <v>21.88</v>
      </c>
      <c r="F169" t="n">
        <v>18.05</v>
      </c>
      <c r="G169" t="n">
        <v>37.34</v>
      </c>
      <c r="H169" t="n">
        <v>0.46</v>
      </c>
      <c r="I169" t="n">
        <v>29</v>
      </c>
      <c r="J169" t="n">
        <v>221.16</v>
      </c>
      <c r="K169" t="n">
        <v>56.13</v>
      </c>
      <c r="L169" t="n">
        <v>5.75</v>
      </c>
      <c r="M169" t="n">
        <v>27</v>
      </c>
      <c r="N169" t="n">
        <v>49.28</v>
      </c>
      <c r="O169" t="n">
        <v>27510.3</v>
      </c>
      <c r="P169" t="n">
        <v>217.97</v>
      </c>
      <c r="Q169" t="n">
        <v>2104.05</v>
      </c>
      <c r="R169" t="n">
        <v>85.54000000000001</v>
      </c>
      <c r="S169" t="n">
        <v>60.53</v>
      </c>
      <c r="T169" t="n">
        <v>12629.19</v>
      </c>
      <c r="U169" t="n">
        <v>0.71</v>
      </c>
      <c r="V169" t="n">
        <v>0.95</v>
      </c>
      <c r="W169" t="n">
        <v>0.21</v>
      </c>
      <c r="X169" t="n">
        <v>0.77</v>
      </c>
      <c r="Y169" t="n">
        <v>1</v>
      </c>
      <c r="Z169" t="n">
        <v>10</v>
      </c>
    </row>
    <row r="170">
      <c r="A170" t="n">
        <v>20</v>
      </c>
      <c r="B170" t="n">
        <v>110</v>
      </c>
      <c r="C170" t="inlineStr">
        <is>
          <t xml:space="preserve">CONCLUIDO	</t>
        </is>
      </c>
      <c r="D170" t="n">
        <v>4.6261</v>
      </c>
      <c r="E170" t="n">
        <v>21.62</v>
      </c>
      <c r="F170" t="n">
        <v>17.86</v>
      </c>
      <c r="G170" t="n">
        <v>39.7</v>
      </c>
      <c r="H170" t="n">
        <v>0.48</v>
      </c>
      <c r="I170" t="n">
        <v>27</v>
      </c>
      <c r="J170" t="n">
        <v>221.57</v>
      </c>
      <c r="K170" t="n">
        <v>56.13</v>
      </c>
      <c r="L170" t="n">
        <v>6</v>
      </c>
      <c r="M170" t="n">
        <v>25</v>
      </c>
      <c r="N170" t="n">
        <v>49.45</v>
      </c>
      <c r="O170" t="n">
        <v>27561.39</v>
      </c>
      <c r="P170" t="n">
        <v>212.13</v>
      </c>
      <c r="Q170" t="n">
        <v>2104.01</v>
      </c>
      <c r="R170" t="n">
        <v>79.59</v>
      </c>
      <c r="S170" t="n">
        <v>60.53</v>
      </c>
      <c r="T170" t="n">
        <v>9663.58</v>
      </c>
      <c r="U170" t="n">
        <v>0.76</v>
      </c>
      <c r="V170" t="n">
        <v>0.96</v>
      </c>
      <c r="W170" t="n">
        <v>0.2</v>
      </c>
      <c r="X170" t="n">
        <v>0.59</v>
      </c>
      <c r="Y170" t="n">
        <v>1</v>
      </c>
      <c r="Z170" t="n">
        <v>10</v>
      </c>
    </row>
    <row r="171">
      <c r="A171" t="n">
        <v>21</v>
      </c>
      <c r="B171" t="n">
        <v>110</v>
      </c>
      <c r="C171" t="inlineStr">
        <is>
          <t xml:space="preserve">CONCLUIDO	</t>
        </is>
      </c>
      <c r="D171" t="n">
        <v>4.5948</v>
      </c>
      <c r="E171" t="n">
        <v>21.76</v>
      </c>
      <c r="F171" t="n">
        <v>18.05</v>
      </c>
      <c r="G171" t="n">
        <v>41.66</v>
      </c>
      <c r="H171" t="n">
        <v>0.5</v>
      </c>
      <c r="I171" t="n">
        <v>26</v>
      </c>
      <c r="J171" t="n">
        <v>221.99</v>
      </c>
      <c r="K171" t="n">
        <v>56.13</v>
      </c>
      <c r="L171" t="n">
        <v>6.25</v>
      </c>
      <c r="M171" t="n">
        <v>24</v>
      </c>
      <c r="N171" t="n">
        <v>49.61</v>
      </c>
      <c r="O171" t="n">
        <v>27612.53</v>
      </c>
      <c r="P171" t="n">
        <v>213.33</v>
      </c>
      <c r="Q171" t="n">
        <v>2104.02</v>
      </c>
      <c r="R171" t="n">
        <v>86.40000000000001</v>
      </c>
      <c r="S171" t="n">
        <v>60.53</v>
      </c>
      <c r="T171" t="n">
        <v>13075.57</v>
      </c>
      <c r="U171" t="n">
        <v>0.7</v>
      </c>
      <c r="V171" t="n">
        <v>0.95</v>
      </c>
      <c r="W171" t="n">
        <v>0.2</v>
      </c>
      <c r="X171" t="n">
        <v>0.78</v>
      </c>
      <c r="Y171" t="n">
        <v>1</v>
      </c>
      <c r="Z171" t="n">
        <v>10</v>
      </c>
    </row>
    <row r="172">
      <c r="A172" t="n">
        <v>22</v>
      </c>
      <c r="B172" t="n">
        <v>110</v>
      </c>
      <c r="C172" t="inlineStr">
        <is>
          <t xml:space="preserve">CONCLUIDO	</t>
        </is>
      </c>
      <c r="D172" t="n">
        <v>4.6348</v>
      </c>
      <c r="E172" t="n">
        <v>21.58</v>
      </c>
      <c r="F172" t="n">
        <v>17.95</v>
      </c>
      <c r="G172" t="n">
        <v>44.88</v>
      </c>
      <c r="H172" t="n">
        <v>0.52</v>
      </c>
      <c r="I172" t="n">
        <v>24</v>
      </c>
      <c r="J172" t="n">
        <v>222.4</v>
      </c>
      <c r="K172" t="n">
        <v>56.13</v>
      </c>
      <c r="L172" t="n">
        <v>6.5</v>
      </c>
      <c r="M172" t="n">
        <v>22</v>
      </c>
      <c r="N172" t="n">
        <v>49.78</v>
      </c>
      <c r="O172" t="n">
        <v>27663.85</v>
      </c>
      <c r="P172" t="n">
        <v>208.36</v>
      </c>
      <c r="Q172" t="n">
        <v>2103.94</v>
      </c>
      <c r="R172" t="n">
        <v>82.54000000000001</v>
      </c>
      <c r="S172" t="n">
        <v>60.53</v>
      </c>
      <c r="T172" t="n">
        <v>11153.75</v>
      </c>
      <c r="U172" t="n">
        <v>0.73</v>
      </c>
      <c r="V172" t="n">
        <v>0.96</v>
      </c>
      <c r="W172" t="n">
        <v>0.2</v>
      </c>
      <c r="X172" t="n">
        <v>0.67</v>
      </c>
      <c r="Y172" t="n">
        <v>1</v>
      </c>
      <c r="Z172" t="n">
        <v>10</v>
      </c>
    </row>
    <row r="173">
      <c r="A173" t="n">
        <v>23</v>
      </c>
      <c r="B173" t="n">
        <v>110</v>
      </c>
      <c r="C173" t="inlineStr">
        <is>
          <t xml:space="preserve">CONCLUIDO	</t>
        </is>
      </c>
      <c r="D173" t="n">
        <v>4.6515</v>
      </c>
      <c r="E173" t="n">
        <v>21.5</v>
      </c>
      <c r="F173" t="n">
        <v>17.91</v>
      </c>
      <c r="G173" t="n">
        <v>46.73</v>
      </c>
      <c r="H173" t="n">
        <v>0.54</v>
      </c>
      <c r="I173" t="n">
        <v>23</v>
      </c>
      <c r="J173" t="n">
        <v>222.82</v>
      </c>
      <c r="K173" t="n">
        <v>56.13</v>
      </c>
      <c r="L173" t="n">
        <v>6.75</v>
      </c>
      <c r="M173" t="n">
        <v>21</v>
      </c>
      <c r="N173" t="n">
        <v>49.94</v>
      </c>
      <c r="O173" t="n">
        <v>27715.11</v>
      </c>
      <c r="P173" t="n">
        <v>204.74</v>
      </c>
      <c r="Q173" t="n">
        <v>2103.97</v>
      </c>
      <c r="R173" t="n">
        <v>81.36</v>
      </c>
      <c r="S173" t="n">
        <v>60.53</v>
      </c>
      <c r="T173" t="n">
        <v>10568.45</v>
      </c>
      <c r="U173" t="n">
        <v>0.74</v>
      </c>
      <c r="V173" t="n">
        <v>0.96</v>
      </c>
      <c r="W173" t="n">
        <v>0.2</v>
      </c>
      <c r="X173" t="n">
        <v>0.64</v>
      </c>
      <c r="Y173" t="n">
        <v>1</v>
      </c>
      <c r="Z173" t="n">
        <v>10</v>
      </c>
    </row>
    <row r="174">
      <c r="A174" t="n">
        <v>24</v>
      </c>
      <c r="B174" t="n">
        <v>110</v>
      </c>
      <c r="C174" t="inlineStr">
        <is>
          <t xml:space="preserve">CONCLUIDO	</t>
        </is>
      </c>
      <c r="D174" t="n">
        <v>4.6679</v>
      </c>
      <c r="E174" t="n">
        <v>21.42</v>
      </c>
      <c r="F174" t="n">
        <v>17.88</v>
      </c>
      <c r="G174" t="n">
        <v>48.77</v>
      </c>
      <c r="H174" t="n">
        <v>0.5600000000000001</v>
      </c>
      <c r="I174" t="n">
        <v>22</v>
      </c>
      <c r="J174" t="n">
        <v>223.23</v>
      </c>
      <c r="K174" t="n">
        <v>56.13</v>
      </c>
      <c r="L174" t="n">
        <v>7</v>
      </c>
      <c r="M174" t="n">
        <v>19</v>
      </c>
      <c r="N174" t="n">
        <v>50.11</v>
      </c>
      <c r="O174" t="n">
        <v>27766.43</v>
      </c>
      <c r="P174" t="n">
        <v>201.44</v>
      </c>
      <c r="Q174" t="n">
        <v>2103.88</v>
      </c>
      <c r="R174" t="n">
        <v>80.18000000000001</v>
      </c>
      <c r="S174" t="n">
        <v>60.53</v>
      </c>
      <c r="T174" t="n">
        <v>9987.48</v>
      </c>
      <c r="U174" t="n">
        <v>0.75</v>
      </c>
      <c r="V174" t="n">
        <v>0.96</v>
      </c>
      <c r="W174" t="n">
        <v>0.2</v>
      </c>
      <c r="X174" t="n">
        <v>0.6</v>
      </c>
      <c r="Y174" t="n">
        <v>1</v>
      </c>
      <c r="Z174" t="n">
        <v>10</v>
      </c>
    </row>
    <row r="175">
      <c r="A175" t="n">
        <v>25</v>
      </c>
      <c r="B175" t="n">
        <v>110</v>
      </c>
      <c r="C175" t="inlineStr">
        <is>
          <t xml:space="preserve">CONCLUIDO	</t>
        </is>
      </c>
      <c r="D175" t="n">
        <v>4.6839</v>
      </c>
      <c r="E175" t="n">
        <v>21.35</v>
      </c>
      <c r="F175" t="n">
        <v>17.85</v>
      </c>
      <c r="G175" t="n">
        <v>51</v>
      </c>
      <c r="H175" t="n">
        <v>0.58</v>
      </c>
      <c r="I175" t="n">
        <v>21</v>
      </c>
      <c r="J175" t="n">
        <v>223.65</v>
      </c>
      <c r="K175" t="n">
        <v>56.13</v>
      </c>
      <c r="L175" t="n">
        <v>7.25</v>
      </c>
      <c r="M175" t="n">
        <v>12</v>
      </c>
      <c r="N175" t="n">
        <v>50.27</v>
      </c>
      <c r="O175" t="n">
        <v>27817.81</v>
      </c>
      <c r="P175" t="n">
        <v>198.45</v>
      </c>
      <c r="Q175" t="n">
        <v>2103.89</v>
      </c>
      <c r="R175" t="n">
        <v>78.93000000000001</v>
      </c>
      <c r="S175" t="n">
        <v>60.53</v>
      </c>
      <c r="T175" t="n">
        <v>9366.99</v>
      </c>
      <c r="U175" t="n">
        <v>0.77</v>
      </c>
      <c r="V175" t="n">
        <v>0.96</v>
      </c>
      <c r="W175" t="n">
        <v>0.21</v>
      </c>
      <c r="X175" t="n">
        <v>0.57</v>
      </c>
      <c r="Y175" t="n">
        <v>1</v>
      </c>
      <c r="Z175" t="n">
        <v>10</v>
      </c>
    </row>
    <row r="176">
      <c r="A176" t="n">
        <v>26</v>
      </c>
      <c r="B176" t="n">
        <v>110</v>
      </c>
      <c r="C176" t="inlineStr">
        <is>
          <t xml:space="preserve">CONCLUIDO	</t>
        </is>
      </c>
      <c r="D176" t="n">
        <v>4.6784</v>
      </c>
      <c r="E176" t="n">
        <v>21.38</v>
      </c>
      <c r="F176" t="n">
        <v>17.88</v>
      </c>
      <c r="G176" t="n">
        <v>51.07</v>
      </c>
      <c r="H176" t="n">
        <v>0.59</v>
      </c>
      <c r="I176" t="n">
        <v>21</v>
      </c>
      <c r="J176" t="n">
        <v>224.07</v>
      </c>
      <c r="K176" t="n">
        <v>56.13</v>
      </c>
      <c r="L176" t="n">
        <v>7.5</v>
      </c>
      <c r="M176" t="n">
        <v>3</v>
      </c>
      <c r="N176" t="n">
        <v>50.44</v>
      </c>
      <c r="O176" t="n">
        <v>27869.24</v>
      </c>
      <c r="P176" t="n">
        <v>198.26</v>
      </c>
      <c r="Q176" t="n">
        <v>2103.97</v>
      </c>
      <c r="R176" t="n">
        <v>79.53</v>
      </c>
      <c r="S176" t="n">
        <v>60.53</v>
      </c>
      <c r="T176" t="n">
        <v>9666.110000000001</v>
      </c>
      <c r="U176" t="n">
        <v>0.76</v>
      </c>
      <c r="V176" t="n">
        <v>0.96</v>
      </c>
      <c r="W176" t="n">
        <v>0.22</v>
      </c>
      <c r="X176" t="n">
        <v>0.6</v>
      </c>
      <c r="Y176" t="n">
        <v>1</v>
      </c>
      <c r="Z176" t="n">
        <v>10</v>
      </c>
    </row>
    <row r="177">
      <c r="A177" t="n">
        <v>27</v>
      </c>
      <c r="B177" t="n">
        <v>110</v>
      </c>
      <c r="C177" t="inlineStr">
        <is>
          <t xml:space="preserve">CONCLUIDO	</t>
        </is>
      </c>
      <c r="D177" t="n">
        <v>4.6745</v>
      </c>
      <c r="E177" t="n">
        <v>21.39</v>
      </c>
      <c r="F177" t="n">
        <v>17.89</v>
      </c>
      <c r="G177" t="n">
        <v>51.12</v>
      </c>
      <c r="H177" t="n">
        <v>0.61</v>
      </c>
      <c r="I177" t="n">
        <v>21</v>
      </c>
      <c r="J177" t="n">
        <v>224.49</v>
      </c>
      <c r="K177" t="n">
        <v>56.13</v>
      </c>
      <c r="L177" t="n">
        <v>7.75</v>
      </c>
      <c r="M177" t="n">
        <v>2</v>
      </c>
      <c r="N177" t="n">
        <v>50.61</v>
      </c>
      <c r="O177" t="n">
        <v>27920.73</v>
      </c>
      <c r="P177" t="n">
        <v>198.51</v>
      </c>
      <c r="Q177" t="n">
        <v>2104.06</v>
      </c>
      <c r="R177" t="n">
        <v>80.09999999999999</v>
      </c>
      <c r="S177" t="n">
        <v>60.53</v>
      </c>
      <c r="T177" t="n">
        <v>9948.639999999999</v>
      </c>
      <c r="U177" t="n">
        <v>0.76</v>
      </c>
      <c r="V177" t="n">
        <v>0.96</v>
      </c>
      <c r="W177" t="n">
        <v>0.22</v>
      </c>
      <c r="X177" t="n">
        <v>0.62</v>
      </c>
      <c r="Y177" t="n">
        <v>1</v>
      </c>
      <c r="Z177" t="n">
        <v>10</v>
      </c>
    </row>
    <row r="178">
      <c r="A178" t="n">
        <v>28</v>
      </c>
      <c r="B178" t="n">
        <v>110</v>
      </c>
      <c r="C178" t="inlineStr">
        <is>
          <t xml:space="preserve">CONCLUIDO	</t>
        </is>
      </c>
      <c r="D178" t="n">
        <v>4.6746</v>
      </c>
      <c r="E178" t="n">
        <v>21.39</v>
      </c>
      <c r="F178" t="n">
        <v>17.89</v>
      </c>
      <c r="G178" t="n">
        <v>51.12</v>
      </c>
      <c r="H178" t="n">
        <v>0.63</v>
      </c>
      <c r="I178" t="n">
        <v>21</v>
      </c>
      <c r="J178" t="n">
        <v>224.9</v>
      </c>
      <c r="K178" t="n">
        <v>56.13</v>
      </c>
      <c r="L178" t="n">
        <v>8</v>
      </c>
      <c r="M178" t="n">
        <v>0</v>
      </c>
      <c r="N178" t="n">
        <v>50.78</v>
      </c>
      <c r="O178" t="n">
        <v>27972.28</v>
      </c>
      <c r="P178" t="n">
        <v>198.52</v>
      </c>
      <c r="Q178" t="n">
        <v>2103.99</v>
      </c>
      <c r="R178" t="n">
        <v>79.92</v>
      </c>
      <c r="S178" t="n">
        <v>60.53</v>
      </c>
      <c r="T178" t="n">
        <v>9860.030000000001</v>
      </c>
      <c r="U178" t="n">
        <v>0.76</v>
      </c>
      <c r="V178" t="n">
        <v>0.96</v>
      </c>
      <c r="W178" t="n">
        <v>0.22</v>
      </c>
      <c r="X178" t="n">
        <v>0.62</v>
      </c>
      <c r="Y178" t="n">
        <v>1</v>
      </c>
      <c r="Z178" t="n">
        <v>10</v>
      </c>
    </row>
    <row r="179">
      <c r="A179" t="n">
        <v>0</v>
      </c>
      <c r="B179" t="n">
        <v>150</v>
      </c>
      <c r="C179" t="inlineStr">
        <is>
          <t xml:space="preserve">CONCLUIDO	</t>
        </is>
      </c>
      <c r="D179" t="n">
        <v>1.8937</v>
      </c>
      <c r="E179" t="n">
        <v>52.81</v>
      </c>
      <c r="F179" t="n">
        <v>28.81</v>
      </c>
      <c r="G179" t="n">
        <v>4.57</v>
      </c>
      <c r="H179" t="n">
        <v>0.06</v>
      </c>
      <c r="I179" t="n">
        <v>378</v>
      </c>
      <c r="J179" t="n">
        <v>296.65</v>
      </c>
      <c r="K179" t="n">
        <v>61.82</v>
      </c>
      <c r="L179" t="n">
        <v>1</v>
      </c>
      <c r="M179" t="n">
        <v>376</v>
      </c>
      <c r="N179" t="n">
        <v>83.83</v>
      </c>
      <c r="O179" t="n">
        <v>36821.52</v>
      </c>
      <c r="P179" t="n">
        <v>519.03</v>
      </c>
      <c r="Q179" t="n">
        <v>2105.21</v>
      </c>
      <c r="R179" t="n">
        <v>438.69</v>
      </c>
      <c r="S179" t="n">
        <v>60.53</v>
      </c>
      <c r="T179" t="n">
        <v>187459.85</v>
      </c>
      <c r="U179" t="n">
        <v>0.14</v>
      </c>
      <c r="V179" t="n">
        <v>0.6</v>
      </c>
      <c r="W179" t="n">
        <v>0.77</v>
      </c>
      <c r="X179" t="n">
        <v>11.52</v>
      </c>
      <c r="Y179" t="n">
        <v>1</v>
      </c>
      <c r="Z179" t="n">
        <v>10</v>
      </c>
    </row>
    <row r="180">
      <c r="A180" t="n">
        <v>1</v>
      </c>
      <c r="B180" t="n">
        <v>150</v>
      </c>
      <c r="C180" t="inlineStr">
        <is>
          <t xml:space="preserve">CONCLUIDO	</t>
        </is>
      </c>
      <c r="D180" t="n">
        <v>2.3508</v>
      </c>
      <c r="E180" t="n">
        <v>42.54</v>
      </c>
      <c r="F180" t="n">
        <v>25.04</v>
      </c>
      <c r="G180" t="n">
        <v>5.76</v>
      </c>
      <c r="H180" t="n">
        <v>0.07000000000000001</v>
      </c>
      <c r="I180" t="n">
        <v>261</v>
      </c>
      <c r="J180" t="n">
        <v>297.17</v>
      </c>
      <c r="K180" t="n">
        <v>61.82</v>
      </c>
      <c r="L180" t="n">
        <v>1.25</v>
      </c>
      <c r="M180" t="n">
        <v>259</v>
      </c>
      <c r="N180" t="n">
        <v>84.09999999999999</v>
      </c>
      <c r="O180" t="n">
        <v>36885.7</v>
      </c>
      <c r="P180" t="n">
        <v>449.08</v>
      </c>
      <c r="Q180" t="n">
        <v>2104.51</v>
      </c>
      <c r="R180" t="n">
        <v>314.76</v>
      </c>
      <c r="S180" t="n">
        <v>60.53</v>
      </c>
      <c r="T180" t="n">
        <v>126079.21</v>
      </c>
      <c r="U180" t="n">
        <v>0.19</v>
      </c>
      <c r="V180" t="n">
        <v>0.6899999999999999</v>
      </c>
      <c r="W180" t="n">
        <v>0.58</v>
      </c>
      <c r="X180" t="n">
        <v>7.76</v>
      </c>
      <c r="Y180" t="n">
        <v>1</v>
      </c>
      <c r="Z180" t="n">
        <v>10</v>
      </c>
    </row>
    <row r="181">
      <c r="A181" t="n">
        <v>2</v>
      </c>
      <c r="B181" t="n">
        <v>150</v>
      </c>
      <c r="C181" t="inlineStr">
        <is>
          <t xml:space="preserve">CONCLUIDO	</t>
        </is>
      </c>
      <c r="D181" t="n">
        <v>2.6838</v>
      </c>
      <c r="E181" t="n">
        <v>37.26</v>
      </c>
      <c r="F181" t="n">
        <v>23.15</v>
      </c>
      <c r="G181" t="n">
        <v>6.95</v>
      </c>
      <c r="H181" t="n">
        <v>0.09</v>
      </c>
      <c r="I181" t="n">
        <v>200</v>
      </c>
      <c r="J181" t="n">
        <v>297.7</v>
      </c>
      <c r="K181" t="n">
        <v>61.82</v>
      </c>
      <c r="L181" t="n">
        <v>1.5</v>
      </c>
      <c r="M181" t="n">
        <v>198</v>
      </c>
      <c r="N181" t="n">
        <v>84.37</v>
      </c>
      <c r="O181" t="n">
        <v>36949.99</v>
      </c>
      <c r="P181" t="n">
        <v>413.39</v>
      </c>
      <c r="Q181" t="n">
        <v>2104.42</v>
      </c>
      <c r="R181" t="n">
        <v>252.96</v>
      </c>
      <c r="S181" t="n">
        <v>60.53</v>
      </c>
      <c r="T181" t="n">
        <v>95485.87</v>
      </c>
      <c r="U181" t="n">
        <v>0.24</v>
      </c>
      <c r="V181" t="n">
        <v>0.74</v>
      </c>
      <c r="W181" t="n">
        <v>0.48</v>
      </c>
      <c r="X181" t="n">
        <v>5.87</v>
      </c>
      <c r="Y181" t="n">
        <v>1</v>
      </c>
      <c r="Z181" t="n">
        <v>10</v>
      </c>
    </row>
    <row r="182">
      <c r="A182" t="n">
        <v>3</v>
      </c>
      <c r="B182" t="n">
        <v>150</v>
      </c>
      <c r="C182" t="inlineStr">
        <is>
          <t xml:space="preserve">CONCLUIDO	</t>
        </is>
      </c>
      <c r="D182" t="n">
        <v>2.9425</v>
      </c>
      <c r="E182" t="n">
        <v>33.98</v>
      </c>
      <c r="F182" t="n">
        <v>21.99</v>
      </c>
      <c r="G182" t="n">
        <v>8.140000000000001</v>
      </c>
      <c r="H182" t="n">
        <v>0.1</v>
      </c>
      <c r="I182" t="n">
        <v>162</v>
      </c>
      <c r="J182" t="n">
        <v>298.22</v>
      </c>
      <c r="K182" t="n">
        <v>61.82</v>
      </c>
      <c r="L182" t="n">
        <v>1.75</v>
      </c>
      <c r="M182" t="n">
        <v>160</v>
      </c>
      <c r="N182" t="n">
        <v>84.65000000000001</v>
      </c>
      <c r="O182" t="n">
        <v>37014.39</v>
      </c>
      <c r="P182" t="n">
        <v>390.9</v>
      </c>
      <c r="Q182" t="n">
        <v>2104.02</v>
      </c>
      <c r="R182" t="n">
        <v>214.76</v>
      </c>
      <c r="S182" t="n">
        <v>60.53</v>
      </c>
      <c r="T182" t="n">
        <v>76577.49000000001</v>
      </c>
      <c r="U182" t="n">
        <v>0.28</v>
      </c>
      <c r="V182" t="n">
        <v>0.78</v>
      </c>
      <c r="W182" t="n">
        <v>0.41</v>
      </c>
      <c r="X182" t="n">
        <v>4.71</v>
      </c>
      <c r="Y182" t="n">
        <v>1</v>
      </c>
      <c r="Z182" t="n">
        <v>10</v>
      </c>
    </row>
    <row r="183">
      <c r="A183" t="n">
        <v>4</v>
      </c>
      <c r="B183" t="n">
        <v>150</v>
      </c>
      <c r="C183" t="inlineStr">
        <is>
          <t xml:space="preserve">CONCLUIDO	</t>
        </is>
      </c>
      <c r="D183" t="n">
        <v>3.141</v>
      </c>
      <c r="E183" t="n">
        <v>31.84</v>
      </c>
      <c r="F183" t="n">
        <v>21.23</v>
      </c>
      <c r="G183" t="n">
        <v>9.300000000000001</v>
      </c>
      <c r="H183" t="n">
        <v>0.12</v>
      </c>
      <c r="I183" t="n">
        <v>137</v>
      </c>
      <c r="J183" t="n">
        <v>298.74</v>
      </c>
      <c r="K183" t="n">
        <v>61.82</v>
      </c>
      <c r="L183" t="n">
        <v>2</v>
      </c>
      <c r="M183" t="n">
        <v>135</v>
      </c>
      <c r="N183" t="n">
        <v>84.92</v>
      </c>
      <c r="O183" t="n">
        <v>37078.91</v>
      </c>
      <c r="P183" t="n">
        <v>375.94</v>
      </c>
      <c r="Q183" t="n">
        <v>2104.16</v>
      </c>
      <c r="R183" t="n">
        <v>189.52</v>
      </c>
      <c r="S183" t="n">
        <v>60.53</v>
      </c>
      <c r="T183" t="n">
        <v>64078.54</v>
      </c>
      <c r="U183" t="n">
        <v>0.32</v>
      </c>
      <c r="V183" t="n">
        <v>0.8100000000000001</v>
      </c>
      <c r="W183" t="n">
        <v>0.38</v>
      </c>
      <c r="X183" t="n">
        <v>3.95</v>
      </c>
      <c r="Y183" t="n">
        <v>1</v>
      </c>
      <c r="Z183" t="n">
        <v>10</v>
      </c>
    </row>
    <row r="184">
      <c r="A184" t="n">
        <v>5</v>
      </c>
      <c r="B184" t="n">
        <v>150</v>
      </c>
      <c r="C184" t="inlineStr">
        <is>
          <t xml:space="preserve">CONCLUIDO	</t>
        </is>
      </c>
      <c r="D184" t="n">
        <v>3.3095</v>
      </c>
      <c r="E184" t="n">
        <v>30.22</v>
      </c>
      <c r="F184" t="n">
        <v>20.66</v>
      </c>
      <c r="G184" t="n">
        <v>10.51</v>
      </c>
      <c r="H184" t="n">
        <v>0.13</v>
      </c>
      <c r="I184" t="n">
        <v>118</v>
      </c>
      <c r="J184" t="n">
        <v>299.26</v>
      </c>
      <c r="K184" t="n">
        <v>61.82</v>
      </c>
      <c r="L184" t="n">
        <v>2.25</v>
      </c>
      <c r="M184" t="n">
        <v>116</v>
      </c>
      <c r="N184" t="n">
        <v>85.19</v>
      </c>
      <c r="O184" t="n">
        <v>37143.54</v>
      </c>
      <c r="P184" t="n">
        <v>364.33</v>
      </c>
      <c r="Q184" t="n">
        <v>2104.09</v>
      </c>
      <c r="R184" t="n">
        <v>171.19</v>
      </c>
      <c r="S184" t="n">
        <v>60.53</v>
      </c>
      <c r="T184" t="n">
        <v>55010.89</v>
      </c>
      <c r="U184" t="n">
        <v>0.35</v>
      </c>
      <c r="V184" t="n">
        <v>0.83</v>
      </c>
      <c r="W184" t="n">
        <v>0.35</v>
      </c>
      <c r="X184" t="n">
        <v>3.38</v>
      </c>
      <c r="Y184" t="n">
        <v>1</v>
      </c>
      <c r="Z184" t="n">
        <v>10</v>
      </c>
    </row>
    <row r="185">
      <c r="A185" t="n">
        <v>6</v>
      </c>
      <c r="B185" t="n">
        <v>150</v>
      </c>
      <c r="C185" t="inlineStr">
        <is>
          <t xml:space="preserve">CONCLUIDO	</t>
        </is>
      </c>
      <c r="D185" t="n">
        <v>3.4426</v>
      </c>
      <c r="E185" t="n">
        <v>29.05</v>
      </c>
      <c r="F185" t="n">
        <v>20.27</v>
      </c>
      <c r="G185" t="n">
        <v>11.7</v>
      </c>
      <c r="H185" t="n">
        <v>0.15</v>
      </c>
      <c r="I185" t="n">
        <v>104</v>
      </c>
      <c r="J185" t="n">
        <v>299.79</v>
      </c>
      <c r="K185" t="n">
        <v>61.82</v>
      </c>
      <c r="L185" t="n">
        <v>2.5</v>
      </c>
      <c r="M185" t="n">
        <v>102</v>
      </c>
      <c r="N185" t="n">
        <v>85.47</v>
      </c>
      <c r="O185" t="n">
        <v>37208.42</v>
      </c>
      <c r="P185" t="n">
        <v>356.01</v>
      </c>
      <c r="Q185" t="n">
        <v>2104.49</v>
      </c>
      <c r="R185" t="n">
        <v>158.08</v>
      </c>
      <c r="S185" t="n">
        <v>60.53</v>
      </c>
      <c r="T185" t="n">
        <v>48526.1</v>
      </c>
      <c r="U185" t="n">
        <v>0.38</v>
      </c>
      <c r="V185" t="n">
        <v>0.85</v>
      </c>
      <c r="W185" t="n">
        <v>0.33</v>
      </c>
      <c r="X185" t="n">
        <v>2.99</v>
      </c>
      <c r="Y185" t="n">
        <v>1</v>
      </c>
      <c r="Z185" t="n">
        <v>10</v>
      </c>
    </row>
    <row r="186">
      <c r="A186" t="n">
        <v>7</v>
      </c>
      <c r="B186" t="n">
        <v>150</v>
      </c>
      <c r="C186" t="inlineStr">
        <is>
          <t xml:space="preserve">CONCLUIDO	</t>
        </is>
      </c>
      <c r="D186" t="n">
        <v>3.57</v>
      </c>
      <c r="E186" t="n">
        <v>28.01</v>
      </c>
      <c r="F186" t="n">
        <v>19.9</v>
      </c>
      <c r="G186" t="n">
        <v>12.98</v>
      </c>
      <c r="H186" t="n">
        <v>0.16</v>
      </c>
      <c r="I186" t="n">
        <v>92</v>
      </c>
      <c r="J186" t="n">
        <v>300.32</v>
      </c>
      <c r="K186" t="n">
        <v>61.82</v>
      </c>
      <c r="L186" t="n">
        <v>2.75</v>
      </c>
      <c r="M186" t="n">
        <v>90</v>
      </c>
      <c r="N186" t="n">
        <v>85.73999999999999</v>
      </c>
      <c r="O186" t="n">
        <v>37273.29</v>
      </c>
      <c r="P186" t="n">
        <v>347.98</v>
      </c>
      <c r="Q186" t="n">
        <v>2104.09</v>
      </c>
      <c r="R186" t="n">
        <v>146.27</v>
      </c>
      <c r="S186" t="n">
        <v>60.53</v>
      </c>
      <c r="T186" t="n">
        <v>42678.65</v>
      </c>
      <c r="U186" t="n">
        <v>0.41</v>
      </c>
      <c r="V186" t="n">
        <v>0.86</v>
      </c>
      <c r="W186" t="n">
        <v>0.31</v>
      </c>
      <c r="X186" t="n">
        <v>2.62</v>
      </c>
      <c r="Y186" t="n">
        <v>1</v>
      </c>
      <c r="Z186" t="n">
        <v>10</v>
      </c>
    </row>
    <row r="187">
      <c r="A187" t="n">
        <v>8</v>
      </c>
      <c r="B187" t="n">
        <v>150</v>
      </c>
      <c r="C187" t="inlineStr">
        <is>
          <t xml:space="preserve">CONCLUIDO	</t>
        </is>
      </c>
      <c r="D187" t="n">
        <v>3.6724</v>
      </c>
      <c r="E187" t="n">
        <v>27.23</v>
      </c>
      <c r="F187" t="n">
        <v>19.62</v>
      </c>
      <c r="G187" t="n">
        <v>14.18</v>
      </c>
      <c r="H187" t="n">
        <v>0.18</v>
      </c>
      <c r="I187" t="n">
        <v>83</v>
      </c>
      <c r="J187" t="n">
        <v>300.84</v>
      </c>
      <c r="K187" t="n">
        <v>61.82</v>
      </c>
      <c r="L187" t="n">
        <v>3</v>
      </c>
      <c r="M187" t="n">
        <v>81</v>
      </c>
      <c r="N187" t="n">
        <v>86.02</v>
      </c>
      <c r="O187" t="n">
        <v>37338.27</v>
      </c>
      <c r="P187" t="n">
        <v>341.64</v>
      </c>
      <c r="Q187" t="n">
        <v>2104</v>
      </c>
      <c r="R187" t="n">
        <v>136.87</v>
      </c>
      <c r="S187" t="n">
        <v>60.53</v>
      </c>
      <c r="T187" t="n">
        <v>38026.97</v>
      </c>
      <c r="U187" t="n">
        <v>0.44</v>
      </c>
      <c r="V187" t="n">
        <v>0.88</v>
      </c>
      <c r="W187" t="n">
        <v>0.3</v>
      </c>
      <c r="X187" t="n">
        <v>2.34</v>
      </c>
      <c r="Y187" t="n">
        <v>1</v>
      </c>
      <c r="Z187" t="n">
        <v>10</v>
      </c>
    </row>
    <row r="188">
      <c r="A188" t="n">
        <v>9</v>
      </c>
      <c r="B188" t="n">
        <v>150</v>
      </c>
      <c r="C188" t="inlineStr">
        <is>
          <t xml:space="preserve">CONCLUIDO	</t>
        </is>
      </c>
      <c r="D188" t="n">
        <v>3.7559</v>
      </c>
      <c r="E188" t="n">
        <v>26.62</v>
      </c>
      <c r="F188" t="n">
        <v>19.41</v>
      </c>
      <c r="G188" t="n">
        <v>15.32</v>
      </c>
      <c r="H188" t="n">
        <v>0.19</v>
      </c>
      <c r="I188" t="n">
        <v>76</v>
      </c>
      <c r="J188" t="n">
        <v>301.37</v>
      </c>
      <c r="K188" t="n">
        <v>61.82</v>
      </c>
      <c r="L188" t="n">
        <v>3.25</v>
      </c>
      <c r="M188" t="n">
        <v>74</v>
      </c>
      <c r="N188" t="n">
        <v>86.3</v>
      </c>
      <c r="O188" t="n">
        <v>37403.38</v>
      </c>
      <c r="P188" t="n">
        <v>336.43</v>
      </c>
      <c r="Q188" t="n">
        <v>2104.02</v>
      </c>
      <c r="R188" t="n">
        <v>129.76</v>
      </c>
      <c r="S188" t="n">
        <v>60.53</v>
      </c>
      <c r="T188" t="n">
        <v>34505.93</v>
      </c>
      <c r="U188" t="n">
        <v>0.47</v>
      </c>
      <c r="V188" t="n">
        <v>0.89</v>
      </c>
      <c r="W188" t="n">
        <v>0.29</v>
      </c>
      <c r="X188" t="n">
        <v>2.13</v>
      </c>
      <c r="Y188" t="n">
        <v>1</v>
      </c>
      <c r="Z188" t="n">
        <v>10</v>
      </c>
    </row>
    <row r="189">
      <c r="A189" t="n">
        <v>10</v>
      </c>
      <c r="B189" t="n">
        <v>150</v>
      </c>
      <c r="C189" t="inlineStr">
        <is>
          <t xml:space="preserve">CONCLUIDO	</t>
        </is>
      </c>
      <c r="D189" t="n">
        <v>3.8406</v>
      </c>
      <c r="E189" t="n">
        <v>26.04</v>
      </c>
      <c r="F189" t="n">
        <v>19.21</v>
      </c>
      <c r="G189" t="n">
        <v>16.7</v>
      </c>
      <c r="H189" t="n">
        <v>0.21</v>
      </c>
      <c r="I189" t="n">
        <v>69</v>
      </c>
      <c r="J189" t="n">
        <v>301.9</v>
      </c>
      <c r="K189" t="n">
        <v>61.82</v>
      </c>
      <c r="L189" t="n">
        <v>3.5</v>
      </c>
      <c r="M189" t="n">
        <v>67</v>
      </c>
      <c r="N189" t="n">
        <v>86.58</v>
      </c>
      <c r="O189" t="n">
        <v>37468.6</v>
      </c>
      <c r="P189" t="n">
        <v>331.45</v>
      </c>
      <c r="Q189" t="n">
        <v>2103.96</v>
      </c>
      <c r="R189" t="n">
        <v>123.35</v>
      </c>
      <c r="S189" t="n">
        <v>60.53</v>
      </c>
      <c r="T189" t="n">
        <v>31333.98</v>
      </c>
      <c r="U189" t="n">
        <v>0.49</v>
      </c>
      <c r="V189" t="n">
        <v>0.89</v>
      </c>
      <c r="W189" t="n">
        <v>0.28</v>
      </c>
      <c r="X189" t="n">
        <v>1.93</v>
      </c>
      <c r="Y189" t="n">
        <v>1</v>
      </c>
      <c r="Z189" t="n">
        <v>10</v>
      </c>
    </row>
    <row r="190">
      <c r="A190" t="n">
        <v>11</v>
      </c>
      <c r="B190" t="n">
        <v>150</v>
      </c>
      <c r="C190" t="inlineStr">
        <is>
          <t xml:space="preserve">CONCLUIDO	</t>
        </is>
      </c>
      <c r="D190" t="n">
        <v>3.9071</v>
      </c>
      <c r="E190" t="n">
        <v>25.59</v>
      </c>
      <c r="F190" t="n">
        <v>19.04</v>
      </c>
      <c r="G190" t="n">
        <v>17.85</v>
      </c>
      <c r="H190" t="n">
        <v>0.22</v>
      </c>
      <c r="I190" t="n">
        <v>64</v>
      </c>
      <c r="J190" t="n">
        <v>302.43</v>
      </c>
      <c r="K190" t="n">
        <v>61.82</v>
      </c>
      <c r="L190" t="n">
        <v>3.75</v>
      </c>
      <c r="M190" t="n">
        <v>62</v>
      </c>
      <c r="N190" t="n">
        <v>86.86</v>
      </c>
      <c r="O190" t="n">
        <v>37533.94</v>
      </c>
      <c r="P190" t="n">
        <v>327.12</v>
      </c>
      <c r="Q190" t="n">
        <v>2104.11</v>
      </c>
      <c r="R190" t="n">
        <v>117.9</v>
      </c>
      <c r="S190" t="n">
        <v>60.53</v>
      </c>
      <c r="T190" t="n">
        <v>28637.24</v>
      </c>
      <c r="U190" t="n">
        <v>0.51</v>
      </c>
      <c r="V190" t="n">
        <v>0.9</v>
      </c>
      <c r="W190" t="n">
        <v>0.27</v>
      </c>
      <c r="X190" t="n">
        <v>1.76</v>
      </c>
      <c r="Y190" t="n">
        <v>1</v>
      </c>
      <c r="Z190" t="n">
        <v>10</v>
      </c>
    </row>
    <row r="191">
      <c r="A191" t="n">
        <v>12</v>
      </c>
      <c r="B191" t="n">
        <v>150</v>
      </c>
      <c r="C191" t="inlineStr">
        <is>
          <t xml:space="preserve">CONCLUIDO	</t>
        </is>
      </c>
      <c r="D191" t="n">
        <v>3.9762</v>
      </c>
      <c r="E191" t="n">
        <v>25.15</v>
      </c>
      <c r="F191" t="n">
        <v>18.87</v>
      </c>
      <c r="G191" t="n">
        <v>19.19</v>
      </c>
      <c r="H191" t="n">
        <v>0.24</v>
      </c>
      <c r="I191" t="n">
        <v>59</v>
      </c>
      <c r="J191" t="n">
        <v>302.96</v>
      </c>
      <c r="K191" t="n">
        <v>61.82</v>
      </c>
      <c r="L191" t="n">
        <v>4</v>
      </c>
      <c r="M191" t="n">
        <v>57</v>
      </c>
      <c r="N191" t="n">
        <v>87.14</v>
      </c>
      <c r="O191" t="n">
        <v>37599.4</v>
      </c>
      <c r="P191" t="n">
        <v>322.91</v>
      </c>
      <c r="Q191" t="n">
        <v>2103.92</v>
      </c>
      <c r="R191" t="n">
        <v>112.42</v>
      </c>
      <c r="S191" t="n">
        <v>60.53</v>
      </c>
      <c r="T191" t="n">
        <v>25922.44</v>
      </c>
      <c r="U191" t="n">
        <v>0.54</v>
      </c>
      <c r="V191" t="n">
        <v>0.91</v>
      </c>
      <c r="W191" t="n">
        <v>0.26</v>
      </c>
      <c r="X191" t="n">
        <v>1.6</v>
      </c>
      <c r="Y191" t="n">
        <v>1</v>
      </c>
      <c r="Z191" t="n">
        <v>10</v>
      </c>
    </row>
    <row r="192">
      <c r="A192" t="n">
        <v>13</v>
      </c>
      <c r="B192" t="n">
        <v>150</v>
      </c>
      <c r="C192" t="inlineStr">
        <is>
          <t xml:space="preserve">CONCLUIDO	</t>
        </is>
      </c>
      <c r="D192" t="n">
        <v>4.0551</v>
      </c>
      <c r="E192" t="n">
        <v>24.66</v>
      </c>
      <c r="F192" t="n">
        <v>18.61</v>
      </c>
      <c r="G192" t="n">
        <v>20.3</v>
      </c>
      <c r="H192" t="n">
        <v>0.25</v>
      </c>
      <c r="I192" t="n">
        <v>55</v>
      </c>
      <c r="J192" t="n">
        <v>303.49</v>
      </c>
      <c r="K192" t="n">
        <v>61.82</v>
      </c>
      <c r="L192" t="n">
        <v>4.25</v>
      </c>
      <c r="M192" t="n">
        <v>53</v>
      </c>
      <c r="N192" t="n">
        <v>87.42</v>
      </c>
      <c r="O192" t="n">
        <v>37664.98</v>
      </c>
      <c r="P192" t="n">
        <v>316.57</v>
      </c>
      <c r="Q192" t="n">
        <v>2104.08</v>
      </c>
      <c r="R192" t="n">
        <v>103.16</v>
      </c>
      <c r="S192" t="n">
        <v>60.53</v>
      </c>
      <c r="T192" t="n">
        <v>21308.2</v>
      </c>
      <c r="U192" t="n">
        <v>0.59</v>
      </c>
      <c r="V192" t="n">
        <v>0.92</v>
      </c>
      <c r="W192" t="n">
        <v>0.25</v>
      </c>
      <c r="X192" t="n">
        <v>1.33</v>
      </c>
      <c r="Y192" t="n">
        <v>1</v>
      </c>
      <c r="Z192" t="n">
        <v>10</v>
      </c>
    </row>
    <row r="193">
      <c r="A193" t="n">
        <v>14</v>
      </c>
      <c r="B193" t="n">
        <v>150</v>
      </c>
      <c r="C193" t="inlineStr">
        <is>
          <t xml:space="preserve">CONCLUIDO	</t>
        </is>
      </c>
      <c r="D193" t="n">
        <v>4.0801</v>
      </c>
      <c r="E193" t="n">
        <v>24.51</v>
      </c>
      <c r="F193" t="n">
        <v>18.62</v>
      </c>
      <c r="G193" t="n">
        <v>21.49</v>
      </c>
      <c r="H193" t="n">
        <v>0.26</v>
      </c>
      <c r="I193" t="n">
        <v>52</v>
      </c>
      <c r="J193" t="n">
        <v>304.03</v>
      </c>
      <c r="K193" t="n">
        <v>61.82</v>
      </c>
      <c r="L193" t="n">
        <v>4.5</v>
      </c>
      <c r="M193" t="n">
        <v>50</v>
      </c>
      <c r="N193" t="n">
        <v>87.7</v>
      </c>
      <c r="O193" t="n">
        <v>37730.68</v>
      </c>
      <c r="P193" t="n">
        <v>315.44</v>
      </c>
      <c r="Q193" t="n">
        <v>2104.04</v>
      </c>
      <c r="R193" t="n">
        <v>104.94</v>
      </c>
      <c r="S193" t="n">
        <v>60.53</v>
      </c>
      <c r="T193" t="n">
        <v>22213</v>
      </c>
      <c r="U193" t="n">
        <v>0.58</v>
      </c>
      <c r="V193" t="n">
        <v>0.92</v>
      </c>
      <c r="W193" t="n">
        <v>0.22</v>
      </c>
      <c r="X193" t="n">
        <v>1.34</v>
      </c>
      <c r="Y193" t="n">
        <v>1</v>
      </c>
      <c r="Z193" t="n">
        <v>10</v>
      </c>
    </row>
    <row r="194">
      <c r="A194" t="n">
        <v>15</v>
      </c>
      <c r="B194" t="n">
        <v>150</v>
      </c>
      <c r="C194" t="inlineStr">
        <is>
          <t xml:space="preserve">CONCLUIDO	</t>
        </is>
      </c>
      <c r="D194" t="n">
        <v>4.0756</v>
      </c>
      <c r="E194" t="n">
        <v>24.54</v>
      </c>
      <c r="F194" t="n">
        <v>18.82</v>
      </c>
      <c r="G194" t="n">
        <v>23.04</v>
      </c>
      <c r="H194" t="n">
        <v>0.28</v>
      </c>
      <c r="I194" t="n">
        <v>49</v>
      </c>
      <c r="J194" t="n">
        <v>304.56</v>
      </c>
      <c r="K194" t="n">
        <v>61.82</v>
      </c>
      <c r="L194" t="n">
        <v>4.75</v>
      </c>
      <c r="M194" t="n">
        <v>47</v>
      </c>
      <c r="N194" t="n">
        <v>87.98999999999999</v>
      </c>
      <c r="O194" t="n">
        <v>37796.51</v>
      </c>
      <c r="P194" t="n">
        <v>317.99</v>
      </c>
      <c r="Q194" t="n">
        <v>2103.91</v>
      </c>
      <c r="R194" t="n">
        <v>111.09</v>
      </c>
      <c r="S194" t="n">
        <v>60.53</v>
      </c>
      <c r="T194" t="n">
        <v>25302.53</v>
      </c>
      <c r="U194" t="n">
        <v>0.54</v>
      </c>
      <c r="V194" t="n">
        <v>0.91</v>
      </c>
      <c r="W194" t="n">
        <v>0.25</v>
      </c>
      <c r="X194" t="n">
        <v>1.54</v>
      </c>
      <c r="Y194" t="n">
        <v>1</v>
      </c>
      <c r="Z194" t="n">
        <v>10</v>
      </c>
    </row>
    <row r="195">
      <c r="A195" t="n">
        <v>16</v>
      </c>
      <c r="B195" t="n">
        <v>150</v>
      </c>
      <c r="C195" t="inlineStr">
        <is>
          <t xml:space="preserve">CONCLUIDO	</t>
        </is>
      </c>
      <c r="D195" t="n">
        <v>4.1357</v>
      </c>
      <c r="E195" t="n">
        <v>24.18</v>
      </c>
      <c r="F195" t="n">
        <v>18.63</v>
      </c>
      <c r="G195" t="n">
        <v>24.3</v>
      </c>
      <c r="H195" t="n">
        <v>0.29</v>
      </c>
      <c r="I195" t="n">
        <v>46</v>
      </c>
      <c r="J195" t="n">
        <v>305.09</v>
      </c>
      <c r="K195" t="n">
        <v>61.82</v>
      </c>
      <c r="L195" t="n">
        <v>5</v>
      </c>
      <c r="M195" t="n">
        <v>44</v>
      </c>
      <c r="N195" t="n">
        <v>88.27</v>
      </c>
      <c r="O195" t="n">
        <v>37862.45</v>
      </c>
      <c r="P195" t="n">
        <v>313.18</v>
      </c>
      <c r="Q195" t="n">
        <v>2104.14</v>
      </c>
      <c r="R195" t="n">
        <v>104.67</v>
      </c>
      <c r="S195" t="n">
        <v>60.53</v>
      </c>
      <c r="T195" t="n">
        <v>22110.07</v>
      </c>
      <c r="U195" t="n">
        <v>0.58</v>
      </c>
      <c r="V195" t="n">
        <v>0.92</v>
      </c>
      <c r="W195" t="n">
        <v>0.24</v>
      </c>
      <c r="X195" t="n">
        <v>1.35</v>
      </c>
      <c r="Y195" t="n">
        <v>1</v>
      </c>
      <c r="Z195" t="n">
        <v>10</v>
      </c>
    </row>
    <row r="196">
      <c r="A196" t="n">
        <v>17</v>
      </c>
      <c r="B196" t="n">
        <v>150</v>
      </c>
      <c r="C196" t="inlineStr">
        <is>
          <t xml:space="preserve">CONCLUIDO	</t>
        </is>
      </c>
      <c r="D196" t="n">
        <v>4.1672</v>
      </c>
      <c r="E196" t="n">
        <v>24</v>
      </c>
      <c r="F196" t="n">
        <v>18.55</v>
      </c>
      <c r="G196" t="n">
        <v>25.3</v>
      </c>
      <c r="H196" t="n">
        <v>0.31</v>
      </c>
      <c r="I196" t="n">
        <v>44</v>
      </c>
      <c r="J196" t="n">
        <v>305.63</v>
      </c>
      <c r="K196" t="n">
        <v>61.82</v>
      </c>
      <c r="L196" t="n">
        <v>5.25</v>
      </c>
      <c r="M196" t="n">
        <v>42</v>
      </c>
      <c r="N196" t="n">
        <v>88.56</v>
      </c>
      <c r="O196" t="n">
        <v>37928.52</v>
      </c>
      <c r="P196" t="n">
        <v>310.39</v>
      </c>
      <c r="Q196" t="n">
        <v>2103.9</v>
      </c>
      <c r="R196" t="n">
        <v>102.52</v>
      </c>
      <c r="S196" t="n">
        <v>60.53</v>
      </c>
      <c r="T196" t="n">
        <v>21043.16</v>
      </c>
      <c r="U196" t="n">
        <v>0.59</v>
      </c>
      <c r="V196" t="n">
        <v>0.93</v>
      </c>
      <c r="W196" t="n">
        <v>0.23</v>
      </c>
      <c r="X196" t="n">
        <v>1.28</v>
      </c>
      <c r="Y196" t="n">
        <v>1</v>
      </c>
      <c r="Z196" t="n">
        <v>10</v>
      </c>
    </row>
    <row r="197">
      <c r="A197" t="n">
        <v>18</v>
      </c>
      <c r="B197" t="n">
        <v>150</v>
      </c>
      <c r="C197" t="inlineStr">
        <is>
          <t xml:space="preserve">CONCLUIDO	</t>
        </is>
      </c>
      <c r="D197" t="n">
        <v>4.2171</v>
      </c>
      <c r="E197" t="n">
        <v>23.71</v>
      </c>
      <c r="F197" t="n">
        <v>18.44</v>
      </c>
      <c r="G197" t="n">
        <v>26.98</v>
      </c>
      <c r="H197" t="n">
        <v>0.32</v>
      </c>
      <c r="I197" t="n">
        <v>41</v>
      </c>
      <c r="J197" t="n">
        <v>306.17</v>
      </c>
      <c r="K197" t="n">
        <v>61.82</v>
      </c>
      <c r="L197" t="n">
        <v>5.5</v>
      </c>
      <c r="M197" t="n">
        <v>39</v>
      </c>
      <c r="N197" t="n">
        <v>88.84</v>
      </c>
      <c r="O197" t="n">
        <v>37994.72</v>
      </c>
      <c r="P197" t="n">
        <v>306.8</v>
      </c>
      <c r="Q197" t="n">
        <v>2104</v>
      </c>
      <c r="R197" t="n">
        <v>98.42</v>
      </c>
      <c r="S197" t="n">
        <v>60.53</v>
      </c>
      <c r="T197" t="n">
        <v>19009.08</v>
      </c>
      <c r="U197" t="n">
        <v>0.61</v>
      </c>
      <c r="V197" t="n">
        <v>0.93</v>
      </c>
      <c r="W197" t="n">
        <v>0.23</v>
      </c>
      <c r="X197" t="n">
        <v>1.16</v>
      </c>
      <c r="Y197" t="n">
        <v>1</v>
      </c>
      <c r="Z197" t="n">
        <v>10</v>
      </c>
    </row>
    <row r="198">
      <c r="A198" t="n">
        <v>19</v>
      </c>
      <c r="B198" t="n">
        <v>150</v>
      </c>
      <c r="C198" t="inlineStr">
        <is>
          <t xml:space="preserve">CONCLUIDO	</t>
        </is>
      </c>
      <c r="D198" t="n">
        <v>4.2483</v>
      </c>
      <c r="E198" t="n">
        <v>23.54</v>
      </c>
      <c r="F198" t="n">
        <v>18.37</v>
      </c>
      <c r="G198" t="n">
        <v>28.27</v>
      </c>
      <c r="H198" t="n">
        <v>0.33</v>
      </c>
      <c r="I198" t="n">
        <v>39</v>
      </c>
      <c r="J198" t="n">
        <v>306.7</v>
      </c>
      <c r="K198" t="n">
        <v>61.82</v>
      </c>
      <c r="L198" t="n">
        <v>5.75</v>
      </c>
      <c r="M198" t="n">
        <v>37</v>
      </c>
      <c r="N198" t="n">
        <v>89.13</v>
      </c>
      <c r="O198" t="n">
        <v>38061.04</v>
      </c>
      <c r="P198" t="n">
        <v>304.23</v>
      </c>
      <c r="Q198" t="n">
        <v>2103.88</v>
      </c>
      <c r="R198" t="n">
        <v>96.56999999999999</v>
      </c>
      <c r="S198" t="n">
        <v>60.53</v>
      </c>
      <c r="T198" t="n">
        <v>18095.78</v>
      </c>
      <c r="U198" t="n">
        <v>0.63</v>
      </c>
      <c r="V198" t="n">
        <v>0.9399999999999999</v>
      </c>
      <c r="W198" t="n">
        <v>0.22</v>
      </c>
      <c r="X198" t="n">
        <v>1.1</v>
      </c>
      <c r="Y198" t="n">
        <v>1</v>
      </c>
      <c r="Z198" t="n">
        <v>10</v>
      </c>
    </row>
    <row r="199">
      <c r="A199" t="n">
        <v>20</v>
      </c>
      <c r="B199" t="n">
        <v>150</v>
      </c>
      <c r="C199" t="inlineStr">
        <is>
          <t xml:space="preserve">CONCLUIDO	</t>
        </is>
      </c>
      <c r="D199" t="n">
        <v>4.2804</v>
      </c>
      <c r="E199" t="n">
        <v>23.36</v>
      </c>
      <c r="F199" t="n">
        <v>18.31</v>
      </c>
      <c r="G199" t="n">
        <v>29.69</v>
      </c>
      <c r="H199" t="n">
        <v>0.35</v>
      </c>
      <c r="I199" t="n">
        <v>37</v>
      </c>
      <c r="J199" t="n">
        <v>307.24</v>
      </c>
      <c r="K199" t="n">
        <v>61.82</v>
      </c>
      <c r="L199" t="n">
        <v>6</v>
      </c>
      <c r="M199" t="n">
        <v>35</v>
      </c>
      <c r="N199" t="n">
        <v>89.42</v>
      </c>
      <c r="O199" t="n">
        <v>38127.48</v>
      </c>
      <c r="P199" t="n">
        <v>301.39</v>
      </c>
      <c r="Q199" t="n">
        <v>2103.95</v>
      </c>
      <c r="R199" t="n">
        <v>94.19</v>
      </c>
      <c r="S199" t="n">
        <v>60.53</v>
      </c>
      <c r="T199" t="n">
        <v>16916.73</v>
      </c>
      <c r="U199" t="n">
        <v>0.64</v>
      </c>
      <c r="V199" t="n">
        <v>0.9399999999999999</v>
      </c>
      <c r="W199" t="n">
        <v>0.22</v>
      </c>
      <c r="X199" t="n">
        <v>1.03</v>
      </c>
      <c r="Y199" t="n">
        <v>1</v>
      </c>
      <c r="Z199" t="n">
        <v>10</v>
      </c>
    </row>
    <row r="200">
      <c r="A200" t="n">
        <v>21</v>
      </c>
      <c r="B200" t="n">
        <v>150</v>
      </c>
      <c r="C200" t="inlineStr">
        <is>
          <t xml:space="preserve">CONCLUIDO	</t>
        </is>
      </c>
      <c r="D200" t="n">
        <v>4.2955</v>
      </c>
      <c r="E200" t="n">
        <v>23.28</v>
      </c>
      <c r="F200" t="n">
        <v>18.28</v>
      </c>
      <c r="G200" t="n">
        <v>30.47</v>
      </c>
      <c r="H200" t="n">
        <v>0.36</v>
      </c>
      <c r="I200" t="n">
        <v>36</v>
      </c>
      <c r="J200" t="n">
        <v>307.78</v>
      </c>
      <c r="K200" t="n">
        <v>61.82</v>
      </c>
      <c r="L200" t="n">
        <v>6.25</v>
      </c>
      <c r="M200" t="n">
        <v>34</v>
      </c>
      <c r="N200" t="n">
        <v>89.70999999999999</v>
      </c>
      <c r="O200" t="n">
        <v>38194.05</v>
      </c>
      <c r="P200" t="n">
        <v>300.23</v>
      </c>
      <c r="Q200" t="n">
        <v>2103.97</v>
      </c>
      <c r="R200" t="n">
        <v>93.37</v>
      </c>
      <c r="S200" t="n">
        <v>60.53</v>
      </c>
      <c r="T200" t="n">
        <v>16510.24</v>
      </c>
      <c r="U200" t="n">
        <v>0.65</v>
      </c>
      <c r="V200" t="n">
        <v>0.9399999999999999</v>
      </c>
      <c r="W200" t="n">
        <v>0.22</v>
      </c>
      <c r="X200" t="n">
        <v>1.01</v>
      </c>
      <c r="Y200" t="n">
        <v>1</v>
      </c>
      <c r="Z200" t="n">
        <v>10</v>
      </c>
    </row>
    <row r="201">
      <c r="A201" t="n">
        <v>22</v>
      </c>
      <c r="B201" t="n">
        <v>150</v>
      </c>
      <c r="C201" t="inlineStr">
        <is>
          <t xml:space="preserve">CONCLUIDO	</t>
        </is>
      </c>
      <c r="D201" t="n">
        <v>4.3276</v>
      </c>
      <c r="E201" t="n">
        <v>23.11</v>
      </c>
      <c r="F201" t="n">
        <v>18.22</v>
      </c>
      <c r="G201" t="n">
        <v>32.16</v>
      </c>
      <c r="H201" t="n">
        <v>0.38</v>
      </c>
      <c r="I201" t="n">
        <v>34</v>
      </c>
      <c r="J201" t="n">
        <v>308.32</v>
      </c>
      <c r="K201" t="n">
        <v>61.82</v>
      </c>
      <c r="L201" t="n">
        <v>6.5</v>
      </c>
      <c r="M201" t="n">
        <v>32</v>
      </c>
      <c r="N201" t="n">
        <v>90</v>
      </c>
      <c r="O201" t="n">
        <v>38260.74</v>
      </c>
      <c r="P201" t="n">
        <v>297.44</v>
      </c>
      <c r="Q201" t="n">
        <v>2103.84</v>
      </c>
      <c r="R201" t="n">
        <v>91.31999999999999</v>
      </c>
      <c r="S201" t="n">
        <v>60.53</v>
      </c>
      <c r="T201" t="n">
        <v>15492.62</v>
      </c>
      <c r="U201" t="n">
        <v>0.66</v>
      </c>
      <c r="V201" t="n">
        <v>0.9399999999999999</v>
      </c>
      <c r="W201" t="n">
        <v>0.22</v>
      </c>
      <c r="X201" t="n">
        <v>0.9399999999999999</v>
      </c>
      <c r="Y201" t="n">
        <v>1</v>
      </c>
      <c r="Z201" t="n">
        <v>10</v>
      </c>
    </row>
    <row r="202">
      <c r="A202" t="n">
        <v>23</v>
      </c>
      <c r="B202" t="n">
        <v>150</v>
      </c>
      <c r="C202" t="inlineStr">
        <is>
          <t xml:space="preserve">CONCLUIDO	</t>
        </is>
      </c>
      <c r="D202" t="n">
        <v>4.343</v>
      </c>
      <c r="E202" t="n">
        <v>23.03</v>
      </c>
      <c r="F202" t="n">
        <v>18.2</v>
      </c>
      <c r="G202" t="n">
        <v>33.08</v>
      </c>
      <c r="H202" t="n">
        <v>0.39</v>
      </c>
      <c r="I202" t="n">
        <v>33</v>
      </c>
      <c r="J202" t="n">
        <v>308.86</v>
      </c>
      <c r="K202" t="n">
        <v>61.82</v>
      </c>
      <c r="L202" t="n">
        <v>6.75</v>
      </c>
      <c r="M202" t="n">
        <v>31</v>
      </c>
      <c r="N202" t="n">
        <v>90.29000000000001</v>
      </c>
      <c r="O202" t="n">
        <v>38327.57</v>
      </c>
      <c r="P202" t="n">
        <v>295.64</v>
      </c>
      <c r="Q202" t="n">
        <v>2104.01</v>
      </c>
      <c r="R202" t="n">
        <v>90.48999999999999</v>
      </c>
      <c r="S202" t="n">
        <v>60.53</v>
      </c>
      <c r="T202" t="n">
        <v>15086.71</v>
      </c>
      <c r="U202" t="n">
        <v>0.67</v>
      </c>
      <c r="V202" t="n">
        <v>0.9399999999999999</v>
      </c>
      <c r="W202" t="n">
        <v>0.22</v>
      </c>
      <c r="X202" t="n">
        <v>0.92</v>
      </c>
      <c r="Y202" t="n">
        <v>1</v>
      </c>
      <c r="Z202" t="n">
        <v>10</v>
      </c>
    </row>
    <row r="203">
      <c r="A203" t="n">
        <v>24</v>
      </c>
      <c r="B203" t="n">
        <v>150</v>
      </c>
      <c r="C203" t="inlineStr">
        <is>
          <t xml:space="preserve">CONCLUIDO	</t>
        </is>
      </c>
      <c r="D203" t="n">
        <v>4.3784</v>
      </c>
      <c r="E203" t="n">
        <v>22.84</v>
      </c>
      <c r="F203" t="n">
        <v>18.12</v>
      </c>
      <c r="G203" t="n">
        <v>35.07</v>
      </c>
      <c r="H203" t="n">
        <v>0.4</v>
      </c>
      <c r="I203" t="n">
        <v>31</v>
      </c>
      <c r="J203" t="n">
        <v>309.41</v>
      </c>
      <c r="K203" t="n">
        <v>61.82</v>
      </c>
      <c r="L203" t="n">
        <v>7</v>
      </c>
      <c r="M203" t="n">
        <v>29</v>
      </c>
      <c r="N203" t="n">
        <v>90.59</v>
      </c>
      <c r="O203" t="n">
        <v>38394.52</v>
      </c>
      <c r="P203" t="n">
        <v>292.32</v>
      </c>
      <c r="Q203" t="n">
        <v>2104.03</v>
      </c>
      <c r="R203" t="n">
        <v>88.02</v>
      </c>
      <c r="S203" t="n">
        <v>60.53</v>
      </c>
      <c r="T203" t="n">
        <v>13858.58</v>
      </c>
      <c r="U203" t="n">
        <v>0.6899999999999999</v>
      </c>
      <c r="V203" t="n">
        <v>0.95</v>
      </c>
      <c r="W203" t="n">
        <v>0.21</v>
      </c>
      <c r="X203" t="n">
        <v>0.84</v>
      </c>
      <c r="Y203" t="n">
        <v>1</v>
      </c>
      <c r="Z203" t="n">
        <v>10</v>
      </c>
    </row>
    <row r="204">
      <c r="A204" t="n">
        <v>25</v>
      </c>
      <c r="B204" t="n">
        <v>150</v>
      </c>
      <c r="C204" t="inlineStr">
        <is>
          <t xml:space="preserve">CONCLUIDO	</t>
        </is>
      </c>
      <c r="D204" t="n">
        <v>4.3957</v>
      </c>
      <c r="E204" t="n">
        <v>22.75</v>
      </c>
      <c r="F204" t="n">
        <v>18.09</v>
      </c>
      <c r="G204" t="n">
        <v>36.17</v>
      </c>
      <c r="H204" t="n">
        <v>0.42</v>
      </c>
      <c r="I204" t="n">
        <v>30</v>
      </c>
      <c r="J204" t="n">
        <v>309.95</v>
      </c>
      <c r="K204" t="n">
        <v>61.82</v>
      </c>
      <c r="L204" t="n">
        <v>7.25</v>
      </c>
      <c r="M204" t="n">
        <v>28</v>
      </c>
      <c r="N204" t="n">
        <v>90.88</v>
      </c>
      <c r="O204" t="n">
        <v>38461.6</v>
      </c>
      <c r="P204" t="n">
        <v>290.81</v>
      </c>
      <c r="Q204" t="n">
        <v>2103.97</v>
      </c>
      <c r="R204" t="n">
        <v>86.76000000000001</v>
      </c>
      <c r="S204" t="n">
        <v>60.53</v>
      </c>
      <c r="T204" t="n">
        <v>13233.3</v>
      </c>
      <c r="U204" t="n">
        <v>0.7</v>
      </c>
      <c r="V204" t="n">
        <v>0.95</v>
      </c>
      <c r="W204" t="n">
        <v>0.21</v>
      </c>
      <c r="X204" t="n">
        <v>0.8100000000000001</v>
      </c>
      <c r="Y204" t="n">
        <v>1</v>
      </c>
      <c r="Z204" t="n">
        <v>10</v>
      </c>
    </row>
    <row r="205">
      <c r="A205" t="n">
        <v>26</v>
      </c>
      <c r="B205" t="n">
        <v>150</v>
      </c>
      <c r="C205" t="inlineStr">
        <is>
          <t xml:space="preserve">CONCLUIDO	</t>
        </is>
      </c>
      <c r="D205" t="n">
        <v>4.4129</v>
      </c>
      <c r="E205" t="n">
        <v>22.66</v>
      </c>
      <c r="F205" t="n">
        <v>18.05</v>
      </c>
      <c r="G205" t="n">
        <v>37.35</v>
      </c>
      <c r="H205" t="n">
        <v>0.43</v>
      </c>
      <c r="I205" t="n">
        <v>29</v>
      </c>
      <c r="J205" t="n">
        <v>310.5</v>
      </c>
      <c r="K205" t="n">
        <v>61.82</v>
      </c>
      <c r="L205" t="n">
        <v>7.5</v>
      </c>
      <c r="M205" t="n">
        <v>27</v>
      </c>
      <c r="N205" t="n">
        <v>91.18000000000001</v>
      </c>
      <c r="O205" t="n">
        <v>38528.81</v>
      </c>
      <c r="P205" t="n">
        <v>288.5</v>
      </c>
      <c r="Q205" t="n">
        <v>2103.91</v>
      </c>
      <c r="R205" t="n">
        <v>85.8</v>
      </c>
      <c r="S205" t="n">
        <v>60.53</v>
      </c>
      <c r="T205" t="n">
        <v>12760.1</v>
      </c>
      <c r="U205" t="n">
        <v>0.71</v>
      </c>
      <c r="V205" t="n">
        <v>0.95</v>
      </c>
      <c r="W205" t="n">
        <v>0.21</v>
      </c>
      <c r="X205" t="n">
        <v>0.78</v>
      </c>
      <c r="Y205" t="n">
        <v>1</v>
      </c>
      <c r="Z205" t="n">
        <v>10</v>
      </c>
    </row>
    <row r="206">
      <c r="A206" t="n">
        <v>27</v>
      </c>
      <c r="B206" t="n">
        <v>150</v>
      </c>
      <c r="C206" t="inlineStr">
        <is>
          <t xml:space="preserve">CONCLUIDO	</t>
        </is>
      </c>
      <c r="D206" t="n">
        <v>4.4361</v>
      </c>
      <c r="E206" t="n">
        <v>22.54</v>
      </c>
      <c r="F206" t="n">
        <v>17.99</v>
      </c>
      <c r="G206" t="n">
        <v>38.55</v>
      </c>
      <c r="H206" t="n">
        <v>0.44</v>
      </c>
      <c r="I206" t="n">
        <v>28</v>
      </c>
      <c r="J206" t="n">
        <v>311.04</v>
      </c>
      <c r="K206" t="n">
        <v>61.82</v>
      </c>
      <c r="L206" t="n">
        <v>7.75</v>
      </c>
      <c r="M206" t="n">
        <v>26</v>
      </c>
      <c r="N206" t="n">
        <v>91.47</v>
      </c>
      <c r="O206" t="n">
        <v>38596.15</v>
      </c>
      <c r="P206" t="n">
        <v>285.81</v>
      </c>
      <c r="Q206" t="n">
        <v>2103.88</v>
      </c>
      <c r="R206" t="n">
        <v>83.63</v>
      </c>
      <c r="S206" t="n">
        <v>60.53</v>
      </c>
      <c r="T206" t="n">
        <v>11680.05</v>
      </c>
      <c r="U206" t="n">
        <v>0.72</v>
      </c>
      <c r="V206" t="n">
        <v>0.96</v>
      </c>
      <c r="W206" t="n">
        <v>0.21</v>
      </c>
      <c r="X206" t="n">
        <v>0.71</v>
      </c>
      <c r="Y206" t="n">
        <v>1</v>
      </c>
      <c r="Z206" t="n">
        <v>10</v>
      </c>
    </row>
    <row r="207">
      <c r="A207" t="n">
        <v>28</v>
      </c>
      <c r="B207" t="n">
        <v>150</v>
      </c>
      <c r="C207" t="inlineStr">
        <is>
          <t xml:space="preserve">CONCLUIDO	</t>
        </is>
      </c>
      <c r="D207" t="n">
        <v>4.4718</v>
      </c>
      <c r="E207" t="n">
        <v>22.36</v>
      </c>
      <c r="F207" t="n">
        <v>17.87</v>
      </c>
      <c r="G207" t="n">
        <v>39.7</v>
      </c>
      <c r="H207" t="n">
        <v>0.46</v>
      </c>
      <c r="I207" t="n">
        <v>27</v>
      </c>
      <c r="J207" t="n">
        <v>311.59</v>
      </c>
      <c r="K207" t="n">
        <v>61.82</v>
      </c>
      <c r="L207" t="n">
        <v>8</v>
      </c>
      <c r="M207" t="n">
        <v>25</v>
      </c>
      <c r="N207" t="n">
        <v>91.77</v>
      </c>
      <c r="O207" t="n">
        <v>38663.62</v>
      </c>
      <c r="P207" t="n">
        <v>281.48</v>
      </c>
      <c r="Q207" t="n">
        <v>2103.84</v>
      </c>
      <c r="R207" t="n">
        <v>79.7</v>
      </c>
      <c r="S207" t="n">
        <v>60.53</v>
      </c>
      <c r="T207" t="n">
        <v>9721.280000000001</v>
      </c>
      <c r="U207" t="n">
        <v>0.76</v>
      </c>
      <c r="V207" t="n">
        <v>0.96</v>
      </c>
      <c r="W207" t="n">
        <v>0.2</v>
      </c>
      <c r="X207" t="n">
        <v>0.59</v>
      </c>
      <c r="Y207" t="n">
        <v>1</v>
      </c>
      <c r="Z207" t="n">
        <v>10</v>
      </c>
    </row>
    <row r="208">
      <c r="A208" t="n">
        <v>29</v>
      </c>
      <c r="B208" t="n">
        <v>150</v>
      </c>
      <c r="C208" t="inlineStr">
        <is>
          <t xml:space="preserve">CONCLUIDO	</t>
        </is>
      </c>
      <c r="D208" t="n">
        <v>4.4271</v>
      </c>
      <c r="E208" t="n">
        <v>22.59</v>
      </c>
      <c r="F208" t="n">
        <v>18.15</v>
      </c>
      <c r="G208" t="n">
        <v>41.88</v>
      </c>
      <c r="H208" t="n">
        <v>0.47</v>
      </c>
      <c r="I208" t="n">
        <v>26</v>
      </c>
      <c r="J208" t="n">
        <v>312.14</v>
      </c>
      <c r="K208" t="n">
        <v>61.82</v>
      </c>
      <c r="L208" t="n">
        <v>8.25</v>
      </c>
      <c r="M208" t="n">
        <v>24</v>
      </c>
      <c r="N208" t="n">
        <v>92.06999999999999</v>
      </c>
      <c r="O208" t="n">
        <v>38731.35</v>
      </c>
      <c r="P208" t="n">
        <v>286.09</v>
      </c>
      <c r="Q208" t="n">
        <v>2103.99</v>
      </c>
      <c r="R208" t="n">
        <v>89.98999999999999</v>
      </c>
      <c r="S208" t="n">
        <v>60.53</v>
      </c>
      <c r="T208" t="n">
        <v>14871.5</v>
      </c>
      <c r="U208" t="n">
        <v>0.67</v>
      </c>
      <c r="V208" t="n">
        <v>0.95</v>
      </c>
      <c r="W208" t="n">
        <v>0.19</v>
      </c>
      <c r="X208" t="n">
        <v>0.87</v>
      </c>
      <c r="Y208" t="n">
        <v>1</v>
      </c>
      <c r="Z208" t="n">
        <v>10</v>
      </c>
    </row>
    <row r="209">
      <c r="A209" t="n">
        <v>30</v>
      </c>
      <c r="B209" t="n">
        <v>150</v>
      </c>
      <c r="C209" t="inlineStr">
        <is>
          <t xml:space="preserve">CONCLUIDO	</t>
        </is>
      </c>
      <c r="D209" t="n">
        <v>4.4661</v>
      </c>
      <c r="E209" t="n">
        <v>22.39</v>
      </c>
      <c r="F209" t="n">
        <v>18</v>
      </c>
      <c r="G209" t="n">
        <v>43.21</v>
      </c>
      <c r="H209" t="n">
        <v>0.48</v>
      </c>
      <c r="I209" t="n">
        <v>25</v>
      </c>
      <c r="J209" t="n">
        <v>312.69</v>
      </c>
      <c r="K209" t="n">
        <v>61.82</v>
      </c>
      <c r="L209" t="n">
        <v>8.5</v>
      </c>
      <c r="M209" t="n">
        <v>23</v>
      </c>
      <c r="N209" t="n">
        <v>92.37</v>
      </c>
      <c r="O209" t="n">
        <v>38799.09</v>
      </c>
      <c r="P209" t="n">
        <v>282.11</v>
      </c>
      <c r="Q209" t="n">
        <v>2103.96</v>
      </c>
      <c r="R209" t="n">
        <v>84.58</v>
      </c>
      <c r="S209" t="n">
        <v>60.53</v>
      </c>
      <c r="T209" t="n">
        <v>12169.94</v>
      </c>
      <c r="U209" t="n">
        <v>0.72</v>
      </c>
      <c r="V209" t="n">
        <v>0.95</v>
      </c>
      <c r="W209" t="n">
        <v>0.2</v>
      </c>
      <c r="X209" t="n">
        <v>0.73</v>
      </c>
      <c r="Y209" t="n">
        <v>1</v>
      </c>
      <c r="Z209" t="n">
        <v>10</v>
      </c>
    </row>
    <row r="210">
      <c r="A210" t="n">
        <v>31</v>
      </c>
      <c r="B210" t="n">
        <v>150</v>
      </c>
      <c r="C210" t="inlineStr">
        <is>
          <t xml:space="preserve">CONCLUIDO	</t>
        </is>
      </c>
      <c r="D210" t="n">
        <v>4.4896</v>
      </c>
      <c r="E210" t="n">
        <v>22.27</v>
      </c>
      <c r="F210" t="n">
        <v>17.94</v>
      </c>
      <c r="G210" t="n">
        <v>44.86</v>
      </c>
      <c r="H210" t="n">
        <v>0.5</v>
      </c>
      <c r="I210" t="n">
        <v>24</v>
      </c>
      <c r="J210" t="n">
        <v>313.24</v>
      </c>
      <c r="K210" t="n">
        <v>61.82</v>
      </c>
      <c r="L210" t="n">
        <v>8.75</v>
      </c>
      <c r="M210" t="n">
        <v>22</v>
      </c>
      <c r="N210" t="n">
        <v>92.67</v>
      </c>
      <c r="O210" t="n">
        <v>38866.96</v>
      </c>
      <c r="P210" t="n">
        <v>279</v>
      </c>
      <c r="Q210" t="n">
        <v>2103.97</v>
      </c>
      <c r="R210" t="n">
        <v>82.34999999999999</v>
      </c>
      <c r="S210" t="n">
        <v>60.53</v>
      </c>
      <c r="T210" t="n">
        <v>11058.36</v>
      </c>
      <c r="U210" t="n">
        <v>0.74</v>
      </c>
      <c r="V210" t="n">
        <v>0.96</v>
      </c>
      <c r="W210" t="n">
        <v>0.2</v>
      </c>
      <c r="X210" t="n">
        <v>0.67</v>
      </c>
      <c r="Y210" t="n">
        <v>1</v>
      </c>
      <c r="Z210" t="n">
        <v>10</v>
      </c>
    </row>
    <row r="211">
      <c r="A211" t="n">
        <v>32</v>
      </c>
      <c r="B211" t="n">
        <v>150</v>
      </c>
      <c r="C211" t="inlineStr">
        <is>
          <t xml:space="preserve">CONCLUIDO	</t>
        </is>
      </c>
      <c r="D211" t="n">
        <v>4.4868</v>
      </c>
      <c r="E211" t="n">
        <v>22.29</v>
      </c>
      <c r="F211" t="n">
        <v>17.96</v>
      </c>
      <c r="G211" t="n">
        <v>44.89</v>
      </c>
      <c r="H211" t="n">
        <v>0.51</v>
      </c>
      <c r="I211" t="n">
        <v>24</v>
      </c>
      <c r="J211" t="n">
        <v>313.79</v>
      </c>
      <c r="K211" t="n">
        <v>61.82</v>
      </c>
      <c r="L211" t="n">
        <v>9</v>
      </c>
      <c r="M211" t="n">
        <v>22</v>
      </c>
      <c r="N211" t="n">
        <v>92.97</v>
      </c>
      <c r="O211" t="n">
        <v>38934.97</v>
      </c>
      <c r="P211" t="n">
        <v>277.87</v>
      </c>
      <c r="Q211" t="n">
        <v>2103.9</v>
      </c>
      <c r="R211" t="n">
        <v>82.81</v>
      </c>
      <c r="S211" t="n">
        <v>60.53</v>
      </c>
      <c r="T211" t="n">
        <v>11290.15</v>
      </c>
      <c r="U211" t="n">
        <v>0.73</v>
      </c>
      <c r="V211" t="n">
        <v>0.96</v>
      </c>
      <c r="W211" t="n">
        <v>0.2</v>
      </c>
      <c r="X211" t="n">
        <v>0.68</v>
      </c>
      <c r="Y211" t="n">
        <v>1</v>
      </c>
      <c r="Z211" t="n">
        <v>10</v>
      </c>
    </row>
    <row r="212">
      <c r="A212" t="n">
        <v>33</v>
      </c>
      <c r="B212" t="n">
        <v>150</v>
      </c>
      <c r="C212" t="inlineStr">
        <is>
          <t xml:space="preserve">CONCLUIDO	</t>
        </is>
      </c>
      <c r="D212" t="n">
        <v>4.5057</v>
      </c>
      <c r="E212" t="n">
        <v>22.19</v>
      </c>
      <c r="F212" t="n">
        <v>17.92</v>
      </c>
      <c r="G212" t="n">
        <v>46.75</v>
      </c>
      <c r="H212" t="n">
        <v>0.52</v>
      </c>
      <c r="I212" t="n">
        <v>23</v>
      </c>
      <c r="J212" t="n">
        <v>314.34</v>
      </c>
      <c r="K212" t="n">
        <v>61.82</v>
      </c>
      <c r="L212" t="n">
        <v>9.25</v>
      </c>
      <c r="M212" t="n">
        <v>21</v>
      </c>
      <c r="N212" t="n">
        <v>93.27</v>
      </c>
      <c r="O212" t="n">
        <v>39003.11</v>
      </c>
      <c r="P212" t="n">
        <v>275.65</v>
      </c>
      <c r="Q212" t="n">
        <v>2103.92</v>
      </c>
      <c r="R212" t="n">
        <v>81.62</v>
      </c>
      <c r="S212" t="n">
        <v>60.53</v>
      </c>
      <c r="T212" t="n">
        <v>10700.15</v>
      </c>
      <c r="U212" t="n">
        <v>0.74</v>
      </c>
      <c r="V212" t="n">
        <v>0.96</v>
      </c>
      <c r="W212" t="n">
        <v>0.2</v>
      </c>
      <c r="X212" t="n">
        <v>0.64</v>
      </c>
      <c r="Y212" t="n">
        <v>1</v>
      </c>
      <c r="Z212" t="n">
        <v>10</v>
      </c>
    </row>
    <row r="213">
      <c r="A213" t="n">
        <v>34</v>
      </c>
      <c r="B213" t="n">
        <v>150</v>
      </c>
      <c r="C213" t="inlineStr">
        <is>
          <t xml:space="preserve">CONCLUIDO	</t>
        </is>
      </c>
      <c r="D213" t="n">
        <v>4.5246</v>
      </c>
      <c r="E213" t="n">
        <v>22.1</v>
      </c>
      <c r="F213" t="n">
        <v>17.88</v>
      </c>
      <c r="G213" t="n">
        <v>48.77</v>
      </c>
      <c r="H213" t="n">
        <v>0.54</v>
      </c>
      <c r="I213" t="n">
        <v>22</v>
      </c>
      <c r="J213" t="n">
        <v>314.9</v>
      </c>
      <c r="K213" t="n">
        <v>61.82</v>
      </c>
      <c r="L213" t="n">
        <v>9.5</v>
      </c>
      <c r="M213" t="n">
        <v>20</v>
      </c>
      <c r="N213" t="n">
        <v>93.56999999999999</v>
      </c>
      <c r="O213" t="n">
        <v>39071.38</v>
      </c>
      <c r="P213" t="n">
        <v>273.49</v>
      </c>
      <c r="Q213" t="n">
        <v>2103.86</v>
      </c>
      <c r="R213" t="n">
        <v>80.25</v>
      </c>
      <c r="S213" t="n">
        <v>60.53</v>
      </c>
      <c r="T213" t="n">
        <v>10021.02</v>
      </c>
      <c r="U213" t="n">
        <v>0.75</v>
      </c>
      <c r="V213" t="n">
        <v>0.96</v>
      </c>
      <c r="W213" t="n">
        <v>0.2</v>
      </c>
      <c r="X213" t="n">
        <v>0.6</v>
      </c>
      <c r="Y213" t="n">
        <v>1</v>
      </c>
      <c r="Z213" t="n">
        <v>10</v>
      </c>
    </row>
    <row r="214">
      <c r="A214" t="n">
        <v>35</v>
      </c>
      <c r="B214" t="n">
        <v>150</v>
      </c>
      <c r="C214" t="inlineStr">
        <is>
          <t xml:space="preserve">CONCLUIDO	</t>
        </is>
      </c>
      <c r="D214" t="n">
        <v>4.5429</v>
      </c>
      <c r="E214" t="n">
        <v>22.01</v>
      </c>
      <c r="F214" t="n">
        <v>17.85</v>
      </c>
      <c r="G214" t="n">
        <v>51</v>
      </c>
      <c r="H214" t="n">
        <v>0.55</v>
      </c>
      <c r="I214" t="n">
        <v>21</v>
      </c>
      <c r="J214" t="n">
        <v>315.45</v>
      </c>
      <c r="K214" t="n">
        <v>61.82</v>
      </c>
      <c r="L214" t="n">
        <v>9.75</v>
      </c>
      <c r="M214" t="n">
        <v>19</v>
      </c>
      <c r="N214" t="n">
        <v>93.88</v>
      </c>
      <c r="O214" t="n">
        <v>39139.8</v>
      </c>
      <c r="P214" t="n">
        <v>270.5</v>
      </c>
      <c r="Q214" t="n">
        <v>2103.86</v>
      </c>
      <c r="R214" t="n">
        <v>79.28</v>
      </c>
      <c r="S214" t="n">
        <v>60.53</v>
      </c>
      <c r="T214" t="n">
        <v>9540.41</v>
      </c>
      <c r="U214" t="n">
        <v>0.76</v>
      </c>
      <c r="V214" t="n">
        <v>0.96</v>
      </c>
      <c r="W214" t="n">
        <v>0.2</v>
      </c>
      <c r="X214" t="n">
        <v>0.57</v>
      </c>
      <c r="Y214" t="n">
        <v>1</v>
      </c>
      <c r="Z214" t="n">
        <v>10</v>
      </c>
    </row>
    <row r="215">
      <c r="A215" t="n">
        <v>36</v>
      </c>
      <c r="B215" t="n">
        <v>150</v>
      </c>
      <c r="C215" t="inlineStr">
        <is>
          <t xml:space="preserve">CONCLUIDO	</t>
        </is>
      </c>
      <c r="D215" t="n">
        <v>4.5434</v>
      </c>
      <c r="E215" t="n">
        <v>22.01</v>
      </c>
      <c r="F215" t="n">
        <v>17.85</v>
      </c>
      <c r="G215" t="n">
        <v>50.99</v>
      </c>
      <c r="H215" t="n">
        <v>0.5600000000000001</v>
      </c>
      <c r="I215" t="n">
        <v>21</v>
      </c>
      <c r="J215" t="n">
        <v>316.01</v>
      </c>
      <c r="K215" t="n">
        <v>61.82</v>
      </c>
      <c r="L215" t="n">
        <v>10</v>
      </c>
      <c r="M215" t="n">
        <v>19</v>
      </c>
      <c r="N215" t="n">
        <v>94.18000000000001</v>
      </c>
      <c r="O215" t="n">
        <v>39208.35</v>
      </c>
      <c r="P215" t="n">
        <v>269.46</v>
      </c>
      <c r="Q215" t="n">
        <v>2103.84</v>
      </c>
      <c r="R215" t="n">
        <v>79.06999999999999</v>
      </c>
      <c r="S215" t="n">
        <v>60.53</v>
      </c>
      <c r="T215" t="n">
        <v>9434.969999999999</v>
      </c>
      <c r="U215" t="n">
        <v>0.77</v>
      </c>
      <c r="V215" t="n">
        <v>0.96</v>
      </c>
      <c r="W215" t="n">
        <v>0.2</v>
      </c>
      <c r="X215" t="n">
        <v>0.57</v>
      </c>
      <c r="Y215" t="n">
        <v>1</v>
      </c>
      <c r="Z215" t="n">
        <v>10</v>
      </c>
    </row>
    <row r="216">
      <c r="A216" t="n">
        <v>37</v>
      </c>
      <c r="B216" t="n">
        <v>150</v>
      </c>
      <c r="C216" t="inlineStr">
        <is>
          <t xml:space="preserve">CONCLUIDO	</t>
        </is>
      </c>
      <c r="D216" t="n">
        <v>4.5598</v>
      </c>
      <c r="E216" t="n">
        <v>21.93</v>
      </c>
      <c r="F216" t="n">
        <v>17.82</v>
      </c>
      <c r="G216" t="n">
        <v>53.47</v>
      </c>
      <c r="H216" t="n">
        <v>0.58</v>
      </c>
      <c r="I216" t="n">
        <v>20</v>
      </c>
      <c r="J216" t="n">
        <v>316.56</v>
      </c>
      <c r="K216" t="n">
        <v>61.82</v>
      </c>
      <c r="L216" t="n">
        <v>10.25</v>
      </c>
      <c r="M216" t="n">
        <v>18</v>
      </c>
      <c r="N216" t="n">
        <v>94.48999999999999</v>
      </c>
      <c r="O216" t="n">
        <v>39277.04</v>
      </c>
      <c r="P216" t="n">
        <v>266.77</v>
      </c>
      <c r="Q216" t="n">
        <v>2103.84</v>
      </c>
      <c r="R216" t="n">
        <v>78.31999999999999</v>
      </c>
      <c r="S216" t="n">
        <v>60.53</v>
      </c>
      <c r="T216" t="n">
        <v>9066.469999999999</v>
      </c>
      <c r="U216" t="n">
        <v>0.77</v>
      </c>
      <c r="V216" t="n">
        <v>0.96</v>
      </c>
      <c r="W216" t="n">
        <v>0.2</v>
      </c>
      <c r="X216" t="n">
        <v>0.55</v>
      </c>
      <c r="Y216" t="n">
        <v>1</v>
      </c>
      <c r="Z216" t="n">
        <v>10</v>
      </c>
    </row>
    <row r="217">
      <c r="A217" t="n">
        <v>38</v>
      </c>
      <c r="B217" t="n">
        <v>150</v>
      </c>
      <c r="C217" t="inlineStr">
        <is>
          <t xml:space="preserve">CONCLUIDO	</t>
        </is>
      </c>
      <c r="D217" t="n">
        <v>4.5811</v>
      </c>
      <c r="E217" t="n">
        <v>21.83</v>
      </c>
      <c r="F217" t="n">
        <v>17.78</v>
      </c>
      <c r="G217" t="n">
        <v>56.13</v>
      </c>
      <c r="H217" t="n">
        <v>0.59</v>
      </c>
      <c r="I217" t="n">
        <v>19</v>
      </c>
      <c r="J217" t="n">
        <v>317.12</v>
      </c>
      <c r="K217" t="n">
        <v>61.82</v>
      </c>
      <c r="L217" t="n">
        <v>10.5</v>
      </c>
      <c r="M217" t="n">
        <v>17</v>
      </c>
      <c r="N217" t="n">
        <v>94.8</v>
      </c>
      <c r="O217" t="n">
        <v>39345.87</v>
      </c>
      <c r="P217" t="n">
        <v>264.09</v>
      </c>
      <c r="Q217" t="n">
        <v>2103.84</v>
      </c>
      <c r="R217" t="n">
        <v>76.83</v>
      </c>
      <c r="S217" t="n">
        <v>60.53</v>
      </c>
      <c r="T217" t="n">
        <v>8324.68</v>
      </c>
      <c r="U217" t="n">
        <v>0.79</v>
      </c>
      <c r="V217" t="n">
        <v>0.97</v>
      </c>
      <c r="W217" t="n">
        <v>0.2</v>
      </c>
      <c r="X217" t="n">
        <v>0.5</v>
      </c>
      <c r="Y217" t="n">
        <v>1</v>
      </c>
      <c r="Z217" t="n">
        <v>10</v>
      </c>
    </row>
    <row r="218">
      <c r="A218" t="n">
        <v>39</v>
      </c>
      <c r="B218" t="n">
        <v>150</v>
      </c>
      <c r="C218" t="inlineStr">
        <is>
          <t xml:space="preserve">CONCLUIDO	</t>
        </is>
      </c>
      <c r="D218" t="n">
        <v>4.5884</v>
      </c>
      <c r="E218" t="n">
        <v>21.79</v>
      </c>
      <c r="F218" t="n">
        <v>17.74</v>
      </c>
      <c r="G218" t="n">
        <v>56.02</v>
      </c>
      <c r="H218" t="n">
        <v>0.6</v>
      </c>
      <c r="I218" t="n">
        <v>19</v>
      </c>
      <c r="J218" t="n">
        <v>317.68</v>
      </c>
      <c r="K218" t="n">
        <v>61.82</v>
      </c>
      <c r="L218" t="n">
        <v>10.75</v>
      </c>
      <c r="M218" t="n">
        <v>17</v>
      </c>
      <c r="N218" t="n">
        <v>95.11</v>
      </c>
      <c r="O218" t="n">
        <v>39414.84</v>
      </c>
      <c r="P218" t="n">
        <v>262.36</v>
      </c>
      <c r="Q218" t="n">
        <v>2103.87</v>
      </c>
      <c r="R218" t="n">
        <v>75.59</v>
      </c>
      <c r="S218" t="n">
        <v>60.53</v>
      </c>
      <c r="T218" t="n">
        <v>7704.87</v>
      </c>
      <c r="U218" t="n">
        <v>0.8</v>
      </c>
      <c r="V218" t="n">
        <v>0.97</v>
      </c>
      <c r="W218" t="n">
        <v>0.2</v>
      </c>
      <c r="X218" t="n">
        <v>0.46</v>
      </c>
      <c r="Y218" t="n">
        <v>1</v>
      </c>
      <c r="Z218" t="n">
        <v>10</v>
      </c>
    </row>
    <row r="219">
      <c r="A219" t="n">
        <v>40</v>
      </c>
      <c r="B219" t="n">
        <v>150</v>
      </c>
      <c r="C219" t="inlineStr">
        <is>
          <t xml:space="preserve">CONCLUIDO	</t>
        </is>
      </c>
      <c r="D219" t="n">
        <v>4.6229</v>
      </c>
      <c r="E219" t="n">
        <v>21.63</v>
      </c>
      <c r="F219" t="n">
        <v>17.63</v>
      </c>
      <c r="G219" t="n">
        <v>58.78</v>
      </c>
      <c r="H219" t="n">
        <v>0.62</v>
      </c>
      <c r="I219" t="n">
        <v>18</v>
      </c>
      <c r="J219" t="n">
        <v>318.24</v>
      </c>
      <c r="K219" t="n">
        <v>61.82</v>
      </c>
      <c r="L219" t="n">
        <v>11</v>
      </c>
      <c r="M219" t="n">
        <v>16</v>
      </c>
      <c r="N219" t="n">
        <v>95.42</v>
      </c>
      <c r="O219" t="n">
        <v>39483.95</v>
      </c>
      <c r="P219" t="n">
        <v>258.54</v>
      </c>
      <c r="Q219" t="n">
        <v>2103.91</v>
      </c>
      <c r="R219" t="n">
        <v>72.09999999999999</v>
      </c>
      <c r="S219" t="n">
        <v>60.53</v>
      </c>
      <c r="T219" t="n">
        <v>5966.26</v>
      </c>
      <c r="U219" t="n">
        <v>0.84</v>
      </c>
      <c r="V219" t="n">
        <v>0.97</v>
      </c>
      <c r="W219" t="n">
        <v>0.19</v>
      </c>
      <c r="X219" t="n">
        <v>0.36</v>
      </c>
      <c r="Y219" t="n">
        <v>1</v>
      </c>
      <c r="Z219" t="n">
        <v>10</v>
      </c>
    </row>
    <row r="220">
      <c r="A220" t="n">
        <v>41</v>
      </c>
      <c r="B220" t="n">
        <v>150</v>
      </c>
      <c r="C220" t="inlineStr">
        <is>
          <t xml:space="preserve">CONCLUIDO	</t>
        </is>
      </c>
      <c r="D220" t="n">
        <v>4.5786</v>
      </c>
      <c r="E220" t="n">
        <v>21.84</v>
      </c>
      <c r="F220" t="n">
        <v>17.84</v>
      </c>
      <c r="G220" t="n">
        <v>59.48</v>
      </c>
      <c r="H220" t="n">
        <v>0.63</v>
      </c>
      <c r="I220" t="n">
        <v>18</v>
      </c>
      <c r="J220" t="n">
        <v>318.8</v>
      </c>
      <c r="K220" t="n">
        <v>61.82</v>
      </c>
      <c r="L220" t="n">
        <v>11.25</v>
      </c>
      <c r="M220" t="n">
        <v>16</v>
      </c>
      <c r="N220" t="n">
        <v>95.73</v>
      </c>
      <c r="O220" t="n">
        <v>39553.2</v>
      </c>
      <c r="P220" t="n">
        <v>261.33</v>
      </c>
      <c r="Q220" t="n">
        <v>2103.89</v>
      </c>
      <c r="R220" t="n">
        <v>79.70999999999999</v>
      </c>
      <c r="S220" t="n">
        <v>60.53</v>
      </c>
      <c r="T220" t="n">
        <v>9770.030000000001</v>
      </c>
      <c r="U220" t="n">
        <v>0.76</v>
      </c>
      <c r="V220" t="n">
        <v>0.96</v>
      </c>
      <c r="W220" t="n">
        <v>0.18</v>
      </c>
      <c r="X220" t="n">
        <v>0.57</v>
      </c>
      <c r="Y220" t="n">
        <v>1</v>
      </c>
      <c r="Z220" t="n">
        <v>10</v>
      </c>
    </row>
    <row r="221">
      <c r="A221" t="n">
        <v>42</v>
      </c>
      <c r="B221" t="n">
        <v>150</v>
      </c>
      <c r="C221" t="inlineStr">
        <is>
          <t xml:space="preserve">CONCLUIDO	</t>
        </is>
      </c>
      <c r="D221" t="n">
        <v>4.6099</v>
      </c>
      <c r="E221" t="n">
        <v>21.69</v>
      </c>
      <c r="F221" t="n">
        <v>17.75</v>
      </c>
      <c r="G221" t="n">
        <v>62.65</v>
      </c>
      <c r="H221" t="n">
        <v>0.64</v>
      </c>
      <c r="I221" t="n">
        <v>17</v>
      </c>
      <c r="J221" t="n">
        <v>319.36</v>
      </c>
      <c r="K221" t="n">
        <v>61.82</v>
      </c>
      <c r="L221" t="n">
        <v>11.5</v>
      </c>
      <c r="M221" t="n">
        <v>15</v>
      </c>
      <c r="N221" t="n">
        <v>96.04000000000001</v>
      </c>
      <c r="O221" t="n">
        <v>39622.59</v>
      </c>
      <c r="P221" t="n">
        <v>255.94</v>
      </c>
      <c r="Q221" t="n">
        <v>2103.85</v>
      </c>
      <c r="R221" t="n">
        <v>76.09999999999999</v>
      </c>
      <c r="S221" t="n">
        <v>60.53</v>
      </c>
      <c r="T221" t="n">
        <v>7968.3</v>
      </c>
      <c r="U221" t="n">
        <v>0.8</v>
      </c>
      <c r="V221" t="n">
        <v>0.97</v>
      </c>
      <c r="W221" t="n">
        <v>0.19</v>
      </c>
      <c r="X221" t="n">
        <v>0.47</v>
      </c>
      <c r="Y221" t="n">
        <v>1</v>
      </c>
      <c r="Z221" t="n">
        <v>10</v>
      </c>
    </row>
    <row r="222">
      <c r="A222" t="n">
        <v>43</v>
      </c>
      <c r="B222" t="n">
        <v>150</v>
      </c>
      <c r="C222" t="inlineStr">
        <is>
          <t xml:space="preserve">CONCLUIDO	</t>
        </is>
      </c>
      <c r="D222" t="n">
        <v>4.61</v>
      </c>
      <c r="E222" t="n">
        <v>21.69</v>
      </c>
      <c r="F222" t="n">
        <v>17.75</v>
      </c>
      <c r="G222" t="n">
        <v>62.65</v>
      </c>
      <c r="H222" t="n">
        <v>0.65</v>
      </c>
      <c r="I222" t="n">
        <v>17</v>
      </c>
      <c r="J222" t="n">
        <v>319.93</v>
      </c>
      <c r="K222" t="n">
        <v>61.82</v>
      </c>
      <c r="L222" t="n">
        <v>11.75</v>
      </c>
      <c r="M222" t="n">
        <v>14</v>
      </c>
      <c r="N222" t="n">
        <v>96.36</v>
      </c>
      <c r="O222" t="n">
        <v>39692.13</v>
      </c>
      <c r="P222" t="n">
        <v>254.82</v>
      </c>
      <c r="Q222" t="n">
        <v>2103.87</v>
      </c>
      <c r="R222" t="n">
        <v>76.09</v>
      </c>
      <c r="S222" t="n">
        <v>60.53</v>
      </c>
      <c r="T222" t="n">
        <v>7965.03</v>
      </c>
      <c r="U222" t="n">
        <v>0.8</v>
      </c>
      <c r="V222" t="n">
        <v>0.97</v>
      </c>
      <c r="W222" t="n">
        <v>0.19</v>
      </c>
      <c r="X222" t="n">
        <v>0.47</v>
      </c>
      <c r="Y222" t="n">
        <v>1</v>
      </c>
      <c r="Z222" t="n">
        <v>10</v>
      </c>
    </row>
    <row r="223">
      <c r="A223" t="n">
        <v>44</v>
      </c>
      <c r="B223" t="n">
        <v>150</v>
      </c>
      <c r="C223" t="inlineStr">
        <is>
          <t xml:space="preserve">CONCLUIDO	</t>
        </is>
      </c>
      <c r="D223" t="n">
        <v>4.611</v>
      </c>
      <c r="E223" t="n">
        <v>21.69</v>
      </c>
      <c r="F223" t="n">
        <v>17.75</v>
      </c>
      <c r="G223" t="n">
        <v>62.63</v>
      </c>
      <c r="H223" t="n">
        <v>0.67</v>
      </c>
      <c r="I223" t="n">
        <v>17</v>
      </c>
      <c r="J223" t="n">
        <v>320.49</v>
      </c>
      <c r="K223" t="n">
        <v>61.82</v>
      </c>
      <c r="L223" t="n">
        <v>12</v>
      </c>
      <c r="M223" t="n">
        <v>14</v>
      </c>
      <c r="N223" t="n">
        <v>96.67</v>
      </c>
      <c r="O223" t="n">
        <v>39761.81</v>
      </c>
      <c r="P223" t="n">
        <v>252.33</v>
      </c>
      <c r="Q223" t="n">
        <v>2103.92</v>
      </c>
      <c r="R223" t="n">
        <v>75.95999999999999</v>
      </c>
      <c r="S223" t="n">
        <v>60.53</v>
      </c>
      <c r="T223" t="n">
        <v>7901.44</v>
      </c>
      <c r="U223" t="n">
        <v>0.8</v>
      </c>
      <c r="V223" t="n">
        <v>0.97</v>
      </c>
      <c r="W223" t="n">
        <v>0.19</v>
      </c>
      <c r="X223" t="n">
        <v>0.47</v>
      </c>
      <c r="Y223" t="n">
        <v>1</v>
      </c>
      <c r="Z223" t="n">
        <v>10</v>
      </c>
    </row>
    <row r="224">
      <c r="A224" t="n">
        <v>45</v>
      </c>
      <c r="B224" t="n">
        <v>150</v>
      </c>
      <c r="C224" t="inlineStr">
        <is>
          <t xml:space="preserve">CONCLUIDO	</t>
        </is>
      </c>
      <c r="D224" t="n">
        <v>4.63</v>
      </c>
      <c r="E224" t="n">
        <v>21.6</v>
      </c>
      <c r="F224" t="n">
        <v>17.71</v>
      </c>
      <c r="G224" t="n">
        <v>66.42</v>
      </c>
      <c r="H224" t="n">
        <v>0.68</v>
      </c>
      <c r="I224" t="n">
        <v>16</v>
      </c>
      <c r="J224" t="n">
        <v>321.06</v>
      </c>
      <c r="K224" t="n">
        <v>61.82</v>
      </c>
      <c r="L224" t="n">
        <v>12.25</v>
      </c>
      <c r="M224" t="n">
        <v>12</v>
      </c>
      <c r="N224" t="n">
        <v>96.98999999999999</v>
      </c>
      <c r="O224" t="n">
        <v>39831.64</v>
      </c>
      <c r="P224" t="n">
        <v>251.03</v>
      </c>
      <c r="Q224" t="n">
        <v>2103.85</v>
      </c>
      <c r="R224" t="n">
        <v>74.66</v>
      </c>
      <c r="S224" t="n">
        <v>60.53</v>
      </c>
      <c r="T224" t="n">
        <v>7255.33</v>
      </c>
      <c r="U224" t="n">
        <v>0.8100000000000001</v>
      </c>
      <c r="V224" t="n">
        <v>0.97</v>
      </c>
      <c r="W224" t="n">
        <v>0.19</v>
      </c>
      <c r="X224" t="n">
        <v>0.43</v>
      </c>
      <c r="Y224" t="n">
        <v>1</v>
      </c>
      <c r="Z224" t="n">
        <v>10</v>
      </c>
    </row>
    <row r="225">
      <c r="A225" t="n">
        <v>46</v>
      </c>
      <c r="B225" t="n">
        <v>150</v>
      </c>
      <c r="C225" t="inlineStr">
        <is>
          <t xml:space="preserve">CONCLUIDO	</t>
        </is>
      </c>
      <c r="D225" t="n">
        <v>4.6297</v>
      </c>
      <c r="E225" t="n">
        <v>21.6</v>
      </c>
      <c r="F225" t="n">
        <v>17.71</v>
      </c>
      <c r="G225" t="n">
        <v>66.43000000000001</v>
      </c>
      <c r="H225" t="n">
        <v>0.6899999999999999</v>
      </c>
      <c r="I225" t="n">
        <v>16</v>
      </c>
      <c r="J225" t="n">
        <v>321.63</v>
      </c>
      <c r="K225" t="n">
        <v>61.82</v>
      </c>
      <c r="L225" t="n">
        <v>12.5</v>
      </c>
      <c r="M225" t="n">
        <v>9</v>
      </c>
      <c r="N225" t="n">
        <v>97.31</v>
      </c>
      <c r="O225" t="n">
        <v>39901.61</v>
      </c>
      <c r="P225" t="n">
        <v>249.39</v>
      </c>
      <c r="Q225" t="n">
        <v>2103.94</v>
      </c>
      <c r="R225" t="n">
        <v>74.62</v>
      </c>
      <c r="S225" t="n">
        <v>60.53</v>
      </c>
      <c r="T225" t="n">
        <v>7236.57</v>
      </c>
      <c r="U225" t="n">
        <v>0.8100000000000001</v>
      </c>
      <c r="V225" t="n">
        <v>0.97</v>
      </c>
      <c r="W225" t="n">
        <v>0.2</v>
      </c>
      <c r="X225" t="n">
        <v>0.44</v>
      </c>
      <c r="Y225" t="n">
        <v>1</v>
      </c>
      <c r="Z225" t="n">
        <v>10</v>
      </c>
    </row>
    <row r="226">
      <c r="A226" t="n">
        <v>47</v>
      </c>
      <c r="B226" t="n">
        <v>150</v>
      </c>
      <c r="C226" t="inlineStr">
        <is>
          <t xml:space="preserve">CONCLUIDO	</t>
        </is>
      </c>
      <c r="D226" t="n">
        <v>4.6261</v>
      </c>
      <c r="E226" t="n">
        <v>21.62</v>
      </c>
      <c r="F226" t="n">
        <v>17.73</v>
      </c>
      <c r="G226" t="n">
        <v>66.48999999999999</v>
      </c>
      <c r="H226" t="n">
        <v>0.71</v>
      </c>
      <c r="I226" t="n">
        <v>16</v>
      </c>
      <c r="J226" t="n">
        <v>322.2</v>
      </c>
      <c r="K226" t="n">
        <v>61.82</v>
      </c>
      <c r="L226" t="n">
        <v>12.75</v>
      </c>
      <c r="M226" t="n">
        <v>5</v>
      </c>
      <c r="N226" t="n">
        <v>97.62</v>
      </c>
      <c r="O226" t="n">
        <v>39971.73</v>
      </c>
      <c r="P226" t="n">
        <v>248.93</v>
      </c>
      <c r="Q226" t="n">
        <v>2103.98</v>
      </c>
      <c r="R226" t="n">
        <v>75.08</v>
      </c>
      <c r="S226" t="n">
        <v>60.53</v>
      </c>
      <c r="T226" t="n">
        <v>7463.17</v>
      </c>
      <c r="U226" t="n">
        <v>0.8100000000000001</v>
      </c>
      <c r="V226" t="n">
        <v>0.97</v>
      </c>
      <c r="W226" t="n">
        <v>0.2</v>
      </c>
      <c r="X226" t="n">
        <v>0.45</v>
      </c>
      <c r="Y226" t="n">
        <v>1</v>
      </c>
      <c r="Z226" t="n">
        <v>10</v>
      </c>
    </row>
    <row r="227">
      <c r="A227" t="n">
        <v>48</v>
      </c>
      <c r="B227" t="n">
        <v>150</v>
      </c>
      <c r="C227" t="inlineStr">
        <is>
          <t xml:space="preserve">CONCLUIDO	</t>
        </is>
      </c>
      <c r="D227" t="n">
        <v>4.6281</v>
      </c>
      <c r="E227" t="n">
        <v>21.61</v>
      </c>
      <c r="F227" t="n">
        <v>17.72</v>
      </c>
      <c r="G227" t="n">
        <v>66.45</v>
      </c>
      <c r="H227" t="n">
        <v>0.72</v>
      </c>
      <c r="I227" t="n">
        <v>16</v>
      </c>
      <c r="J227" t="n">
        <v>322.77</v>
      </c>
      <c r="K227" t="n">
        <v>61.82</v>
      </c>
      <c r="L227" t="n">
        <v>13</v>
      </c>
      <c r="M227" t="n">
        <v>2</v>
      </c>
      <c r="N227" t="n">
        <v>97.94</v>
      </c>
      <c r="O227" t="n">
        <v>40042</v>
      </c>
      <c r="P227" t="n">
        <v>248.45</v>
      </c>
      <c r="Q227" t="n">
        <v>2103.99</v>
      </c>
      <c r="R227" t="n">
        <v>74.56</v>
      </c>
      <c r="S227" t="n">
        <v>60.53</v>
      </c>
      <c r="T227" t="n">
        <v>7207.08</v>
      </c>
      <c r="U227" t="n">
        <v>0.8100000000000001</v>
      </c>
      <c r="V227" t="n">
        <v>0.97</v>
      </c>
      <c r="W227" t="n">
        <v>0.21</v>
      </c>
      <c r="X227" t="n">
        <v>0.44</v>
      </c>
      <c r="Y227" t="n">
        <v>1</v>
      </c>
      <c r="Z227" t="n">
        <v>10</v>
      </c>
    </row>
    <row r="228">
      <c r="A228" t="n">
        <v>49</v>
      </c>
      <c r="B228" t="n">
        <v>150</v>
      </c>
      <c r="C228" t="inlineStr">
        <is>
          <t xml:space="preserve">CONCLUIDO	</t>
        </is>
      </c>
      <c r="D228" t="n">
        <v>4.6279</v>
      </c>
      <c r="E228" t="n">
        <v>21.61</v>
      </c>
      <c r="F228" t="n">
        <v>17.72</v>
      </c>
      <c r="G228" t="n">
        <v>66.45999999999999</v>
      </c>
      <c r="H228" t="n">
        <v>0.73</v>
      </c>
      <c r="I228" t="n">
        <v>16</v>
      </c>
      <c r="J228" t="n">
        <v>323.34</v>
      </c>
      <c r="K228" t="n">
        <v>61.82</v>
      </c>
      <c r="L228" t="n">
        <v>13.25</v>
      </c>
      <c r="M228" t="n">
        <v>0</v>
      </c>
      <c r="N228" t="n">
        <v>98.27</v>
      </c>
      <c r="O228" t="n">
        <v>40112.54</v>
      </c>
      <c r="P228" t="n">
        <v>248.29</v>
      </c>
      <c r="Q228" t="n">
        <v>2103.92</v>
      </c>
      <c r="R228" t="n">
        <v>74.54000000000001</v>
      </c>
      <c r="S228" t="n">
        <v>60.53</v>
      </c>
      <c r="T228" t="n">
        <v>7193.72</v>
      </c>
      <c r="U228" t="n">
        <v>0.8100000000000001</v>
      </c>
      <c r="V228" t="n">
        <v>0.97</v>
      </c>
      <c r="W228" t="n">
        <v>0.21</v>
      </c>
      <c r="X228" t="n">
        <v>0.45</v>
      </c>
      <c r="Y228" t="n">
        <v>1</v>
      </c>
      <c r="Z228" t="n">
        <v>10</v>
      </c>
    </row>
    <row r="229">
      <c r="A229" t="n">
        <v>0</v>
      </c>
      <c r="B229" t="n">
        <v>10</v>
      </c>
      <c r="C229" t="inlineStr">
        <is>
          <t xml:space="preserve">CONCLUIDO	</t>
        </is>
      </c>
      <c r="D229" t="n">
        <v>3.6207</v>
      </c>
      <c r="E229" t="n">
        <v>27.62</v>
      </c>
      <c r="F229" t="n">
        <v>23.62</v>
      </c>
      <c r="G229" t="n">
        <v>6.68</v>
      </c>
      <c r="H229" t="n">
        <v>0.64</v>
      </c>
      <c r="I229" t="n">
        <v>212</v>
      </c>
      <c r="J229" t="n">
        <v>26.11</v>
      </c>
      <c r="K229" t="n">
        <v>12.1</v>
      </c>
      <c r="L229" t="n">
        <v>1</v>
      </c>
      <c r="M229" t="n">
        <v>0</v>
      </c>
      <c r="N229" t="n">
        <v>3.01</v>
      </c>
      <c r="O229" t="n">
        <v>3454.41</v>
      </c>
      <c r="P229" t="n">
        <v>68.83</v>
      </c>
      <c r="Q229" t="n">
        <v>2105.05</v>
      </c>
      <c r="R229" t="n">
        <v>257.92</v>
      </c>
      <c r="S229" t="n">
        <v>60.53</v>
      </c>
      <c r="T229" t="n">
        <v>97902.87</v>
      </c>
      <c r="U229" t="n">
        <v>0.23</v>
      </c>
      <c r="V229" t="n">
        <v>0.73</v>
      </c>
      <c r="W229" t="n">
        <v>0.78</v>
      </c>
      <c r="X229" t="n">
        <v>6.33</v>
      </c>
      <c r="Y229" t="n">
        <v>1</v>
      </c>
      <c r="Z229" t="n">
        <v>10</v>
      </c>
    </row>
    <row r="230">
      <c r="A230" t="n">
        <v>0</v>
      </c>
      <c r="B230" t="n">
        <v>45</v>
      </c>
      <c r="C230" t="inlineStr">
        <is>
          <t xml:space="preserve">CONCLUIDO	</t>
        </is>
      </c>
      <c r="D230" t="n">
        <v>3.947</v>
      </c>
      <c r="E230" t="n">
        <v>25.34</v>
      </c>
      <c r="F230" t="n">
        <v>20.82</v>
      </c>
      <c r="G230" t="n">
        <v>10.16</v>
      </c>
      <c r="H230" t="n">
        <v>0.18</v>
      </c>
      <c r="I230" t="n">
        <v>123</v>
      </c>
      <c r="J230" t="n">
        <v>98.70999999999999</v>
      </c>
      <c r="K230" t="n">
        <v>39.72</v>
      </c>
      <c r="L230" t="n">
        <v>1</v>
      </c>
      <c r="M230" t="n">
        <v>121</v>
      </c>
      <c r="N230" t="n">
        <v>12.99</v>
      </c>
      <c r="O230" t="n">
        <v>12407.75</v>
      </c>
      <c r="P230" t="n">
        <v>169.64</v>
      </c>
      <c r="Q230" t="n">
        <v>2104.17</v>
      </c>
      <c r="R230" t="n">
        <v>175.98</v>
      </c>
      <c r="S230" t="n">
        <v>60.53</v>
      </c>
      <c r="T230" t="n">
        <v>57381.94</v>
      </c>
      <c r="U230" t="n">
        <v>0.34</v>
      </c>
      <c r="V230" t="n">
        <v>0.83</v>
      </c>
      <c r="W230" t="n">
        <v>0.37</v>
      </c>
      <c r="X230" t="n">
        <v>3.54</v>
      </c>
      <c r="Y230" t="n">
        <v>1</v>
      </c>
      <c r="Z230" t="n">
        <v>10</v>
      </c>
    </row>
    <row r="231">
      <c r="A231" t="n">
        <v>1</v>
      </c>
      <c r="B231" t="n">
        <v>45</v>
      </c>
      <c r="C231" t="inlineStr">
        <is>
          <t xml:space="preserve">CONCLUIDO	</t>
        </is>
      </c>
      <c r="D231" t="n">
        <v>4.2162</v>
      </c>
      <c r="E231" t="n">
        <v>23.72</v>
      </c>
      <c r="F231" t="n">
        <v>19.86</v>
      </c>
      <c r="G231" t="n">
        <v>13.09</v>
      </c>
      <c r="H231" t="n">
        <v>0.22</v>
      </c>
      <c r="I231" t="n">
        <v>91</v>
      </c>
      <c r="J231" t="n">
        <v>99.02</v>
      </c>
      <c r="K231" t="n">
        <v>39.72</v>
      </c>
      <c r="L231" t="n">
        <v>1.25</v>
      </c>
      <c r="M231" t="n">
        <v>89</v>
      </c>
      <c r="N231" t="n">
        <v>13.05</v>
      </c>
      <c r="O231" t="n">
        <v>12446.14</v>
      </c>
      <c r="P231" t="n">
        <v>155.9</v>
      </c>
      <c r="Q231" t="n">
        <v>2104.11</v>
      </c>
      <c r="R231" t="n">
        <v>144.72</v>
      </c>
      <c r="S231" t="n">
        <v>60.53</v>
      </c>
      <c r="T231" t="n">
        <v>41908.99</v>
      </c>
      <c r="U231" t="n">
        <v>0.42</v>
      </c>
      <c r="V231" t="n">
        <v>0.87</v>
      </c>
      <c r="W231" t="n">
        <v>0.31</v>
      </c>
      <c r="X231" t="n">
        <v>2.58</v>
      </c>
      <c r="Y231" t="n">
        <v>1</v>
      </c>
      <c r="Z231" t="n">
        <v>10</v>
      </c>
    </row>
    <row r="232">
      <c r="A232" t="n">
        <v>2</v>
      </c>
      <c r="B232" t="n">
        <v>45</v>
      </c>
      <c r="C232" t="inlineStr">
        <is>
          <t xml:space="preserve">CONCLUIDO	</t>
        </is>
      </c>
      <c r="D232" t="n">
        <v>4.4033</v>
      </c>
      <c r="E232" t="n">
        <v>22.71</v>
      </c>
      <c r="F232" t="n">
        <v>19.26</v>
      </c>
      <c r="G232" t="n">
        <v>16.28</v>
      </c>
      <c r="H232" t="n">
        <v>0.27</v>
      </c>
      <c r="I232" t="n">
        <v>71</v>
      </c>
      <c r="J232" t="n">
        <v>99.33</v>
      </c>
      <c r="K232" t="n">
        <v>39.72</v>
      </c>
      <c r="L232" t="n">
        <v>1.5</v>
      </c>
      <c r="M232" t="n">
        <v>69</v>
      </c>
      <c r="N232" t="n">
        <v>13.11</v>
      </c>
      <c r="O232" t="n">
        <v>12484.55</v>
      </c>
      <c r="P232" t="n">
        <v>145.3</v>
      </c>
      <c r="Q232" t="n">
        <v>2104.11</v>
      </c>
      <c r="R232" t="n">
        <v>125.04</v>
      </c>
      <c r="S232" t="n">
        <v>60.53</v>
      </c>
      <c r="T232" t="n">
        <v>32168.06</v>
      </c>
      <c r="U232" t="n">
        <v>0.48</v>
      </c>
      <c r="V232" t="n">
        <v>0.89</v>
      </c>
      <c r="W232" t="n">
        <v>0.28</v>
      </c>
      <c r="X232" t="n">
        <v>1.98</v>
      </c>
      <c r="Y232" t="n">
        <v>1</v>
      </c>
      <c r="Z232" t="n">
        <v>10</v>
      </c>
    </row>
    <row r="233">
      <c r="A233" t="n">
        <v>3</v>
      </c>
      <c r="B233" t="n">
        <v>45</v>
      </c>
      <c r="C233" t="inlineStr">
        <is>
          <t xml:space="preserve">CONCLUIDO	</t>
        </is>
      </c>
      <c r="D233" t="n">
        <v>4.5835</v>
      </c>
      <c r="E233" t="n">
        <v>21.82</v>
      </c>
      <c r="F233" t="n">
        <v>18.68</v>
      </c>
      <c r="G233" t="n">
        <v>20.01</v>
      </c>
      <c r="H233" t="n">
        <v>0.31</v>
      </c>
      <c r="I233" t="n">
        <v>56</v>
      </c>
      <c r="J233" t="n">
        <v>99.64</v>
      </c>
      <c r="K233" t="n">
        <v>39.72</v>
      </c>
      <c r="L233" t="n">
        <v>1.75</v>
      </c>
      <c r="M233" t="n">
        <v>51</v>
      </c>
      <c r="N233" t="n">
        <v>13.18</v>
      </c>
      <c r="O233" t="n">
        <v>12522.99</v>
      </c>
      <c r="P233" t="n">
        <v>133.55</v>
      </c>
      <c r="Q233" t="n">
        <v>2103.93</v>
      </c>
      <c r="R233" t="n">
        <v>105.42</v>
      </c>
      <c r="S233" t="n">
        <v>60.53</v>
      </c>
      <c r="T233" t="n">
        <v>22435</v>
      </c>
      <c r="U233" t="n">
        <v>0.57</v>
      </c>
      <c r="V233" t="n">
        <v>0.92</v>
      </c>
      <c r="W233" t="n">
        <v>0.26</v>
      </c>
      <c r="X233" t="n">
        <v>1.4</v>
      </c>
      <c r="Y233" t="n">
        <v>1</v>
      </c>
      <c r="Z233" t="n">
        <v>10</v>
      </c>
    </row>
    <row r="234">
      <c r="A234" t="n">
        <v>4</v>
      </c>
      <c r="B234" t="n">
        <v>45</v>
      </c>
      <c r="C234" t="inlineStr">
        <is>
          <t xml:space="preserve">CONCLUIDO	</t>
        </is>
      </c>
      <c r="D234" t="n">
        <v>4.6072</v>
      </c>
      <c r="E234" t="n">
        <v>21.71</v>
      </c>
      <c r="F234" t="n">
        <v>18.71</v>
      </c>
      <c r="G234" t="n">
        <v>22.91</v>
      </c>
      <c r="H234" t="n">
        <v>0.35</v>
      </c>
      <c r="I234" t="n">
        <v>49</v>
      </c>
      <c r="J234" t="n">
        <v>99.95</v>
      </c>
      <c r="K234" t="n">
        <v>39.72</v>
      </c>
      <c r="L234" t="n">
        <v>2</v>
      </c>
      <c r="M234" t="n">
        <v>17</v>
      </c>
      <c r="N234" t="n">
        <v>13.24</v>
      </c>
      <c r="O234" t="n">
        <v>12561.45</v>
      </c>
      <c r="P234" t="n">
        <v>129.18</v>
      </c>
      <c r="Q234" t="n">
        <v>2104.11</v>
      </c>
      <c r="R234" t="n">
        <v>106.28</v>
      </c>
      <c r="S234" t="n">
        <v>60.53</v>
      </c>
      <c r="T234" t="n">
        <v>22900.51</v>
      </c>
      <c r="U234" t="n">
        <v>0.57</v>
      </c>
      <c r="V234" t="n">
        <v>0.92</v>
      </c>
      <c r="W234" t="n">
        <v>0.28</v>
      </c>
      <c r="X234" t="n">
        <v>1.43</v>
      </c>
      <c r="Y234" t="n">
        <v>1</v>
      </c>
      <c r="Z234" t="n">
        <v>10</v>
      </c>
    </row>
    <row r="235">
      <c r="A235" t="n">
        <v>5</v>
      </c>
      <c r="B235" t="n">
        <v>45</v>
      </c>
      <c r="C235" t="inlineStr">
        <is>
          <t xml:space="preserve">CONCLUIDO	</t>
        </is>
      </c>
      <c r="D235" t="n">
        <v>4.6094</v>
      </c>
      <c r="E235" t="n">
        <v>21.69</v>
      </c>
      <c r="F235" t="n">
        <v>18.72</v>
      </c>
      <c r="G235" t="n">
        <v>23.4</v>
      </c>
      <c r="H235" t="n">
        <v>0.39</v>
      </c>
      <c r="I235" t="n">
        <v>48</v>
      </c>
      <c r="J235" t="n">
        <v>100.27</v>
      </c>
      <c r="K235" t="n">
        <v>39.72</v>
      </c>
      <c r="L235" t="n">
        <v>2.25</v>
      </c>
      <c r="M235" t="n">
        <v>0</v>
      </c>
      <c r="N235" t="n">
        <v>13.3</v>
      </c>
      <c r="O235" t="n">
        <v>12599.94</v>
      </c>
      <c r="P235" t="n">
        <v>128.81</v>
      </c>
      <c r="Q235" t="n">
        <v>2103.99</v>
      </c>
      <c r="R235" t="n">
        <v>105.83</v>
      </c>
      <c r="S235" t="n">
        <v>60.53</v>
      </c>
      <c r="T235" t="n">
        <v>22680.86</v>
      </c>
      <c r="U235" t="n">
        <v>0.57</v>
      </c>
      <c r="V235" t="n">
        <v>0.92</v>
      </c>
      <c r="W235" t="n">
        <v>0.3</v>
      </c>
      <c r="X235" t="n">
        <v>1.44</v>
      </c>
      <c r="Y235" t="n">
        <v>1</v>
      </c>
      <c r="Z235" t="n">
        <v>10</v>
      </c>
    </row>
    <row r="236">
      <c r="A236" t="n">
        <v>0</v>
      </c>
      <c r="B236" t="n">
        <v>105</v>
      </c>
      <c r="C236" t="inlineStr">
        <is>
          <t xml:space="preserve">CONCLUIDO	</t>
        </is>
      </c>
      <c r="D236" t="n">
        <v>2.6522</v>
      </c>
      <c r="E236" t="n">
        <v>37.7</v>
      </c>
      <c r="F236" t="n">
        <v>24.84</v>
      </c>
      <c r="G236" t="n">
        <v>5.87</v>
      </c>
      <c r="H236" t="n">
        <v>0.09</v>
      </c>
      <c r="I236" t="n">
        <v>254</v>
      </c>
      <c r="J236" t="n">
        <v>204</v>
      </c>
      <c r="K236" t="n">
        <v>55.27</v>
      </c>
      <c r="L236" t="n">
        <v>1</v>
      </c>
      <c r="M236" t="n">
        <v>252</v>
      </c>
      <c r="N236" t="n">
        <v>42.72</v>
      </c>
      <c r="O236" t="n">
        <v>25393.6</v>
      </c>
      <c r="P236" t="n">
        <v>349.39</v>
      </c>
      <c r="Q236" t="n">
        <v>2104.6</v>
      </c>
      <c r="R236" t="n">
        <v>308.25</v>
      </c>
      <c r="S236" t="n">
        <v>60.53</v>
      </c>
      <c r="T236" t="n">
        <v>122862.08</v>
      </c>
      <c r="U236" t="n">
        <v>0.2</v>
      </c>
      <c r="V236" t="n">
        <v>0.6899999999999999</v>
      </c>
      <c r="W236" t="n">
        <v>0.57</v>
      </c>
      <c r="X236" t="n">
        <v>7.55</v>
      </c>
      <c r="Y236" t="n">
        <v>1</v>
      </c>
      <c r="Z236" t="n">
        <v>10</v>
      </c>
    </row>
    <row r="237">
      <c r="A237" t="n">
        <v>1</v>
      </c>
      <c r="B237" t="n">
        <v>105</v>
      </c>
      <c r="C237" t="inlineStr">
        <is>
          <t xml:space="preserve">CONCLUIDO	</t>
        </is>
      </c>
      <c r="D237" t="n">
        <v>3.0583</v>
      </c>
      <c r="E237" t="n">
        <v>32.7</v>
      </c>
      <c r="F237" t="n">
        <v>22.67</v>
      </c>
      <c r="G237" t="n">
        <v>7.39</v>
      </c>
      <c r="H237" t="n">
        <v>0.11</v>
      </c>
      <c r="I237" t="n">
        <v>184</v>
      </c>
      <c r="J237" t="n">
        <v>204.39</v>
      </c>
      <c r="K237" t="n">
        <v>55.27</v>
      </c>
      <c r="L237" t="n">
        <v>1.25</v>
      </c>
      <c r="M237" t="n">
        <v>182</v>
      </c>
      <c r="N237" t="n">
        <v>42.87</v>
      </c>
      <c r="O237" t="n">
        <v>25442.42</v>
      </c>
      <c r="P237" t="n">
        <v>316.28</v>
      </c>
      <c r="Q237" t="n">
        <v>2104.44</v>
      </c>
      <c r="R237" t="n">
        <v>236.57</v>
      </c>
      <c r="S237" t="n">
        <v>60.53</v>
      </c>
      <c r="T237" t="n">
        <v>87371.48</v>
      </c>
      <c r="U237" t="n">
        <v>0.26</v>
      </c>
      <c r="V237" t="n">
        <v>0.76</v>
      </c>
      <c r="W237" t="n">
        <v>0.46</v>
      </c>
      <c r="X237" t="n">
        <v>5.39</v>
      </c>
      <c r="Y237" t="n">
        <v>1</v>
      </c>
      <c r="Z237" t="n">
        <v>10</v>
      </c>
    </row>
    <row r="238">
      <c r="A238" t="n">
        <v>2</v>
      </c>
      <c r="B238" t="n">
        <v>105</v>
      </c>
      <c r="C238" t="inlineStr">
        <is>
          <t xml:space="preserve">CONCLUIDO	</t>
        </is>
      </c>
      <c r="D238" t="n">
        <v>3.35</v>
      </c>
      <c r="E238" t="n">
        <v>29.85</v>
      </c>
      <c r="F238" t="n">
        <v>21.45</v>
      </c>
      <c r="G238" t="n">
        <v>8.94</v>
      </c>
      <c r="H238" t="n">
        <v>0.13</v>
      </c>
      <c r="I238" t="n">
        <v>144</v>
      </c>
      <c r="J238" t="n">
        <v>204.79</v>
      </c>
      <c r="K238" t="n">
        <v>55.27</v>
      </c>
      <c r="L238" t="n">
        <v>1.5</v>
      </c>
      <c r="M238" t="n">
        <v>142</v>
      </c>
      <c r="N238" t="n">
        <v>43.02</v>
      </c>
      <c r="O238" t="n">
        <v>25491.3</v>
      </c>
      <c r="P238" t="n">
        <v>296.57</v>
      </c>
      <c r="Q238" t="n">
        <v>2104.25</v>
      </c>
      <c r="R238" t="n">
        <v>196.62</v>
      </c>
      <c r="S238" t="n">
        <v>60.53</v>
      </c>
      <c r="T238" t="n">
        <v>67595.31</v>
      </c>
      <c r="U238" t="n">
        <v>0.31</v>
      </c>
      <c r="V238" t="n">
        <v>0.8</v>
      </c>
      <c r="W238" t="n">
        <v>0.4</v>
      </c>
      <c r="X238" t="n">
        <v>4.17</v>
      </c>
      <c r="Y238" t="n">
        <v>1</v>
      </c>
      <c r="Z238" t="n">
        <v>10</v>
      </c>
    </row>
    <row r="239">
      <c r="A239" t="n">
        <v>3</v>
      </c>
      <c r="B239" t="n">
        <v>105</v>
      </c>
      <c r="C239" t="inlineStr">
        <is>
          <t xml:space="preserve">CONCLUIDO	</t>
        </is>
      </c>
      <c r="D239" t="n">
        <v>3.569</v>
      </c>
      <c r="E239" t="n">
        <v>28.02</v>
      </c>
      <c r="F239" t="n">
        <v>20.67</v>
      </c>
      <c r="G239" t="n">
        <v>10.51</v>
      </c>
      <c r="H239" t="n">
        <v>0.15</v>
      </c>
      <c r="I239" t="n">
        <v>118</v>
      </c>
      <c r="J239" t="n">
        <v>205.18</v>
      </c>
      <c r="K239" t="n">
        <v>55.27</v>
      </c>
      <c r="L239" t="n">
        <v>1.75</v>
      </c>
      <c r="M239" t="n">
        <v>116</v>
      </c>
      <c r="N239" t="n">
        <v>43.16</v>
      </c>
      <c r="O239" t="n">
        <v>25540.22</v>
      </c>
      <c r="P239" t="n">
        <v>283.24</v>
      </c>
      <c r="Q239" t="n">
        <v>2104.14</v>
      </c>
      <c r="R239" t="n">
        <v>171.15</v>
      </c>
      <c r="S239" t="n">
        <v>60.53</v>
      </c>
      <c r="T239" t="n">
        <v>54988.93</v>
      </c>
      <c r="U239" t="n">
        <v>0.35</v>
      </c>
      <c r="V239" t="n">
        <v>0.83</v>
      </c>
      <c r="W239" t="n">
        <v>0.35</v>
      </c>
      <c r="X239" t="n">
        <v>3.39</v>
      </c>
      <c r="Y239" t="n">
        <v>1</v>
      </c>
      <c r="Z239" t="n">
        <v>10</v>
      </c>
    </row>
    <row r="240">
      <c r="A240" t="n">
        <v>4</v>
      </c>
      <c r="B240" t="n">
        <v>105</v>
      </c>
      <c r="C240" t="inlineStr">
        <is>
          <t xml:space="preserve">CONCLUIDO	</t>
        </is>
      </c>
      <c r="D240" t="n">
        <v>3.7351</v>
      </c>
      <c r="E240" t="n">
        <v>26.77</v>
      </c>
      <c r="F240" t="n">
        <v>20.15</v>
      </c>
      <c r="G240" t="n">
        <v>12.09</v>
      </c>
      <c r="H240" t="n">
        <v>0.17</v>
      </c>
      <c r="I240" t="n">
        <v>100</v>
      </c>
      <c r="J240" t="n">
        <v>205.58</v>
      </c>
      <c r="K240" t="n">
        <v>55.27</v>
      </c>
      <c r="L240" t="n">
        <v>2</v>
      </c>
      <c r="M240" t="n">
        <v>98</v>
      </c>
      <c r="N240" t="n">
        <v>43.31</v>
      </c>
      <c r="O240" t="n">
        <v>25589.2</v>
      </c>
      <c r="P240" t="n">
        <v>273.83</v>
      </c>
      <c r="Q240" t="n">
        <v>2104.26</v>
      </c>
      <c r="R240" t="n">
        <v>154.37</v>
      </c>
      <c r="S240" t="n">
        <v>60.53</v>
      </c>
      <c r="T240" t="n">
        <v>46690.87</v>
      </c>
      <c r="U240" t="n">
        <v>0.39</v>
      </c>
      <c r="V240" t="n">
        <v>0.85</v>
      </c>
      <c r="W240" t="n">
        <v>0.32</v>
      </c>
      <c r="X240" t="n">
        <v>2.87</v>
      </c>
      <c r="Y240" t="n">
        <v>1</v>
      </c>
      <c r="Z240" t="n">
        <v>10</v>
      </c>
    </row>
    <row r="241">
      <c r="A241" t="n">
        <v>5</v>
      </c>
      <c r="B241" t="n">
        <v>105</v>
      </c>
      <c r="C241" t="inlineStr">
        <is>
          <t xml:space="preserve">CONCLUIDO	</t>
        </is>
      </c>
      <c r="D241" t="n">
        <v>3.8813</v>
      </c>
      <c r="E241" t="n">
        <v>25.76</v>
      </c>
      <c r="F241" t="n">
        <v>19.71</v>
      </c>
      <c r="G241" t="n">
        <v>13.75</v>
      </c>
      <c r="H241" t="n">
        <v>0.19</v>
      </c>
      <c r="I241" t="n">
        <v>86</v>
      </c>
      <c r="J241" t="n">
        <v>205.98</v>
      </c>
      <c r="K241" t="n">
        <v>55.27</v>
      </c>
      <c r="L241" t="n">
        <v>2.25</v>
      </c>
      <c r="M241" t="n">
        <v>84</v>
      </c>
      <c r="N241" t="n">
        <v>43.46</v>
      </c>
      <c r="O241" t="n">
        <v>25638.22</v>
      </c>
      <c r="P241" t="n">
        <v>265.34</v>
      </c>
      <c r="Q241" t="n">
        <v>2104.01</v>
      </c>
      <c r="R241" t="n">
        <v>140.15</v>
      </c>
      <c r="S241" t="n">
        <v>60.53</v>
      </c>
      <c r="T241" t="n">
        <v>39651.11</v>
      </c>
      <c r="U241" t="n">
        <v>0.43</v>
      </c>
      <c r="V241" t="n">
        <v>0.87</v>
      </c>
      <c r="W241" t="n">
        <v>0.3</v>
      </c>
      <c r="X241" t="n">
        <v>2.43</v>
      </c>
      <c r="Y241" t="n">
        <v>1</v>
      </c>
      <c r="Z241" t="n">
        <v>10</v>
      </c>
    </row>
    <row r="242">
      <c r="A242" t="n">
        <v>6</v>
      </c>
      <c r="B242" t="n">
        <v>105</v>
      </c>
      <c r="C242" t="inlineStr">
        <is>
          <t xml:space="preserve">CONCLUIDO	</t>
        </is>
      </c>
      <c r="D242" t="n">
        <v>3.9927</v>
      </c>
      <c r="E242" t="n">
        <v>25.05</v>
      </c>
      <c r="F242" t="n">
        <v>19.4</v>
      </c>
      <c r="G242" t="n">
        <v>15.31</v>
      </c>
      <c r="H242" t="n">
        <v>0.22</v>
      </c>
      <c r="I242" t="n">
        <v>76</v>
      </c>
      <c r="J242" t="n">
        <v>206.38</v>
      </c>
      <c r="K242" t="n">
        <v>55.27</v>
      </c>
      <c r="L242" t="n">
        <v>2.5</v>
      </c>
      <c r="M242" t="n">
        <v>74</v>
      </c>
      <c r="N242" t="n">
        <v>43.6</v>
      </c>
      <c r="O242" t="n">
        <v>25687.3</v>
      </c>
      <c r="P242" t="n">
        <v>258.79</v>
      </c>
      <c r="Q242" t="n">
        <v>2104.24</v>
      </c>
      <c r="R242" t="n">
        <v>129.72</v>
      </c>
      <c r="S242" t="n">
        <v>60.53</v>
      </c>
      <c r="T242" t="n">
        <v>34485.99</v>
      </c>
      <c r="U242" t="n">
        <v>0.47</v>
      </c>
      <c r="V242" t="n">
        <v>0.89</v>
      </c>
      <c r="W242" t="n">
        <v>0.28</v>
      </c>
      <c r="X242" t="n">
        <v>2.12</v>
      </c>
      <c r="Y242" t="n">
        <v>1</v>
      </c>
      <c r="Z242" t="n">
        <v>10</v>
      </c>
    </row>
    <row r="243">
      <c r="A243" t="n">
        <v>7</v>
      </c>
      <c r="B243" t="n">
        <v>105</v>
      </c>
      <c r="C243" t="inlineStr">
        <is>
          <t xml:space="preserve">CONCLUIDO	</t>
        </is>
      </c>
      <c r="D243" t="n">
        <v>4.0949</v>
      </c>
      <c r="E243" t="n">
        <v>24.42</v>
      </c>
      <c r="F243" t="n">
        <v>19.14</v>
      </c>
      <c r="G243" t="n">
        <v>17.14</v>
      </c>
      <c r="H243" t="n">
        <v>0.24</v>
      </c>
      <c r="I243" t="n">
        <v>67</v>
      </c>
      <c r="J243" t="n">
        <v>206.78</v>
      </c>
      <c r="K243" t="n">
        <v>55.27</v>
      </c>
      <c r="L243" t="n">
        <v>2.75</v>
      </c>
      <c r="M243" t="n">
        <v>65</v>
      </c>
      <c r="N243" t="n">
        <v>43.75</v>
      </c>
      <c r="O243" t="n">
        <v>25736.42</v>
      </c>
      <c r="P243" t="n">
        <v>252.78</v>
      </c>
      <c r="Q243" t="n">
        <v>2104.02</v>
      </c>
      <c r="R243" t="n">
        <v>121.2</v>
      </c>
      <c r="S243" t="n">
        <v>60.53</v>
      </c>
      <c r="T243" t="n">
        <v>30270.34</v>
      </c>
      <c r="U243" t="n">
        <v>0.5</v>
      </c>
      <c r="V243" t="n">
        <v>0.9</v>
      </c>
      <c r="W243" t="n">
        <v>0.27</v>
      </c>
      <c r="X243" t="n">
        <v>1.86</v>
      </c>
      <c r="Y243" t="n">
        <v>1</v>
      </c>
      <c r="Z243" t="n">
        <v>10</v>
      </c>
    </row>
    <row r="244">
      <c r="A244" t="n">
        <v>8</v>
      </c>
      <c r="B244" t="n">
        <v>105</v>
      </c>
      <c r="C244" t="inlineStr">
        <is>
          <t xml:space="preserve">CONCLUIDO	</t>
        </is>
      </c>
      <c r="D244" t="n">
        <v>4.1709</v>
      </c>
      <c r="E244" t="n">
        <v>23.98</v>
      </c>
      <c r="F244" t="n">
        <v>18.94</v>
      </c>
      <c r="G244" t="n">
        <v>18.63</v>
      </c>
      <c r="H244" t="n">
        <v>0.26</v>
      </c>
      <c r="I244" t="n">
        <v>61</v>
      </c>
      <c r="J244" t="n">
        <v>207.17</v>
      </c>
      <c r="K244" t="n">
        <v>55.27</v>
      </c>
      <c r="L244" t="n">
        <v>3</v>
      </c>
      <c r="M244" t="n">
        <v>59</v>
      </c>
      <c r="N244" t="n">
        <v>43.9</v>
      </c>
      <c r="O244" t="n">
        <v>25785.6</v>
      </c>
      <c r="P244" t="n">
        <v>247.73</v>
      </c>
      <c r="Q244" t="n">
        <v>2104.02</v>
      </c>
      <c r="R244" t="n">
        <v>114.49</v>
      </c>
      <c r="S244" t="n">
        <v>60.53</v>
      </c>
      <c r="T244" t="n">
        <v>26943.98</v>
      </c>
      <c r="U244" t="n">
        <v>0.53</v>
      </c>
      <c r="V244" t="n">
        <v>0.91</v>
      </c>
      <c r="W244" t="n">
        <v>0.26</v>
      </c>
      <c r="X244" t="n">
        <v>1.66</v>
      </c>
      <c r="Y244" t="n">
        <v>1</v>
      </c>
      <c r="Z244" t="n">
        <v>10</v>
      </c>
    </row>
    <row r="245">
      <c r="A245" t="n">
        <v>9</v>
      </c>
      <c r="B245" t="n">
        <v>105</v>
      </c>
      <c r="C245" t="inlineStr">
        <is>
          <t xml:space="preserve">CONCLUIDO	</t>
        </is>
      </c>
      <c r="D245" t="n">
        <v>4.29</v>
      </c>
      <c r="E245" t="n">
        <v>23.31</v>
      </c>
      <c r="F245" t="n">
        <v>18.56</v>
      </c>
      <c r="G245" t="n">
        <v>20.62</v>
      </c>
      <c r="H245" t="n">
        <v>0.28</v>
      </c>
      <c r="I245" t="n">
        <v>54</v>
      </c>
      <c r="J245" t="n">
        <v>207.57</v>
      </c>
      <c r="K245" t="n">
        <v>55.27</v>
      </c>
      <c r="L245" t="n">
        <v>3.25</v>
      </c>
      <c r="M245" t="n">
        <v>52</v>
      </c>
      <c r="N245" t="n">
        <v>44.05</v>
      </c>
      <c r="O245" t="n">
        <v>25834.83</v>
      </c>
      <c r="P245" t="n">
        <v>239.95</v>
      </c>
      <c r="Q245" t="n">
        <v>2103.99</v>
      </c>
      <c r="R245" t="n">
        <v>101.71</v>
      </c>
      <c r="S245" t="n">
        <v>60.53</v>
      </c>
      <c r="T245" t="n">
        <v>20589.43</v>
      </c>
      <c r="U245" t="n">
        <v>0.6</v>
      </c>
      <c r="V245" t="n">
        <v>0.93</v>
      </c>
      <c r="W245" t="n">
        <v>0.24</v>
      </c>
      <c r="X245" t="n">
        <v>1.28</v>
      </c>
      <c r="Y245" t="n">
        <v>1</v>
      </c>
      <c r="Z245" t="n">
        <v>10</v>
      </c>
    </row>
    <row r="246">
      <c r="A246" t="n">
        <v>10</v>
      </c>
      <c r="B246" t="n">
        <v>105</v>
      </c>
      <c r="C246" t="inlineStr">
        <is>
          <t xml:space="preserve">CONCLUIDO	</t>
        </is>
      </c>
      <c r="D246" t="n">
        <v>4.2448</v>
      </c>
      <c r="E246" t="n">
        <v>23.56</v>
      </c>
      <c r="F246" t="n">
        <v>18.93</v>
      </c>
      <c r="G246" t="n">
        <v>22.27</v>
      </c>
      <c r="H246" t="n">
        <v>0.3</v>
      </c>
      <c r="I246" t="n">
        <v>51</v>
      </c>
      <c r="J246" t="n">
        <v>207.97</v>
      </c>
      <c r="K246" t="n">
        <v>55.27</v>
      </c>
      <c r="L246" t="n">
        <v>3.5</v>
      </c>
      <c r="M246" t="n">
        <v>49</v>
      </c>
      <c r="N246" t="n">
        <v>44.2</v>
      </c>
      <c r="O246" t="n">
        <v>25884.1</v>
      </c>
      <c r="P246" t="n">
        <v>242.91</v>
      </c>
      <c r="Q246" t="n">
        <v>2103.94</v>
      </c>
      <c r="R246" t="n">
        <v>116.16</v>
      </c>
      <c r="S246" t="n">
        <v>60.53</v>
      </c>
      <c r="T246" t="n">
        <v>27828.95</v>
      </c>
      <c r="U246" t="n">
        <v>0.52</v>
      </c>
      <c r="V246" t="n">
        <v>0.91</v>
      </c>
      <c r="W246" t="n">
        <v>0.21</v>
      </c>
      <c r="X246" t="n">
        <v>1.65</v>
      </c>
      <c r="Y246" t="n">
        <v>1</v>
      </c>
      <c r="Z246" t="n">
        <v>10</v>
      </c>
    </row>
    <row r="247">
      <c r="A247" t="n">
        <v>11</v>
      </c>
      <c r="B247" t="n">
        <v>105</v>
      </c>
      <c r="C247" t="inlineStr">
        <is>
          <t xml:space="preserve">CONCLUIDO	</t>
        </is>
      </c>
      <c r="D247" t="n">
        <v>4.3174</v>
      </c>
      <c r="E247" t="n">
        <v>23.16</v>
      </c>
      <c r="F247" t="n">
        <v>18.69</v>
      </c>
      <c r="G247" t="n">
        <v>23.86</v>
      </c>
      <c r="H247" t="n">
        <v>0.32</v>
      </c>
      <c r="I247" t="n">
        <v>47</v>
      </c>
      <c r="J247" t="n">
        <v>208.37</v>
      </c>
      <c r="K247" t="n">
        <v>55.27</v>
      </c>
      <c r="L247" t="n">
        <v>3.75</v>
      </c>
      <c r="M247" t="n">
        <v>45</v>
      </c>
      <c r="N247" t="n">
        <v>44.35</v>
      </c>
      <c r="O247" t="n">
        <v>25933.43</v>
      </c>
      <c r="P247" t="n">
        <v>237.34</v>
      </c>
      <c r="Q247" t="n">
        <v>2103.92</v>
      </c>
      <c r="R247" t="n">
        <v>106.98</v>
      </c>
      <c r="S247" t="n">
        <v>60.53</v>
      </c>
      <c r="T247" t="n">
        <v>23260.6</v>
      </c>
      <c r="U247" t="n">
        <v>0.57</v>
      </c>
      <c r="V247" t="n">
        <v>0.92</v>
      </c>
      <c r="W247" t="n">
        <v>0.24</v>
      </c>
      <c r="X247" t="n">
        <v>1.41</v>
      </c>
      <c r="Y247" t="n">
        <v>1</v>
      </c>
      <c r="Z247" t="n">
        <v>10</v>
      </c>
    </row>
    <row r="248">
      <c r="A248" t="n">
        <v>12</v>
      </c>
      <c r="B248" t="n">
        <v>105</v>
      </c>
      <c r="C248" t="inlineStr">
        <is>
          <t xml:space="preserve">CONCLUIDO	</t>
        </is>
      </c>
      <c r="D248" t="n">
        <v>4.3831</v>
      </c>
      <c r="E248" t="n">
        <v>22.82</v>
      </c>
      <c r="F248" t="n">
        <v>18.51</v>
      </c>
      <c r="G248" t="n">
        <v>25.82</v>
      </c>
      <c r="H248" t="n">
        <v>0.34</v>
      </c>
      <c r="I248" t="n">
        <v>43</v>
      </c>
      <c r="J248" t="n">
        <v>208.77</v>
      </c>
      <c r="K248" t="n">
        <v>55.27</v>
      </c>
      <c r="L248" t="n">
        <v>4</v>
      </c>
      <c r="M248" t="n">
        <v>41</v>
      </c>
      <c r="N248" t="n">
        <v>44.5</v>
      </c>
      <c r="O248" t="n">
        <v>25982.82</v>
      </c>
      <c r="P248" t="n">
        <v>232.43</v>
      </c>
      <c r="Q248" t="n">
        <v>2104.08</v>
      </c>
      <c r="R248" t="n">
        <v>100.84</v>
      </c>
      <c r="S248" t="n">
        <v>60.53</v>
      </c>
      <c r="T248" t="n">
        <v>20209.5</v>
      </c>
      <c r="U248" t="n">
        <v>0.6</v>
      </c>
      <c r="V248" t="n">
        <v>0.93</v>
      </c>
      <c r="W248" t="n">
        <v>0.23</v>
      </c>
      <c r="X248" t="n">
        <v>1.23</v>
      </c>
      <c r="Y248" t="n">
        <v>1</v>
      </c>
      <c r="Z248" t="n">
        <v>10</v>
      </c>
    </row>
    <row r="249">
      <c r="A249" t="n">
        <v>13</v>
      </c>
      <c r="B249" t="n">
        <v>105</v>
      </c>
      <c r="C249" t="inlineStr">
        <is>
          <t xml:space="preserve">CONCLUIDO	</t>
        </is>
      </c>
      <c r="D249" t="n">
        <v>4.4276</v>
      </c>
      <c r="E249" t="n">
        <v>22.59</v>
      </c>
      <c r="F249" t="n">
        <v>18.4</v>
      </c>
      <c r="G249" t="n">
        <v>27.6</v>
      </c>
      <c r="H249" t="n">
        <v>0.36</v>
      </c>
      <c r="I249" t="n">
        <v>40</v>
      </c>
      <c r="J249" t="n">
        <v>209.17</v>
      </c>
      <c r="K249" t="n">
        <v>55.27</v>
      </c>
      <c r="L249" t="n">
        <v>4.25</v>
      </c>
      <c r="M249" t="n">
        <v>38</v>
      </c>
      <c r="N249" t="n">
        <v>44.65</v>
      </c>
      <c r="O249" t="n">
        <v>26032.25</v>
      </c>
      <c r="P249" t="n">
        <v>228.6</v>
      </c>
      <c r="Q249" t="n">
        <v>2104.01</v>
      </c>
      <c r="R249" t="n">
        <v>97.25</v>
      </c>
      <c r="S249" t="n">
        <v>60.53</v>
      </c>
      <c r="T249" t="n">
        <v>18431.41</v>
      </c>
      <c r="U249" t="n">
        <v>0.62</v>
      </c>
      <c r="V249" t="n">
        <v>0.93</v>
      </c>
      <c r="W249" t="n">
        <v>0.23</v>
      </c>
      <c r="X249" t="n">
        <v>1.12</v>
      </c>
      <c r="Y249" t="n">
        <v>1</v>
      </c>
      <c r="Z249" t="n">
        <v>10</v>
      </c>
    </row>
    <row r="250">
      <c r="A250" t="n">
        <v>14</v>
      </c>
      <c r="B250" t="n">
        <v>105</v>
      </c>
      <c r="C250" t="inlineStr">
        <is>
          <t xml:space="preserve">CONCLUIDO	</t>
        </is>
      </c>
      <c r="D250" t="n">
        <v>4.4693</v>
      </c>
      <c r="E250" t="n">
        <v>22.38</v>
      </c>
      <c r="F250" t="n">
        <v>18.31</v>
      </c>
      <c r="G250" t="n">
        <v>29.69</v>
      </c>
      <c r="H250" t="n">
        <v>0.38</v>
      </c>
      <c r="I250" t="n">
        <v>37</v>
      </c>
      <c r="J250" t="n">
        <v>209.58</v>
      </c>
      <c r="K250" t="n">
        <v>55.27</v>
      </c>
      <c r="L250" t="n">
        <v>4.5</v>
      </c>
      <c r="M250" t="n">
        <v>35</v>
      </c>
      <c r="N250" t="n">
        <v>44.8</v>
      </c>
      <c r="O250" t="n">
        <v>26081.73</v>
      </c>
      <c r="P250" t="n">
        <v>224.97</v>
      </c>
      <c r="Q250" t="n">
        <v>2104.06</v>
      </c>
      <c r="R250" t="n">
        <v>94.25</v>
      </c>
      <c r="S250" t="n">
        <v>60.53</v>
      </c>
      <c r="T250" t="n">
        <v>16943.41</v>
      </c>
      <c r="U250" t="n">
        <v>0.64</v>
      </c>
      <c r="V250" t="n">
        <v>0.9399999999999999</v>
      </c>
      <c r="W250" t="n">
        <v>0.22</v>
      </c>
      <c r="X250" t="n">
        <v>1.03</v>
      </c>
      <c r="Y250" t="n">
        <v>1</v>
      </c>
      <c r="Z250" t="n">
        <v>10</v>
      </c>
    </row>
    <row r="251">
      <c r="A251" t="n">
        <v>15</v>
      </c>
      <c r="B251" t="n">
        <v>105</v>
      </c>
      <c r="C251" t="inlineStr">
        <is>
          <t xml:space="preserve">CONCLUIDO	</t>
        </is>
      </c>
      <c r="D251" t="n">
        <v>4.4959</v>
      </c>
      <c r="E251" t="n">
        <v>22.24</v>
      </c>
      <c r="F251" t="n">
        <v>18.26</v>
      </c>
      <c r="G251" t="n">
        <v>31.3</v>
      </c>
      <c r="H251" t="n">
        <v>0.4</v>
      </c>
      <c r="I251" t="n">
        <v>35</v>
      </c>
      <c r="J251" t="n">
        <v>209.98</v>
      </c>
      <c r="K251" t="n">
        <v>55.27</v>
      </c>
      <c r="L251" t="n">
        <v>4.75</v>
      </c>
      <c r="M251" t="n">
        <v>33</v>
      </c>
      <c r="N251" t="n">
        <v>44.95</v>
      </c>
      <c r="O251" t="n">
        <v>26131.27</v>
      </c>
      <c r="P251" t="n">
        <v>221.08</v>
      </c>
      <c r="Q251" t="n">
        <v>2104.04</v>
      </c>
      <c r="R251" t="n">
        <v>92.59</v>
      </c>
      <c r="S251" t="n">
        <v>60.53</v>
      </c>
      <c r="T251" t="n">
        <v>16127.47</v>
      </c>
      <c r="U251" t="n">
        <v>0.65</v>
      </c>
      <c r="V251" t="n">
        <v>0.9399999999999999</v>
      </c>
      <c r="W251" t="n">
        <v>0.22</v>
      </c>
      <c r="X251" t="n">
        <v>0.98</v>
      </c>
      <c r="Y251" t="n">
        <v>1</v>
      </c>
      <c r="Z251" t="n">
        <v>10</v>
      </c>
    </row>
    <row r="252">
      <c r="A252" t="n">
        <v>16</v>
      </c>
      <c r="B252" t="n">
        <v>105</v>
      </c>
      <c r="C252" t="inlineStr">
        <is>
          <t xml:space="preserve">CONCLUIDO	</t>
        </is>
      </c>
      <c r="D252" t="n">
        <v>4.5263</v>
      </c>
      <c r="E252" t="n">
        <v>22.09</v>
      </c>
      <c r="F252" t="n">
        <v>18.19</v>
      </c>
      <c r="G252" t="n">
        <v>33.07</v>
      </c>
      <c r="H252" t="n">
        <v>0.42</v>
      </c>
      <c r="I252" t="n">
        <v>33</v>
      </c>
      <c r="J252" t="n">
        <v>210.38</v>
      </c>
      <c r="K252" t="n">
        <v>55.27</v>
      </c>
      <c r="L252" t="n">
        <v>5</v>
      </c>
      <c r="M252" t="n">
        <v>31</v>
      </c>
      <c r="N252" t="n">
        <v>45.11</v>
      </c>
      <c r="O252" t="n">
        <v>26180.86</v>
      </c>
      <c r="P252" t="n">
        <v>217.45</v>
      </c>
      <c r="Q252" t="n">
        <v>2103.89</v>
      </c>
      <c r="R252" t="n">
        <v>90.16</v>
      </c>
      <c r="S252" t="n">
        <v>60.53</v>
      </c>
      <c r="T252" t="n">
        <v>14922.26</v>
      </c>
      <c r="U252" t="n">
        <v>0.67</v>
      </c>
      <c r="V252" t="n">
        <v>0.9399999999999999</v>
      </c>
      <c r="W252" t="n">
        <v>0.22</v>
      </c>
      <c r="X252" t="n">
        <v>0.91</v>
      </c>
      <c r="Y252" t="n">
        <v>1</v>
      </c>
      <c r="Z252" t="n">
        <v>10</v>
      </c>
    </row>
    <row r="253">
      <c r="A253" t="n">
        <v>17</v>
      </c>
      <c r="B253" t="n">
        <v>105</v>
      </c>
      <c r="C253" t="inlineStr">
        <is>
          <t xml:space="preserve">CONCLUIDO	</t>
        </is>
      </c>
      <c r="D253" t="n">
        <v>4.5568</v>
      </c>
      <c r="E253" t="n">
        <v>21.94</v>
      </c>
      <c r="F253" t="n">
        <v>18.12</v>
      </c>
      <c r="G253" t="n">
        <v>35.08</v>
      </c>
      <c r="H253" t="n">
        <v>0.44</v>
      </c>
      <c r="I253" t="n">
        <v>31</v>
      </c>
      <c r="J253" t="n">
        <v>210.78</v>
      </c>
      <c r="K253" t="n">
        <v>55.27</v>
      </c>
      <c r="L253" t="n">
        <v>5.25</v>
      </c>
      <c r="M253" t="n">
        <v>29</v>
      </c>
      <c r="N253" t="n">
        <v>45.26</v>
      </c>
      <c r="O253" t="n">
        <v>26230.5</v>
      </c>
      <c r="P253" t="n">
        <v>213.26</v>
      </c>
      <c r="Q253" t="n">
        <v>2103.96</v>
      </c>
      <c r="R253" t="n">
        <v>88.04000000000001</v>
      </c>
      <c r="S253" t="n">
        <v>60.53</v>
      </c>
      <c r="T253" t="n">
        <v>13871.71</v>
      </c>
      <c r="U253" t="n">
        <v>0.6899999999999999</v>
      </c>
      <c r="V253" t="n">
        <v>0.95</v>
      </c>
      <c r="W253" t="n">
        <v>0.22</v>
      </c>
      <c r="X253" t="n">
        <v>0.85</v>
      </c>
      <c r="Y253" t="n">
        <v>1</v>
      </c>
      <c r="Z253" t="n">
        <v>10</v>
      </c>
    </row>
    <row r="254">
      <c r="A254" t="n">
        <v>18</v>
      </c>
      <c r="B254" t="n">
        <v>105</v>
      </c>
      <c r="C254" t="inlineStr">
        <is>
          <t xml:space="preserve">CONCLUIDO	</t>
        </is>
      </c>
      <c r="D254" t="n">
        <v>4.5904</v>
      </c>
      <c r="E254" t="n">
        <v>21.78</v>
      </c>
      <c r="F254" t="n">
        <v>18.04</v>
      </c>
      <c r="G254" t="n">
        <v>37.33</v>
      </c>
      <c r="H254" t="n">
        <v>0.46</v>
      </c>
      <c r="I254" t="n">
        <v>29</v>
      </c>
      <c r="J254" t="n">
        <v>211.18</v>
      </c>
      <c r="K254" t="n">
        <v>55.27</v>
      </c>
      <c r="L254" t="n">
        <v>5.5</v>
      </c>
      <c r="M254" t="n">
        <v>27</v>
      </c>
      <c r="N254" t="n">
        <v>45.41</v>
      </c>
      <c r="O254" t="n">
        <v>26280.2</v>
      </c>
      <c r="P254" t="n">
        <v>209.61</v>
      </c>
      <c r="Q254" t="n">
        <v>2103.99</v>
      </c>
      <c r="R254" t="n">
        <v>85.43000000000001</v>
      </c>
      <c r="S254" t="n">
        <v>60.53</v>
      </c>
      <c r="T254" t="n">
        <v>12573.04</v>
      </c>
      <c r="U254" t="n">
        <v>0.71</v>
      </c>
      <c r="V254" t="n">
        <v>0.95</v>
      </c>
      <c r="W254" t="n">
        <v>0.21</v>
      </c>
      <c r="X254" t="n">
        <v>0.77</v>
      </c>
      <c r="Y254" t="n">
        <v>1</v>
      </c>
      <c r="Z254" t="n">
        <v>10</v>
      </c>
    </row>
    <row r="255">
      <c r="A255" t="n">
        <v>19</v>
      </c>
      <c r="B255" t="n">
        <v>105</v>
      </c>
      <c r="C255" t="inlineStr">
        <is>
          <t xml:space="preserve">CONCLUIDO	</t>
        </is>
      </c>
      <c r="D255" t="n">
        <v>4.6444</v>
      </c>
      <c r="E255" t="n">
        <v>21.53</v>
      </c>
      <c r="F255" t="n">
        <v>17.87</v>
      </c>
      <c r="G255" t="n">
        <v>39.71</v>
      </c>
      <c r="H255" t="n">
        <v>0.48</v>
      </c>
      <c r="I255" t="n">
        <v>27</v>
      </c>
      <c r="J255" t="n">
        <v>211.59</v>
      </c>
      <c r="K255" t="n">
        <v>55.27</v>
      </c>
      <c r="L255" t="n">
        <v>5.75</v>
      </c>
      <c r="M255" t="n">
        <v>25</v>
      </c>
      <c r="N255" t="n">
        <v>45.57</v>
      </c>
      <c r="O255" t="n">
        <v>26329.94</v>
      </c>
      <c r="P255" t="n">
        <v>203.9</v>
      </c>
      <c r="Q255" t="n">
        <v>2104.04</v>
      </c>
      <c r="R255" t="n">
        <v>79.7</v>
      </c>
      <c r="S255" t="n">
        <v>60.53</v>
      </c>
      <c r="T255" t="n">
        <v>9720.98</v>
      </c>
      <c r="U255" t="n">
        <v>0.76</v>
      </c>
      <c r="V255" t="n">
        <v>0.96</v>
      </c>
      <c r="W255" t="n">
        <v>0.2</v>
      </c>
      <c r="X255" t="n">
        <v>0.59</v>
      </c>
      <c r="Y255" t="n">
        <v>1</v>
      </c>
      <c r="Z255" t="n">
        <v>10</v>
      </c>
    </row>
    <row r="256">
      <c r="A256" t="n">
        <v>20</v>
      </c>
      <c r="B256" t="n">
        <v>105</v>
      </c>
      <c r="C256" t="inlineStr">
        <is>
          <t xml:space="preserve">CONCLUIDO	</t>
        </is>
      </c>
      <c r="D256" t="n">
        <v>4.6131</v>
      </c>
      <c r="E256" t="n">
        <v>21.68</v>
      </c>
      <c r="F256" t="n">
        <v>18.06</v>
      </c>
      <c r="G256" t="n">
        <v>41.67</v>
      </c>
      <c r="H256" t="n">
        <v>0.5</v>
      </c>
      <c r="I256" t="n">
        <v>26</v>
      </c>
      <c r="J256" t="n">
        <v>211.99</v>
      </c>
      <c r="K256" t="n">
        <v>55.27</v>
      </c>
      <c r="L256" t="n">
        <v>6</v>
      </c>
      <c r="M256" t="n">
        <v>24</v>
      </c>
      <c r="N256" t="n">
        <v>45.72</v>
      </c>
      <c r="O256" t="n">
        <v>26379.74</v>
      </c>
      <c r="P256" t="n">
        <v>204.72</v>
      </c>
      <c r="Q256" t="n">
        <v>2103.95</v>
      </c>
      <c r="R256" t="n">
        <v>86.56999999999999</v>
      </c>
      <c r="S256" t="n">
        <v>60.53</v>
      </c>
      <c r="T256" t="n">
        <v>13158.13</v>
      </c>
      <c r="U256" t="n">
        <v>0.7</v>
      </c>
      <c r="V256" t="n">
        <v>0.95</v>
      </c>
      <c r="W256" t="n">
        <v>0.2</v>
      </c>
      <c r="X256" t="n">
        <v>0.78</v>
      </c>
      <c r="Y256" t="n">
        <v>1</v>
      </c>
      <c r="Z256" t="n">
        <v>10</v>
      </c>
    </row>
    <row r="257">
      <c r="A257" t="n">
        <v>21</v>
      </c>
      <c r="B257" t="n">
        <v>105</v>
      </c>
      <c r="C257" t="inlineStr">
        <is>
          <t xml:space="preserve">CONCLUIDO	</t>
        </is>
      </c>
      <c r="D257" t="n">
        <v>4.6562</v>
      </c>
      <c r="E257" t="n">
        <v>21.48</v>
      </c>
      <c r="F257" t="n">
        <v>17.94</v>
      </c>
      <c r="G257" t="n">
        <v>44.85</v>
      </c>
      <c r="H257" t="n">
        <v>0.52</v>
      </c>
      <c r="I257" t="n">
        <v>24</v>
      </c>
      <c r="J257" t="n">
        <v>212.4</v>
      </c>
      <c r="K257" t="n">
        <v>55.27</v>
      </c>
      <c r="L257" t="n">
        <v>6.25</v>
      </c>
      <c r="M257" t="n">
        <v>22</v>
      </c>
      <c r="N257" t="n">
        <v>45.87</v>
      </c>
      <c r="O257" t="n">
        <v>26429.59</v>
      </c>
      <c r="P257" t="n">
        <v>199.29</v>
      </c>
      <c r="Q257" t="n">
        <v>2103.89</v>
      </c>
      <c r="R257" t="n">
        <v>82.22</v>
      </c>
      <c r="S257" t="n">
        <v>60.53</v>
      </c>
      <c r="T257" t="n">
        <v>10996.54</v>
      </c>
      <c r="U257" t="n">
        <v>0.74</v>
      </c>
      <c r="V257" t="n">
        <v>0.96</v>
      </c>
      <c r="W257" t="n">
        <v>0.2</v>
      </c>
      <c r="X257" t="n">
        <v>0.66</v>
      </c>
      <c r="Y257" t="n">
        <v>1</v>
      </c>
      <c r="Z257" t="n">
        <v>10</v>
      </c>
    </row>
    <row r="258">
      <c r="A258" t="n">
        <v>22</v>
      </c>
      <c r="B258" t="n">
        <v>105</v>
      </c>
      <c r="C258" t="inlineStr">
        <is>
          <t xml:space="preserve">CONCLUIDO	</t>
        </is>
      </c>
      <c r="D258" t="n">
        <v>4.6694</v>
      </c>
      <c r="E258" t="n">
        <v>21.42</v>
      </c>
      <c r="F258" t="n">
        <v>17.92</v>
      </c>
      <c r="G258" t="n">
        <v>46.74</v>
      </c>
      <c r="H258" t="n">
        <v>0.54</v>
      </c>
      <c r="I258" t="n">
        <v>23</v>
      </c>
      <c r="J258" t="n">
        <v>212.8</v>
      </c>
      <c r="K258" t="n">
        <v>55.27</v>
      </c>
      <c r="L258" t="n">
        <v>6.5</v>
      </c>
      <c r="M258" t="n">
        <v>18</v>
      </c>
      <c r="N258" t="n">
        <v>46.03</v>
      </c>
      <c r="O258" t="n">
        <v>26479.5</v>
      </c>
      <c r="P258" t="n">
        <v>195.78</v>
      </c>
      <c r="Q258" t="n">
        <v>2103.89</v>
      </c>
      <c r="R258" t="n">
        <v>81.45</v>
      </c>
      <c r="S258" t="n">
        <v>60.53</v>
      </c>
      <c r="T258" t="n">
        <v>10615.34</v>
      </c>
      <c r="U258" t="n">
        <v>0.74</v>
      </c>
      <c r="V258" t="n">
        <v>0.96</v>
      </c>
      <c r="W258" t="n">
        <v>0.2</v>
      </c>
      <c r="X258" t="n">
        <v>0.64</v>
      </c>
      <c r="Y258" t="n">
        <v>1</v>
      </c>
      <c r="Z258" t="n">
        <v>10</v>
      </c>
    </row>
    <row r="259">
      <c r="A259" t="n">
        <v>23</v>
      </c>
      <c r="B259" t="n">
        <v>105</v>
      </c>
      <c r="C259" t="inlineStr">
        <is>
          <t xml:space="preserve">CONCLUIDO	</t>
        </is>
      </c>
      <c r="D259" t="n">
        <v>4.684</v>
      </c>
      <c r="E259" t="n">
        <v>21.35</v>
      </c>
      <c r="F259" t="n">
        <v>17.89</v>
      </c>
      <c r="G259" t="n">
        <v>48.8</v>
      </c>
      <c r="H259" t="n">
        <v>0.5600000000000001</v>
      </c>
      <c r="I259" t="n">
        <v>22</v>
      </c>
      <c r="J259" t="n">
        <v>213.21</v>
      </c>
      <c r="K259" t="n">
        <v>55.27</v>
      </c>
      <c r="L259" t="n">
        <v>6.75</v>
      </c>
      <c r="M259" t="n">
        <v>12</v>
      </c>
      <c r="N259" t="n">
        <v>46.18</v>
      </c>
      <c r="O259" t="n">
        <v>26529.46</v>
      </c>
      <c r="P259" t="n">
        <v>193.1</v>
      </c>
      <c r="Q259" t="n">
        <v>2103.84</v>
      </c>
      <c r="R259" t="n">
        <v>80.39</v>
      </c>
      <c r="S259" t="n">
        <v>60.53</v>
      </c>
      <c r="T259" t="n">
        <v>10087.72</v>
      </c>
      <c r="U259" t="n">
        <v>0.75</v>
      </c>
      <c r="V259" t="n">
        <v>0.96</v>
      </c>
      <c r="W259" t="n">
        <v>0.21</v>
      </c>
      <c r="X259" t="n">
        <v>0.62</v>
      </c>
      <c r="Y259" t="n">
        <v>1</v>
      </c>
      <c r="Z259" t="n">
        <v>10</v>
      </c>
    </row>
    <row r="260">
      <c r="A260" t="n">
        <v>24</v>
      </c>
      <c r="B260" t="n">
        <v>105</v>
      </c>
      <c r="C260" t="inlineStr">
        <is>
          <t xml:space="preserve">CONCLUIDO	</t>
        </is>
      </c>
      <c r="D260" t="n">
        <v>4.679</v>
      </c>
      <c r="E260" t="n">
        <v>21.37</v>
      </c>
      <c r="F260" t="n">
        <v>17.92</v>
      </c>
      <c r="G260" t="n">
        <v>48.86</v>
      </c>
      <c r="H260" t="n">
        <v>0.58</v>
      </c>
      <c r="I260" t="n">
        <v>22</v>
      </c>
      <c r="J260" t="n">
        <v>213.61</v>
      </c>
      <c r="K260" t="n">
        <v>55.27</v>
      </c>
      <c r="L260" t="n">
        <v>7</v>
      </c>
      <c r="M260" t="n">
        <v>4</v>
      </c>
      <c r="N260" t="n">
        <v>46.34</v>
      </c>
      <c r="O260" t="n">
        <v>26579.47</v>
      </c>
      <c r="P260" t="n">
        <v>191.92</v>
      </c>
      <c r="Q260" t="n">
        <v>2104.13</v>
      </c>
      <c r="R260" t="n">
        <v>80.76000000000001</v>
      </c>
      <c r="S260" t="n">
        <v>60.53</v>
      </c>
      <c r="T260" t="n">
        <v>10274.43</v>
      </c>
      <c r="U260" t="n">
        <v>0.75</v>
      </c>
      <c r="V260" t="n">
        <v>0.96</v>
      </c>
      <c r="W260" t="n">
        <v>0.22</v>
      </c>
      <c r="X260" t="n">
        <v>0.64</v>
      </c>
      <c r="Y260" t="n">
        <v>1</v>
      </c>
      <c r="Z260" t="n">
        <v>10</v>
      </c>
    </row>
    <row r="261">
      <c r="A261" t="n">
        <v>25</v>
      </c>
      <c r="B261" t="n">
        <v>105</v>
      </c>
      <c r="C261" t="inlineStr">
        <is>
          <t xml:space="preserve">CONCLUIDO	</t>
        </is>
      </c>
      <c r="D261" t="n">
        <v>4.6748</v>
      </c>
      <c r="E261" t="n">
        <v>21.39</v>
      </c>
      <c r="F261" t="n">
        <v>17.93</v>
      </c>
      <c r="G261" t="n">
        <v>48.91</v>
      </c>
      <c r="H261" t="n">
        <v>0.6</v>
      </c>
      <c r="I261" t="n">
        <v>22</v>
      </c>
      <c r="J261" t="n">
        <v>214.02</v>
      </c>
      <c r="K261" t="n">
        <v>55.27</v>
      </c>
      <c r="L261" t="n">
        <v>7.25</v>
      </c>
      <c r="M261" t="n">
        <v>0</v>
      </c>
      <c r="N261" t="n">
        <v>46.49</v>
      </c>
      <c r="O261" t="n">
        <v>26629.54</v>
      </c>
      <c r="P261" t="n">
        <v>191.87</v>
      </c>
      <c r="Q261" t="n">
        <v>2103.95</v>
      </c>
      <c r="R261" t="n">
        <v>81.26000000000001</v>
      </c>
      <c r="S261" t="n">
        <v>60.53</v>
      </c>
      <c r="T261" t="n">
        <v>10524.56</v>
      </c>
      <c r="U261" t="n">
        <v>0.74</v>
      </c>
      <c r="V261" t="n">
        <v>0.96</v>
      </c>
      <c r="W261" t="n">
        <v>0.23</v>
      </c>
      <c r="X261" t="n">
        <v>0.66</v>
      </c>
      <c r="Y261" t="n">
        <v>1</v>
      </c>
      <c r="Z261" t="n">
        <v>10</v>
      </c>
    </row>
    <row r="262">
      <c r="A262" t="n">
        <v>0</v>
      </c>
      <c r="B262" t="n">
        <v>60</v>
      </c>
      <c r="C262" t="inlineStr">
        <is>
          <t xml:space="preserve">CONCLUIDO	</t>
        </is>
      </c>
      <c r="D262" t="n">
        <v>3.5815</v>
      </c>
      <c r="E262" t="n">
        <v>27.92</v>
      </c>
      <c r="F262" t="n">
        <v>21.8</v>
      </c>
      <c r="G262" t="n">
        <v>8.390000000000001</v>
      </c>
      <c r="H262" t="n">
        <v>0.14</v>
      </c>
      <c r="I262" t="n">
        <v>156</v>
      </c>
      <c r="J262" t="n">
        <v>124.63</v>
      </c>
      <c r="K262" t="n">
        <v>45</v>
      </c>
      <c r="L262" t="n">
        <v>1</v>
      </c>
      <c r="M262" t="n">
        <v>154</v>
      </c>
      <c r="N262" t="n">
        <v>18.64</v>
      </c>
      <c r="O262" t="n">
        <v>15605.44</v>
      </c>
      <c r="P262" t="n">
        <v>215.07</v>
      </c>
      <c r="Q262" t="n">
        <v>2104.18</v>
      </c>
      <c r="R262" t="n">
        <v>208.44</v>
      </c>
      <c r="S262" t="n">
        <v>60.53</v>
      </c>
      <c r="T262" t="n">
        <v>73446.32000000001</v>
      </c>
      <c r="U262" t="n">
        <v>0.29</v>
      </c>
      <c r="V262" t="n">
        <v>0.79</v>
      </c>
      <c r="W262" t="n">
        <v>0.41</v>
      </c>
      <c r="X262" t="n">
        <v>4.52</v>
      </c>
      <c r="Y262" t="n">
        <v>1</v>
      </c>
      <c r="Z262" t="n">
        <v>10</v>
      </c>
    </row>
    <row r="263">
      <c r="A263" t="n">
        <v>1</v>
      </c>
      <c r="B263" t="n">
        <v>60</v>
      </c>
      <c r="C263" t="inlineStr">
        <is>
          <t xml:space="preserve">CONCLUIDO	</t>
        </is>
      </c>
      <c r="D263" t="n">
        <v>3.8898</v>
      </c>
      <c r="E263" t="n">
        <v>25.71</v>
      </c>
      <c r="F263" t="n">
        <v>20.61</v>
      </c>
      <c r="G263" t="n">
        <v>10.66</v>
      </c>
      <c r="H263" t="n">
        <v>0.18</v>
      </c>
      <c r="I263" t="n">
        <v>116</v>
      </c>
      <c r="J263" t="n">
        <v>124.96</v>
      </c>
      <c r="K263" t="n">
        <v>45</v>
      </c>
      <c r="L263" t="n">
        <v>1.25</v>
      </c>
      <c r="M263" t="n">
        <v>114</v>
      </c>
      <c r="N263" t="n">
        <v>18.71</v>
      </c>
      <c r="O263" t="n">
        <v>15645.96</v>
      </c>
      <c r="P263" t="n">
        <v>198.98</v>
      </c>
      <c r="Q263" t="n">
        <v>2104.28</v>
      </c>
      <c r="R263" t="n">
        <v>169.5</v>
      </c>
      <c r="S263" t="n">
        <v>60.53</v>
      </c>
      <c r="T263" t="n">
        <v>54174.38</v>
      </c>
      <c r="U263" t="n">
        <v>0.36</v>
      </c>
      <c r="V263" t="n">
        <v>0.83</v>
      </c>
      <c r="W263" t="n">
        <v>0.35</v>
      </c>
      <c r="X263" t="n">
        <v>3.33</v>
      </c>
      <c r="Y263" t="n">
        <v>1</v>
      </c>
      <c r="Z263" t="n">
        <v>10</v>
      </c>
    </row>
    <row r="264">
      <c r="A264" t="n">
        <v>2</v>
      </c>
      <c r="B264" t="n">
        <v>60</v>
      </c>
      <c r="C264" t="inlineStr">
        <is>
          <t xml:space="preserve">CONCLUIDO	</t>
        </is>
      </c>
      <c r="D264" t="n">
        <v>4.1112</v>
      </c>
      <c r="E264" t="n">
        <v>24.32</v>
      </c>
      <c r="F264" t="n">
        <v>19.87</v>
      </c>
      <c r="G264" t="n">
        <v>13.1</v>
      </c>
      <c r="H264" t="n">
        <v>0.21</v>
      </c>
      <c r="I264" t="n">
        <v>91</v>
      </c>
      <c r="J264" t="n">
        <v>125.29</v>
      </c>
      <c r="K264" t="n">
        <v>45</v>
      </c>
      <c r="L264" t="n">
        <v>1.5</v>
      </c>
      <c r="M264" t="n">
        <v>89</v>
      </c>
      <c r="N264" t="n">
        <v>18.79</v>
      </c>
      <c r="O264" t="n">
        <v>15686.51</v>
      </c>
      <c r="P264" t="n">
        <v>187.42</v>
      </c>
      <c r="Q264" t="n">
        <v>2104.17</v>
      </c>
      <c r="R264" t="n">
        <v>144.88</v>
      </c>
      <c r="S264" t="n">
        <v>60.53</v>
      </c>
      <c r="T264" t="n">
        <v>41987.76</v>
      </c>
      <c r="U264" t="n">
        <v>0.42</v>
      </c>
      <c r="V264" t="n">
        <v>0.87</v>
      </c>
      <c r="W264" t="n">
        <v>0.31</v>
      </c>
      <c r="X264" t="n">
        <v>2.59</v>
      </c>
      <c r="Y264" t="n">
        <v>1</v>
      </c>
      <c r="Z264" t="n">
        <v>10</v>
      </c>
    </row>
    <row r="265">
      <c r="A265" t="n">
        <v>3</v>
      </c>
      <c r="B265" t="n">
        <v>60</v>
      </c>
      <c r="C265" t="inlineStr">
        <is>
          <t xml:space="preserve">CONCLUIDO	</t>
        </is>
      </c>
      <c r="D265" t="n">
        <v>4.2789</v>
      </c>
      <c r="E265" t="n">
        <v>23.37</v>
      </c>
      <c r="F265" t="n">
        <v>19.35</v>
      </c>
      <c r="G265" t="n">
        <v>15.69</v>
      </c>
      <c r="H265" t="n">
        <v>0.25</v>
      </c>
      <c r="I265" t="n">
        <v>74</v>
      </c>
      <c r="J265" t="n">
        <v>125.62</v>
      </c>
      <c r="K265" t="n">
        <v>45</v>
      </c>
      <c r="L265" t="n">
        <v>1.75</v>
      </c>
      <c r="M265" t="n">
        <v>72</v>
      </c>
      <c r="N265" t="n">
        <v>18.87</v>
      </c>
      <c r="O265" t="n">
        <v>15727.09</v>
      </c>
      <c r="P265" t="n">
        <v>177.74</v>
      </c>
      <c r="Q265" t="n">
        <v>2104.01</v>
      </c>
      <c r="R265" t="n">
        <v>127.87</v>
      </c>
      <c r="S265" t="n">
        <v>60.53</v>
      </c>
      <c r="T265" t="n">
        <v>33570.83</v>
      </c>
      <c r="U265" t="n">
        <v>0.47</v>
      </c>
      <c r="V265" t="n">
        <v>0.89</v>
      </c>
      <c r="W265" t="n">
        <v>0.29</v>
      </c>
      <c r="X265" t="n">
        <v>2.07</v>
      </c>
      <c r="Y265" t="n">
        <v>1</v>
      </c>
      <c r="Z265" t="n">
        <v>10</v>
      </c>
    </row>
    <row r="266">
      <c r="A266" t="n">
        <v>4</v>
      </c>
      <c r="B266" t="n">
        <v>60</v>
      </c>
      <c r="C266" t="inlineStr">
        <is>
          <t xml:space="preserve">CONCLUIDO	</t>
        </is>
      </c>
      <c r="D266" t="n">
        <v>4.4069</v>
      </c>
      <c r="E266" t="n">
        <v>22.69</v>
      </c>
      <c r="F266" t="n">
        <v>18.98</v>
      </c>
      <c r="G266" t="n">
        <v>18.36</v>
      </c>
      <c r="H266" t="n">
        <v>0.28</v>
      </c>
      <c r="I266" t="n">
        <v>62</v>
      </c>
      <c r="J266" t="n">
        <v>125.95</v>
      </c>
      <c r="K266" t="n">
        <v>45</v>
      </c>
      <c r="L266" t="n">
        <v>2</v>
      </c>
      <c r="M266" t="n">
        <v>60</v>
      </c>
      <c r="N266" t="n">
        <v>18.95</v>
      </c>
      <c r="O266" t="n">
        <v>15767.7</v>
      </c>
      <c r="P266" t="n">
        <v>169.8</v>
      </c>
      <c r="Q266" t="n">
        <v>2104.13</v>
      </c>
      <c r="R266" t="n">
        <v>115.61</v>
      </c>
      <c r="S266" t="n">
        <v>60.53</v>
      </c>
      <c r="T266" t="n">
        <v>27499.64</v>
      </c>
      <c r="U266" t="n">
        <v>0.52</v>
      </c>
      <c r="V266" t="n">
        <v>0.91</v>
      </c>
      <c r="W266" t="n">
        <v>0.27</v>
      </c>
      <c r="X266" t="n">
        <v>1.7</v>
      </c>
      <c r="Y266" t="n">
        <v>1</v>
      </c>
      <c r="Z266" t="n">
        <v>10</v>
      </c>
    </row>
    <row r="267">
      <c r="A267" t="n">
        <v>5</v>
      </c>
      <c r="B267" t="n">
        <v>60</v>
      </c>
      <c r="C267" t="inlineStr">
        <is>
          <t xml:space="preserve">CONCLUIDO	</t>
        </is>
      </c>
      <c r="D267" t="n">
        <v>4.537</v>
      </c>
      <c r="E267" t="n">
        <v>22.04</v>
      </c>
      <c r="F267" t="n">
        <v>18.55</v>
      </c>
      <c r="G267" t="n">
        <v>21.01</v>
      </c>
      <c r="H267" t="n">
        <v>0.31</v>
      </c>
      <c r="I267" t="n">
        <v>53</v>
      </c>
      <c r="J267" t="n">
        <v>126.28</v>
      </c>
      <c r="K267" t="n">
        <v>45</v>
      </c>
      <c r="L267" t="n">
        <v>2.25</v>
      </c>
      <c r="M267" t="n">
        <v>51</v>
      </c>
      <c r="N267" t="n">
        <v>19.03</v>
      </c>
      <c r="O267" t="n">
        <v>15808.34</v>
      </c>
      <c r="P267" t="n">
        <v>160.6</v>
      </c>
      <c r="Q267" t="n">
        <v>2104.18</v>
      </c>
      <c r="R267" t="n">
        <v>102.14</v>
      </c>
      <c r="S267" t="n">
        <v>60.53</v>
      </c>
      <c r="T267" t="n">
        <v>20810.56</v>
      </c>
      <c r="U267" t="n">
        <v>0.59</v>
      </c>
      <c r="V267" t="n">
        <v>0.93</v>
      </c>
      <c r="W267" t="n">
        <v>0.23</v>
      </c>
      <c r="X267" t="n">
        <v>1.28</v>
      </c>
      <c r="Y267" t="n">
        <v>1</v>
      </c>
      <c r="Z267" t="n">
        <v>10</v>
      </c>
    </row>
    <row r="268">
      <c r="A268" t="n">
        <v>6</v>
      </c>
      <c r="B268" t="n">
        <v>60</v>
      </c>
      <c r="C268" t="inlineStr">
        <is>
          <t xml:space="preserve">CONCLUIDO	</t>
        </is>
      </c>
      <c r="D268" t="n">
        <v>4.5352</v>
      </c>
      <c r="E268" t="n">
        <v>22.05</v>
      </c>
      <c r="F268" t="n">
        <v>18.72</v>
      </c>
      <c r="G268" t="n">
        <v>23.89</v>
      </c>
      <c r="H268" t="n">
        <v>0.35</v>
      </c>
      <c r="I268" t="n">
        <v>47</v>
      </c>
      <c r="J268" t="n">
        <v>126.61</v>
      </c>
      <c r="K268" t="n">
        <v>45</v>
      </c>
      <c r="L268" t="n">
        <v>2.5</v>
      </c>
      <c r="M268" t="n">
        <v>45</v>
      </c>
      <c r="N268" t="n">
        <v>19.11</v>
      </c>
      <c r="O268" t="n">
        <v>15849</v>
      </c>
      <c r="P268" t="n">
        <v>157.72</v>
      </c>
      <c r="Q268" t="n">
        <v>2104</v>
      </c>
      <c r="R268" t="n">
        <v>107.8</v>
      </c>
      <c r="S268" t="n">
        <v>60.53</v>
      </c>
      <c r="T268" t="n">
        <v>23670.26</v>
      </c>
      <c r="U268" t="n">
        <v>0.5600000000000001</v>
      </c>
      <c r="V268" t="n">
        <v>0.92</v>
      </c>
      <c r="W268" t="n">
        <v>0.24</v>
      </c>
      <c r="X268" t="n">
        <v>1.44</v>
      </c>
      <c r="Y268" t="n">
        <v>1</v>
      </c>
      <c r="Z268" t="n">
        <v>10</v>
      </c>
    </row>
    <row r="269">
      <c r="A269" t="n">
        <v>7</v>
      </c>
      <c r="B269" t="n">
        <v>60</v>
      </c>
      <c r="C269" t="inlineStr">
        <is>
          <t xml:space="preserve">CONCLUIDO	</t>
        </is>
      </c>
      <c r="D269" t="n">
        <v>4.6372</v>
      </c>
      <c r="E269" t="n">
        <v>21.56</v>
      </c>
      <c r="F269" t="n">
        <v>18.41</v>
      </c>
      <c r="G269" t="n">
        <v>27.62</v>
      </c>
      <c r="H269" t="n">
        <v>0.38</v>
      </c>
      <c r="I269" t="n">
        <v>40</v>
      </c>
      <c r="J269" t="n">
        <v>126.94</v>
      </c>
      <c r="K269" t="n">
        <v>45</v>
      </c>
      <c r="L269" t="n">
        <v>2.75</v>
      </c>
      <c r="M269" t="n">
        <v>33</v>
      </c>
      <c r="N269" t="n">
        <v>19.19</v>
      </c>
      <c r="O269" t="n">
        <v>15889.69</v>
      </c>
      <c r="P269" t="n">
        <v>149.39</v>
      </c>
      <c r="Q269" t="n">
        <v>2103.94</v>
      </c>
      <c r="R269" t="n">
        <v>97.37</v>
      </c>
      <c r="S269" t="n">
        <v>60.53</v>
      </c>
      <c r="T269" t="n">
        <v>18490.49</v>
      </c>
      <c r="U269" t="n">
        <v>0.62</v>
      </c>
      <c r="V269" t="n">
        <v>0.93</v>
      </c>
      <c r="W269" t="n">
        <v>0.24</v>
      </c>
      <c r="X269" t="n">
        <v>1.13</v>
      </c>
      <c r="Y269" t="n">
        <v>1</v>
      </c>
      <c r="Z269" t="n">
        <v>10</v>
      </c>
    </row>
    <row r="270">
      <c r="A270" t="n">
        <v>8</v>
      </c>
      <c r="B270" t="n">
        <v>60</v>
      </c>
      <c r="C270" t="inlineStr">
        <is>
          <t xml:space="preserve">CONCLUIDO	</t>
        </is>
      </c>
      <c r="D270" t="n">
        <v>4.6675</v>
      </c>
      <c r="E270" t="n">
        <v>21.42</v>
      </c>
      <c r="F270" t="n">
        <v>18.35</v>
      </c>
      <c r="G270" t="n">
        <v>29.75</v>
      </c>
      <c r="H270" t="n">
        <v>0.42</v>
      </c>
      <c r="I270" t="n">
        <v>37</v>
      </c>
      <c r="J270" t="n">
        <v>127.27</v>
      </c>
      <c r="K270" t="n">
        <v>45</v>
      </c>
      <c r="L270" t="n">
        <v>3</v>
      </c>
      <c r="M270" t="n">
        <v>13</v>
      </c>
      <c r="N270" t="n">
        <v>19.27</v>
      </c>
      <c r="O270" t="n">
        <v>15930.42</v>
      </c>
      <c r="P270" t="n">
        <v>145.61</v>
      </c>
      <c r="Q270" t="n">
        <v>2104.07</v>
      </c>
      <c r="R270" t="n">
        <v>94.59</v>
      </c>
      <c r="S270" t="n">
        <v>60.53</v>
      </c>
      <c r="T270" t="n">
        <v>17116.8</v>
      </c>
      <c r="U270" t="n">
        <v>0.64</v>
      </c>
      <c r="V270" t="n">
        <v>0.9399999999999999</v>
      </c>
      <c r="W270" t="n">
        <v>0.25</v>
      </c>
      <c r="X270" t="n">
        <v>1.07</v>
      </c>
      <c r="Y270" t="n">
        <v>1</v>
      </c>
      <c r="Z270" t="n">
        <v>10</v>
      </c>
    </row>
    <row r="271">
      <c r="A271" t="n">
        <v>9</v>
      </c>
      <c r="B271" t="n">
        <v>60</v>
      </c>
      <c r="C271" t="inlineStr">
        <is>
          <t xml:space="preserve">CONCLUIDO	</t>
        </is>
      </c>
      <c r="D271" t="n">
        <v>4.662</v>
      </c>
      <c r="E271" t="n">
        <v>21.45</v>
      </c>
      <c r="F271" t="n">
        <v>18.37</v>
      </c>
      <c r="G271" t="n">
        <v>29.79</v>
      </c>
      <c r="H271" t="n">
        <v>0.45</v>
      </c>
      <c r="I271" t="n">
        <v>37</v>
      </c>
      <c r="J271" t="n">
        <v>127.6</v>
      </c>
      <c r="K271" t="n">
        <v>45</v>
      </c>
      <c r="L271" t="n">
        <v>3.25</v>
      </c>
      <c r="M271" t="n">
        <v>0</v>
      </c>
      <c r="N271" t="n">
        <v>19.35</v>
      </c>
      <c r="O271" t="n">
        <v>15971.17</v>
      </c>
      <c r="P271" t="n">
        <v>144.99</v>
      </c>
      <c r="Q271" t="n">
        <v>2104.02</v>
      </c>
      <c r="R271" t="n">
        <v>94.83</v>
      </c>
      <c r="S271" t="n">
        <v>60.53</v>
      </c>
      <c r="T271" t="n">
        <v>17234.02</v>
      </c>
      <c r="U271" t="n">
        <v>0.64</v>
      </c>
      <c r="V271" t="n">
        <v>0.9399999999999999</v>
      </c>
      <c r="W271" t="n">
        <v>0.27</v>
      </c>
      <c r="X271" t="n">
        <v>1.09</v>
      </c>
      <c r="Y271" t="n">
        <v>1</v>
      </c>
      <c r="Z271" t="n">
        <v>10</v>
      </c>
    </row>
    <row r="272">
      <c r="A272" t="n">
        <v>0</v>
      </c>
      <c r="B272" t="n">
        <v>135</v>
      </c>
      <c r="C272" t="inlineStr">
        <is>
          <t xml:space="preserve">CONCLUIDO	</t>
        </is>
      </c>
      <c r="D272" t="n">
        <v>2.1334</v>
      </c>
      <c r="E272" t="n">
        <v>46.87</v>
      </c>
      <c r="F272" t="n">
        <v>27.29</v>
      </c>
      <c r="G272" t="n">
        <v>4.95</v>
      </c>
      <c r="H272" t="n">
        <v>0.07000000000000001</v>
      </c>
      <c r="I272" t="n">
        <v>331</v>
      </c>
      <c r="J272" t="n">
        <v>263.32</v>
      </c>
      <c r="K272" t="n">
        <v>59.89</v>
      </c>
      <c r="L272" t="n">
        <v>1</v>
      </c>
      <c r="M272" t="n">
        <v>329</v>
      </c>
      <c r="N272" t="n">
        <v>67.43000000000001</v>
      </c>
      <c r="O272" t="n">
        <v>32710.1</v>
      </c>
      <c r="P272" t="n">
        <v>454.98</v>
      </c>
      <c r="Q272" t="n">
        <v>2105.03</v>
      </c>
      <c r="R272" t="n">
        <v>388.24</v>
      </c>
      <c r="S272" t="n">
        <v>60.53</v>
      </c>
      <c r="T272" t="n">
        <v>162471.35</v>
      </c>
      <c r="U272" t="n">
        <v>0.16</v>
      </c>
      <c r="V272" t="n">
        <v>0.63</v>
      </c>
      <c r="W272" t="n">
        <v>0.7</v>
      </c>
      <c r="X272" t="n">
        <v>10</v>
      </c>
      <c r="Y272" t="n">
        <v>1</v>
      </c>
      <c r="Z272" t="n">
        <v>10</v>
      </c>
    </row>
    <row r="273">
      <c r="A273" t="n">
        <v>1</v>
      </c>
      <c r="B273" t="n">
        <v>135</v>
      </c>
      <c r="C273" t="inlineStr">
        <is>
          <t xml:space="preserve">CONCLUIDO	</t>
        </is>
      </c>
      <c r="D273" t="n">
        <v>2.5773</v>
      </c>
      <c r="E273" t="n">
        <v>38.8</v>
      </c>
      <c r="F273" t="n">
        <v>24.17</v>
      </c>
      <c r="G273" t="n">
        <v>6.22</v>
      </c>
      <c r="H273" t="n">
        <v>0.08</v>
      </c>
      <c r="I273" t="n">
        <v>233</v>
      </c>
      <c r="J273" t="n">
        <v>263.79</v>
      </c>
      <c r="K273" t="n">
        <v>59.89</v>
      </c>
      <c r="L273" t="n">
        <v>1.25</v>
      </c>
      <c r="M273" t="n">
        <v>231</v>
      </c>
      <c r="N273" t="n">
        <v>67.65000000000001</v>
      </c>
      <c r="O273" t="n">
        <v>32767.75</v>
      </c>
      <c r="P273" t="n">
        <v>400.66</v>
      </c>
      <c r="Q273" t="n">
        <v>2104.19</v>
      </c>
      <c r="R273" t="n">
        <v>286.15</v>
      </c>
      <c r="S273" t="n">
        <v>60.53</v>
      </c>
      <c r="T273" t="n">
        <v>111914.37</v>
      </c>
      <c r="U273" t="n">
        <v>0.21</v>
      </c>
      <c r="V273" t="n">
        <v>0.71</v>
      </c>
      <c r="W273" t="n">
        <v>0.53</v>
      </c>
      <c r="X273" t="n">
        <v>6.89</v>
      </c>
      <c r="Y273" t="n">
        <v>1</v>
      </c>
      <c r="Z273" t="n">
        <v>10</v>
      </c>
    </row>
    <row r="274">
      <c r="A274" t="n">
        <v>2</v>
      </c>
      <c r="B274" t="n">
        <v>135</v>
      </c>
      <c r="C274" t="inlineStr">
        <is>
          <t xml:space="preserve">CONCLUIDO	</t>
        </is>
      </c>
      <c r="D274" t="n">
        <v>2.8996</v>
      </c>
      <c r="E274" t="n">
        <v>34.49</v>
      </c>
      <c r="F274" t="n">
        <v>22.53</v>
      </c>
      <c r="G274" t="n">
        <v>7.51</v>
      </c>
      <c r="H274" t="n">
        <v>0.1</v>
      </c>
      <c r="I274" t="n">
        <v>180</v>
      </c>
      <c r="J274" t="n">
        <v>264.25</v>
      </c>
      <c r="K274" t="n">
        <v>59.89</v>
      </c>
      <c r="L274" t="n">
        <v>1.5</v>
      </c>
      <c r="M274" t="n">
        <v>178</v>
      </c>
      <c r="N274" t="n">
        <v>67.87</v>
      </c>
      <c r="O274" t="n">
        <v>32825.49</v>
      </c>
      <c r="P274" t="n">
        <v>371.66</v>
      </c>
      <c r="Q274" t="n">
        <v>2104.15</v>
      </c>
      <c r="R274" t="n">
        <v>232.32</v>
      </c>
      <c r="S274" t="n">
        <v>60.53</v>
      </c>
      <c r="T274" t="n">
        <v>85262.60000000001</v>
      </c>
      <c r="U274" t="n">
        <v>0.26</v>
      </c>
      <c r="V274" t="n">
        <v>0.76</v>
      </c>
      <c r="W274" t="n">
        <v>0.45</v>
      </c>
      <c r="X274" t="n">
        <v>5.25</v>
      </c>
      <c r="Y274" t="n">
        <v>1</v>
      </c>
      <c r="Z274" t="n">
        <v>10</v>
      </c>
    </row>
    <row r="275">
      <c r="A275" t="n">
        <v>3</v>
      </c>
      <c r="B275" t="n">
        <v>135</v>
      </c>
      <c r="C275" t="inlineStr">
        <is>
          <t xml:space="preserve">CONCLUIDO	</t>
        </is>
      </c>
      <c r="D275" t="n">
        <v>3.1418</v>
      </c>
      <c r="E275" t="n">
        <v>31.83</v>
      </c>
      <c r="F275" t="n">
        <v>21.54</v>
      </c>
      <c r="G275" t="n">
        <v>8.789999999999999</v>
      </c>
      <c r="H275" t="n">
        <v>0.12</v>
      </c>
      <c r="I275" t="n">
        <v>147</v>
      </c>
      <c r="J275" t="n">
        <v>264.72</v>
      </c>
      <c r="K275" t="n">
        <v>59.89</v>
      </c>
      <c r="L275" t="n">
        <v>1.75</v>
      </c>
      <c r="M275" t="n">
        <v>145</v>
      </c>
      <c r="N275" t="n">
        <v>68.09</v>
      </c>
      <c r="O275" t="n">
        <v>32883.31</v>
      </c>
      <c r="P275" t="n">
        <v>353.43</v>
      </c>
      <c r="Q275" t="n">
        <v>2104.4</v>
      </c>
      <c r="R275" t="n">
        <v>199.52</v>
      </c>
      <c r="S275" t="n">
        <v>60.53</v>
      </c>
      <c r="T275" t="n">
        <v>69030.53999999999</v>
      </c>
      <c r="U275" t="n">
        <v>0.3</v>
      </c>
      <c r="V275" t="n">
        <v>0.8</v>
      </c>
      <c r="W275" t="n">
        <v>0.41</v>
      </c>
      <c r="X275" t="n">
        <v>4.26</v>
      </c>
      <c r="Y275" t="n">
        <v>1</v>
      </c>
      <c r="Z275" t="n">
        <v>10</v>
      </c>
    </row>
    <row r="276">
      <c r="A276" t="n">
        <v>4</v>
      </c>
      <c r="B276" t="n">
        <v>135</v>
      </c>
      <c r="C276" t="inlineStr">
        <is>
          <t xml:space="preserve">CONCLUIDO	</t>
        </is>
      </c>
      <c r="D276" t="n">
        <v>3.3368</v>
      </c>
      <c r="E276" t="n">
        <v>29.97</v>
      </c>
      <c r="F276" t="n">
        <v>20.85</v>
      </c>
      <c r="G276" t="n">
        <v>10.09</v>
      </c>
      <c r="H276" t="n">
        <v>0.13</v>
      </c>
      <c r="I276" t="n">
        <v>124</v>
      </c>
      <c r="J276" t="n">
        <v>265.19</v>
      </c>
      <c r="K276" t="n">
        <v>59.89</v>
      </c>
      <c r="L276" t="n">
        <v>2</v>
      </c>
      <c r="M276" t="n">
        <v>122</v>
      </c>
      <c r="N276" t="n">
        <v>68.31</v>
      </c>
      <c r="O276" t="n">
        <v>32941.21</v>
      </c>
      <c r="P276" t="n">
        <v>340.08</v>
      </c>
      <c r="Q276" t="n">
        <v>2104.19</v>
      </c>
      <c r="R276" t="n">
        <v>177.1</v>
      </c>
      <c r="S276" t="n">
        <v>60.53</v>
      </c>
      <c r="T276" t="n">
        <v>57932.78</v>
      </c>
      <c r="U276" t="n">
        <v>0.34</v>
      </c>
      <c r="V276" t="n">
        <v>0.82</v>
      </c>
      <c r="W276" t="n">
        <v>0.36</v>
      </c>
      <c r="X276" t="n">
        <v>3.57</v>
      </c>
      <c r="Y276" t="n">
        <v>1</v>
      </c>
      <c r="Z276" t="n">
        <v>10</v>
      </c>
    </row>
    <row r="277">
      <c r="A277" t="n">
        <v>5</v>
      </c>
      <c r="B277" t="n">
        <v>135</v>
      </c>
      <c r="C277" t="inlineStr">
        <is>
          <t xml:space="preserve">CONCLUIDO	</t>
        </is>
      </c>
      <c r="D277" t="n">
        <v>3.4947</v>
      </c>
      <c r="E277" t="n">
        <v>28.61</v>
      </c>
      <c r="F277" t="n">
        <v>20.35</v>
      </c>
      <c r="G277" t="n">
        <v>11.41</v>
      </c>
      <c r="H277" t="n">
        <v>0.15</v>
      </c>
      <c r="I277" t="n">
        <v>107</v>
      </c>
      <c r="J277" t="n">
        <v>265.66</v>
      </c>
      <c r="K277" t="n">
        <v>59.89</v>
      </c>
      <c r="L277" t="n">
        <v>2.25</v>
      </c>
      <c r="M277" t="n">
        <v>105</v>
      </c>
      <c r="N277" t="n">
        <v>68.53</v>
      </c>
      <c r="O277" t="n">
        <v>32999.19</v>
      </c>
      <c r="P277" t="n">
        <v>330.33</v>
      </c>
      <c r="Q277" t="n">
        <v>2103.95</v>
      </c>
      <c r="R277" t="n">
        <v>160.78</v>
      </c>
      <c r="S277" t="n">
        <v>60.53</v>
      </c>
      <c r="T277" t="n">
        <v>49858.88</v>
      </c>
      <c r="U277" t="n">
        <v>0.38</v>
      </c>
      <c r="V277" t="n">
        <v>0.84</v>
      </c>
      <c r="W277" t="n">
        <v>0.34</v>
      </c>
      <c r="X277" t="n">
        <v>3.07</v>
      </c>
      <c r="Y277" t="n">
        <v>1</v>
      </c>
      <c r="Z277" t="n">
        <v>10</v>
      </c>
    </row>
    <row r="278">
      <c r="A278" t="n">
        <v>6</v>
      </c>
      <c r="B278" t="n">
        <v>135</v>
      </c>
      <c r="C278" t="inlineStr">
        <is>
          <t xml:space="preserve">CONCLUIDO	</t>
        </is>
      </c>
      <c r="D278" t="n">
        <v>3.63</v>
      </c>
      <c r="E278" t="n">
        <v>27.55</v>
      </c>
      <c r="F278" t="n">
        <v>19.94</v>
      </c>
      <c r="G278" t="n">
        <v>12.73</v>
      </c>
      <c r="H278" t="n">
        <v>0.17</v>
      </c>
      <c r="I278" t="n">
        <v>94</v>
      </c>
      <c r="J278" t="n">
        <v>266.13</v>
      </c>
      <c r="K278" t="n">
        <v>59.89</v>
      </c>
      <c r="L278" t="n">
        <v>2.5</v>
      </c>
      <c r="M278" t="n">
        <v>92</v>
      </c>
      <c r="N278" t="n">
        <v>68.75</v>
      </c>
      <c r="O278" t="n">
        <v>33057.26</v>
      </c>
      <c r="P278" t="n">
        <v>321.92</v>
      </c>
      <c r="Q278" t="n">
        <v>2103.99</v>
      </c>
      <c r="R278" t="n">
        <v>147.45</v>
      </c>
      <c r="S278" t="n">
        <v>60.53</v>
      </c>
      <c r="T278" t="n">
        <v>43261.06</v>
      </c>
      <c r="U278" t="n">
        <v>0.41</v>
      </c>
      <c r="V278" t="n">
        <v>0.86</v>
      </c>
      <c r="W278" t="n">
        <v>0.31</v>
      </c>
      <c r="X278" t="n">
        <v>2.66</v>
      </c>
      <c r="Y278" t="n">
        <v>1</v>
      </c>
      <c r="Z278" t="n">
        <v>10</v>
      </c>
    </row>
    <row r="279">
      <c r="A279" t="n">
        <v>7</v>
      </c>
      <c r="B279" t="n">
        <v>135</v>
      </c>
      <c r="C279" t="inlineStr">
        <is>
          <t xml:space="preserve">CONCLUIDO	</t>
        </is>
      </c>
      <c r="D279" t="n">
        <v>3.7391</v>
      </c>
      <c r="E279" t="n">
        <v>26.74</v>
      </c>
      <c r="F279" t="n">
        <v>19.64</v>
      </c>
      <c r="G279" t="n">
        <v>14.03</v>
      </c>
      <c r="H279" t="n">
        <v>0.18</v>
      </c>
      <c r="I279" t="n">
        <v>84</v>
      </c>
      <c r="J279" t="n">
        <v>266.6</v>
      </c>
      <c r="K279" t="n">
        <v>59.89</v>
      </c>
      <c r="L279" t="n">
        <v>2.75</v>
      </c>
      <c r="M279" t="n">
        <v>82</v>
      </c>
      <c r="N279" t="n">
        <v>68.97</v>
      </c>
      <c r="O279" t="n">
        <v>33115.41</v>
      </c>
      <c r="P279" t="n">
        <v>315.56</v>
      </c>
      <c r="Q279" t="n">
        <v>2104.06</v>
      </c>
      <c r="R279" t="n">
        <v>137.74</v>
      </c>
      <c r="S279" t="n">
        <v>60.53</v>
      </c>
      <c r="T279" t="n">
        <v>38455.97</v>
      </c>
      <c r="U279" t="n">
        <v>0.44</v>
      </c>
      <c r="V279" t="n">
        <v>0.87</v>
      </c>
      <c r="W279" t="n">
        <v>0.3</v>
      </c>
      <c r="X279" t="n">
        <v>2.37</v>
      </c>
      <c r="Y279" t="n">
        <v>1</v>
      </c>
      <c r="Z279" t="n">
        <v>10</v>
      </c>
    </row>
    <row r="280">
      <c r="A280" t="n">
        <v>8</v>
      </c>
      <c r="B280" t="n">
        <v>135</v>
      </c>
      <c r="C280" t="inlineStr">
        <is>
          <t xml:space="preserve">CONCLUIDO	</t>
        </is>
      </c>
      <c r="D280" t="n">
        <v>3.8431</v>
      </c>
      <c r="E280" t="n">
        <v>26.02</v>
      </c>
      <c r="F280" t="n">
        <v>19.38</v>
      </c>
      <c r="G280" t="n">
        <v>15.5</v>
      </c>
      <c r="H280" t="n">
        <v>0.2</v>
      </c>
      <c r="I280" t="n">
        <v>75</v>
      </c>
      <c r="J280" t="n">
        <v>267.08</v>
      </c>
      <c r="K280" t="n">
        <v>59.89</v>
      </c>
      <c r="L280" t="n">
        <v>3</v>
      </c>
      <c r="M280" t="n">
        <v>73</v>
      </c>
      <c r="N280" t="n">
        <v>69.19</v>
      </c>
      <c r="O280" t="n">
        <v>33173.65</v>
      </c>
      <c r="P280" t="n">
        <v>309.24</v>
      </c>
      <c r="Q280" t="n">
        <v>2103.96</v>
      </c>
      <c r="R280" t="n">
        <v>129.03</v>
      </c>
      <c r="S280" t="n">
        <v>60.53</v>
      </c>
      <c r="T280" t="n">
        <v>34146.69</v>
      </c>
      <c r="U280" t="n">
        <v>0.47</v>
      </c>
      <c r="V280" t="n">
        <v>0.89</v>
      </c>
      <c r="W280" t="n">
        <v>0.28</v>
      </c>
      <c r="X280" t="n">
        <v>2.1</v>
      </c>
      <c r="Y280" t="n">
        <v>1</v>
      </c>
      <c r="Z280" t="n">
        <v>10</v>
      </c>
    </row>
    <row r="281">
      <c r="A281" t="n">
        <v>9</v>
      </c>
      <c r="B281" t="n">
        <v>135</v>
      </c>
      <c r="C281" t="inlineStr">
        <is>
          <t xml:space="preserve">CONCLUIDO	</t>
        </is>
      </c>
      <c r="D281" t="n">
        <v>3.915</v>
      </c>
      <c r="E281" t="n">
        <v>25.54</v>
      </c>
      <c r="F281" t="n">
        <v>19.2</v>
      </c>
      <c r="G281" t="n">
        <v>16.7</v>
      </c>
      <c r="H281" t="n">
        <v>0.22</v>
      </c>
      <c r="I281" t="n">
        <v>69</v>
      </c>
      <c r="J281" t="n">
        <v>267.55</v>
      </c>
      <c r="K281" t="n">
        <v>59.89</v>
      </c>
      <c r="L281" t="n">
        <v>3.25</v>
      </c>
      <c r="M281" t="n">
        <v>67</v>
      </c>
      <c r="N281" t="n">
        <v>69.41</v>
      </c>
      <c r="O281" t="n">
        <v>33231.97</v>
      </c>
      <c r="P281" t="n">
        <v>305.01</v>
      </c>
      <c r="Q281" t="n">
        <v>2104.01</v>
      </c>
      <c r="R281" t="n">
        <v>123.28</v>
      </c>
      <c r="S281" t="n">
        <v>60.53</v>
      </c>
      <c r="T281" t="n">
        <v>31300.53</v>
      </c>
      <c r="U281" t="n">
        <v>0.49</v>
      </c>
      <c r="V281" t="n">
        <v>0.9</v>
      </c>
      <c r="W281" t="n">
        <v>0.27</v>
      </c>
      <c r="X281" t="n">
        <v>1.92</v>
      </c>
      <c r="Y281" t="n">
        <v>1</v>
      </c>
      <c r="Z281" t="n">
        <v>10</v>
      </c>
    </row>
    <row r="282">
      <c r="A282" t="n">
        <v>10</v>
      </c>
      <c r="B282" t="n">
        <v>135</v>
      </c>
      <c r="C282" t="inlineStr">
        <is>
          <t xml:space="preserve">CONCLUIDO	</t>
        </is>
      </c>
      <c r="D282" t="n">
        <v>3.9922</v>
      </c>
      <c r="E282" t="n">
        <v>25.05</v>
      </c>
      <c r="F282" t="n">
        <v>19.01</v>
      </c>
      <c r="G282" t="n">
        <v>18.11</v>
      </c>
      <c r="H282" t="n">
        <v>0.23</v>
      </c>
      <c r="I282" t="n">
        <v>63</v>
      </c>
      <c r="J282" t="n">
        <v>268.02</v>
      </c>
      <c r="K282" t="n">
        <v>59.89</v>
      </c>
      <c r="L282" t="n">
        <v>3.5</v>
      </c>
      <c r="M282" t="n">
        <v>61</v>
      </c>
      <c r="N282" t="n">
        <v>69.64</v>
      </c>
      <c r="O282" t="n">
        <v>33290.38</v>
      </c>
      <c r="P282" t="n">
        <v>300.18</v>
      </c>
      <c r="Q282" t="n">
        <v>2104.05</v>
      </c>
      <c r="R282" t="n">
        <v>116.94</v>
      </c>
      <c r="S282" t="n">
        <v>60.53</v>
      </c>
      <c r="T282" t="n">
        <v>28160.01</v>
      </c>
      <c r="U282" t="n">
        <v>0.52</v>
      </c>
      <c r="V282" t="n">
        <v>0.9</v>
      </c>
      <c r="W282" t="n">
        <v>0.27</v>
      </c>
      <c r="X282" t="n">
        <v>1.73</v>
      </c>
      <c r="Y282" t="n">
        <v>1</v>
      </c>
      <c r="Z282" t="n">
        <v>10</v>
      </c>
    </row>
    <row r="283">
      <c r="A283" t="n">
        <v>11</v>
      </c>
      <c r="B283" t="n">
        <v>135</v>
      </c>
      <c r="C283" t="inlineStr">
        <is>
          <t xml:space="preserve">CONCLUIDO	</t>
        </is>
      </c>
      <c r="D283" t="n">
        <v>4.0635</v>
      </c>
      <c r="E283" t="n">
        <v>24.61</v>
      </c>
      <c r="F283" t="n">
        <v>18.82</v>
      </c>
      <c r="G283" t="n">
        <v>19.47</v>
      </c>
      <c r="H283" t="n">
        <v>0.25</v>
      </c>
      <c r="I283" t="n">
        <v>58</v>
      </c>
      <c r="J283" t="n">
        <v>268.5</v>
      </c>
      <c r="K283" t="n">
        <v>59.89</v>
      </c>
      <c r="L283" t="n">
        <v>3.75</v>
      </c>
      <c r="M283" t="n">
        <v>56</v>
      </c>
      <c r="N283" t="n">
        <v>69.86</v>
      </c>
      <c r="O283" t="n">
        <v>33348.87</v>
      </c>
      <c r="P283" t="n">
        <v>295.44</v>
      </c>
      <c r="Q283" t="n">
        <v>2103.97</v>
      </c>
      <c r="R283" t="n">
        <v>110.75</v>
      </c>
      <c r="S283" t="n">
        <v>60.53</v>
      </c>
      <c r="T283" t="n">
        <v>25088.2</v>
      </c>
      <c r="U283" t="n">
        <v>0.55</v>
      </c>
      <c r="V283" t="n">
        <v>0.91</v>
      </c>
      <c r="W283" t="n">
        <v>0.26</v>
      </c>
      <c r="X283" t="n">
        <v>1.55</v>
      </c>
      <c r="Y283" t="n">
        <v>1</v>
      </c>
      <c r="Z283" t="n">
        <v>10</v>
      </c>
    </row>
    <row r="284">
      <c r="A284" t="n">
        <v>12</v>
      </c>
      <c r="B284" t="n">
        <v>135</v>
      </c>
      <c r="C284" t="inlineStr">
        <is>
          <t xml:space="preserve">CONCLUIDO	</t>
        </is>
      </c>
      <c r="D284" t="n">
        <v>4.1592</v>
      </c>
      <c r="E284" t="n">
        <v>24.04</v>
      </c>
      <c r="F284" t="n">
        <v>18.51</v>
      </c>
      <c r="G284" t="n">
        <v>20.96</v>
      </c>
      <c r="H284" t="n">
        <v>0.26</v>
      </c>
      <c r="I284" t="n">
        <v>53</v>
      </c>
      <c r="J284" t="n">
        <v>268.97</v>
      </c>
      <c r="K284" t="n">
        <v>59.89</v>
      </c>
      <c r="L284" t="n">
        <v>4</v>
      </c>
      <c r="M284" t="n">
        <v>51</v>
      </c>
      <c r="N284" t="n">
        <v>70.09</v>
      </c>
      <c r="O284" t="n">
        <v>33407.45</v>
      </c>
      <c r="P284" t="n">
        <v>288.33</v>
      </c>
      <c r="Q284" t="n">
        <v>2103.92</v>
      </c>
      <c r="R284" t="n">
        <v>100.38</v>
      </c>
      <c r="S284" t="n">
        <v>60.53</v>
      </c>
      <c r="T284" t="n">
        <v>19927.64</v>
      </c>
      <c r="U284" t="n">
        <v>0.6</v>
      </c>
      <c r="V284" t="n">
        <v>0.93</v>
      </c>
      <c r="W284" t="n">
        <v>0.24</v>
      </c>
      <c r="X284" t="n">
        <v>1.23</v>
      </c>
      <c r="Y284" t="n">
        <v>1</v>
      </c>
      <c r="Z284" t="n">
        <v>10</v>
      </c>
    </row>
    <row r="285">
      <c r="A285" t="n">
        <v>13</v>
      </c>
      <c r="B285" t="n">
        <v>135</v>
      </c>
      <c r="C285" t="inlineStr">
        <is>
          <t xml:space="preserve">CONCLUIDO	</t>
        </is>
      </c>
      <c r="D285" t="n">
        <v>4.0978</v>
      </c>
      <c r="E285" t="n">
        <v>24.4</v>
      </c>
      <c r="F285" t="n">
        <v>18.97</v>
      </c>
      <c r="G285" t="n">
        <v>22.32</v>
      </c>
      <c r="H285" t="n">
        <v>0.28</v>
      </c>
      <c r="I285" t="n">
        <v>51</v>
      </c>
      <c r="J285" t="n">
        <v>269.45</v>
      </c>
      <c r="K285" t="n">
        <v>59.89</v>
      </c>
      <c r="L285" t="n">
        <v>4.25</v>
      </c>
      <c r="M285" t="n">
        <v>49</v>
      </c>
      <c r="N285" t="n">
        <v>70.31</v>
      </c>
      <c r="O285" t="n">
        <v>33466.11</v>
      </c>
      <c r="P285" t="n">
        <v>294.65</v>
      </c>
      <c r="Q285" t="n">
        <v>2104.13</v>
      </c>
      <c r="R285" t="n">
        <v>117.87</v>
      </c>
      <c r="S285" t="n">
        <v>60.53</v>
      </c>
      <c r="T285" t="n">
        <v>28683.32</v>
      </c>
      <c r="U285" t="n">
        <v>0.51</v>
      </c>
      <c r="V285" t="n">
        <v>0.91</v>
      </c>
      <c r="W285" t="n">
        <v>0.21</v>
      </c>
      <c r="X285" t="n">
        <v>1.69</v>
      </c>
      <c r="Y285" t="n">
        <v>1</v>
      </c>
      <c r="Z285" t="n">
        <v>10</v>
      </c>
    </row>
    <row r="286">
      <c r="A286" t="n">
        <v>14</v>
      </c>
      <c r="B286" t="n">
        <v>135</v>
      </c>
      <c r="C286" t="inlineStr">
        <is>
          <t xml:space="preserve">CONCLUIDO	</t>
        </is>
      </c>
      <c r="D286" t="n">
        <v>4.1828</v>
      </c>
      <c r="E286" t="n">
        <v>23.91</v>
      </c>
      <c r="F286" t="n">
        <v>18.68</v>
      </c>
      <c r="G286" t="n">
        <v>23.84</v>
      </c>
      <c r="H286" t="n">
        <v>0.3</v>
      </c>
      <c r="I286" t="n">
        <v>47</v>
      </c>
      <c r="J286" t="n">
        <v>269.92</v>
      </c>
      <c r="K286" t="n">
        <v>59.89</v>
      </c>
      <c r="L286" t="n">
        <v>4.5</v>
      </c>
      <c r="M286" t="n">
        <v>45</v>
      </c>
      <c r="N286" t="n">
        <v>70.54000000000001</v>
      </c>
      <c r="O286" t="n">
        <v>33524.86</v>
      </c>
      <c r="P286" t="n">
        <v>288.56</v>
      </c>
      <c r="Q286" t="n">
        <v>2103.98</v>
      </c>
      <c r="R286" t="n">
        <v>106.39</v>
      </c>
      <c r="S286" t="n">
        <v>60.53</v>
      </c>
      <c r="T286" t="n">
        <v>22966.36</v>
      </c>
      <c r="U286" t="n">
        <v>0.57</v>
      </c>
      <c r="V286" t="n">
        <v>0.92</v>
      </c>
      <c r="W286" t="n">
        <v>0.24</v>
      </c>
      <c r="X286" t="n">
        <v>1.4</v>
      </c>
      <c r="Y286" t="n">
        <v>1</v>
      </c>
      <c r="Z286" t="n">
        <v>10</v>
      </c>
    </row>
    <row r="287">
      <c r="A287" t="n">
        <v>15</v>
      </c>
      <c r="B287" t="n">
        <v>135</v>
      </c>
      <c r="C287" t="inlineStr">
        <is>
          <t xml:space="preserve">CONCLUIDO	</t>
        </is>
      </c>
      <c r="D287" t="n">
        <v>4.2343</v>
      </c>
      <c r="E287" t="n">
        <v>23.62</v>
      </c>
      <c r="F287" t="n">
        <v>18.54</v>
      </c>
      <c r="G287" t="n">
        <v>25.28</v>
      </c>
      <c r="H287" t="n">
        <v>0.31</v>
      </c>
      <c r="I287" t="n">
        <v>44</v>
      </c>
      <c r="J287" t="n">
        <v>270.4</v>
      </c>
      <c r="K287" t="n">
        <v>59.89</v>
      </c>
      <c r="L287" t="n">
        <v>4.75</v>
      </c>
      <c r="M287" t="n">
        <v>42</v>
      </c>
      <c r="N287" t="n">
        <v>70.76000000000001</v>
      </c>
      <c r="O287" t="n">
        <v>33583.7</v>
      </c>
      <c r="P287" t="n">
        <v>284.48</v>
      </c>
      <c r="Q287" t="n">
        <v>2104.12</v>
      </c>
      <c r="R287" t="n">
        <v>101.73</v>
      </c>
      <c r="S287" t="n">
        <v>60.53</v>
      </c>
      <c r="T287" t="n">
        <v>20650.88</v>
      </c>
      <c r="U287" t="n">
        <v>0.59</v>
      </c>
      <c r="V287" t="n">
        <v>0.93</v>
      </c>
      <c r="W287" t="n">
        <v>0.24</v>
      </c>
      <c r="X287" t="n">
        <v>1.26</v>
      </c>
      <c r="Y287" t="n">
        <v>1</v>
      </c>
      <c r="Z287" t="n">
        <v>10</v>
      </c>
    </row>
    <row r="288">
      <c r="A288" t="n">
        <v>16</v>
      </c>
      <c r="B288" t="n">
        <v>135</v>
      </c>
      <c r="C288" t="inlineStr">
        <is>
          <t xml:space="preserve">CONCLUIDO	</t>
        </is>
      </c>
      <c r="D288" t="n">
        <v>4.2619</v>
      </c>
      <c r="E288" t="n">
        <v>23.46</v>
      </c>
      <c r="F288" t="n">
        <v>18.49</v>
      </c>
      <c r="G288" t="n">
        <v>26.41</v>
      </c>
      <c r="H288" t="n">
        <v>0.33</v>
      </c>
      <c r="I288" t="n">
        <v>42</v>
      </c>
      <c r="J288" t="n">
        <v>270.88</v>
      </c>
      <c r="K288" t="n">
        <v>59.89</v>
      </c>
      <c r="L288" t="n">
        <v>5</v>
      </c>
      <c r="M288" t="n">
        <v>40</v>
      </c>
      <c r="N288" t="n">
        <v>70.98999999999999</v>
      </c>
      <c r="O288" t="n">
        <v>33642.62</v>
      </c>
      <c r="P288" t="n">
        <v>281.61</v>
      </c>
      <c r="Q288" t="n">
        <v>2103.99</v>
      </c>
      <c r="R288" t="n">
        <v>100.23</v>
      </c>
      <c r="S288" t="n">
        <v>60.53</v>
      </c>
      <c r="T288" t="n">
        <v>19908.89</v>
      </c>
      <c r="U288" t="n">
        <v>0.6</v>
      </c>
      <c r="V288" t="n">
        <v>0.93</v>
      </c>
      <c r="W288" t="n">
        <v>0.23</v>
      </c>
      <c r="X288" t="n">
        <v>1.21</v>
      </c>
      <c r="Y288" t="n">
        <v>1</v>
      </c>
      <c r="Z288" t="n">
        <v>10</v>
      </c>
    </row>
    <row r="289">
      <c r="A289" t="n">
        <v>17</v>
      </c>
      <c r="B289" t="n">
        <v>135</v>
      </c>
      <c r="C289" t="inlineStr">
        <is>
          <t xml:space="preserve">CONCLUIDO	</t>
        </is>
      </c>
      <c r="D289" t="n">
        <v>4.3096</v>
      </c>
      <c r="E289" t="n">
        <v>23.2</v>
      </c>
      <c r="F289" t="n">
        <v>18.38</v>
      </c>
      <c r="G289" t="n">
        <v>28.28</v>
      </c>
      <c r="H289" t="n">
        <v>0.34</v>
      </c>
      <c r="I289" t="n">
        <v>39</v>
      </c>
      <c r="J289" t="n">
        <v>271.36</v>
      </c>
      <c r="K289" t="n">
        <v>59.89</v>
      </c>
      <c r="L289" t="n">
        <v>5.25</v>
      </c>
      <c r="M289" t="n">
        <v>37</v>
      </c>
      <c r="N289" t="n">
        <v>71.22</v>
      </c>
      <c r="O289" t="n">
        <v>33701.64</v>
      </c>
      <c r="P289" t="n">
        <v>277.92</v>
      </c>
      <c r="Q289" t="n">
        <v>2103.91</v>
      </c>
      <c r="R289" t="n">
        <v>96.59999999999999</v>
      </c>
      <c r="S289" t="n">
        <v>60.53</v>
      </c>
      <c r="T289" t="n">
        <v>18109.71</v>
      </c>
      <c r="U289" t="n">
        <v>0.63</v>
      </c>
      <c r="V289" t="n">
        <v>0.9399999999999999</v>
      </c>
      <c r="W289" t="n">
        <v>0.23</v>
      </c>
      <c r="X289" t="n">
        <v>1.1</v>
      </c>
      <c r="Y289" t="n">
        <v>1</v>
      </c>
      <c r="Z289" t="n">
        <v>10</v>
      </c>
    </row>
    <row r="290">
      <c r="A290" t="n">
        <v>18</v>
      </c>
      <c r="B290" t="n">
        <v>135</v>
      </c>
      <c r="C290" t="inlineStr">
        <is>
          <t xml:space="preserve">CONCLUIDO	</t>
        </is>
      </c>
      <c r="D290" t="n">
        <v>4.3417</v>
      </c>
      <c r="E290" t="n">
        <v>23.03</v>
      </c>
      <c r="F290" t="n">
        <v>18.31</v>
      </c>
      <c r="G290" t="n">
        <v>29.69</v>
      </c>
      <c r="H290" t="n">
        <v>0.36</v>
      </c>
      <c r="I290" t="n">
        <v>37</v>
      </c>
      <c r="J290" t="n">
        <v>271.84</v>
      </c>
      <c r="K290" t="n">
        <v>59.89</v>
      </c>
      <c r="L290" t="n">
        <v>5.5</v>
      </c>
      <c r="M290" t="n">
        <v>35</v>
      </c>
      <c r="N290" t="n">
        <v>71.45</v>
      </c>
      <c r="O290" t="n">
        <v>33760.74</v>
      </c>
      <c r="P290" t="n">
        <v>275.36</v>
      </c>
      <c r="Q290" t="n">
        <v>2103.85</v>
      </c>
      <c r="R290" t="n">
        <v>94.34999999999999</v>
      </c>
      <c r="S290" t="n">
        <v>60.53</v>
      </c>
      <c r="T290" t="n">
        <v>16992.55</v>
      </c>
      <c r="U290" t="n">
        <v>0.64</v>
      </c>
      <c r="V290" t="n">
        <v>0.9399999999999999</v>
      </c>
      <c r="W290" t="n">
        <v>0.22</v>
      </c>
      <c r="X290" t="n">
        <v>1.03</v>
      </c>
      <c r="Y290" t="n">
        <v>1</v>
      </c>
      <c r="Z290" t="n">
        <v>10</v>
      </c>
    </row>
    <row r="291">
      <c r="A291" t="n">
        <v>19</v>
      </c>
      <c r="B291" t="n">
        <v>135</v>
      </c>
      <c r="C291" t="inlineStr">
        <is>
          <t xml:space="preserve">CONCLUIDO	</t>
        </is>
      </c>
      <c r="D291" t="n">
        <v>4.3708</v>
      </c>
      <c r="E291" t="n">
        <v>22.88</v>
      </c>
      <c r="F291" t="n">
        <v>18.26</v>
      </c>
      <c r="G291" t="n">
        <v>31.3</v>
      </c>
      <c r="H291" t="n">
        <v>0.38</v>
      </c>
      <c r="I291" t="n">
        <v>35</v>
      </c>
      <c r="J291" t="n">
        <v>272.32</v>
      </c>
      <c r="K291" t="n">
        <v>59.89</v>
      </c>
      <c r="L291" t="n">
        <v>5.75</v>
      </c>
      <c r="M291" t="n">
        <v>33</v>
      </c>
      <c r="N291" t="n">
        <v>71.68000000000001</v>
      </c>
      <c r="O291" t="n">
        <v>33820.05</v>
      </c>
      <c r="P291" t="n">
        <v>272.82</v>
      </c>
      <c r="Q291" t="n">
        <v>2104.03</v>
      </c>
      <c r="R291" t="n">
        <v>92.48999999999999</v>
      </c>
      <c r="S291" t="n">
        <v>60.53</v>
      </c>
      <c r="T291" t="n">
        <v>16076.45</v>
      </c>
      <c r="U291" t="n">
        <v>0.65</v>
      </c>
      <c r="V291" t="n">
        <v>0.9399999999999999</v>
      </c>
      <c r="W291" t="n">
        <v>0.22</v>
      </c>
      <c r="X291" t="n">
        <v>0.98</v>
      </c>
      <c r="Y291" t="n">
        <v>1</v>
      </c>
      <c r="Z291" t="n">
        <v>10</v>
      </c>
    </row>
    <row r="292">
      <c r="A292" t="n">
        <v>20</v>
      </c>
      <c r="B292" t="n">
        <v>135</v>
      </c>
      <c r="C292" t="inlineStr">
        <is>
          <t xml:space="preserve">CONCLUIDO	</t>
        </is>
      </c>
      <c r="D292" t="n">
        <v>4.3863</v>
      </c>
      <c r="E292" t="n">
        <v>22.8</v>
      </c>
      <c r="F292" t="n">
        <v>18.23</v>
      </c>
      <c r="G292" t="n">
        <v>32.16</v>
      </c>
      <c r="H292" t="n">
        <v>0.39</v>
      </c>
      <c r="I292" t="n">
        <v>34</v>
      </c>
      <c r="J292" t="n">
        <v>272.8</v>
      </c>
      <c r="K292" t="n">
        <v>59.89</v>
      </c>
      <c r="L292" t="n">
        <v>6</v>
      </c>
      <c r="M292" t="n">
        <v>32</v>
      </c>
      <c r="N292" t="n">
        <v>71.91</v>
      </c>
      <c r="O292" t="n">
        <v>33879.33</v>
      </c>
      <c r="P292" t="n">
        <v>270.51</v>
      </c>
      <c r="Q292" t="n">
        <v>2103.93</v>
      </c>
      <c r="R292" t="n">
        <v>91.48999999999999</v>
      </c>
      <c r="S292" t="n">
        <v>60.53</v>
      </c>
      <c r="T292" t="n">
        <v>15577.74</v>
      </c>
      <c r="U292" t="n">
        <v>0.66</v>
      </c>
      <c r="V292" t="n">
        <v>0.9399999999999999</v>
      </c>
      <c r="W292" t="n">
        <v>0.22</v>
      </c>
      <c r="X292" t="n">
        <v>0.95</v>
      </c>
      <c r="Y292" t="n">
        <v>1</v>
      </c>
      <c r="Z292" t="n">
        <v>10</v>
      </c>
    </row>
    <row r="293">
      <c r="A293" t="n">
        <v>21</v>
      </c>
      <c r="B293" t="n">
        <v>135</v>
      </c>
      <c r="C293" t="inlineStr">
        <is>
          <t xml:space="preserve">CONCLUIDO	</t>
        </is>
      </c>
      <c r="D293" t="n">
        <v>4.4209</v>
      </c>
      <c r="E293" t="n">
        <v>22.62</v>
      </c>
      <c r="F293" t="n">
        <v>18.15</v>
      </c>
      <c r="G293" t="n">
        <v>34.03</v>
      </c>
      <c r="H293" t="n">
        <v>0.41</v>
      </c>
      <c r="I293" t="n">
        <v>32</v>
      </c>
      <c r="J293" t="n">
        <v>273.28</v>
      </c>
      <c r="K293" t="n">
        <v>59.89</v>
      </c>
      <c r="L293" t="n">
        <v>6.25</v>
      </c>
      <c r="M293" t="n">
        <v>30</v>
      </c>
      <c r="N293" t="n">
        <v>72.14</v>
      </c>
      <c r="O293" t="n">
        <v>33938.7</v>
      </c>
      <c r="P293" t="n">
        <v>267.69</v>
      </c>
      <c r="Q293" t="n">
        <v>2103.9</v>
      </c>
      <c r="R293" t="n">
        <v>89</v>
      </c>
      <c r="S293" t="n">
        <v>60.53</v>
      </c>
      <c r="T293" t="n">
        <v>14344.74</v>
      </c>
      <c r="U293" t="n">
        <v>0.68</v>
      </c>
      <c r="V293" t="n">
        <v>0.95</v>
      </c>
      <c r="W293" t="n">
        <v>0.21</v>
      </c>
      <c r="X293" t="n">
        <v>0.87</v>
      </c>
      <c r="Y293" t="n">
        <v>1</v>
      </c>
      <c r="Z293" t="n">
        <v>10</v>
      </c>
    </row>
    <row r="294">
      <c r="A294" t="n">
        <v>22</v>
      </c>
      <c r="B294" t="n">
        <v>135</v>
      </c>
      <c r="C294" t="inlineStr">
        <is>
          <t xml:space="preserve">CONCLUIDO	</t>
        </is>
      </c>
      <c r="D294" t="n">
        <v>4.4349</v>
      </c>
      <c r="E294" t="n">
        <v>22.55</v>
      </c>
      <c r="F294" t="n">
        <v>18.13</v>
      </c>
      <c r="G294" t="n">
        <v>35.09</v>
      </c>
      <c r="H294" t="n">
        <v>0.42</v>
      </c>
      <c r="I294" t="n">
        <v>31</v>
      </c>
      <c r="J294" t="n">
        <v>273.76</v>
      </c>
      <c r="K294" t="n">
        <v>59.89</v>
      </c>
      <c r="L294" t="n">
        <v>6.5</v>
      </c>
      <c r="M294" t="n">
        <v>29</v>
      </c>
      <c r="N294" t="n">
        <v>72.37</v>
      </c>
      <c r="O294" t="n">
        <v>33998.16</v>
      </c>
      <c r="P294" t="n">
        <v>264.83</v>
      </c>
      <c r="Q294" t="n">
        <v>2103.96</v>
      </c>
      <c r="R294" t="n">
        <v>88.31999999999999</v>
      </c>
      <c r="S294" t="n">
        <v>60.53</v>
      </c>
      <c r="T294" t="n">
        <v>14009.62</v>
      </c>
      <c r="U294" t="n">
        <v>0.6899999999999999</v>
      </c>
      <c r="V294" t="n">
        <v>0.95</v>
      </c>
      <c r="W294" t="n">
        <v>0.21</v>
      </c>
      <c r="X294" t="n">
        <v>0.85</v>
      </c>
      <c r="Y294" t="n">
        <v>1</v>
      </c>
      <c r="Z294" t="n">
        <v>10</v>
      </c>
    </row>
    <row r="295">
      <c r="A295" t="n">
        <v>23</v>
      </c>
      <c r="B295" t="n">
        <v>135</v>
      </c>
      <c r="C295" t="inlineStr">
        <is>
          <t xml:space="preserve">CONCLUIDO	</t>
        </is>
      </c>
      <c r="D295" t="n">
        <v>4.471</v>
      </c>
      <c r="E295" t="n">
        <v>22.37</v>
      </c>
      <c r="F295" t="n">
        <v>18.05</v>
      </c>
      <c r="G295" t="n">
        <v>37.34</v>
      </c>
      <c r="H295" t="n">
        <v>0.44</v>
      </c>
      <c r="I295" t="n">
        <v>29</v>
      </c>
      <c r="J295" t="n">
        <v>274.24</v>
      </c>
      <c r="K295" t="n">
        <v>59.89</v>
      </c>
      <c r="L295" t="n">
        <v>6.75</v>
      </c>
      <c r="M295" t="n">
        <v>27</v>
      </c>
      <c r="N295" t="n">
        <v>72.61</v>
      </c>
      <c r="O295" t="n">
        <v>34057.71</v>
      </c>
      <c r="P295" t="n">
        <v>262</v>
      </c>
      <c r="Q295" t="n">
        <v>2104.03</v>
      </c>
      <c r="R295" t="n">
        <v>85.59999999999999</v>
      </c>
      <c r="S295" t="n">
        <v>60.53</v>
      </c>
      <c r="T295" t="n">
        <v>12660.03</v>
      </c>
      <c r="U295" t="n">
        <v>0.71</v>
      </c>
      <c r="V295" t="n">
        <v>0.95</v>
      </c>
      <c r="W295" t="n">
        <v>0.21</v>
      </c>
      <c r="X295" t="n">
        <v>0.77</v>
      </c>
      <c r="Y295" t="n">
        <v>1</v>
      </c>
      <c r="Z295" t="n">
        <v>10</v>
      </c>
    </row>
    <row r="296">
      <c r="A296" t="n">
        <v>24</v>
      </c>
      <c r="B296" t="n">
        <v>135</v>
      </c>
      <c r="C296" t="inlineStr">
        <is>
          <t xml:space="preserve">CONCLUIDO	</t>
        </is>
      </c>
      <c r="D296" t="n">
        <v>4.4923</v>
      </c>
      <c r="E296" t="n">
        <v>22.26</v>
      </c>
      <c r="F296" t="n">
        <v>17.99</v>
      </c>
      <c r="G296" t="n">
        <v>38.55</v>
      </c>
      <c r="H296" t="n">
        <v>0.45</v>
      </c>
      <c r="I296" t="n">
        <v>28</v>
      </c>
      <c r="J296" t="n">
        <v>274.73</v>
      </c>
      <c r="K296" t="n">
        <v>59.89</v>
      </c>
      <c r="L296" t="n">
        <v>7</v>
      </c>
      <c r="M296" t="n">
        <v>26</v>
      </c>
      <c r="N296" t="n">
        <v>72.84</v>
      </c>
      <c r="O296" t="n">
        <v>34117.35</v>
      </c>
      <c r="P296" t="n">
        <v>259.27</v>
      </c>
      <c r="Q296" t="n">
        <v>2103.89</v>
      </c>
      <c r="R296" t="n">
        <v>83.7</v>
      </c>
      <c r="S296" t="n">
        <v>60.53</v>
      </c>
      <c r="T296" t="n">
        <v>11713.01</v>
      </c>
      <c r="U296" t="n">
        <v>0.72</v>
      </c>
      <c r="V296" t="n">
        <v>0.96</v>
      </c>
      <c r="W296" t="n">
        <v>0.21</v>
      </c>
      <c r="X296" t="n">
        <v>0.71</v>
      </c>
      <c r="Y296" t="n">
        <v>1</v>
      </c>
      <c r="Z296" t="n">
        <v>10</v>
      </c>
    </row>
    <row r="297">
      <c r="A297" t="n">
        <v>25</v>
      </c>
      <c r="B297" t="n">
        <v>135</v>
      </c>
      <c r="C297" t="inlineStr">
        <is>
          <t xml:space="preserve">CONCLUIDO	</t>
        </is>
      </c>
      <c r="D297" t="n">
        <v>4.5253</v>
      </c>
      <c r="E297" t="n">
        <v>22.1</v>
      </c>
      <c r="F297" t="n">
        <v>17.88</v>
      </c>
      <c r="G297" t="n">
        <v>39.73</v>
      </c>
      <c r="H297" t="n">
        <v>0.47</v>
      </c>
      <c r="I297" t="n">
        <v>27</v>
      </c>
      <c r="J297" t="n">
        <v>275.21</v>
      </c>
      <c r="K297" t="n">
        <v>59.89</v>
      </c>
      <c r="L297" t="n">
        <v>7.25</v>
      </c>
      <c r="M297" t="n">
        <v>25</v>
      </c>
      <c r="N297" t="n">
        <v>73.08</v>
      </c>
      <c r="O297" t="n">
        <v>34177.09</v>
      </c>
      <c r="P297" t="n">
        <v>254.66</v>
      </c>
      <c r="Q297" t="n">
        <v>2103.91</v>
      </c>
      <c r="R297" t="n">
        <v>80.14</v>
      </c>
      <c r="S297" t="n">
        <v>60.53</v>
      </c>
      <c r="T297" t="n">
        <v>9940.870000000001</v>
      </c>
      <c r="U297" t="n">
        <v>0.76</v>
      </c>
      <c r="V297" t="n">
        <v>0.96</v>
      </c>
      <c r="W297" t="n">
        <v>0.2</v>
      </c>
      <c r="X297" t="n">
        <v>0.6</v>
      </c>
      <c r="Y297" t="n">
        <v>1</v>
      </c>
      <c r="Z297" t="n">
        <v>10</v>
      </c>
    </row>
    <row r="298">
      <c r="A298" t="n">
        <v>26</v>
      </c>
      <c r="B298" t="n">
        <v>135</v>
      </c>
      <c r="C298" t="inlineStr">
        <is>
          <t xml:space="preserve">CONCLUIDO	</t>
        </is>
      </c>
      <c r="D298" t="n">
        <v>4.4942</v>
      </c>
      <c r="E298" t="n">
        <v>22.25</v>
      </c>
      <c r="F298" t="n">
        <v>18.08</v>
      </c>
      <c r="G298" t="n">
        <v>41.73</v>
      </c>
      <c r="H298" t="n">
        <v>0.48</v>
      </c>
      <c r="I298" t="n">
        <v>26</v>
      </c>
      <c r="J298" t="n">
        <v>275.7</v>
      </c>
      <c r="K298" t="n">
        <v>59.89</v>
      </c>
      <c r="L298" t="n">
        <v>7.5</v>
      </c>
      <c r="M298" t="n">
        <v>24</v>
      </c>
      <c r="N298" t="n">
        <v>73.31</v>
      </c>
      <c r="O298" t="n">
        <v>34236.91</v>
      </c>
      <c r="P298" t="n">
        <v>257.84</v>
      </c>
      <c r="Q298" t="n">
        <v>2103.86</v>
      </c>
      <c r="R298" t="n">
        <v>87.19</v>
      </c>
      <c r="S298" t="n">
        <v>60.53</v>
      </c>
      <c r="T298" t="n">
        <v>13470.39</v>
      </c>
      <c r="U298" t="n">
        <v>0.6899999999999999</v>
      </c>
      <c r="V298" t="n">
        <v>0.95</v>
      </c>
      <c r="W298" t="n">
        <v>0.21</v>
      </c>
      <c r="X298" t="n">
        <v>0.8100000000000001</v>
      </c>
      <c r="Y298" t="n">
        <v>1</v>
      </c>
      <c r="Z298" t="n">
        <v>10</v>
      </c>
    </row>
    <row r="299">
      <c r="A299" t="n">
        <v>27</v>
      </c>
      <c r="B299" t="n">
        <v>135</v>
      </c>
      <c r="C299" t="inlineStr">
        <is>
          <t xml:space="preserve">CONCLUIDO	</t>
        </is>
      </c>
      <c r="D299" t="n">
        <v>4.5255</v>
      </c>
      <c r="E299" t="n">
        <v>22.1</v>
      </c>
      <c r="F299" t="n">
        <v>17.98</v>
      </c>
      <c r="G299" t="n">
        <v>43.15</v>
      </c>
      <c r="H299" t="n">
        <v>0.5</v>
      </c>
      <c r="I299" t="n">
        <v>25</v>
      </c>
      <c r="J299" t="n">
        <v>276.18</v>
      </c>
      <c r="K299" t="n">
        <v>59.89</v>
      </c>
      <c r="L299" t="n">
        <v>7.75</v>
      </c>
      <c r="M299" t="n">
        <v>23</v>
      </c>
      <c r="N299" t="n">
        <v>73.55</v>
      </c>
      <c r="O299" t="n">
        <v>34296.82</v>
      </c>
      <c r="P299" t="n">
        <v>253.51</v>
      </c>
      <c r="Q299" t="n">
        <v>2103.95</v>
      </c>
      <c r="R299" t="n">
        <v>83.56</v>
      </c>
      <c r="S299" t="n">
        <v>60.53</v>
      </c>
      <c r="T299" t="n">
        <v>11658.37</v>
      </c>
      <c r="U299" t="n">
        <v>0.72</v>
      </c>
      <c r="V299" t="n">
        <v>0.96</v>
      </c>
      <c r="W299" t="n">
        <v>0.2</v>
      </c>
      <c r="X299" t="n">
        <v>0.7</v>
      </c>
      <c r="Y299" t="n">
        <v>1</v>
      </c>
      <c r="Z299" t="n">
        <v>10</v>
      </c>
    </row>
    <row r="300">
      <c r="A300" t="n">
        <v>28</v>
      </c>
      <c r="B300" t="n">
        <v>135</v>
      </c>
      <c r="C300" t="inlineStr">
        <is>
          <t xml:space="preserve">CONCLUIDO	</t>
        </is>
      </c>
      <c r="D300" t="n">
        <v>4.5424</v>
      </c>
      <c r="E300" t="n">
        <v>22.02</v>
      </c>
      <c r="F300" t="n">
        <v>17.95</v>
      </c>
      <c r="G300" t="n">
        <v>44.87</v>
      </c>
      <c r="H300" t="n">
        <v>0.51</v>
      </c>
      <c r="I300" t="n">
        <v>24</v>
      </c>
      <c r="J300" t="n">
        <v>276.67</v>
      </c>
      <c r="K300" t="n">
        <v>59.89</v>
      </c>
      <c r="L300" t="n">
        <v>8</v>
      </c>
      <c r="M300" t="n">
        <v>22</v>
      </c>
      <c r="N300" t="n">
        <v>73.78</v>
      </c>
      <c r="O300" t="n">
        <v>34356.83</v>
      </c>
      <c r="P300" t="n">
        <v>250.76</v>
      </c>
      <c r="Q300" t="n">
        <v>2103.88</v>
      </c>
      <c r="R300" t="n">
        <v>82.5</v>
      </c>
      <c r="S300" t="n">
        <v>60.53</v>
      </c>
      <c r="T300" t="n">
        <v>11134.57</v>
      </c>
      <c r="U300" t="n">
        <v>0.73</v>
      </c>
      <c r="V300" t="n">
        <v>0.96</v>
      </c>
      <c r="W300" t="n">
        <v>0.2</v>
      </c>
      <c r="X300" t="n">
        <v>0.67</v>
      </c>
      <c r="Y300" t="n">
        <v>1</v>
      </c>
      <c r="Z300" t="n">
        <v>10</v>
      </c>
    </row>
    <row r="301">
      <c r="A301" t="n">
        <v>29</v>
      </c>
      <c r="B301" t="n">
        <v>135</v>
      </c>
      <c r="C301" t="inlineStr">
        <is>
          <t xml:space="preserve">CONCLUIDO	</t>
        </is>
      </c>
      <c r="D301" t="n">
        <v>4.5601</v>
      </c>
      <c r="E301" t="n">
        <v>21.93</v>
      </c>
      <c r="F301" t="n">
        <v>17.91</v>
      </c>
      <c r="G301" t="n">
        <v>46.73</v>
      </c>
      <c r="H301" t="n">
        <v>0.53</v>
      </c>
      <c r="I301" t="n">
        <v>23</v>
      </c>
      <c r="J301" t="n">
        <v>277.16</v>
      </c>
      <c r="K301" t="n">
        <v>59.89</v>
      </c>
      <c r="L301" t="n">
        <v>8.25</v>
      </c>
      <c r="M301" t="n">
        <v>21</v>
      </c>
      <c r="N301" t="n">
        <v>74.02</v>
      </c>
      <c r="O301" t="n">
        <v>34416.93</v>
      </c>
      <c r="P301" t="n">
        <v>248.2</v>
      </c>
      <c r="Q301" t="n">
        <v>2103.93</v>
      </c>
      <c r="R301" t="n">
        <v>81.55</v>
      </c>
      <c r="S301" t="n">
        <v>60.53</v>
      </c>
      <c r="T301" t="n">
        <v>10663.44</v>
      </c>
      <c r="U301" t="n">
        <v>0.74</v>
      </c>
      <c r="V301" t="n">
        <v>0.96</v>
      </c>
      <c r="W301" t="n">
        <v>0.2</v>
      </c>
      <c r="X301" t="n">
        <v>0.64</v>
      </c>
      <c r="Y301" t="n">
        <v>1</v>
      </c>
      <c r="Z301" t="n">
        <v>10</v>
      </c>
    </row>
    <row r="302">
      <c r="A302" t="n">
        <v>30</v>
      </c>
      <c r="B302" t="n">
        <v>135</v>
      </c>
      <c r="C302" t="inlineStr">
        <is>
          <t xml:space="preserve">CONCLUIDO	</t>
        </is>
      </c>
      <c r="D302" t="n">
        <v>4.5765</v>
      </c>
      <c r="E302" t="n">
        <v>21.85</v>
      </c>
      <c r="F302" t="n">
        <v>17.89</v>
      </c>
      <c r="G302" t="n">
        <v>48.78</v>
      </c>
      <c r="H302" t="n">
        <v>0.55</v>
      </c>
      <c r="I302" t="n">
        <v>22</v>
      </c>
      <c r="J302" t="n">
        <v>277.65</v>
      </c>
      <c r="K302" t="n">
        <v>59.89</v>
      </c>
      <c r="L302" t="n">
        <v>8.5</v>
      </c>
      <c r="M302" t="n">
        <v>20</v>
      </c>
      <c r="N302" t="n">
        <v>74.26000000000001</v>
      </c>
      <c r="O302" t="n">
        <v>34477.13</v>
      </c>
      <c r="P302" t="n">
        <v>246.12</v>
      </c>
      <c r="Q302" t="n">
        <v>2103.94</v>
      </c>
      <c r="R302" t="n">
        <v>80.51000000000001</v>
      </c>
      <c r="S302" t="n">
        <v>60.53</v>
      </c>
      <c r="T302" t="n">
        <v>10151.8</v>
      </c>
      <c r="U302" t="n">
        <v>0.75</v>
      </c>
      <c r="V302" t="n">
        <v>0.96</v>
      </c>
      <c r="W302" t="n">
        <v>0.2</v>
      </c>
      <c r="X302" t="n">
        <v>0.61</v>
      </c>
      <c r="Y302" t="n">
        <v>1</v>
      </c>
      <c r="Z302" t="n">
        <v>10</v>
      </c>
    </row>
    <row r="303">
      <c r="A303" t="n">
        <v>31</v>
      </c>
      <c r="B303" t="n">
        <v>135</v>
      </c>
      <c r="C303" t="inlineStr">
        <is>
          <t xml:space="preserve">CONCLUIDO	</t>
        </is>
      </c>
      <c r="D303" t="n">
        <v>4.5951</v>
      </c>
      <c r="E303" t="n">
        <v>21.76</v>
      </c>
      <c r="F303" t="n">
        <v>17.85</v>
      </c>
      <c r="G303" t="n">
        <v>50.99</v>
      </c>
      <c r="H303" t="n">
        <v>0.5600000000000001</v>
      </c>
      <c r="I303" t="n">
        <v>21</v>
      </c>
      <c r="J303" t="n">
        <v>278.13</v>
      </c>
      <c r="K303" t="n">
        <v>59.89</v>
      </c>
      <c r="L303" t="n">
        <v>8.75</v>
      </c>
      <c r="M303" t="n">
        <v>19</v>
      </c>
      <c r="N303" t="n">
        <v>74.5</v>
      </c>
      <c r="O303" t="n">
        <v>34537.41</v>
      </c>
      <c r="P303" t="n">
        <v>242.67</v>
      </c>
      <c r="Q303" t="n">
        <v>2103.84</v>
      </c>
      <c r="R303" t="n">
        <v>79.34</v>
      </c>
      <c r="S303" t="n">
        <v>60.53</v>
      </c>
      <c r="T303" t="n">
        <v>9570.879999999999</v>
      </c>
      <c r="U303" t="n">
        <v>0.76</v>
      </c>
      <c r="V303" t="n">
        <v>0.96</v>
      </c>
      <c r="W303" t="n">
        <v>0.19</v>
      </c>
      <c r="X303" t="n">
        <v>0.57</v>
      </c>
      <c r="Y303" t="n">
        <v>1</v>
      </c>
      <c r="Z303" t="n">
        <v>10</v>
      </c>
    </row>
    <row r="304">
      <c r="A304" t="n">
        <v>32</v>
      </c>
      <c r="B304" t="n">
        <v>135</v>
      </c>
      <c r="C304" t="inlineStr">
        <is>
          <t xml:space="preserve">CONCLUIDO	</t>
        </is>
      </c>
      <c r="D304" t="n">
        <v>4.5951</v>
      </c>
      <c r="E304" t="n">
        <v>21.76</v>
      </c>
      <c r="F304" t="n">
        <v>17.85</v>
      </c>
      <c r="G304" t="n">
        <v>50.99</v>
      </c>
      <c r="H304" t="n">
        <v>0.58</v>
      </c>
      <c r="I304" t="n">
        <v>21</v>
      </c>
      <c r="J304" t="n">
        <v>278.62</v>
      </c>
      <c r="K304" t="n">
        <v>59.89</v>
      </c>
      <c r="L304" t="n">
        <v>9</v>
      </c>
      <c r="M304" t="n">
        <v>19</v>
      </c>
      <c r="N304" t="n">
        <v>74.73999999999999</v>
      </c>
      <c r="O304" t="n">
        <v>34597.8</v>
      </c>
      <c r="P304" t="n">
        <v>241.08</v>
      </c>
      <c r="Q304" t="n">
        <v>2103.98</v>
      </c>
      <c r="R304" t="n">
        <v>79.15000000000001</v>
      </c>
      <c r="S304" t="n">
        <v>60.53</v>
      </c>
      <c r="T304" t="n">
        <v>9475.24</v>
      </c>
      <c r="U304" t="n">
        <v>0.76</v>
      </c>
      <c r="V304" t="n">
        <v>0.96</v>
      </c>
      <c r="W304" t="n">
        <v>0.2</v>
      </c>
      <c r="X304" t="n">
        <v>0.57</v>
      </c>
      <c r="Y304" t="n">
        <v>1</v>
      </c>
      <c r="Z304" t="n">
        <v>10</v>
      </c>
    </row>
    <row r="305">
      <c r="A305" t="n">
        <v>33</v>
      </c>
      <c r="B305" t="n">
        <v>135</v>
      </c>
      <c r="C305" t="inlineStr">
        <is>
          <t xml:space="preserve">CONCLUIDO	</t>
        </is>
      </c>
      <c r="D305" t="n">
        <v>4.6112</v>
      </c>
      <c r="E305" t="n">
        <v>21.69</v>
      </c>
      <c r="F305" t="n">
        <v>17.82</v>
      </c>
      <c r="G305" t="n">
        <v>53.47</v>
      </c>
      <c r="H305" t="n">
        <v>0.59</v>
      </c>
      <c r="I305" t="n">
        <v>20</v>
      </c>
      <c r="J305" t="n">
        <v>279.11</v>
      </c>
      <c r="K305" t="n">
        <v>59.89</v>
      </c>
      <c r="L305" t="n">
        <v>9.25</v>
      </c>
      <c r="M305" t="n">
        <v>18</v>
      </c>
      <c r="N305" t="n">
        <v>74.98</v>
      </c>
      <c r="O305" t="n">
        <v>34658.27</v>
      </c>
      <c r="P305" t="n">
        <v>238.22</v>
      </c>
      <c r="Q305" t="n">
        <v>2103.92</v>
      </c>
      <c r="R305" t="n">
        <v>78.27</v>
      </c>
      <c r="S305" t="n">
        <v>60.53</v>
      </c>
      <c r="T305" t="n">
        <v>9041.959999999999</v>
      </c>
      <c r="U305" t="n">
        <v>0.77</v>
      </c>
      <c r="V305" t="n">
        <v>0.96</v>
      </c>
      <c r="W305" t="n">
        <v>0.2</v>
      </c>
      <c r="X305" t="n">
        <v>0.55</v>
      </c>
      <c r="Y305" t="n">
        <v>1</v>
      </c>
      <c r="Z305" t="n">
        <v>10</v>
      </c>
    </row>
    <row r="306">
      <c r="A306" t="n">
        <v>34</v>
      </c>
      <c r="B306" t="n">
        <v>135</v>
      </c>
      <c r="C306" t="inlineStr">
        <is>
          <t xml:space="preserve">CONCLUIDO	</t>
        </is>
      </c>
      <c r="D306" t="n">
        <v>4.6378</v>
      </c>
      <c r="E306" t="n">
        <v>21.56</v>
      </c>
      <c r="F306" t="n">
        <v>17.75</v>
      </c>
      <c r="G306" t="n">
        <v>56.05</v>
      </c>
      <c r="H306" t="n">
        <v>0.6</v>
      </c>
      <c r="I306" t="n">
        <v>19</v>
      </c>
      <c r="J306" t="n">
        <v>279.61</v>
      </c>
      <c r="K306" t="n">
        <v>59.89</v>
      </c>
      <c r="L306" t="n">
        <v>9.5</v>
      </c>
      <c r="M306" t="n">
        <v>17</v>
      </c>
      <c r="N306" t="n">
        <v>75.22</v>
      </c>
      <c r="O306" t="n">
        <v>34718.84</v>
      </c>
      <c r="P306" t="n">
        <v>235.51</v>
      </c>
      <c r="Q306" t="n">
        <v>2103.84</v>
      </c>
      <c r="R306" t="n">
        <v>75.84999999999999</v>
      </c>
      <c r="S306" t="n">
        <v>60.53</v>
      </c>
      <c r="T306" t="n">
        <v>7833.36</v>
      </c>
      <c r="U306" t="n">
        <v>0.8</v>
      </c>
      <c r="V306" t="n">
        <v>0.97</v>
      </c>
      <c r="W306" t="n">
        <v>0.2</v>
      </c>
      <c r="X306" t="n">
        <v>0.47</v>
      </c>
      <c r="Y306" t="n">
        <v>1</v>
      </c>
      <c r="Z306" t="n">
        <v>10</v>
      </c>
    </row>
    <row r="307">
      <c r="A307" t="n">
        <v>35</v>
      </c>
      <c r="B307" t="n">
        <v>135</v>
      </c>
      <c r="C307" t="inlineStr">
        <is>
          <t xml:space="preserve">CONCLUIDO	</t>
        </is>
      </c>
      <c r="D307" t="n">
        <v>4.6611</v>
      </c>
      <c r="E307" t="n">
        <v>21.45</v>
      </c>
      <c r="F307" t="n">
        <v>17.69</v>
      </c>
      <c r="G307" t="n">
        <v>58.97</v>
      </c>
      <c r="H307" t="n">
        <v>0.62</v>
      </c>
      <c r="I307" t="n">
        <v>18</v>
      </c>
      <c r="J307" t="n">
        <v>280.1</v>
      </c>
      <c r="K307" t="n">
        <v>59.89</v>
      </c>
      <c r="L307" t="n">
        <v>9.75</v>
      </c>
      <c r="M307" t="n">
        <v>15</v>
      </c>
      <c r="N307" t="n">
        <v>75.45999999999999</v>
      </c>
      <c r="O307" t="n">
        <v>34779.51</v>
      </c>
      <c r="P307" t="n">
        <v>230.96</v>
      </c>
      <c r="Q307" t="n">
        <v>2103.96</v>
      </c>
      <c r="R307" t="n">
        <v>73.79000000000001</v>
      </c>
      <c r="S307" t="n">
        <v>60.53</v>
      </c>
      <c r="T307" t="n">
        <v>6810.15</v>
      </c>
      <c r="U307" t="n">
        <v>0.82</v>
      </c>
      <c r="V307" t="n">
        <v>0.97</v>
      </c>
      <c r="W307" t="n">
        <v>0.2</v>
      </c>
      <c r="X307" t="n">
        <v>0.41</v>
      </c>
      <c r="Y307" t="n">
        <v>1</v>
      </c>
      <c r="Z307" t="n">
        <v>10</v>
      </c>
    </row>
    <row r="308">
      <c r="A308" t="n">
        <v>36</v>
      </c>
      <c r="B308" t="n">
        <v>135</v>
      </c>
      <c r="C308" t="inlineStr">
        <is>
          <t xml:space="preserve">CONCLUIDO	</t>
        </is>
      </c>
      <c r="D308" t="n">
        <v>4.6311</v>
      </c>
      <c r="E308" t="n">
        <v>21.59</v>
      </c>
      <c r="F308" t="n">
        <v>17.83</v>
      </c>
      <c r="G308" t="n">
        <v>59.43</v>
      </c>
      <c r="H308" t="n">
        <v>0.63</v>
      </c>
      <c r="I308" t="n">
        <v>18</v>
      </c>
      <c r="J308" t="n">
        <v>280.59</v>
      </c>
      <c r="K308" t="n">
        <v>59.89</v>
      </c>
      <c r="L308" t="n">
        <v>10</v>
      </c>
      <c r="M308" t="n">
        <v>14</v>
      </c>
      <c r="N308" t="n">
        <v>75.7</v>
      </c>
      <c r="O308" t="n">
        <v>34840.27</v>
      </c>
      <c r="P308" t="n">
        <v>232.23</v>
      </c>
      <c r="Q308" t="n">
        <v>2103.91</v>
      </c>
      <c r="R308" t="n">
        <v>79.16</v>
      </c>
      <c r="S308" t="n">
        <v>60.53</v>
      </c>
      <c r="T308" t="n">
        <v>9496.32</v>
      </c>
      <c r="U308" t="n">
        <v>0.76</v>
      </c>
      <c r="V308" t="n">
        <v>0.96</v>
      </c>
      <c r="W308" t="n">
        <v>0.18</v>
      </c>
      <c r="X308" t="n">
        <v>0.55</v>
      </c>
      <c r="Y308" t="n">
        <v>1</v>
      </c>
      <c r="Z308" t="n">
        <v>10</v>
      </c>
    </row>
    <row r="309">
      <c r="A309" t="n">
        <v>37</v>
      </c>
      <c r="B309" t="n">
        <v>135</v>
      </c>
      <c r="C309" t="inlineStr">
        <is>
          <t xml:space="preserve">CONCLUIDO	</t>
        </is>
      </c>
      <c r="D309" t="n">
        <v>4.6369</v>
      </c>
      <c r="E309" t="n">
        <v>21.57</v>
      </c>
      <c r="F309" t="n">
        <v>17.8</v>
      </c>
      <c r="G309" t="n">
        <v>59.34</v>
      </c>
      <c r="H309" t="n">
        <v>0.65</v>
      </c>
      <c r="I309" t="n">
        <v>18</v>
      </c>
      <c r="J309" t="n">
        <v>281.08</v>
      </c>
      <c r="K309" t="n">
        <v>59.89</v>
      </c>
      <c r="L309" t="n">
        <v>10.25</v>
      </c>
      <c r="M309" t="n">
        <v>11</v>
      </c>
      <c r="N309" t="n">
        <v>75.95</v>
      </c>
      <c r="O309" t="n">
        <v>34901.13</v>
      </c>
      <c r="P309" t="n">
        <v>229.22</v>
      </c>
      <c r="Q309" t="n">
        <v>2103.89</v>
      </c>
      <c r="R309" t="n">
        <v>77.62</v>
      </c>
      <c r="S309" t="n">
        <v>60.53</v>
      </c>
      <c r="T309" t="n">
        <v>8724.65</v>
      </c>
      <c r="U309" t="n">
        <v>0.78</v>
      </c>
      <c r="V309" t="n">
        <v>0.97</v>
      </c>
      <c r="W309" t="n">
        <v>0.2</v>
      </c>
      <c r="X309" t="n">
        <v>0.53</v>
      </c>
      <c r="Y309" t="n">
        <v>1</v>
      </c>
      <c r="Z309" t="n">
        <v>10</v>
      </c>
    </row>
    <row r="310">
      <c r="A310" t="n">
        <v>38</v>
      </c>
      <c r="B310" t="n">
        <v>135</v>
      </c>
      <c r="C310" t="inlineStr">
        <is>
          <t xml:space="preserve">CONCLUIDO	</t>
        </is>
      </c>
      <c r="D310" t="n">
        <v>4.6562</v>
      </c>
      <c r="E310" t="n">
        <v>21.48</v>
      </c>
      <c r="F310" t="n">
        <v>17.76</v>
      </c>
      <c r="G310" t="n">
        <v>62.7</v>
      </c>
      <c r="H310" t="n">
        <v>0.66</v>
      </c>
      <c r="I310" t="n">
        <v>17</v>
      </c>
      <c r="J310" t="n">
        <v>281.58</v>
      </c>
      <c r="K310" t="n">
        <v>59.89</v>
      </c>
      <c r="L310" t="n">
        <v>10.5</v>
      </c>
      <c r="M310" t="n">
        <v>4</v>
      </c>
      <c r="N310" t="n">
        <v>76.19</v>
      </c>
      <c r="O310" t="n">
        <v>34962.08</v>
      </c>
      <c r="P310" t="n">
        <v>227.59</v>
      </c>
      <c r="Q310" t="n">
        <v>2103.9</v>
      </c>
      <c r="R310" t="n">
        <v>76.09</v>
      </c>
      <c r="S310" t="n">
        <v>60.53</v>
      </c>
      <c r="T310" t="n">
        <v>7964.32</v>
      </c>
      <c r="U310" t="n">
        <v>0.8</v>
      </c>
      <c r="V310" t="n">
        <v>0.97</v>
      </c>
      <c r="W310" t="n">
        <v>0.21</v>
      </c>
      <c r="X310" t="n">
        <v>0.49</v>
      </c>
      <c r="Y310" t="n">
        <v>1</v>
      </c>
      <c r="Z310" t="n">
        <v>10</v>
      </c>
    </row>
    <row r="311">
      <c r="A311" t="n">
        <v>39</v>
      </c>
      <c r="B311" t="n">
        <v>135</v>
      </c>
      <c r="C311" t="inlineStr">
        <is>
          <t xml:space="preserve">CONCLUIDO	</t>
        </is>
      </c>
      <c r="D311" t="n">
        <v>4.6568</v>
      </c>
      <c r="E311" t="n">
        <v>21.47</v>
      </c>
      <c r="F311" t="n">
        <v>17.76</v>
      </c>
      <c r="G311" t="n">
        <v>62.69</v>
      </c>
      <c r="H311" t="n">
        <v>0.68</v>
      </c>
      <c r="I311" t="n">
        <v>17</v>
      </c>
      <c r="J311" t="n">
        <v>282.07</v>
      </c>
      <c r="K311" t="n">
        <v>59.89</v>
      </c>
      <c r="L311" t="n">
        <v>10.75</v>
      </c>
      <c r="M311" t="n">
        <v>1</v>
      </c>
      <c r="N311" t="n">
        <v>76.44</v>
      </c>
      <c r="O311" t="n">
        <v>35023.13</v>
      </c>
      <c r="P311" t="n">
        <v>227.47</v>
      </c>
      <c r="Q311" t="n">
        <v>2103.91</v>
      </c>
      <c r="R311" t="n">
        <v>75.78</v>
      </c>
      <c r="S311" t="n">
        <v>60.53</v>
      </c>
      <c r="T311" t="n">
        <v>7809.59</v>
      </c>
      <c r="U311" t="n">
        <v>0.8</v>
      </c>
      <c r="V311" t="n">
        <v>0.97</v>
      </c>
      <c r="W311" t="n">
        <v>0.21</v>
      </c>
      <c r="X311" t="n">
        <v>0.48</v>
      </c>
      <c r="Y311" t="n">
        <v>1</v>
      </c>
      <c r="Z311" t="n">
        <v>10</v>
      </c>
    </row>
    <row r="312">
      <c r="A312" t="n">
        <v>40</v>
      </c>
      <c r="B312" t="n">
        <v>135</v>
      </c>
      <c r="C312" t="inlineStr">
        <is>
          <t xml:space="preserve">CONCLUIDO	</t>
        </is>
      </c>
      <c r="D312" t="n">
        <v>4.6566</v>
      </c>
      <c r="E312" t="n">
        <v>21.47</v>
      </c>
      <c r="F312" t="n">
        <v>17.76</v>
      </c>
      <c r="G312" t="n">
        <v>62.69</v>
      </c>
      <c r="H312" t="n">
        <v>0.6899999999999999</v>
      </c>
      <c r="I312" t="n">
        <v>17</v>
      </c>
      <c r="J312" t="n">
        <v>282.57</v>
      </c>
      <c r="K312" t="n">
        <v>59.89</v>
      </c>
      <c r="L312" t="n">
        <v>11</v>
      </c>
      <c r="M312" t="n">
        <v>1</v>
      </c>
      <c r="N312" t="n">
        <v>76.68000000000001</v>
      </c>
      <c r="O312" t="n">
        <v>35084.28</v>
      </c>
      <c r="P312" t="n">
        <v>227.69</v>
      </c>
      <c r="Q312" t="n">
        <v>2103.96</v>
      </c>
      <c r="R312" t="n">
        <v>75.84</v>
      </c>
      <c r="S312" t="n">
        <v>60.53</v>
      </c>
      <c r="T312" t="n">
        <v>7840.64</v>
      </c>
      <c r="U312" t="n">
        <v>0.8</v>
      </c>
      <c r="V312" t="n">
        <v>0.97</v>
      </c>
      <c r="W312" t="n">
        <v>0.21</v>
      </c>
      <c r="X312" t="n">
        <v>0.48</v>
      </c>
      <c r="Y312" t="n">
        <v>1</v>
      </c>
      <c r="Z312" t="n">
        <v>10</v>
      </c>
    </row>
    <row r="313">
      <c r="A313" t="n">
        <v>41</v>
      </c>
      <c r="B313" t="n">
        <v>135</v>
      </c>
      <c r="C313" t="inlineStr">
        <is>
          <t xml:space="preserve">CONCLUIDO	</t>
        </is>
      </c>
      <c r="D313" t="n">
        <v>4.6562</v>
      </c>
      <c r="E313" t="n">
        <v>21.48</v>
      </c>
      <c r="F313" t="n">
        <v>17.76</v>
      </c>
      <c r="G313" t="n">
        <v>62.7</v>
      </c>
      <c r="H313" t="n">
        <v>0.71</v>
      </c>
      <c r="I313" t="n">
        <v>17</v>
      </c>
      <c r="J313" t="n">
        <v>283.06</v>
      </c>
      <c r="K313" t="n">
        <v>59.89</v>
      </c>
      <c r="L313" t="n">
        <v>11.25</v>
      </c>
      <c r="M313" t="n">
        <v>0</v>
      </c>
      <c r="N313" t="n">
        <v>76.93000000000001</v>
      </c>
      <c r="O313" t="n">
        <v>35145.53</v>
      </c>
      <c r="P313" t="n">
        <v>228.06</v>
      </c>
      <c r="Q313" t="n">
        <v>2103.91</v>
      </c>
      <c r="R313" t="n">
        <v>75.88</v>
      </c>
      <c r="S313" t="n">
        <v>60.53</v>
      </c>
      <c r="T313" t="n">
        <v>7858.27</v>
      </c>
      <c r="U313" t="n">
        <v>0.8</v>
      </c>
      <c r="V313" t="n">
        <v>0.97</v>
      </c>
      <c r="W313" t="n">
        <v>0.21</v>
      </c>
      <c r="X313" t="n">
        <v>0.49</v>
      </c>
      <c r="Y313" t="n">
        <v>1</v>
      </c>
      <c r="Z313" t="n">
        <v>10</v>
      </c>
    </row>
    <row r="314">
      <c r="A314" t="n">
        <v>0</v>
      </c>
      <c r="B314" t="n">
        <v>80</v>
      </c>
      <c r="C314" t="inlineStr">
        <is>
          <t xml:space="preserve">CONCLUIDO	</t>
        </is>
      </c>
      <c r="D314" t="n">
        <v>3.1376</v>
      </c>
      <c r="E314" t="n">
        <v>31.87</v>
      </c>
      <c r="F314" t="n">
        <v>23.14</v>
      </c>
      <c r="G314" t="n">
        <v>6.98</v>
      </c>
      <c r="H314" t="n">
        <v>0.11</v>
      </c>
      <c r="I314" t="n">
        <v>199</v>
      </c>
      <c r="J314" t="n">
        <v>159.12</v>
      </c>
      <c r="K314" t="n">
        <v>50.28</v>
      </c>
      <c r="L314" t="n">
        <v>1</v>
      </c>
      <c r="M314" t="n">
        <v>197</v>
      </c>
      <c r="N314" t="n">
        <v>27.84</v>
      </c>
      <c r="O314" t="n">
        <v>19859.16</v>
      </c>
      <c r="P314" t="n">
        <v>273.85</v>
      </c>
      <c r="Q314" t="n">
        <v>2104.62</v>
      </c>
      <c r="R314" t="n">
        <v>252</v>
      </c>
      <c r="S314" t="n">
        <v>60.53</v>
      </c>
      <c r="T314" t="n">
        <v>95009.50999999999</v>
      </c>
      <c r="U314" t="n">
        <v>0.24</v>
      </c>
      <c r="V314" t="n">
        <v>0.74</v>
      </c>
      <c r="W314" t="n">
        <v>0.48</v>
      </c>
      <c r="X314" t="n">
        <v>5.85</v>
      </c>
      <c r="Y314" t="n">
        <v>1</v>
      </c>
      <c r="Z314" t="n">
        <v>10</v>
      </c>
    </row>
    <row r="315">
      <c r="A315" t="n">
        <v>1</v>
      </c>
      <c r="B315" t="n">
        <v>80</v>
      </c>
      <c r="C315" t="inlineStr">
        <is>
          <t xml:space="preserve">CONCLUIDO	</t>
        </is>
      </c>
      <c r="D315" t="n">
        <v>3.5042</v>
      </c>
      <c r="E315" t="n">
        <v>28.54</v>
      </c>
      <c r="F315" t="n">
        <v>21.51</v>
      </c>
      <c r="G315" t="n">
        <v>8.84</v>
      </c>
      <c r="H315" t="n">
        <v>0.14</v>
      </c>
      <c r="I315" t="n">
        <v>146</v>
      </c>
      <c r="J315" t="n">
        <v>159.48</v>
      </c>
      <c r="K315" t="n">
        <v>50.28</v>
      </c>
      <c r="L315" t="n">
        <v>1.25</v>
      </c>
      <c r="M315" t="n">
        <v>144</v>
      </c>
      <c r="N315" t="n">
        <v>27.95</v>
      </c>
      <c r="O315" t="n">
        <v>19902.91</v>
      </c>
      <c r="P315" t="n">
        <v>251.18</v>
      </c>
      <c r="Q315" t="n">
        <v>2104.21</v>
      </c>
      <c r="R315" t="n">
        <v>199.01</v>
      </c>
      <c r="S315" t="n">
        <v>60.53</v>
      </c>
      <c r="T315" t="n">
        <v>68779.95</v>
      </c>
      <c r="U315" t="n">
        <v>0.3</v>
      </c>
      <c r="V315" t="n">
        <v>0.8</v>
      </c>
      <c r="W315" t="n">
        <v>0.39</v>
      </c>
      <c r="X315" t="n">
        <v>4.23</v>
      </c>
      <c r="Y315" t="n">
        <v>1</v>
      </c>
      <c r="Z315" t="n">
        <v>10</v>
      </c>
    </row>
    <row r="316">
      <c r="A316" t="n">
        <v>2</v>
      </c>
      <c r="B316" t="n">
        <v>80</v>
      </c>
      <c r="C316" t="inlineStr">
        <is>
          <t xml:space="preserve">CONCLUIDO	</t>
        </is>
      </c>
      <c r="D316" t="n">
        <v>3.759</v>
      </c>
      <c r="E316" t="n">
        <v>26.6</v>
      </c>
      <c r="F316" t="n">
        <v>20.57</v>
      </c>
      <c r="G316" t="n">
        <v>10.73</v>
      </c>
      <c r="H316" t="n">
        <v>0.17</v>
      </c>
      <c r="I316" t="n">
        <v>115</v>
      </c>
      <c r="J316" t="n">
        <v>159.83</v>
      </c>
      <c r="K316" t="n">
        <v>50.28</v>
      </c>
      <c r="L316" t="n">
        <v>1.5</v>
      </c>
      <c r="M316" t="n">
        <v>113</v>
      </c>
      <c r="N316" t="n">
        <v>28.05</v>
      </c>
      <c r="O316" t="n">
        <v>19946.71</v>
      </c>
      <c r="P316" t="n">
        <v>236.84</v>
      </c>
      <c r="Q316" t="n">
        <v>2104.16</v>
      </c>
      <c r="R316" t="n">
        <v>168.12</v>
      </c>
      <c r="S316" t="n">
        <v>60.53</v>
      </c>
      <c r="T316" t="n">
        <v>53491.63</v>
      </c>
      <c r="U316" t="n">
        <v>0.36</v>
      </c>
      <c r="V316" t="n">
        <v>0.84</v>
      </c>
      <c r="W316" t="n">
        <v>0.35</v>
      </c>
      <c r="X316" t="n">
        <v>3.29</v>
      </c>
      <c r="Y316" t="n">
        <v>1</v>
      </c>
      <c r="Z316" t="n">
        <v>10</v>
      </c>
    </row>
    <row r="317">
      <c r="A317" t="n">
        <v>3</v>
      </c>
      <c r="B317" t="n">
        <v>80</v>
      </c>
      <c r="C317" t="inlineStr">
        <is>
          <t xml:space="preserve">CONCLUIDO	</t>
        </is>
      </c>
      <c r="D317" t="n">
        <v>3.9361</v>
      </c>
      <c r="E317" t="n">
        <v>25.41</v>
      </c>
      <c r="F317" t="n">
        <v>20.02</v>
      </c>
      <c r="G317" t="n">
        <v>12.64</v>
      </c>
      <c r="H317" t="n">
        <v>0.19</v>
      </c>
      <c r="I317" t="n">
        <v>95</v>
      </c>
      <c r="J317" t="n">
        <v>160.19</v>
      </c>
      <c r="K317" t="n">
        <v>50.28</v>
      </c>
      <c r="L317" t="n">
        <v>1.75</v>
      </c>
      <c r="M317" t="n">
        <v>93</v>
      </c>
      <c r="N317" t="n">
        <v>28.16</v>
      </c>
      <c r="O317" t="n">
        <v>19990.53</v>
      </c>
      <c r="P317" t="n">
        <v>227.22</v>
      </c>
      <c r="Q317" t="n">
        <v>2104.48</v>
      </c>
      <c r="R317" t="n">
        <v>150.2</v>
      </c>
      <c r="S317" t="n">
        <v>60.53</v>
      </c>
      <c r="T317" t="n">
        <v>44630.31</v>
      </c>
      <c r="U317" t="n">
        <v>0.4</v>
      </c>
      <c r="V317" t="n">
        <v>0.86</v>
      </c>
      <c r="W317" t="n">
        <v>0.31</v>
      </c>
      <c r="X317" t="n">
        <v>2.74</v>
      </c>
      <c r="Y317" t="n">
        <v>1</v>
      </c>
      <c r="Z317" t="n">
        <v>10</v>
      </c>
    </row>
    <row r="318">
      <c r="A318" t="n">
        <v>4</v>
      </c>
      <c r="B318" t="n">
        <v>80</v>
      </c>
      <c r="C318" t="inlineStr">
        <is>
          <t xml:space="preserve">CONCLUIDO	</t>
        </is>
      </c>
      <c r="D318" t="n">
        <v>4.0952</v>
      </c>
      <c r="E318" t="n">
        <v>24.42</v>
      </c>
      <c r="F318" t="n">
        <v>19.52</v>
      </c>
      <c r="G318" t="n">
        <v>14.64</v>
      </c>
      <c r="H318" t="n">
        <v>0.22</v>
      </c>
      <c r="I318" t="n">
        <v>80</v>
      </c>
      <c r="J318" t="n">
        <v>160.54</v>
      </c>
      <c r="K318" t="n">
        <v>50.28</v>
      </c>
      <c r="L318" t="n">
        <v>2</v>
      </c>
      <c r="M318" t="n">
        <v>78</v>
      </c>
      <c r="N318" t="n">
        <v>28.26</v>
      </c>
      <c r="O318" t="n">
        <v>20034.4</v>
      </c>
      <c r="P318" t="n">
        <v>218.28</v>
      </c>
      <c r="Q318" t="n">
        <v>2104.05</v>
      </c>
      <c r="R318" t="n">
        <v>133.64</v>
      </c>
      <c r="S318" t="n">
        <v>60.53</v>
      </c>
      <c r="T318" t="n">
        <v>36424.03</v>
      </c>
      <c r="U318" t="n">
        <v>0.45</v>
      </c>
      <c r="V318" t="n">
        <v>0.88</v>
      </c>
      <c r="W318" t="n">
        <v>0.29</v>
      </c>
      <c r="X318" t="n">
        <v>2.24</v>
      </c>
      <c r="Y318" t="n">
        <v>1</v>
      </c>
      <c r="Z318" t="n">
        <v>10</v>
      </c>
    </row>
    <row r="319">
      <c r="A319" t="n">
        <v>5</v>
      </c>
      <c r="B319" t="n">
        <v>80</v>
      </c>
      <c r="C319" t="inlineStr">
        <is>
          <t xml:space="preserve">CONCLUIDO	</t>
        </is>
      </c>
      <c r="D319" t="n">
        <v>4.2111</v>
      </c>
      <c r="E319" t="n">
        <v>23.75</v>
      </c>
      <c r="F319" t="n">
        <v>19.2</v>
      </c>
      <c r="G319" t="n">
        <v>16.69</v>
      </c>
      <c r="H319" t="n">
        <v>0.25</v>
      </c>
      <c r="I319" t="n">
        <v>69</v>
      </c>
      <c r="J319" t="n">
        <v>160.9</v>
      </c>
      <c r="K319" t="n">
        <v>50.28</v>
      </c>
      <c r="L319" t="n">
        <v>2.25</v>
      </c>
      <c r="M319" t="n">
        <v>67</v>
      </c>
      <c r="N319" t="n">
        <v>28.37</v>
      </c>
      <c r="O319" t="n">
        <v>20078.3</v>
      </c>
      <c r="P319" t="n">
        <v>211.53</v>
      </c>
      <c r="Q319" t="n">
        <v>2104.11</v>
      </c>
      <c r="R319" t="n">
        <v>123.09</v>
      </c>
      <c r="S319" t="n">
        <v>60.53</v>
      </c>
      <c r="T319" t="n">
        <v>31203.59</v>
      </c>
      <c r="U319" t="n">
        <v>0.49</v>
      </c>
      <c r="V319" t="n">
        <v>0.9</v>
      </c>
      <c r="W319" t="n">
        <v>0.28</v>
      </c>
      <c r="X319" t="n">
        <v>1.92</v>
      </c>
      <c r="Y319" t="n">
        <v>1</v>
      </c>
      <c r="Z319" t="n">
        <v>10</v>
      </c>
    </row>
    <row r="320">
      <c r="A320" t="n">
        <v>6</v>
      </c>
      <c r="B320" t="n">
        <v>80</v>
      </c>
      <c r="C320" t="inlineStr">
        <is>
          <t xml:space="preserve">CONCLUIDO	</t>
        </is>
      </c>
      <c r="D320" t="n">
        <v>4.3178</v>
      </c>
      <c r="E320" t="n">
        <v>23.16</v>
      </c>
      <c r="F320" t="n">
        <v>18.9</v>
      </c>
      <c r="G320" t="n">
        <v>18.9</v>
      </c>
      <c r="H320" t="n">
        <v>0.27</v>
      </c>
      <c r="I320" t="n">
        <v>60</v>
      </c>
      <c r="J320" t="n">
        <v>161.26</v>
      </c>
      <c r="K320" t="n">
        <v>50.28</v>
      </c>
      <c r="L320" t="n">
        <v>2.5</v>
      </c>
      <c r="M320" t="n">
        <v>58</v>
      </c>
      <c r="N320" t="n">
        <v>28.48</v>
      </c>
      <c r="O320" t="n">
        <v>20122.23</v>
      </c>
      <c r="P320" t="n">
        <v>204.49</v>
      </c>
      <c r="Q320" t="n">
        <v>2103.9</v>
      </c>
      <c r="R320" t="n">
        <v>113.23</v>
      </c>
      <c r="S320" t="n">
        <v>60.53</v>
      </c>
      <c r="T320" t="n">
        <v>26322.27</v>
      </c>
      <c r="U320" t="n">
        <v>0.53</v>
      </c>
      <c r="V320" t="n">
        <v>0.91</v>
      </c>
      <c r="W320" t="n">
        <v>0.26</v>
      </c>
      <c r="X320" t="n">
        <v>1.62</v>
      </c>
      <c r="Y320" t="n">
        <v>1</v>
      </c>
      <c r="Z320" t="n">
        <v>10</v>
      </c>
    </row>
    <row r="321">
      <c r="A321" t="n">
        <v>7</v>
      </c>
      <c r="B321" t="n">
        <v>80</v>
      </c>
      <c r="C321" t="inlineStr">
        <is>
          <t xml:space="preserve">CONCLUIDO	</t>
        </is>
      </c>
      <c r="D321" t="n">
        <v>4.4336</v>
      </c>
      <c r="E321" t="n">
        <v>22.56</v>
      </c>
      <c r="F321" t="n">
        <v>18.52</v>
      </c>
      <c r="G321" t="n">
        <v>20.97</v>
      </c>
      <c r="H321" t="n">
        <v>0.3</v>
      </c>
      <c r="I321" t="n">
        <v>53</v>
      </c>
      <c r="J321" t="n">
        <v>161.61</v>
      </c>
      <c r="K321" t="n">
        <v>50.28</v>
      </c>
      <c r="L321" t="n">
        <v>2.75</v>
      </c>
      <c r="M321" t="n">
        <v>51</v>
      </c>
      <c r="N321" t="n">
        <v>28.58</v>
      </c>
      <c r="O321" t="n">
        <v>20166.2</v>
      </c>
      <c r="P321" t="n">
        <v>196.62</v>
      </c>
      <c r="Q321" t="n">
        <v>2103.97</v>
      </c>
      <c r="R321" t="n">
        <v>101</v>
      </c>
      <c r="S321" t="n">
        <v>60.53</v>
      </c>
      <c r="T321" t="n">
        <v>20241.27</v>
      </c>
      <c r="U321" t="n">
        <v>0.6</v>
      </c>
      <c r="V321" t="n">
        <v>0.93</v>
      </c>
      <c r="W321" t="n">
        <v>0.23</v>
      </c>
      <c r="X321" t="n">
        <v>1.25</v>
      </c>
      <c r="Y321" t="n">
        <v>1</v>
      </c>
      <c r="Z321" t="n">
        <v>10</v>
      </c>
    </row>
    <row r="322">
      <c r="A322" t="n">
        <v>8</v>
      </c>
      <c r="B322" t="n">
        <v>80</v>
      </c>
      <c r="C322" t="inlineStr">
        <is>
          <t xml:space="preserve">CONCLUIDO	</t>
        </is>
      </c>
      <c r="D322" t="n">
        <v>4.4276</v>
      </c>
      <c r="E322" t="n">
        <v>22.59</v>
      </c>
      <c r="F322" t="n">
        <v>18.71</v>
      </c>
      <c r="G322" t="n">
        <v>23.39</v>
      </c>
      <c r="H322" t="n">
        <v>0.33</v>
      </c>
      <c r="I322" t="n">
        <v>48</v>
      </c>
      <c r="J322" t="n">
        <v>161.97</v>
      </c>
      <c r="K322" t="n">
        <v>50.28</v>
      </c>
      <c r="L322" t="n">
        <v>3</v>
      </c>
      <c r="M322" t="n">
        <v>46</v>
      </c>
      <c r="N322" t="n">
        <v>28.69</v>
      </c>
      <c r="O322" t="n">
        <v>20210.21</v>
      </c>
      <c r="P322" t="n">
        <v>196.03</v>
      </c>
      <c r="Q322" t="n">
        <v>2104.1</v>
      </c>
      <c r="R322" t="n">
        <v>107.8</v>
      </c>
      <c r="S322" t="n">
        <v>60.53</v>
      </c>
      <c r="T322" t="n">
        <v>23665.83</v>
      </c>
      <c r="U322" t="n">
        <v>0.5600000000000001</v>
      </c>
      <c r="V322" t="n">
        <v>0.92</v>
      </c>
      <c r="W322" t="n">
        <v>0.24</v>
      </c>
      <c r="X322" t="n">
        <v>1.44</v>
      </c>
      <c r="Y322" t="n">
        <v>1</v>
      </c>
      <c r="Z322" t="n">
        <v>10</v>
      </c>
    </row>
    <row r="323">
      <c r="A323" t="n">
        <v>9</v>
      </c>
      <c r="B323" t="n">
        <v>80</v>
      </c>
      <c r="C323" t="inlineStr">
        <is>
          <t xml:space="preserve">CONCLUIDO	</t>
        </is>
      </c>
      <c r="D323" t="n">
        <v>4.5005</v>
      </c>
      <c r="E323" t="n">
        <v>22.22</v>
      </c>
      <c r="F323" t="n">
        <v>18.51</v>
      </c>
      <c r="G323" t="n">
        <v>25.83</v>
      </c>
      <c r="H323" t="n">
        <v>0.35</v>
      </c>
      <c r="I323" t="n">
        <v>43</v>
      </c>
      <c r="J323" t="n">
        <v>162.33</v>
      </c>
      <c r="K323" t="n">
        <v>50.28</v>
      </c>
      <c r="L323" t="n">
        <v>3.25</v>
      </c>
      <c r="M323" t="n">
        <v>41</v>
      </c>
      <c r="N323" t="n">
        <v>28.8</v>
      </c>
      <c r="O323" t="n">
        <v>20254.26</v>
      </c>
      <c r="P323" t="n">
        <v>189.9</v>
      </c>
      <c r="Q323" t="n">
        <v>2104.04</v>
      </c>
      <c r="R323" t="n">
        <v>100.83</v>
      </c>
      <c r="S323" t="n">
        <v>60.53</v>
      </c>
      <c r="T323" t="n">
        <v>20206.53</v>
      </c>
      <c r="U323" t="n">
        <v>0.6</v>
      </c>
      <c r="V323" t="n">
        <v>0.93</v>
      </c>
      <c r="W323" t="n">
        <v>0.23</v>
      </c>
      <c r="X323" t="n">
        <v>1.23</v>
      </c>
      <c r="Y323" t="n">
        <v>1</v>
      </c>
      <c r="Z323" t="n">
        <v>10</v>
      </c>
    </row>
    <row r="324">
      <c r="A324" t="n">
        <v>10</v>
      </c>
      <c r="B324" t="n">
        <v>80</v>
      </c>
      <c r="C324" t="inlineStr">
        <is>
          <t xml:space="preserve">CONCLUIDO	</t>
        </is>
      </c>
      <c r="D324" t="n">
        <v>4.5557</v>
      </c>
      <c r="E324" t="n">
        <v>21.95</v>
      </c>
      <c r="F324" t="n">
        <v>18.37</v>
      </c>
      <c r="G324" t="n">
        <v>28.26</v>
      </c>
      <c r="H324" t="n">
        <v>0.38</v>
      </c>
      <c r="I324" t="n">
        <v>39</v>
      </c>
      <c r="J324" t="n">
        <v>162.68</v>
      </c>
      <c r="K324" t="n">
        <v>50.28</v>
      </c>
      <c r="L324" t="n">
        <v>3.5</v>
      </c>
      <c r="M324" t="n">
        <v>37</v>
      </c>
      <c r="N324" t="n">
        <v>28.9</v>
      </c>
      <c r="O324" t="n">
        <v>20298.34</v>
      </c>
      <c r="P324" t="n">
        <v>184.04</v>
      </c>
      <c r="Q324" t="n">
        <v>2104.11</v>
      </c>
      <c r="R324" t="n">
        <v>96.19</v>
      </c>
      <c r="S324" t="n">
        <v>60.53</v>
      </c>
      <c r="T324" t="n">
        <v>17904.35</v>
      </c>
      <c r="U324" t="n">
        <v>0.63</v>
      </c>
      <c r="V324" t="n">
        <v>0.9399999999999999</v>
      </c>
      <c r="W324" t="n">
        <v>0.23</v>
      </c>
      <c r="X324" t="n">
        <v>1.09</v>
      </c>
      <c r="Y324" t="n">
        <v>1</v>
      </c>
      <c r="Z324" t="n">
        <v>10</v>
      </c>
    </row>
    <row r="325">
      <c r="A325" t="n">
        <v>11</v>
      </c>
      <c r="B325" t="n">
        <v>80</v>
      </c>
      <c r="C325" t="inlineStr">
        <is>
          <t xml:space="preserve">CONCLUIDO	</t>
        </is>
      </c>
      <c r="D325" t="n">
        <v>4.5938</v>
      </c>
      <c r="E325" t="n">
        <v>21.77</v>
      </c>
      <c r="F325" t="n">
        <v>18.28</v>
      </c>
      <c r="G325" t="n">
        <v>30.47</v>
      </c>
      <c r="H325" t="n">
        <v>0.41</v>
      </c>
      <c r="I325" t="n">
        <v>36</v>
      </c>
      <c r="J325" t="n">
        <v>163.04</v>
      </c>
      <c r="K325" t="n">
        <v>50.28</v>
      </c>
      <c r="L325" t="n">
        <v>3.75</v>
      </c>
      <c r="M325" t="n">
        <v>34</v>
      </c>
      <c r="N325" t="n">
        <v>29.01</v>
      </c>
      <c r="O325" t="n">
        <v>20342.46</v>
      </c>
      <c r="P325" t="n">
        <v>180.18</v>
      </c>
      <c r="Q325" t="n">
        <v>2103.91</v>
      </c>
      <c r="R325" t="n">
        <v>93.40000000000001</v>
      </c>
      <c r="S325" t="n">
        <v>60.53</v>
      </c>
      <c r="T325" t="n">
        <v>16527.03</v>
      </c>
      <c r="U325" t="n">
        <v>0.65</v>
      </c>
      <c r="V325" t="n">
        <v>0.9399999999999999</v>
      </c>
      <c r="W325" t="n">
        <v>0.22</v>
      </c>
      <c r="X325" t="n">
        <v>1.01</v>
      </c>
      <c r="Y325" t="n">
        <v>1</v>
      </c>
      <c r="Z325" t="n">
        <v>10</v>
      </c>
    </row>
    <row r="326">
      <c r="A326" t="n">
        <v>12</v>
      </c>
      <c r="B326" t="n">
        <v>80</v>
      </c>
      <c r="C326" t="inlineStr">
        <is>
          <t xml:space="preserve">CONCLUIDO	</t>
        </is>
      </c>
      <c r="D326" t="n">
        <v>4.6343</v>
      </c>
      <c r="E326" t="n">
        <v>21.58</v>
      </c>
      <c r="F326" t="n">
        <v>18.19</v>
      </c>
      <c r="G326" t="n">
        <v>33.07</v>
      </c>
      <c r="H326" t="n">
        <v>0.43</v>
      </c>
      <c r="I326" t="n">
        <v>33</v>
      </c>
      <c r="J326" t="n">
        <v>163.4</v>
      </c>
      <c r="K326" t="n">
        <v>50.28</v>
      </c>
      <c r="L326" t="n">
        <v>4</v>
      </c>
      <c r="M326" t="n">
        <v>31</v>
      </c>
      <c r="N326" t="n">
        <v>29.12</v>
      </c>
      <c r="O326" t="n">
        <v>20386.62</v>
      </c>
      <c r="P326" t="n">
        <v>174.73</v>
      </c>
      <c r="Q326" t="n">
        <v>2103.95</v>
      </c>
      <c r="R326" t="n">
        <v>90.34</v>
      </c>
      <c r="S326" t="n">
        <v>60.53</v>
      </c>
      <c r="T326" t="n">
        <v>15009.54</v>
      </c>
      <c r="U326" t="n">
        <v>0.67</v>
      </c>
      <c r="V326" t="n">
        <v>0.9399999999999999</v>
      </c>
      <c r="W326" t="n">
        <v>0.22</v>
      </c>
      <c r="X326" t="n">
        <v>0.91</v>
      </c>
      <c r="Y326" t="n">
        <v>1</v>
      </c>
      <c r="Z326" t="n">
        <v>10</v>
      </c>
    </row>
    <row r="327">
      <c r="A327" t="n">
        <v>13</v>
      </c>
      <c r="B327" t="n">
        <v>80</v>
      </c>
      <c r="C327" t="inlineStr">
        <is>
          <t xml:space="preserve">CONCLUIDO	</t>
        </is>
      </c>
      <c r="D327" t="n">
        <v>4.6757</v>
      </c>
      <c r="E327" t="n">
        <v>21.39</v>
      </c>
      <c r="F327" t="n">
        <v>18.1</v>
      </c>
      <c r="G327" t="n">
        <v>36.19</v>
      </c>
      <c r="H327" t="n">
        <v>0.46</v>
      </c>
      <c r="I327" t="n">
        <v>30</v>
      </c>
      <c r="J327" t="n">
        <v>163.76</v>
      </c>
      <c r="K327" t="n">
        <v>50.28</v>
      </c>
      <c r="L327" t="n">
        <v>4.25</v>
      </c>
      <c r="M327" t="n">
        <v>25</v>
      </c>
      <c r="N327" t="n">
        <v>29.23</v>
      </c>
      <c r="O327" t="n">
        <v>20430.81</v>
      </c>
      <c r="P327" t="n">
        <v>169.52</v>
      </c>
      <c r="Q327" t="n">
        <v>2103.96</v>
      </c>
      <c r="R327" t="n">
        <v>87.08</v>
      </c>
      <c r="S327" t="n">
        <v>60.53</v>
      </c>
      <c r="T327" t="n">
        <v>13395.8</v>
      </c>
      <c r="U327" t="n">
        <v>0.7</v>
      </c>
      <c r="V327" t="n">
        <v>0.95</v>
      </c>
      <c r="W327" t="n">
        <v>0.22</v>
      </c>
      <c r="X327" t="n">
        <v>0.82</v>
      </c>
      <c r="Y327" t="n">
        <v>1</v>
      </c>
      <c r="Z327" t="n">
        <v>10</v>
      </c>
    </row>
    <row r="328">
      <c r="A328" t="n">
        <v>14</v>
      </c>
      <c r="B328" t="n">
        <v>80</v>
      </c>
      <c r="C328" t="inlineStr">
        <is>
          <t xml:space="preserve">CONCLUIDO	</t>
        </is>
      </c>
      <c r="D328" t="n">
        <v>4.6994</v>
      </c>
      <c r="E328" t="n">
        <v>21.28</v>
      </c>
      <c r="F328" t="n">
        <v>18.05</v>
      </c>
      <c r="G328" t="n">
        <v>38.68</v>
      </c>
      <c r="H328" t="n">
        <v>0.49</v>
      </c>
      <c r="I328" t="n">
        <v>28</v>
      </c>
      <c r="J328" t="n">
        <v>164.12</v>
      </c>
      <c r="K328" t="n">
        <v>50.28</v>
      </c>
      <c r="L328" t="n">
        <v>4.5</v>
      </c>
      <c r="M328" t="n">
        <v>14</v>
      </c>
      <c r="N328" t="n">
        <v>29.34</v>
      </c>
      <c r="O328" t="n">
        <v>20475.04</v>
      </c>
      <c r="P328" t="n">
        <v>166.29</v>
      </c>
      <c r="Q328" t="n">
        <v>2104.01</v>
      </c>
      <c r="R328" t="n">
        <v>85.33</v>
      </c>
      <c r="S328" t="n">
        <v>60.53</v>
      </c>
      <c r="T328" t="n">
        <v>12527.62</v>
      </c>
      <c r="U328" t="n">
        <v>0.71</v>
      </c>
      <c r="V328" t="n">
        <v>0.95</v>
      </c>
      <c r="W328" t="n">
        <v>0.23</v>
      </c>
      <c r="X328" t="n">
        <v>0.77</v>
      </c>
      <c r="Y328" t="n">
        <v>1</v>
      </c>
      <c r="Z328" t="n">
        <v>10</v>
      </c>
    </row>
    <row r="329">
      <c r="A329" t="n">
        <v>15</v>
      </c>
      <c r="B329" t="n">
        <v>80</v>
      </c>
      <c r="C329" t="inlineStr">
        <is>
          <t xml:space="preserve">CONCLUIDO	</t>
        </is>
      </c>
      <c r="D329" t="n">
        <v>4.6815</v>
      </c>
      <c r="E329" t="n">
        <v>21.36</v>
      </c>
      <c r="F329" t="n">
        <v>18.13</v>
      </c>
      <c r="G329" t="n">
        <v>38.86</v>
      </c>
      <c r="H329" t="n">
        <v>0.51</v>
      </c>
      <c r="I329" t="n">
        <v>28</v>
      </c>
      <c r="J329" t="n">
        <v>164.48</v>
      </c>
      <c r="K329" t="n">
        <v>50.28</v>
      </c>
      <c r="L329" t="n">
        <v>4.75</v>
      </c>
      <c r="M329" t="n">
        <v>2</v>
      </c>
      <c r="N329" t="n">
        <v>29.45</v>
      </c>
      <c r="O329" t="n">
        <v>20519.3</v>
      </c>
      <c r="P329" t="n">
        <v>166.31</v>
      </c>
      <c r="Q329" t="n">
        <v>2103.99</v>
      </c>
      <c r="R329" t="n">
        <v>87.67</v>
      </c>
      <c r="S329" t="n">
        <v>60.53</v>
      </c>
      <c r="T329" t="n">
        <v>13698.07</v>
      </c>
      <c r="U329" t="n">
        <v>0.6899999999999999</v>
      </c>
      <c r="V329" t="n">
        <v>0.95</v>
      </c>
      <c r="W329" t="n">
        <v>0.24</v>
      </c>
      <c r="X329" t="n">
        <v>0.86</v>
      </c>
      <c r="Y329" t="n">
        <v>1</v>
      </c>
      <c r="Z329" t="n">
        <v>10</v>
      </c>
    </row>
    <row r="330">
      <c r="A330" t="n">
        <v>16</v>
      </c>
      <c r="B330" t="n">
        <v>80</v>
      </c>
      <c r="C330" t="inlineStr">
        <is>
          <t xml:space="preserve">CONCLUIDO	</t>
        </is>
      </c>
      <c r="D330" t="n">
        <v>4.6792</v>
      </c>
      <c r="E330" t="n">
        <v>21.37</v>
      </c>
      <c r="F330" t="n">
        <v>18.14</v>
      </c>
      <c r="G330" t="n">
        <v>38.88</v>
      </c>
      <c r="H330" t="n">
        <v>0.54</v>
      </c>
      <c r="I330" t="n">
        <v>28</v>
      </c>
      <c r="J330" t="n">
        <v>164.83</v>
      </c>
      <c r="K330" t="n">
        <v>50.28</v>
      </c>
      <c r="L330" t="n">
        <v>5</v>
      </c>
      <c r="M330" t="n">
        <v>0</v>
      </c>
      <c r="N330" t="n">
        <v>29.55</v>
      </c>
      <c r="O330" t="n">
        <v>20563.61</v>
      </c>
      <c r="P330" t="n">
        <v>166.26</v>
      </c>
      <c r="Q330" t="n">
        <v>2103.96</v>
      </c>
      <c r="R330" t="n">
        <v>87.77</v>
      </c>
      <c r="S330" t="n">
        <v>60.53</v>
      </c>
      <c r="T330" t="n">
        <v>13749.39</v>
      </c>
      <c r="U330" t="n">
        <v>0.6899999999999999</v>
      </c>
      <c r="V330" t="n">
        <v>0.95</v>
      </c>
      <c r="W330" t="n">
        <v>0.25</v>
      </c>
      <c r="X330" t="n">
        <v>0.87</v>
      </c>
      <c r="Y330" t="n">
        <v>1</v>
      </c>
      <c r="Z330" t="n">
        <v>10</v>
      </c>
    </row>
    <row r="331">
      <c r="A331" t="n">
        <v>0</v>
      </c>
      <c r="B331" t="n">
        <v>115</v>
      </c>
      <c r="C331" t="inlineStr">
        <is>
          <t xml:space="preserve">CONCLUIDO	</t>
        </is>
      </c>
      <c r="D331" t="n">
        <v>2.4724</v>
      </c>
      <c r="E331" t="n">
        <v>40.45</v>
      </c>
      <c r="F331" t="n">
        <v>25.59</v>
      </c>
      <c r="G331" t="n">
        <v>5.52</v>
      </c>
      <c r="H331" t="n">
        <v>0.08</v>
      </c>
      <c r="I331" t="n">
        <v>278</v>
      </c>
      <c r="J331" t="n">
        <v>222.93</v>
      </c>
      <c r="K331" t="n">
        <v>56.94</v>
      </c>
      <c r="L331" t="n">
        <v>1</v>
      </c>
      <c r="M331" t="n">
        <v>276</v>
      </c>
      <c r="N331" t="n">
        <v>49.99</v>
      </c>
      <c r="O331" t="n">
        <v>27728.69</v>
      </c>
      <c r="P331" t="n">
        <v>382.14</v>
      </c>
      <c r="Q331" t="n">
        <v>2104.44</v>
      </c>
      <c r="R331" t="n">
        <v>332.9</v>
      </c>
      <c r="S331" t="n">
        <v>60.53</v>
      </c>
      <c r="T331" t="n">
        <v>135063.09</v>
      </c>
      <c r="U331" t="n">
        <v>0.18</v>
      </c>
      <c r="V331" t="n">
        <v>0.67</v>
      </c>
      <c r="W331" t="n">
        <v>0.6</v>
      </c>
      <c r="X331" t="n">
        <v>8.300000000000001</v>
      </c>
      <c r="Y331" t="n">
        <v>1</v>
      </c>
      <c r="Z331" t="n">
        <v>10</v>
      </c>
    </row>
    <row r="332">
      <c r="A332" t="n">
        <v>1</v>
      </c>
      <c r="B332" t="n">
        <v>115</v>
      </c>
      <c r="C332" t="inlineStr">
        <is>
          <t xml:space="preserve">CONCLUIDO	</t>
        </is>
      </c>
      <c r="D332" t="n">
        <v>2.898</v>
      </c>
      <c r="E332" t="n">
        <v>34.51</v>
      </c>
      <c r="F332" t="n">
        <v>23.11</v>
      </c>
      <c r="G332" t="n">
        <v>6.97</v>
      </c>
      <c r="H332" t="n">
        <v>0.1</v>
      </c>
      <c r="I332" t="n">
        <v>199</v>
      </c>
      <c r="J332" t="n">
        <v>223.35</v>
      </c>
      <c r="K332" t="n">
        <v>56.94</v>
      </c>
      <c r="L332" t="n">
        <v>1.25</v>
      </c>
      <c r="M332" t="n">
        <v>197</v>
      </c>
      <c r="N332" t="n">
        <v>50.15</v>
      </c>
      <c r="O332" t="n">
        <v>27780.03</v>
      </c>
      <c r="P332" t="n">
        <v>342.62</v>
      </c>
      <c r="Q332" t="n">
        <v>2104.57</v>
      </c>
      <c r="R332" t="n">
        <v>251.26</v>
      </c>
      <c r="S332" t="n">
        <v>60.53</v>
      </c>
      <c r="T332" t="n">
        <v>94639.34</v>
      </c>
      <c r="U332" t="n">
        <v>0.24</v>
      </c>
      <c r="V332" t="n">
        <v>0.74</v>
      </c>
      <c r="W332" t="n">
        <v>0.48</v>
      </c>
      <c r="X332" t="n">
        <v>5.83</v>
      </c>
      <c r="Y332" t="n">
        <v>1</v>
      </c>
      <c r="Z332" t="n">
        <v>10</v>
      </c>
    </row>
    <row r="333">
      <c r="A333" t="n">
        <v>2</v>
      </c>
      <c r="B333" t="n">
        <v>115</v>
      </c>
      <c r="C333" t="inlineStr">
        <is>
          <t xml:space="preserve">CONCLUIDO	</t>
        </is>
      </c>
      <c r="D333" t="n">
        <v>3.1993</v>
      </c>
      <c r="E333" t="n">
        <v>31.26</v>
      </c>
      <c r="F333" t="n">
        <v>21.79</v>
      </c>
      <c r="G333" t="n">
        <v>8.44</v>
      </c>
      <c r="H333" t="n">
        <v>0.12</v>
      </c>
      <c r="I333" t="n">
        <v>155</v>
      </c>
      <c r="J333" t="n">
        <v>223.76</v>
      </c>
      <c r="K333" t="n">
        <v>56.94</v>
      </c>
      <c r="L333" t="n">
        <v>1.5</v>
      </c>
      <c r="M333" t="n">
        <v>153</v>
      </c>
      <c r="N333" t="n">
        <v>50.32</v>
      </c>
      <c r="O333" t="n">
        <v>27831.42</v>
      </c>
      <c r="P333" t="n">
        <v>320.65</v>
      </c>
      <c r="Q333" t="n">
        <v>2104.45</v>
      </c>
      <c r="R333" t="n">
        <v>208.11</v>
      </c>
      <c r="S333" t="n">
        <v>60.53</v>
      </c>
      <c r="T333" t="n">
        <v>73285.86</v>
      </c>
      <c r="U333" t="n">
        <v>0.29</v>
      </c>
      <c r="V333" t="n">
        <v>0.79</v>
      </c>
      <c r="W333" t="n">
        <v>0.41</v>
      </c>
      <c r="X333" t="n">
        <v>4.51</v>
      </c>
      <c r="Y333" t="n">
        <v>1</v>
      </c>
      <c r="Z333" t="n">
        <v>10</v>
      </c>
    </row>
    <row r="334">
      <c r="A334" t="n">
        <v>3</v>
      </c>
      <c r="B334" t="n">
        <v>115</v>
      </c>
      <c r="C334" t="inlineStr">
        <is>
          <t xml:space="preserve">CONCLUIDO	</t>
        </is>
      </c>
      <c r="D334" t="n">
        <v>3.4282</v>
      </c>
      <c r="E334" t="n">
        <v>29.17</v>
      </c>
      <c r="F334" t="n">
        <v>20.94</v>
      </c>
      <c r="G334" t="n">
        <v>9.890000000000001</v>
      </c>
      <c r="H334" t="n">
        <v>0.14</v>
      </c>
      <c r="I334" t="n">
        <v>127</v>
      </c>
      <c r="J334" t="n">
        <v>224.18</v>
      </c>
      <c r="K334" t="n">
        <v>56.94</v>
      </c>
      <c r="L334" t="n">
        <v>1.75</v>
      </c>
      <c r="M334" t="n">
        <v>125</v>
      </c>
      <c r="N334" t="n">
        <v>50.49</v>
      </c>
      <c r="O334" t="n">
        <v>27882.87</v>
      </c>
      <c r="P334" t="n">
        <v>305.85</v>
      </c>
      <c r="Q334" t="n">
        <v>2104.34</v>
      </c>
      <c r="R334" t="n">
        <v>179.92</v>
      </c>
      <c r="S334" t="n">
        <v>60.53</v>
      </c>
      <c r="T334" t="n">
        <v>59329.58</v>
      </c>
      <c r="U334" t="n">
        <v>0.34</v>
      </c>
      <c r="V334" t="n">
        <v>0.82</v>
      </c>
      <c r="W334" t="n">
        <v>0.37</v>
      </c>
      <c r="X334" t="n">
        <v>3.65</v>
      </c>
      <c r="Y334" t="n">
        <v>1</v>
      </c>
      <c r="Z334" t="n">
        <v>10</v>
      </c>
    </row>
    <row r="335">
      <c r="A335" t="n">
        <v>4</v>
      </c>
      <c r="B335" t="n">
        <v>115</v>
      </c>
      <c r="C335" t="inlineStr">
        <is>
          <t xml:space="preserve">CONCLUIDO	</t>
        </is>
      </c>
      <c r="D335" t="n">
        <v>3.6103</v>
      </c>
      <c r="E335" t="n">
        <v>27.7</v>
      </c>
      <c r="F335" t="n">
        <v>20.34</v>
      </c>
      <c r="G335" t="n">
        <v>11.41</v>
      </c>
      <c r="H335" t="n">
        <v>0.16</v>
      </c>
      <c r="I335" t="n">
        <v>107</v>
      </c>
      <c r="J335" t="n">
        <v>224.6</v>
      </c>
      <c r="K335" t="n">
        <v>56.94</v>
      </c>
      <c r="L335" t="n">
        <v>2</v>
      </c>
      <c r="M335" t="n">
        <v>105</v>
      </c>
      <c r="N335" t="n">
        <v>50.65</v>
      </c>
      <c r="O335" t="n">
        <v>27934.37</v>
      </c>
      <c r="P335" t="n">
        <v>294.96</v>
      </c>
      <c r="Q335" t="n">
        <v>2104.29</v>
      </c>
      <c r="R335" t="n">
        <v>160.42</v>
      </c>
      <c r="S335" t="n">
        <v>60.53</v>
      </c>
      <c r="T335" t="n">
        <v>49681.09</v>
      </c>
      <c r="U335" t="n">
        <v>0.38</v>
      </c>
      <c r="V335" t="n">
        <v>0.84</v>
      </c>
      <c r="W335" t="n">
        <v>0.34</v>
      </c>
      <c r="X335" t="n">
        <v>3.06</v>
      </c>
      <c r="Y335" t="n">
        <v>1</v>
      </c>
      <c r="Z335" t="n">
        <v>10</v>
      </c>
    </row>
    <row r="336">
      <c r="A336" t="n">
        <v>5</v>
      </c>
      <c r="B336" t="n">
        <v>115</v>
      </c>
      <c r="C336" t="inlineStr">
        <is>
          <t xml:space="preserve">CONCLUIDO	</t>
        </is>
      </c>
      <c r="D336" t="n">
        <v>3.7497</v>
      </c>
      <c r="E336" t="n">
        <v>26.67</v>
      </c>
      <c r="F336" t="n">
        <v>19.93</v>
      </c>
      <c r="G336" t="n">
        <v>12.86</v>
      </c>
      <c r="H336" t="n">
        <v>0.18</v>
      </c>
      <c r="I336" t="n">
        <v>93</v>
      </c>
      <c r="J336" t="n">
        <v>225.01</v>
      </c>
      <c r="K336" t="n">
        <v>56.94</v>
      </c>
      <c r="L336" t="n">
        <v>2.25</v>
      </c>
      <c r="M336" t="n">
        <v>91</v>
      </c>
      <c r="N336" t="n">
        <v>50.82</v>
      </c>
      <c r="O336" t="n">
        <v>27985.94</v>
      </c>
      <c r="P336" t="n">
        <v>286.76</v>
      </c>
      <c r="Q336" t="n">
        <v>2104.21</v>
      </c>
      <c r="R336" t="n">
        <v>146.95</v>
      </c>
      <c r="S336" t="n">
        <v>60.53</v>
      </c>
      <c r="T336" t="n">
        <v>43015.72</v>
      </c>
      <c r="U336" t="n">
        <v>0.41</v>
      </c>
      <c r="V336" t="n">
        <v>0.86</v>
      </c>
      <c r="W336" t="n">
        <v>0.31</v>
      </c>
      <c r="X336" t="n">
        <v>2.65</v>
      </c>
      <c r="Y336" t="n">
        <v>1</v>
      </c>
      <c r="Z336" t="n">
        <v>10</v>
      </c>
    </row>
    <row r="337">
      <c r="A337" t="n">
        <v>6</v>
      </c>
      <c r="B337" t="n">
        <v>115</v>
      </c>
      <c r="C337" t="inlineStr">
        <is>
          <t xml:space="preserve">CONCLUIDO	</t>
        </is>
      </c>
      <c r="D337" t="n">
        <v>3.8692</v>
      </c>
      <c r="E337" t="n">
        <v>25.84</v>
      </c>
      <c r="F337" t="n">
        <v>19.59</v>
      </c>
      <c r="G337" t="n">
        <v>14.33</v>
      </c>
      <c r="H337" t="n">
        <v>0.2</v>
      </c>
      <c r="I337" t="n">
        <v>82</v>
      </c>
      <c r="J337" t="n">
        <v>225.43</v>
      </c>
      <c r="K337" t="n">
        <v>56.94</v>
      </c>
      <c r="L337" t="n">
        <v>2.5</v>
      </c>
      <c r="M337" t="n">
        <v>80</v>
      </c>
      <c r="N337" t="n">
        <v>50.99</v>
      </c>
      <c r="O337" t="n">
        <v>28037.57</v>
      </c>
      <c r="P337" t="n">
        <v>279.87</v>
      </c>
      <c r="Q337" t="n">
        <v>2104.16</v>
      </c>
      <c r="R337" t="n">
        <v>135.71</v>
      </c>
      <c r="S337" t="n">
        <v>60.53</v>
      </c>
      <c r="T337" t="n">
        <v>37451.01</v>
      </c>
      <c r="U337" t="n">
        <v>0.45</v>
      </c>
      <c r="V337" t="n">
        <v>0.88</v>
      </c>
      <c r="W337" t="n">
        <v>0.3</v>
      </c>
      <c r="X337" t="n">
        <v>2.31</v>
      </c>
      <c r="Y337" t="n">
        <v>1</v>
      </c>
      <c r="Z337" t="n">
        <v>10</v>
      </c>
    </row>
    <row r="338">
      <c r="A338" t="n">
        <v>7</v>
      </c>
      <c r="B338" t="n">
        <v>115</v>
      </c>
      <c r="C338" t="inlineStr">
        <is>
          <t xml:space="preserve">CONCLUIDO	</t>
        </is>
      </c>
      <c r="D338" t="n">
        <v>3.9711</v>
      </c>
      <c r="E338" t="n">
        <v>25.18</v>
      </c>
      <c r="F338" t="n">
        <v>19.32</v>
      </c>
      <c r="G338" t="n">
        <v>15.88</v>
      </c>
      <c r="H338" t="n">
        <v>0.22</v>
      </c>
      <c r="I338" t="n">
        <v>73</v>
      </c>
      <c r="J338" t="n">
        <v>225.85</v>
      </c>
      <c r="K338" t="n">
        <v>56.94</v>
      </c>
      <c r="L338" t="n">
        <v>2.75</v>
      </c>
      <c r="M338" t="n">
        <v>71</v>
      </c>
      <c r="N338" t="n">
        <v>51.16</v>
      </c>
      <c r="O338" t="n">
        <v>28089.25</v>
      </c>
      <c r="P338" t="n">
        <v>273.81</v>
      </c>
      <c r="Q338" t="n">
        <v>2103.93</v>
      </c>
      <c r="R338" t="n">
        <v>127.17</v>
      </c>
      <c r="S338" t="n">
        <v>60.53</v>
      </c>
      <c r="T338" t="n">
        <v>33227.3</v>
      </c>
      <c r="U338" t="n">
        <v>0.48</v>
      </c>
      <c r="V338" t="n">
        <v>0.89</v>
      </c>
      <c r="W338" t="n">
        <v>0.28</v>
      </c>
      <c r="X338" t="n">
        <v>2.04</v>
      </c>
      <c r="Y338" t="n">
        <v>1</v>
      </c>
      <c r="Z338" t="n">
        <v>10</v>
      </c>
    </row>
    <row r="339">
      <c r="A339" t="n">
        <v>8</v>
      </c>
      <c r="B339" t="n">
        <v>115</v>
      </c>
      <c r="C339" t="inlineStr">
        <is>
          <t xml:space="preserve">CONCLUIDO	</t>
        </is>
      </c>
      <c r="D339" t="n">
        <v>4.0536</v>
      </c>
      <c r="E339" t="n">
        <v>24.67</v>
      </c>
      <c r="F339" t="n">
        <v>19.11</v>
      </c>
      <c r="G339" t="n">
        <v>17.37</v>
      </c>
      <c r="H339" t="n">
        <v>0.24</v>
      </c>
      <c r="I339" t="n">
        <v>66</v>
      </c>
      <c r="J339" t="n">
        <v>226.27</v>
      </c>
      <c r="K339" t="n">
        <v>56.94</v>
      </c>
      <c r="L339" t="n">
        <v>3</v>
      </c>
      <c r="M339" t="n">
        <v>64</v>
      </c>
      <c r="N339" t="n">
        <v>51.33</v>
      </c>
      <c r="O339" t="n">
        <v>28140.99</v>
      </c>
      <c r="P339" t="n">
        <v>268.62</v>
      </c>
      <c r="Q339" t="n">
        <v>2104.11</v>
      </c>
      <c r="R339" t="n">
        <v>120.22</v>
      </c>
      <c r="S339" t="n">
        <v>60.53</v>
      </c>
      <c r="T339" t="n">
        <v>29787.1</v>
      </c>
      <c r="U339" t="n">
        <v>0.5</v>
      </c>
      <c r="V339" t="n">
        <v>0.9</v>
      </c>
      <c r="W339" t="n">
        <v>0.27</v>
      </c>
      <c r="X339" t="n">
        <v>1.83</v>
      </c>
      <c r="Y339" t="n">
        <v>1</v>
      </c>
      <c r="Z339" t="n">
        <v>10</v>
      </c>
    </row>
    <row r="340">
      <c r="A340" t="n">
        <v>9</v>
      </c>
      <c r="B340" t="n">
        <v>115</v>
      </c>
      <c r="C340" t="inlineStr">
        <is>
          <t xml:space="preserve">CONCLUIDO	</t>
        </is>
      </c>
      <c r="D340" t="n">
        <v>4.1468</v>
      </c>
      <c r="E340" t="n">
        <v>24.12</v>
      </c>
      <c r="F340" t="n">
        <v>18.86</v>
      </c>
      <c r="G340" t="n">
        <v>19.18</v>
      </c>
      <c r="H340" t="n">
        <v>0.25</v>
      </c>
      <c r="I340" t="n">
        <v>59</v>
      </c>
      <c r="J340" t="n">
        <v>226.69</v>
      </c>
      <c r="K340" t="n">
        <v>56.94</v>
      </c>
      <c r="L340" t="n">
        <v>3.25</v>
      </c>
      <c r="M340" t="n">
        <v>57</v>
      </c>
      <c r="N340" t="n">
        <v>51.5</v>
      </c>
      <c r="O340" t="n">
        <v>28192.8</v>
      </c>
      <c r="P340" t="n">
        <v>262.93</v>
      </c>
      <c r="Q340" t="n">
        <v>2103.92</v>
      </c>
      <c r="R340" t="n">
        <v>112.07</v>
      </c>
      <c r="S340" t="n">
        <v>60.53</v>
      </c>
      <c r="T340" t="n">
        <v>25744</v>
      </c>
      <c r="U340" t="n">
        <v>0.54</v>
      </c>
      <c r="V340" t="n">
        <v>0.91</v>
      </c>
      <c r="W340" t="n">
        <v>0.26</v>
      </c>
      <c r="X340" t="n">
        <v>1.59</v>
      </c>
      <c r="Y340" t="n">
        <v>1</v>
      </c>
      <c r="Z340" t="n">
        <v>10</v>
      </c>
    </row>
    <row r="341">
      <c r="A341" t="n">
        <v>10</v>
      </c>
      <c r="B341" t="n">
        <v>115</v>
      </c>
      <c r="C341" t="inlineStr">
        <is>
          <t xml:space="preserve">CONCLUIDO	</t>
        </is>
      </c>
      <c r="D341" t="n">
        <v>4.2455</v>
      </c>
      <c r="E341" t="n">
        <v>23.55</v>
      </c>
      <c r="F341" t="n">
        <v>18.52</v>
      </c>
      <c r="G341" t="n">
        <v>20.58</v>
      </c>
      <c r="H341" t="n">
        <v>0.27</v>
      </c>
      <c r="I341" t="n">
        <v>54</v>
      </c>
      <c r="J341" t="n">
        <v>227.11</v>
      </c>
      <c r="K341" t="n">
        <v>56.94</v>
      </c>
      <c r="L341" t="n">
        <v>3.5</v>
      </c>
      <c r="M341" t="n">
        <v>52</v>
      </c>
      <c r="N341" t="n">
        <v>51.67</v>
      </c>
      <c r="O341" t="n">
        <v>28244.66</v>
      </c>
      <c r="P341" t="n">
        <v>255.61</v>
      </c>
      <c r="Q341" t="n">
        <v>2103.97</v>
      </c>
      <c r="R341" t="n">
        <v>100.55</v>
      </c>
      <c r="S341" t="n">
        <v>60.53</v>
      </c>
      <c r="T341" t="n">
        <v>20010.84</v>
      </c>
      <c r="U341" t="n">
        <v>0.6</v>
      </c>
      <c r="V341" t="n">
        <v>0.93</v>
      </c>
      <c r="W341" t="n">
        <v>0.24</v>
      </c>
      <c r="X341" t="n">
        <v>1.25</v>
      </c>
      <c r="Y341" t="n">
        <v>1</v>
      </c>
      <c r="Z341" t="n">
        <v>10</v>
      </c>
    </row>
    <row r="342">
      <c r="A342" t="n">
        <v>11</v>
      </c>
      <c r="B342" t="n">
        <v>115</v>
      </c>
      <c r="C342" t="inlineStr">
        <is>
          <t xml:space="preserve">CONCLUIDO	</t>
        </is>
      </c>
      <c r="D342" t="n">
        <v>4.1934</v>
      </c>
      <c r="E342" t="n">
        <v>23.85</v>
      </c>
      <c r="F342" t="n">
        <v>18.95</v>
      </c>
      <c r="G342" t="n">
        <v>22.29</v>
      </c>
      <c r="H342" t="n">
        <v>0.29</v>
      </c>
      <c r="I342" t="n">
        <v>51</v>
      </c>
      <c r="J342" t="n">
        <v>227.53</v>
      </c>
      <c r="K342" t="n">
        <v>56.94</v>
      </c>
      <c r="L342" t="n">
        <v>3.75</v>
      </c>
      <c r="M342" t="n">
        <v>49</v>
      </c>
      <c r="N342" t="n">
        <v>51.84</v>
      </c>
      <c r="O342" t="n">
        <v>28296.58</v>
      </c>
      <c r="P342" t="n">
        <v>260.12</v>
      </c>
      <c r="Q342" t="n">
        <v>2104.07</v>
      </c>
      <c r="R342" t="n">
        <v>117.05</v>
      </c>
      <c r="S342" t="n">
        <v>60.53</v>
      </c>
      <c r="T342" t="n">
        <v>28273.84</v>
      </c>
      <c r="U342" t="n">
        <v>0.52</v>
      </c>
      <c r="V342" t="n">
        <v>0.91</v>
      </c>
      <c r="W342" t="n">
        <v>0.21</v>
      </c>
      <c r="X342" t="n">
        <v>1.67</v>
      </c>
      <c r="Y342" t="n">
        <v>1</v>
      </c>
      <c r="Z342" t="n">
        <v>10</v>
      </c>
    </row>
    <row r="343">
      <c r="A343" t="n">
        <v>12</v>
      </c>
      <c r="B343" t="n">
        <v>115</v>
      </c>
      <c r="C343" t="inlineStr">
        <is>
          <t xml:space="preserve">CONCLUIDO	</t>
        </is>
      </c>
      <c r="D343" t="n">
        <v>4.2736</v>
      </c>
      <c r="E343" t="n">
        <v>23.4</v>
      </c>
      <c r="F343" t="n">
        <v>18.68</v>
      </c>
      <c r="G343" t="n">
        <v>23.84</v>
      </c>
      <c r="H343" t="n">
        <v>0.31</v>
      </c>
      <c r="I343" t="n">
        <v>47</v>
      </c>
      <c r="J343" t="n">
        <v>227.95</v>
      </c>
      <c r="K343" t="n">
        <v>56.94</v>
      </c>
      <c r="L343" t="n">
        <v>4</v>
      </c>
      <c r="M343" t="n">
        <v>45</v>
      </c>
      <c r="N343" t="n">
        <v>52.01</v>
      </c>
      <c r="O343" t="n">
        <v>28348.56</v>
      </c>
      <c r="P343" t="n">
        <v>254.18</v>
      </c>
      <c r="Q343" t="n">
        <v>2103.92</v>
      </c>
      <c r="R343" t="n">
        <v>106.53</v>
      </c>
      <c r="S343" t="n">
        <v>60.53</v>
      </c>
      <c r="T343" t="n">
        <v>23036.41</v>
      </c>
      <c r="U343" t="n">
        <v>0.57</v>
      </c>
      <c r="V343" t="n">
        <v>0.92</v>
      </c>
      <c r="W343" t="n">
        <v>0.24</v>
      </c>
      <c r="X343" t="n">
        <v>1.4</v>
      </c>
      <c r="Y343" t="n">
        <v>1</v>
      </c>
      <c r="Z343" t="n">
        <v>10</v>
      </c>
    </row>
    <row r="344">
      <c r="A344" t="n">
        <v>13</v>
      </c>
      <c r="B344" t="n">
        <v>115</v>
      </c>
      <c r="C344" t="inlineStr">
        <is>
          <t xml:space="preserve">CONCLUIDO	</t>
        </is>
      </c>
      <c r="D344" t="n">
        <v>4.3206</v>
      </c>
      <c r="E344" t="n">
        <v>23.14</v>
      </c>
      <c r="F344" t="n">
        <v>18.55</v>
      </c>
      <c r="G344" t="n">
        <v>25.3</v>
      </c>
      <c r="H344" t="n">
        <v>0.33</v>
      </c>
      <c r="I344" t="n">
        <v>44</v>
      </c>
      <c r="J344" t="n">
        <v>228.38</v>
      </c>
      <c r="K344" t="n">
        <v>56.94</v>
      </c>
      <c r="L344" t="n">
        <v>4.25</v>
      </c>
      <c r="M344" t="n">
        <v>42</v>
      </c>
      <c r="N344" t="n">
        <v>52.18</v>
      </c>
      <c r="O344" t="n">
        <v>28400.61</v>
      </c>
      <c r="P344" t="n">
        <v>250.09</v>
      </c>
      <c r="Q344" t="n">
        <v>2103.96</v>
      </c>
      <c r="R344" t="n">
        <v>102.22</v>
      </c>
      <c r="S344" t="n">
        <v>60.53</v>
      </c>
      <c r="T344" t="n">
        <v>20896.94</v>
      </c>
      <c r="U344" t="n">
        <v>0.59</v>
      </c>
      <c r="V344" t="n">
        <v>0.93</v>
      </c>
      <c r="W344" t="n">
        <v>0.24</v>
      </c>
      <c r="X344" t="n">
        <v>1.27</v>
      </c>
      <c r="Y344" t="n">
        <v>1</v>
      </c>
      <c r="Z344" t="n">
        <v>10</v>
      </c>
    </row>
    <row r="345">
      <c r="A345" t="n">
        <v>14</v>
      </c>
      <c r="B345" t="n">
        <v>115</v>
      </c>
      <c r="C345" t="inlineStr">
        <is>
          <t xml:space="preserve">CONCLUIDO	</t>
        </is>
      </c>
      <c r="D345" t="n">
        <v>4.3661</v>
      </c>
      <c r="E345" t="n">
        <v>22.9</v>
      </c>
      <c r="F345" t="n">
        <v>18.44</v>
      </c>
      <c r="G345" t="n">
        <v>26.99</v>
      </c>
      <c r="H345" t="n">
        <v>0.35</v>
      </c>
      <c r="I345" t="n">
        <v>41</v>
      </c>
      <c r="J345" t="n">
        <v>228.8</v>
      </c>
      <c r="K345" t="n">
        <v>56.94</v>
      </c>
      <c r="L345" t="n">
        <v>4.5</v>
      </c>
      <c r="M345" t="n">
        <v>39</v>
      </c>
      <c r="N345" t="n">
        <v>52.36</v>
      </c>
      <c r="O345" t="n">
        <v>28452.71</v>
      </c>
      <c r="P345" t="n">
        <v>246.17</v>
      </c>
      <c r="Q345" t="n">
        <v>2103.89</v>
      </c>
      <c r="R345" t="n">
        <v>98.59999999999999</v>
      </c>
      <c r="S345" t="n">
        <v>60.53</v>
      </c>
      <c r="T345" t="n">
        <v>19098.41</v>
      </c>
      <c r="U345" t="n">
        <v>0.61</v>
      </c>
      <c r="V345" t="n">
        <v>0.93</v>
      </c>
      <c r="W345" t="n">
        <v>0.23</v>
      </c>
      <c r="X345" t="n">
        <v>1.17</v>
      </c>
      <c r="Y345" t="n">
        <v>1</v>
      </c>
      <c r="Z345" t="n">
        <v>10</v>
      </c>
    </row>
    <row r="346">
      <c r="A346" t="n">
        <v>15</v>
      </c>
      <c r="B346" t="n">
        <v>115</v>
      </c>
      <c r="C346" t="inlineStr">
        <is>
          <t xml:space="preserve">CONCLUIDO	</t>
        </is>
      </c>
      <c r="D346" t="n">
        <v>4.4106</v>
      </c>
      <c r="E346" t="n">
        <v>22.67</v>
      </c>
      <c r="F346" t="n">
        <v>18.34</v>
      </c>
      <c r="G346" t="n">
        <v>28.96</v>
      </c>
      <c r="H346" t="n">
        <v>0.37</v>
      </c>
      <c r="I346" t="n">
        <v>38</v>
      </c>
      <c r="J346" t="n">
        <v>229.22</v>
      </c>
      <c r="K346" t="n">
        <v>56.94</v>
      </c>
      <c r="L346" t="n">
        <v>4.75</v>
      </c>
      <c r="M346" t="n">
        <v>36</v>
      </c>
      <c r="N346" t="n">
        <v>52.53</v>
      </c>
      <c r="O346" t="n">
        <v>28504.87</v>
      </c>
      <c r="P346" t="n">
        <v>242.32</v>
      </c>
      <c r="Q346" t="n">
        <v>2104</v>
      </c>
      <c r="R346" t="n">
        <v>95.42</v>
      </c>
      <c r="S346" t="n">
        <v>60.53</v>
      </c>
      <c r="T346" t="n">
        <v>17527.06</v>
      </c>
      <c r="U346" t="n">
        <v>0.63</v>
      </c>
      <c r="V346" t="n">
        <v>0.9399999999999999</v>
      </c>
      <c r="W346" t="n">
        <v>0.22</v>
      </c>
      <c r="X346" t="n">
        <v>1.07</v>
      </c>
      <c r="Y346" t="n">
        <v>1</v>
      </c>
      <c r="Z346" t="n">
        <v>10</v>
      </c>
    </row>
    <row r="347">
      <c r="A347" t="n">
        <v>16</v>
      </c>
      <c r="B347" t="n">
        <v>115</v>
      </c>
      <c r="C347" t="inlineStr">
        <is>
          <t xml:space="preserve">CONCLUIDO	</t>
        </is>
      </c>
      <c r="D347" t="n">
        <v>4.4408</v>
      </c>
      <c r="E347" t="n">
        <v>22.52</v>
      </c>
      <c r="F347" t="n">
        <v>18.28</v>
      </c>
      <c r="G347" t="n">
        <v>30.46</v>
      </c>
      <c r="H347" t="n">
        <v>0.39</v>
      </c>
      <c r="I347" t="n">
        <v>36</v>
      </c>
      <c r="J347" t="n">
        <v>229.65</v>
      </c>
      <c r="K347" t="n">
        <v>56.94</v>
      </c>
      <c r="L347" t="n">
        <v>5</v>
      </c>
      <c r="M347" t="n">
        <v>34</v>
      </c>
      <c r="N347" t="n">
        <v>52.7</v>
      </c>
      <c r="O347" t="n">
        <v>28557.1</v>
      </c>
      <c r="P347" t="n">
        <v>239.65</v>
      </c>
      <c r="Q347" t="n">
        <v>2103.85</v>
      </c>
      <c r="R347" t="n">
        <v>93.31</v>
      </c>
      <c r="S347" t="n">
        <v>60.53</v>
      </c>
      <c r="T347" t="n">
        <v>16479.38</v>
      </c>
      <c r="U347" t="n">
        <v>0.65</v>
      </c>
      <c r="V347" t="n">
        <v>0.9399999999999999</v>
      </c>
      <c r="W347" t="n">
        <v>0.22</v>
      </c>
      <c r="X347" t="n">
        <v>1</v>
      </c>
      <c r="Y347" t="n">
        <v>1</v>
      </c>
      <c r="Z347" t="n">
        <v>10</v>
      </c>
    </row>
    <row r="348">
      <c r="A348" t="n">
        <v>17</v>
      </c>
      <c r="B348" t="n">
        <v>115</v>
      </c>
      <c r="C348" t="inlineStr">
        <is>
          <t xml:space="preserve">CONCLUIDO	</t>
        </is>
      </c>
      <c r="D348" t="n">
        <v>4.4693</v>
      </c>
      <c r="E348" t="n">
        <v>22.37</v>
      </c>
      <c r="F348" t="n">
        <v>18.22</v>
      </c>
      <c r="G348" t="n">
        <v>32.16</v>
      </c>
      <c r="H348" t="n">
        <v>0.41</v>
      </c>
      <c r="I348" t="n">
        <v>34</v>
      </c>
      <c r="J348" t="n">
        <v>230.07</v>
      </c>
      <c r="K348" t="n">
        <v>56.94</v>
      </c>
      <c r="L348" t="n">
        <v>5.25</v>
      </c>
      <c r="M348" t="n">
        <v>32</v>
      </c>
      <c r="N348" t="n">
        <v>52.88</v>
      </c>
      <c r="O348" t="n">
        <v>28609.38</v>
      </c>
      <c r="P348" t="n">
        <v>236.58</v>
      </c>
      <c r="Q348" t="n">
        <v>2103.86</v>
      </c>
      <c r="R348" t="n">
        <v>91.34999999999999</v>
      </c>
      <c r="S348" t="n">
        <v>60.53</v>
      </c>
      <c r="T348" t="n">
        <v>15511.29</v>
      </c>
      <c r="U348" t="n">
        <v>0.66</v>
      </c>
      <c r="V348" t="n">
        <v>0.9399999999999999</v>
      </c>
      <c r="W348" t="n">
        <v>0.22</v>
      </c>
      <c r="X348" t="n">
        <v>0.9399999999999999</v>
      </c>
      <c r="Y348" t="n">
        <v>1</v>
      </c>
      <c r="Z348" t="n">
        <v>10</v>
      </c>
    </row>
    <row r="349">
      <c r="A349" t="n">
        <v>18</v>
      </c>
      <c r="B349" t="n">
        <v>115</v>
      </c>
      <c r="C349" t="inlineStr">
        <is>
          <t xml:space="preserve">CONCLUIDO	</t>
        </is>
      </c>
      <c r="D349" t="n">
        <v>4.4986</v>
      </c>
      <c r="E349" t="n">
        <v>22.23</v>
      </c>
      <c r="F349" t="n">
        <v>18.16</v>
      </c>
      <c r="G349" t="n">
        <v>34.06</v>
      </c>
      <c r="H349" t="n">
        <v>0.42</v>
      </c>
      <c r="I349" t="n">
        <v>32</v>
      </c>
      <c r="J349" t="n">
        <v>230.49</v>
      </c>
      <c r="K349" t="n">
        <v>56.94</v>
      </c>
      <c r="L349" t="n">
        <v>5.5</v>
      </c>
      <c r="M349" t="n">
        <v>30</v>
      </c>
      <c r="N349" t="n">
        <v>53.05</v>
      </c>
      <c r="O349" t="n">
        <v>28661.73</v>
      </c>
      <c r="P349" t="n">
        <v>233.4</v>
      </c>
      <c r="Q349" t="n">
        <v>2103.87</v>
      </c>
      <c r="R349" t="n">
        <v>89.5</v>
      </c>
      <c r="S349" t="n">
        <v>60.53</v>
      </c>
      <c r="T349" t="n">
        <v>14597.41</v>
      </c>
      <c r="U349" t="n">
        <v>0.68</v>
      </c>
      <c r="V349" t="n">
        <v>0.95</v>
      </c>
      <c r="W349" t="n">
        <v>0.22</v>
      </c>
      <c r="X349" t="n">
        <v>0.89</v>
      </c>
      <c r="Y349" t="n">
        <v>1</v>
      </c>
      <c r="Z349" t="n">
        <v>10</v>
      </c>
    </row>
    <row r="350">
      <c r="A350" t="n">
        <v>19</v>
      </c>
      <c r="B350" t="n">
        <v>115</v>
      </c>
      <c r="C350" t="inlineStr">
        <is>
          <t xml:space="preserve">CONCLUIDO	</t>
        </is>
      </c>
      <c r="D350" t="n">
        <v>4.5316</v>
      </c>
      <c r="E350" t="n">
        <v>22.07</v>
      </c>
      <c r="F350" t="n">
        <v>18.09</v>
      </c>
      <c r="G350" t="n">
        <v>36.18</v>
      </c>
      <c r="H350" t="n">
        <v>0.44</v>
      </c>
      <c r="I350" t="n">
        <v>30</v>
      </c>
      <c r="J350" t="n">
        <v>230.92</v>
      </c>
      <c r="K350" t="n">
        <v>56.94</v>
      </c>
      <c r="L350" t="n">
        <v>5.75</v>
      </c>
      <c r="M350" t="n">
        <v>28</v>
      </c>
      <c r="N350" t="n">
        <v>53.23</v>
      </c>
      <c r="O350" t="n">
        <v>28714.14</v>
      </c>
      <c r="P350" t="n">
        <v>229.89</v>
      </c>
      <c r="Q350" t="n">
        <v>2104.01</v>
      </c>
      <c r="R350" t="n">
        <v>87.12</v>
      </c>
      <c r="S350" t="n">
        <v>60.53</v>
      </c>
      <c r="T350" t="n">
        <v>13415.84</v>
      </c>
      <c r="U350" t="n">
        <v>0.6899999999999999</v>
      </c>
      <c r="V350" t="n">
        <v>0.95</v>
      </c>
      <c r="W350" t="n">
        <v>0.21</v>
      </c>
      <c r="X350" t="n">
        <v>0.8100000000000001</v>
      </c>
      <c r="Y350" t="n">
        <v>1</v>
      </c>
      <c r="Z350" t="n">
        <v>10</v>
      </c>
    </row>
    <row r="351">
      <c r="A351" t="n">
        <v>20</v>
      </c>
      <c r="B351" t="n">
        <v>115</v>
      </c>
      <c r="C351" t="inlineStr">
        <is>
          <t xml:space="preserve">CONCLUIDO	</t>
        </is>
      </c>
      <c r="D351" t="n">
        <v>4.566</v>
      </c>
      <c r="E351" t="n">
        <v>21.9</v>
      </c>
      <c r="F351" t="n">
        <v>18.01</v>
      </c>
      <c r="G351" t="n">
        <v>38.6</v>
      </c>
      <c r="H351" t="n">
        <v>0.46</v>
      </c>
      <c r="I351" t="n">
        <v>28</v>
      </c>
      <c r="J351" t="n">
        <v>231.34</v>
      </c>
      <c r="K351" t="n">
        <v>56.94</v>
      </c>
      <c r="L351" t="n">
        <v>6</v>
      </c>
      <c r="M351" t="n">
        <v>26</v>
      </c>
      <c r="N351" t="n">
        <v>53.4</v>
      </c>
      <c r="O351" t="n">
        <v>28766.61</v>
      </c>
      <c r="P351" t="n">
        <v>225.98</v>
      </c>
      <c r="Q351" t="n">
        <v>2103.86</v>
      </c>
      <c r="R351" t="n">
        <v>84.40000000000001</v>
      </c>
      <c r="S351" t="n">
        <v>60.53</v>
      </c>
      <c r="T351" t="n">
        <v>12064.89</v>
      </c>
      <c r="U351" t="n">
        <v>0.72</v>
      </c>
      <c r="V351" t="n">
        <v>0.95</v>
      </c>
      <c r="W351" t="n">
        <v>0.21</v>
      </c>
      <c r="X351" t="n">
        <v>0.73</v>
      </c>
      <c r="Y351" t="n">
        <v>1</v>
      </c>
      <c r="Z351" t="n">
        <v>10</v>
      </c>
    </row>
    <row r="352">
      <c r="A352" t="n">
        <v>21</v>
      </c>
      <c r="B352" t="n">
        <v>115</v>
      </c>
      <c r="C352" t="inlineStr">
        <is>
          <t xml:space="preserve">CONCLUIDO	</t>
        </is>
      </c>
      <c r="D352" t="n">
        <v>4.6065</v>
      </c>
      <c r="E352" t="n">
        <v>21.71</v>
      </c>
      <c r="F352" t="n">
        <v>17.86</v>
      </c>
      <c r="G352" t="n">
        <v>39.7</v>
      </c>
      <c r="H352" t="n">
        <v>0.48</v>
      </c>
      <c r="I352" t="n">
        <v>27</v>
      </c>
      <c r="J352" t="n">
        <v>231.77</v>
      </c>
      <c r="K352" t="n">
        <v>56.94</v>
      </c>
      <c r="L352" t="n">
        <v>6.25</v>
      </c>
      <c r="M352" t="n">
        <v>25</v>
      </c>
      <c r="N352" t="n">
        <v>53.58</v>
      </c>
      <c r="O352" t="n">
        <v>28819.14</v>
      </c>
      <c r="P352" t="n">
        <v>220.3</v>
      </c>
      <c r="Q352" t="n">
        <v>2103.91</v>
      </c>
      <c r="R352" t="n">
        <v>79.54000000000001</v>
      </c>
      <c r="S352" t="n">
        <v>60.53</v>
      </c>
      <c r="T352" t="n">
        <v>9637.68</v>
      </c>
      <c r="U352" t="n">
        <v>0.76</v>
      </c>
      <c r="V352" t="n">
        <v>0.96</v>
      </c>
      <c r="W352" t="n">
        <v>0.2</v>
      </c>
      <c r="X352" t="n">
        <v>0.59</v>
      </c>
      <c r="Y352" t="n">
        <v>1</v>
      </c>
      <c r="Z352" t="n">
        <v>10</v>
      </c>
    </row>
    <row r="353">
      <c r="A353" t="n">
        <v>22</v>
      </c>
      <c r="B353" t="n">
        <v>115</v>
      </c>
      <c r="C353" t="inlineStr">
        <is>
          <t xml:space="preserve">CONCLUIDO	</t>
        </is>
      </c>
      <c r="D353" t="n">
        <v>4.5752</v>
      </c>
      <c r="E353" t="n">
        <v>21.86</v>
      </c>
      <c r="F353" t="n">
        <v>18.05</v>
      </c>
      <c r="G353" t="n">
        <v>41.67</v>
      </c>
      <c r="H353" t="n">
        <v>0.5</v>
      </c>
      <c r="I353" t="n">
        <v>26</v>
      </c>
      <c r="J353" t="n">
        <v>232.2</v>
      </c>
      <c r="K353" t="n">
        <v>56.94</v>
      </c>
      <c r="L353" t="n">
        <v>6.5</v>
      </c>
      <c r="M353" t="n">
        <v>24</v>
      </c>
      <c r="N353" t="n">
        <v>53.75</v>
      </c>
      <c r="O353" t="n">
        <v>28871.74</v>
      </c>
      <c r="P353" t="n">
        <v>221.94</v>
      </c>
      <c r="Q353" t="n">
        <v>2103.86</v>
      </c>
      <c r="R353" t="n">
        <v>86.39</v>
      </c>
      <c r="S353" t="n">
        <v>60.53</v>
      </c>
      <c r="T353" t="n">
        <v>13071.77</v>
      </c>
      <c r="U353" t="n">
        <v>0.7</v>
      </c>
      <c r="V353" t="n">
        <v>0.95</v>
      </c>
      <c r="W353" t="n">
        <v>0.2</v>
      </c>
      <c r="X353" t="n">
        <v>0.78</v>
      </c>
      <c r="Y353" t="n">
        <v>1</v>
      </c>
      <c r="Z353" t="n">
        <v>10</v>
      </c>
    </row>
    <row r="354">
      <c r="A354" t="n">
        <v>23</v>
      </c>
      <c r="B354" t="n">
        <v>115</v>
      </c>
      <c r="C354" t="inlineStr">
        <is>
          <t xml:space="preserve">CONCLUIDO	</t>
        </is>
      </c>
      <c r="D354" t="n">
        <v>4.595</v>
      </c>
      <c r="E354" t="n">
        <v>21.76</v>
      </c>
      <c r="F354" t="n">
        <v>18</v>
      </c>
      <c r="G354" t="n">
        <v>43.21</v>
      </c>
      <c r="H354" t="n">
        <v>0.52</v>
      </c>
      <c r="I354" t="n">
        <v>25</v>
      </c>
      <c r="J354" t="n">
        <v>232.62</v>
      </c>
      <c r="K354" t="n">
        <v>56.94</v>
      </c>
      <c r="L354" t="n">
        <v>6.75</v>
      </c>
      <c r="M354" t="n">
        <v>23</v>
      </c>
      <c r="N354" t="n">
        <v>53.93</v>
      </c>
      <c r="O354" t="n">
        <v>28924.39</v>
      </c>
      <c r="P354" t="n">
        <v>218.02</v>
      </c>
      <c r="Q354" t="n">
        <v>2104</v>
      </c>
      <c r="R354" t="n">
        <v>84.48999999999999</v>
      </c>
      <c r="S354" t="n">
        <v>60.53</v>
      </c>
      <c r="T354" t="n">
        <v>12123.49</v>
      </c>
      <c r="U354" t="n">
        <v>0.72</v>
      </c>
      <c r="V354" t="n">
        <v>0.95</v>
      </c>
      <c r="W354" t="n">
        <v>0.2</v>
      </c>
      <c r="X354" t="n">
        <v>0.73</v>
      </c>
      <c r="Y354" t="n">
        <v>1</v>
      </c>
      <c r="Z354" t="n">
        <v>10</v>
      </c>
    </row>
    <row r="355">
      <c r="A355" t="n">
        <v>24</v>
      </c>
      <c r="B355" t="n">
        <v>115</v>
      </c>
      <c r="C355" t="inlineStr">
        <is>
          <t xml:space="preserve">CONCLUIDO	</t>
        </is>
      </c>
      <c r="D355" t="n">
        <v>4.633</v>
      </c>
      <c r="E355" t="n">
        <v>21.58</v>
      </c>
      <c r="F355" t="n">
        <v>17.91</v>
      </c>
      <c r="G355" t="n">
        <v>46.73</v>
      </c>
      <c r="H355" t="n">
        <v>0.53</v>
      </c>
      <c r="I355" t="n">
        <v>23</v>
      </c>
      <c r="J355" t="n">
        <v>233.05</v>
      </c>
      <c r="K355" t="n">
        <v>56.94</v>
      </c>
      <c r="L355" t="n">
        <v>7</v>
      </c>
      <c r="M355" t="n">
        <v>21</v>
      </c>
      <c r="N355" t="n">
        <v>54.11</v>
      </c>
      <c r="O355" t="n">
        <v>28977.11</v>
      </c>
      <c r="P355" t="n">
        <v>214.13</v>
      </c>
      <c r="Q355" t="n">
        <v>2103.85</v>
      </c>
      <c r="R355" t="n">
        <v>81.41</v>
      </c>
      <c r="S355" t="n">
        <v>60.53</v>
      </c>
      <c r="T355" t="n">
        <v>10596.04</v>
      </c>
      <c r="U355" t="n">
        <v>0.74</v>
      </c>
      <c r="V355" t="n">
        <v>0.96</v>
      </c>
      <c r="W355" t="n">
        <v>0.2</v>
      </c>
      <c r="X355" t="n">
        <v>0.64</v>
      </c>
      <c r="Y355" t="n">
        <v>1</v>
      </c>
      <c r="Z355" t="n">
        <v>10</v>
      </c>
    </row>
    <row r="356">
      <c r="A356" t="n">
        <v>25</v>
      </c>
      <c r="B356" t="n">
        <v>115</v>
      </c>
      <c r="C356" t="inlineStr">
        <is>
          <t xml:space="preserve">CONCLUIDO	</t>
        </is>
      </c>
      <c r="D356" t="n">
        <v>4.65</v>
      </c>
      <c r="E356" t="n">
        <v>21.51</v>
      </c>
      <c r="F356" t="n">
        <v>17.88</v>
      </c>
      <c r="G356" t="n">
        <v>48.76</v>
      </c>
      <c r="H356" t="n">
        <v>0.55</v>
      </c>
      <c r="I356" t="n">
        <v>22</v>
      </c>
      <c r="J356" t="n">
        <v>233.48</v>
      </c>
      <c r="K356" t="n">
        <v>56.94</v>
      </c>
      <c r="L356" t="n">
        <v>7.25</v>
      </c>
      <c r="M356" t="n">
        <v>20</v>
      </c>
      <c r="N356" t="n">
        <v>54.29</v>
      </c>
      <c r="O356" t="n">
        <v>29029.89</v>
      </c>
      <c r="P356" t="n">
        <v>210.73</v>
      </c>
      <c r="Q356" t="n">
        <v>2103.92</v>
      </c>
      <c r="R356" t="n">
        <v>80.27</v>
      </c>
      <c r="S356" t="n">
        <v>60.53</v>
      </c>
      <c r="T356" t="n">
        <v>10032.12</v>
      </c>
      <c r="U356" t="n">
        <v>0.75</v>
      </c>
      <c r="V356" t="n">
        <v>0.96</v>
      </c>
      <c r="W356" t="n">
        <v>0.2</v>
      </c>
      <c r="X356" t="n">
        <v>0.6</v>
      </c>
      <c r="Y356" t="n">
        <v>1</v>
      </c>
      <c r="Z356" t="n">
        <v>10</v>
      </c>
    </row>
    <row r="357">
      <c r="A357" t="n">
        <v>26</v>
      </c>
      <c r="B357" t="n">
        <v>115</v>
      </c>
      <c r="C357" t="inlineStr">
        <is>
          <t xml:space="preserve">CONCLUIDO	</t>
        </is>
      </c>
      <c r="D357" t="n">
        <v>4.6642</v>
      </c>
      <c r="E357" t="n">
        <v>21.44</v>
      </c>
      <c r="F357" t="n">
        <v>17.86</v>
      </c>
      <c r="G357" t="n">
        <v>51.02</v>
      </c>
      <c r="H357" t="n">
        <v>0.57</v>
      </c>
      <c r="I357" t="n">
        <v>21</v>
      </c>
      <c r="J357" t="n">
        <v>233.91</v>
      </c>
      <c r="K357" t="n">
        <v>56.94</v>
      </c>
      <c r="L357" t="n">
        <v>7.5</v>
      </c>
      <c r="M357" t="n">
        <v>17</v>
      </c>
      <c r="N357" t="n">
        <v>54.46</v>
      </c>
      <c r="O357" t="n">
        <v>29082.74</v>
      </c>
      <c r="P357" t="n">
        <v>207.25</v>
      </c>
      <c r="Q357" t="n">
        <v>2103.92</v>
      </c>
      <c r="R357" t="n">
        <v>79.51000000000001</v>
      </c>
      <c r="S357" t="n">
        <v>60.53</v>
      </c>
      <c r="T357" t="n">
        <v>9653.15</v>
      </c>
      <c r="U357" t="n">
        <v>0.76</v>
      </c>
      <c r="V357" t="n">
        <v>0.96</v>
      </c>
      <c r="W357" t="n">
        <v>0.2</v>
      </c>
      <c r="X357" t="n">
        <v>0.58</v>
      </c>
      <c r="Y357" t="n">
        <v>1</v>
      </c>
      <c r="Z357" t="n">
        <v>10</v>
      </c>
    </row>
    <row r="358">
      <c r="A358" t="n">
        <v>27</v>
      </c>
      <c r="B358" t="n">
        <v>115</v>
      </c>
      <c r="C358" t="inlineStr">
        <is>
          <t xml:space="preserve">CONCLUIDO	</t>
        </is>
      </c>
      <c r="D358" t="n">
        <v>4.6834</v>
      </c>
      <c r="E358" t="n">
        <v>21.35</v>
      </c>
      <c r="F358" t="n">
        <v>17.81</v>
      </c>
      <c r="G358" t="n">
        <v>53.44</v>
      </c>
      <c r="H358" t="n">
        <v>0.59</v>
      </c>
      <c r="I358" t="n">
        <v>20</v>
      </c>
      <c r="J358" t="n">
        <v>234.34</v>
      </c>
      <c r="K358" t="n">
        <v>56.94</v>
      </c>
      <c r="L358" t="n">
        <v>7.75</v>
      </c>
      <c r="M358" t="n">
        <v>12</v>
      </c>
      <c r="N358" t="n">
        <v>54.64</v>
      </c>
      <c r="O358" t="n">
        <v>29135.65</v>
      </c>
      <c r="P358" t="n">
        <v>204.07</v>
      </c>
      <c r="Q358" t="n">
        <v>2103.89</v>
      </c>
      <c r="R358" t="n">
        <v>77.77</v>
      </c>
      <c r="S358" t="n">
        <v>60.53</v>
      </c>
      <c r="T358" t="n">
        <v>8787.610000000001</v>
      </c>
      <c r="U358" t="n">
        <v>0.78</v>
      </c>
      <c r="V358" t="n">
        <v>0.96</v>
      </c>
      <c r="W358" t="n">
        <v>0.21</v>
      </c>
      <c r="X358" t="n">
        <v>0.54</v>
      </c>
      <c r="Y358" t="n">
        <v>1</v>
      </c>
      <c r="Z358" t="n">
        <v>10</v>
      </c>
    </row>
    <row r="359">
      <c r="A359" t="n">
        <v>28</v>
      </c>
      <c r="B359" t="n">
        <v>115</v>
      </c>
      <c r="C359" t="inlineStr">
        <is>
          <t xml:space="preserve">CONCLUIDO	</t>
        </is>
      </c>
      <c r="D359" t="n">
        <v>4.6795</v>
      </c>
      <c r="E359" t="n">
        <v>21.37</v>
      </c>
      <c r="F359" t="n">
        <v>17.83</v>
      </c>
      <c r="G359" t="n">
        <v>53.49</v>
      </c>
      <c r="H359" t="n">
        <v>0.61</v>
      </c>
      <c r="I359" t="n">
        <v>20</v>
      </c>
      <c r="J359" t="n">
        <v>234.77</v>
      </c>
      <c r="K359" t="n">
        <v>56.94</v>
      </c>
      <c r="L359" t="n">
        <v>8</v>
      </c>
      <c r="M359" t="n">
        <v>5</v>
      </c>
      <c r="N359" t="n">
        <v>54.82</v>
      </c>
      <c r="O359" t="n">
        <v>29188.62</v>
      </c>
      <c r="P359" t="n">
        <v>202.99</v>
      </c>
      <c r="Q359" t="n">
        <v>2103.89</v>
      </c>
      <c r="R359" t="n">
        <v>78.09</v>
      </c>
      <c r="S359" t="n">
        <v>60.53</v>
      </c>
      <c r="T359" t="n">
        <v>8950.950000000001</v>
      </c>
      <c r="U359" t="n">
        <v>0.78</v>
      </c>
      <c r="V359" t="n">
        <v>0.96</v>
      </c>
      <c r="W359" t="n">
        <v>0.21</v>
      </c>
      <c r="X359" t="n">
        <v>0.55</v>
      </c>
      <c r="Y359" t="n">
        <v>1</v>
      </c>
      <c r="Z359" t="n">
        <v>10</v>
      </c>
    </row>
    <row r="360">
      <c r="A360" t="n">
        <v>29</v>
      </c>
      <c r="B360" t="n">
        <v>115</v>
      </c>
      <c r="C360" t="inlineStr">
        <is>
          <t xml:space="preserve">CONCLUIDO	</t>
        </is>
      </c>
      <c r="D360" t="n">
        <v>4.6815</v>
      </c>
      <c r="E360" t="n">
        <v>21.36</v>
      </c>
      <c r="F360" t="n">
        <v>17.82</v>
      </c>
      <c r="G360" t="n">
        <v>53.47</v>
      </c>
      <c r="H360" t="n">
        <v>0.62</v>
      </c>
      <c r="I360" t="n">
        <v>20</v>
      </c>
      <c r="J360" t="n">
        <v>235.2</v>
      </c>
      <c r="K360" t="n">
        <v>56.94</v>
      </c>
      <c r="L360" t="n">
        <v>8.25</v>
      </c>
      <c r="M360" t="n">
        <v>1</v>
      </c>
      <c r="N360" t="n">
        <v>55</v>
      </c>
      <c r="O360" t="n">
        <v>29241.66</v>
      </c>
      <c r="P360" t="n">
        <v>202.72</v>
      </c>
      <c r="Q360" t="n">
        <v>2103.92</v>
      </c>
      <c r="R360" t="n">
        <v>77.67</v>
      </c>
      <c r="S360" t="n">
        <v>60.53</v>
      </c>
      <c r="T360" t="n">
        <v>8741.26</v>
      </c>
      <c r="U360" t="n">
        <v>0.78</v>
      </c>
      <c r="V360" t="n">
        <v>0.96</v>
      </c>
      <c r="W360" t="n">
        <v>0.22</v>
      </c>
      <c r="X360" t="n">
        <v>0.55</v>
      </c>
      <c r="Y360" t="n">
        <v>1</v>
      </c>
      <c r="Z360" t="n">
        <v>10</v>
      </c>
    </row>
    <row r="361">
      <c r="A361" t="n">
        <v>30</v>
      </c>
      <c r="B361" t="n">
        <v>115</v>
      </c>
      <c r="C361" t="inlineStr">
        <is>
          <t xml:space="preserve">CONCLUIDO	</t>
        </is>
      </c>
      <c r="D361" t="n">
        <v>4.681</v>
      </c>
      <c r="E361" t="n">
        <v>21.36</v>
      </c>
      <c r="F361" t="n">
        <v>17.82</v>
      </c>
      <c r="G361" t="n">
        <v>53.47</v>
      </c>
      <c r="H361" t="n">
        <v>0.64</v>
      </c>
      <c r="I361" t="n">
        <v>20</v>
      </c>
      <c r="J361" t="n">
        <v>235.63</v>
      </c>
      <c r="K361" t="n">
        <v>56.94</v>
      </c>
      <c r="L361" t="n">
        <v>8.5</v>
      </c>
      <c r="M361" t="n">
        <v>0</v>
      </c>
      <c r="N361" t="n">
        <v>55.18</v>
      </c>
      <c r="O361" t="n">
        <v>29294.76</v>
      </c>
      <c r="P361" t="n">
        <v>202.9</v>
      </c>
      <c r="Q361" t="n">
        <v>2103.92</v>
      </c>
      <c r="R361" t="n">
        <v>77.68000000000001</v>
      </c>
      <c r="S361" t="n">
        <v>60.53</v>
      </c>
      <c r="T361" t="n">
        <v>8745.42</v>
      </c>
      <c r="U361" t="n">
        <v>0.78</v>
      </c>
      <c r="V361" t="n">
        <v>0.96</v>
      </c>
      <c r="W361" t="n">
        <v>0.22</v>
      </c>
      <c r="X361" t="n">
        <v>0.55</v>
      </c>
      <c r="Y361" t="n">
        <v>1</v>
      </c>
      <c r="Z361" t="n">
        <v>10</v>
      </c>
    </row>
    <row r="362">
      <c r="A362" t="n">
        <v>0</v>
      </c>
      <c r="B362" t="n">
        <v>35</v>
      </c>
      <c r="C362" t="inlineStr">
        <is>
          <t xml:space="preserve">CONCLUIDO	</t>
        </is>
      </c>
      <c r="D362" t="n">
        <v>4.2211</v>
      </c>
      <c r="E362" t="n">
        <v>23.69</v>
      </c>
      <c r="F362" t="n">
        <v>20.09</v>
      </c>
      <c r="G362" t="n">
        <v>12.18</v>
      </c>
      <c r="H362" t="n">
        <v>0.22</v>
      </c>
      <c r="I362" t="n">
        <v>99</v>
      </c>
      <c r="J362" t="n">
        <v>80.84</v>
      </c>
      <c r="K362" t="n">
        <v>35.1</v>
      </c>
      <c r="L362" t="n">
        <v>1</v>
      </c>
      <c r="M362" t="n">
        <v>97</v>
      </c>
      <c r="N362" t="n">
        <v>9.74</v>
      </c>
      <c r="O362" t="n">
        <v>10204.21</v>
      </c>
      <c r="P362" t="n">
        <v>135.48</v>
      </c>
      <c r="Q362" t="n">
        <v>2104.06</v>
      </c>
      <c r="R362" t="n">
        <v>152.47</v>
      </c>
      <c r="S362" t="n">
        <v>60.53</v>
      </c>
      <c r="T362" t="n">
        <v>45747.35</v>
      </c>
      <c r="U362" t="n">
        <v>0.4</v>
      </c>
      <c r="V362" t="n">
        <v>0.86</v>
      </c>
      <c r="W362" t="n">
        <v>0.32</v>
      </c>
      <c r="X362" t="n">
        <v>2.81</v>
      </c>
      <c r="Y362" t="n">
        <v>1</v>
      </c>
      <c r="Z362" t="n">
        <v>10</v>
      </c>
    </row>
    <row r="363">
      <c r="A363" t="n">
        <v>1</v>
      </c>
      <c r="B363" t="n">
        <v>35</v>
      </c>
      <c r="C363" t="inlineStr">
        <is>
          <t xml:space="preserve">CONCLUIDO	</t>
        </is>
      </c>
      <c r="D363" t="n">
        <v>4.4567</v>
      </c>
      <c r="E363" t="n">
        <v>22.44</v>
      </c>
      <c r="F363" t="n">
        <v>19.31</v>
      </c>
      <c r="G363" t="n">
        <v>16.09</v>
      </c>
      <c r="H363" t="n">
        <v>0.27</v>
      </c>
      <c r="I363" t="n">
        <v>72</v>
      </c>
      <c r="J363" t="n">
        <v>81.14</v>
      </c>
      <c r="K363" t="n">
        <v>35.1</v>
      </c>
      <c r="L363" t="n">
        <v>1.25</v>
      </c>
      <c r="M363" t="n">
        <v>66</v>
      </c>
      <c r="N363" t="n">
        <v>9.789999999999999</v>
      </c>
      <c r="O363" t="n">
        <v>10241.25</v>
      </c>
      <c r="P363" t="n">
        <v>122.36</v>
      </c>
      <c r="Q363" t="n">
        <v>2104.08</v>
      </c>
      <c r="R363" t="n">
        <v>126.27</v>
      </c>
      <c r="S363" t="n">
        <v>60.53</v>
      </c>
      <c r="T363" t="n">
        <v>32777.71</v>
      </c>
      <c r="U363" t="n">
        <v>0.48</v>
      </c>
      <c r="V363" t="n">
        <v>0.89</v>
      </c>
      <c r="W363" t="n">
        <v>0.29</v>
      </c>
      <c r="X363" t="n">
        <v>2.03</v>
      </c>
      <c r="Y363" t="n">
        <v>1</v>
      </c>
      <c r="Z363" t="n">
        <v>10</v>
      </c>
    </row>
    <row r="364">
      <c r="A364" t="n">
        <v>2</v>
      </c>
      <c r="B364" t="n">
        <v>35</v>
      </c>
      <c r="C364" t="inlineStr">
        <is>
          <t xml:space="preserve">CONCLUIDO	</t>
        </is>
      </c>
      <c r="D364" t="n">
        <v>4.5318</v>
      </c>
      <c r="E364" t="n">
        <v>22.07</v>
      </c>
      <c r="F364" t="n">
        <v>19.11</v>
      </c>
      <c r="G364" t="n">
        <v>18.49</v>
      </c>
      <c r="H364" t="n">
        <v>0.32</v>
      </c>
      <c r="I364" t="n">
        <v>62</v>
      </c>
      <c r="J364" t="n">
        <v>81.44</v>
      </c>
      <c r="K364" t="n">
        <v>35.1</v>
      </c>
      <c r="L364" t="n">
        <v>1.5</v>
      </c>
      <c r="M364" t="n">
        <v>6</v>
      </c>
      <c r="N364" t="n">
        <v>9.84</v>
      </c>
      <c r="O364" t="n">
        <v>10278.32</v>
      </c>
      <c r="P364" t="n">
        <v>116.79</v>
      </c>
      <c r="Q364" t="n">
        <v>2104.14</v>
      </c>
      <c r="R364" t="n">
        <v>117.96</v>
      </c>
      <c r="S364" t="n">
        <v>60.53</v>
      </c>
      <c r="T364" t="n">
        <v>28674.06</v>
      </c>
      <c r="U364" t="n">
        <v>0.51</v>
      </c>
      <c r="V364" t="n">
        <v>0.9</v>
      </c>
      <c r="W364" t="n">
        <v>0.33</v>
      </c>
      <c r="X364" t="n">
        <v>1.83</v>
      </c>
      <c r="Y364" t="n">
        <v>1</v>
      </c>
      <c r="Z364" t="n">
        <v>10</v>
      </c>
    </row>
    <row r="365">
      <c r="A365" t="n">
        <v>3</v>
      </c>
      <c r="B365" t="n">
        <v>35</v>
      </c>
      <c r="C365" t="inlineStr">
        <is>
          <t xml:space="preserve">CONCLUIDO	</t>
        </is>
      </c>
      <c r="D365" t="n">
        <v>4.525</v>
      </c>
      <c r="E365" t="n">
        <v>22.1</v>
      </c>
      <c r="F365" t="n">
        <v>19.14</v>
      </c>
      <c r="G365" t="n">
        <v>18.52</v>
      </c>
      <c r="H365" t="n">
        <v>0.38</v>
      </c>
      <c r="I365" t="n">
        <v>62</v>
      </c>
      <c r="J365" t="n">
        <v>81.73999999999999</v>
      </c>
      <c r="K365" t="n">
        <v>35.1</v>
      </c>
      <c r="L365" t="n">
        <v>1.75</v>
      </c>
      <c r="M365" t="n">
        <v>0</v>
      </c>
      <c r="N365" t="n">
        <v>9.890000000000001</v>
      </c>
      <c r="O365" t="n">
        <v>10315.41</v>
      </c>
      <c r="P365" t="n">
        <v>117.38</v>
      </c>
      <c r="Q365" t="n">
        <v>2104.06</v>
      </c>
      <c r="R365" t="n">
        <v>118.59</v>
      </c>
      <c r="S365" t="n">
        <v>60.53</v>
      </c>
      <c r="T365" t="n">
        <v>28987.66</v>
      </c>
      <c r="U365" t="n">
        <v>0.51</v>
      </c>
      <c r="V365" t="n">
        <v>0.9</v>
      </c>
      <c r="W365" t="n">
        <v>0.35</v>
      </c>
      <c r="X365" t="n">
        <v>1.86</v>
      </c>
      <c r="Y365" t="n">
        <v>1</v>
      </c>
      <c r="Z365" t="n">
        <v>10</v>
      </c>
    </row>
    <row r="366">
      <c r="A366" t="n">
        <v>0</v>
      </c>
      <c r="B366" t="n">
        <v>50</v>
      </c>
      <c r="C366" t="inlineStr">
        <is>
          <t xml:space="preserve">CONCLUIDO	</t>
        </is>
      </c>
      <c r="D366" t="n">
        <v>3.8116</v>
      </c>
      <c r="E366" t="n">
        <v>26.24</v>
      </c>
      <c r="F366" t="n">
        <v>21.2</v>
      </c>
      <c r="G366" t="n">
        <v>9.42</v>
      </c>
      <c r="H366" t="n">
        <v>0.16</v>
      </c>
      <c r="I366" t="n">
        <v>135</v>
      </c>
      <c r="J366" t="n">
        <v>107.41</v>
      </c>
      <c r="K366" t="n">
        <v>41.65</v>
      </c>
      <c r="L366" t="n">
        <v>1</v>
      </c>
      <c r="M366" t="n">
        <v>133</v>
      </c>
      <c r="N366" t="n">
        <v>14.77</v>
      </c>
      <c r="O366" t="n">
        <v>13481.73</v>
      </c>
      <c r="P366" t="n">
        <v>185.64</v>
      </c>
      <c r="Q366" t="n">
        <v>2104.12</v>
      </c>
      <c r="R366" t="n">
        <v>188.66</v>
      </c>
      <c r="S366" t="n">
        <v>60.53</v>
      </c>
      <c r="T366" t="n">
        <v>63661.41</v>
      </c>
      <c r="U366" t="n">
        <v>0.32</v>
      </c>
      <c r="V366" t="n">
        <v>0.8100000000000001</v>
      </c>
      <c r="W366" t="n">
        <v>0.38</v>
      </c>
      <c r="X366" t="n">
        <v>3.92</v>
      </c>
      <c r="Y366" t="n">
        <v>1</v>
      </c>
      <c r="Z366" t="n">
        <v>10</v>
      </c>
    </row>
    <row r="367">
      <c r="A367" t="n">
        <v>1</v>
      </c>
      <c r="B367" t="n">
        <v>50</v>
      </c>
      <c r="C367" t="inlineStr">
        <is>
          <t xml:space="preserve">CONCLUIDO	</t>
        </is>
      </c>
      <c r="D367" t="n">
        <v>4.0952</v>
      </c>
      <c r="E367" t="n">
        <v>24.42</v>
      </c>
      <c r="F367" t="n">
        <v>20.16</v>
      </c>
      <c r="G367" t="n">
        <v>12.1</v>
      </c>
      <c r="H367" t="n">
        <v>0.2</v>
      </c>
      <c r="I367" t="n">
        <v>100</v>
      </c>
      <c r="J367" t="n">
        <v>107.73</v>
      </c>
      <c r="K367" t="n">
        <v>41.65</v>
      </c>
      <c r="L367" t="n">
        <v>1.25</v>
      </c>
      <c r="M367" t="n">
        <v>98</v>
      </c>
      <c r="N367" t="n">
        <v>14.83</v>
      </c>
      <c r="O367" t="n">
        <v>13520.81</v>
      </c>
      <c r="P367" t="n">
        <v>171.4</v>
      </c>
      <c r="Q367" t="n">
        <v>2104.17</v>
      </c>
      <c r="R367" t="n">
        <v>154.54</v>
      </c>
      <c r="S367" t="n">
        <v>60.53</v>
      </c>
      <c r="T367" t="n">
        <v>46775.97</v>
      </c>
      <c r="U367" t="n">
        <v>0.39</v>
      </c>
      <c r="V367" t="n">
        <v>0.85</v>
      </c>
      <c r="W367" t="n">
        <v>0.33</v>
      </c>
      <c r="X367" t="n">
        <v>2.88</v>
      </c>
      <c r="Y367" t="n">
        <v>1</v>
      </c>
      <c r="Z367" t="n">
        <v>10</v>
      </c>
    </row>
    <row r="368">
      <c r="A368" t="n">
        <v>2</v>
      </c>
      <c r="B368" t="n">
        <v>50</v>
      </c>
      <c r="C368" t="inlineStr">
        <is>
          <t xml:space="preserve">CONCLUIDO	</t>
        </is>
      </c>
      <c r="D368" t="n">
        <v>4.3044</v>
      </c>
      <c r="E368" t="n">
        <v>23.23</v>
      </c>
      <c r="F368" t="n">
        <v>19.46</v>
      </c>
      <c r="G368" t="n">
        <v>14.97</v>
      </c>
      <c r="H368" t="n">
        <v>0.24</v>
      </c>
      <c r="I368" t="n">
        <v>78</v>
      </c>
      <c r="J368" t="n">
        <v>108.05</v>
      </c>
      <c r="K368" t="n">
        <v>41.65</v>
      </c>
      <c r="L368" t="n">
        <v>1.5</v>
      </c>
      <c r="M368" t="n">
        <v>76</v>
      </c>
      <c r="N368" t="n">
        <v>14.9</v>
      </c>
      <c r="O368" t="n">
        <v>13559.91</v>
      </c>
      <c r="P368" t="n">
        <v>159.9</v>
      </c>
      <c r="Q368" t="n">
        <v>2104.09</v>
      </c>
      <c r="R368" t="n">
        <v>131.79</v>
      </c>
      <c r="S368" t="n">
        <v>60.53</v>
      </c>
      <c r="T368" t="n">
        <v>35510.5</v>
      </c>
      <c r="U368" t="n">
        <v>0.46</v>
      </c>
      <c r="V368" t="n">
        <v>0.88</v>
      </c>
      <c r="W368" t="n">
        <v>0.29</v>
      </c>
      <c r="X368" t="n">
        <v>2.18</v>
      </c>
      <c r="Y368" t="n">
        <v>1</v>
      </c>
      <c r="Z368" t="n">
        <v>10</v>
      </c>
    </row>
    <row r="369">
      <c r="A369" t="n">
        <v>3</v>
      </c>
      <c r="B369" t="n">
        <v>50</v>
      </c>
      <c r="C369" t="inlineStr">
        <is>
          <t xml:space="preserve">CONCLUIDO	</t>
        </is>
      </c>
      <c r="D369" t="n">
        <v>4.4546</v>
      </c>
      <c r="E369" t="n">
        <v>22.45</v>
      </c>
      <c r="F369" t="n">
        <v>19.01</v>
      </c>
      <c r="G369" t="n">
        <v>18.11</v>
      </c>
      <c r="H369" t="n">
        <v>0.28</v>
      </c>
      <c r="I369" t="n">
        <v>63</v>
      </c>
      <c r="J369" t="n">
        <v>108.37</v>
      </c>
      <c r="K369" t="n">
        <v>41.65</v>
      </c>
      <c r="L369" t="n">
        <v>1.75</v>
      </c>
      <c r="M369" t="n">
        <v>61</v>
      </c>
      <c r="N369" t="n">
        <v>14.97</v>
      </c>
      <c r="O369" t="n">
        <v>13599.17</v>
      </c>
      <c r="P369" t="n">
        <v>150.57</v>
      </c>
      <c r="Q369" t="n">
        <v>2103.99</v>
      </c>
      <c r="R369" t="n">
        <v>116.85</v>
      </c>
      <c r="S369" t="n">
        <v>60.53</v>
      </c>
      <c r="T369" t="n">
        <v>28113.43</v>
      </c>
      <c r="U369" t="n">
        <v>0.52</v>
      </c>
      <c r="V369" t="n">
        <v>0.9</v>
      </c>
      <c r="W369" t="n">
        <v>0.27</v>
      </c>
      <c r="X369" t="n">
        <v>1.73</v>
      </c>
      <c r="Y369" t="n">
        <v>1</v>
      </c>
      <c r="Z369" t="n">
        <v>10</v>
      </c>
    </row>
    <row r="370">
      <c r="A370" t="n">
        <v>4</v>
      </c>
      <c r="B370" t="n">
        <v>50</v>
      </c>
      <c r="C370" t="inlineStr">
        <is>
          <t xml:space="preserve">CONCLUIDO	</t>
        </is>
      </c>
      <c r="D370" t="n">
        <v>4.5849</v>
      </c>
      <c r="E370" t="n">
        <v>21.81</v>
      </c>
      <c r="F370" t="n">
        <v>18.62</v>
      </c>
      <c r="G370" t="n">
        <v>21.48</v>
      </c>
      <c r="H370" t="n">
        <v>0.32</v>
      </c>
      <c r="I370" t="n">
        <v>52</v>
      </c>
      <c r="J370" t="n">
        <v>108.68</v>
      </c>
      <c r="K370" t="n">
        <v>41.65</v>
      </c>
      <c r="L370" t="n">
        <v>2</v>
      </c>
      <c r="M370" t="n">
        <v>50</v>
      </c>
      <c r="N370" t="n">
        <v>15.03</v>
      </c>
      <c r="O370" t="n">
        <v>13638.32</v>
      </c>
      <c r="P370" t="n">
        <v>140.69</v>
      </c>
      <c r="Q370" t="n">
        <v>2103.92</v>
      </c>
      <c r="R370" t="n">
        <v>104.78</v>
      </c>
      <c r="S370" t="n">
        <v>60.53</v>
      </c>
      <c r="T370" t="n">
        <v>22134.86</v>
      </c>
      <c r="U370" t="n">
        <v>0.58</v>
      </c>
      <c r="V370" t="n">
        <v>0.92</v>
      </c>
      <c r="W370" t="n">
        <v>0.22</v>
      </c>
      <c r="X370" t="n">
        <v>1.34</v>
      </c>
      <c r="Y370" t="n">
        <v>1</v>
      </c>
      <c r="Z370" t="n">
        <v>10</v>
      </c>
    </row>
    <row r="371">
      <c r="A371" t="n">
        <v>5</v>
      </c>
      <c r="B371" t="n">
        <v>50</v>
      </c>
      <c r="C371" t="inlineStr">
        <is>
          <t xml:space="preserve">CONCLUIDO	</t>
        </is>
      </c>
      <c r="D371" t="n">
        <v>4.625</v>
      </c>
      <c r="E371" t="n">
        <v>21.62</v>
      </c>
      <c r="F371" t="n">
        <v>18.59</v>
      </c>
      <c r="G371" t="n">
        <v>24.78</v>
      </c>
      <c r="H371" t="n">
        <v>0.36</v>
      </c>
      <c r="I371" t="n">
        <v>45</v>
      </c>
      <c r="J371" t="n">
        <v>109</v>
      </c>
      <c r="K371" t="n">
        <v>41.65</v>
      </c>
      <c r="L371" t="n">
        <v>2.25</v>
      </c>
      <c r="M371" t="n">
        <v>25</v>
      </c>
      <c r="N371" t="n">
        <v>15.1</v>
      </c>
      <c r="O371" t="n">
        <v>13677.51</v>
      </c>
      <c r="P371" t="n">
        <v>135.56</v>
      </c>
      <c r="Q371" t="n">
        <v>2104.05</v>
      </c>
      <c r="R371" t="n">
        <v>102.51</v>
      </c>
      <c r="S371" t="n">
        <v>60.53</v>
      </c>
      <c r="T371" t="n">
        <v>21032.92</v>
      </c>
      <c r="U371" t="n">
        <v>0.59</v>
      </c>
      <c r="V371" t="n">
        <v>0.92</v>
      </c>
      <c r="W371" t="n">
        <v>0.26</v>
      </c>
      <c r="X371" t="n">
        <v>1.31</v>
      </c>
      <c r="Y371" t="n">
        <v>1</v>
      </c>
      <c r="Z371" t="n">
        <v>10</v>
      </c>
    </row>
    <row r="372">
      <c r="A372" t="n">
        <v>6</v>
      </c>
      <c r="B372" t="n">
        <v>50</v>
      </c>
      <c r="C372" t="inlineStr">
        <is>
          <t xml:space="preserve">CONCLUIDO	</t>
        </is>
      </c>
      <c r="D372" t="n">
        <v>4.6339</v>
      </c>
      <c r="E372" t="n">
        <v>21.58</v>
      </c>
      <c r="F372" t="n">
        <v>18.57</v>
      </c>
      <c r="G372" t="n">
        <v>25.32</v>
      </c>
      <c r="H372" t="n">
        <v>0.4</v>
      </c>
      <c r="I372" t="n">
        <v>44</v>
      </c>
      <c r="J372" t="n">
        <v>109.32</v>
      </c>
      <c r="K372" t="n">
        <v>41.65</v>
      </c>
      <c r="L372" t="n">
        <v>2.5</v>
      </c>
      <c r="M372" t="n">
        <v>1</v>
      </c>
      <c r="N372" t="n">
        <v>15.17</v>
      </c>
      <c r="O372" t="n">
        <v>13716.72</v>
      </c>
      <c r="P372" t="n">
        <v>134.27</v>
      </c>
      <c r="Q372" t="n">
        <v>2104</v>
      </c>
      <c r="R372" t="n">
        <v>100.82</v>
      </c>
      <c r="S372" t="n">
        <v>60.53</v>
      </c>
      <c r="T372" t="n">
        <v>20193.83</v>
      </c>
      <c r="U372" t="n">
        <v>0.6</v>
      </c>
      <c r="V372" t="n">
        <v>0.93</v>
      </c>
      <c r="W372" t="n">
        <v>0.29</v>
      </c>
      <c r="X372" t="n">
        <v>1.29</v>
      </c>
      <c r="Y372" t="n">
        <v>1</v>
      </c>
      <c r="Z372" t="n">
        <v>10</v>
      </c>
    </row>
    <row r="373">
      <c r="A373" t="n">
        <v>7</v>
      </c>
      <c r="B373" t="n">
        <v>50</v>
      </c>
      <c r="C373" t="inlineStr">
        <is>
          <t xml:space="preserve">CONCLUIDO	</t>
        </is>
      </c>
      <c r="D373" t="n">
        <v>4.6336</v>
      </c>
      <c r="E373" t="n">
        <v>21.58</v>
      </c>
      <c r="F373" t="n">
        <v>18.57</v>
      </c>
      <c r="G373" t="n">
        <v>25.32</v>
      </c>
      <c r="H373" t="n">
        <v>0.44</v>
      </c>
      <c r="I373" t="n">
        <v>44</v>
      </c>
      <c r="J373" t="n">
        <v>109.64</v>
      </c>
      <c r="K373" t="n">
        <v>41.65</v>
      </c>
      <c r="L373" t="n">
        <v>2.75</v>
      </c>
      <c r="M373" t="n">
        <v>0</v>
      </c>
      <c r="N373" t="n">
        <v>15.24</v>
      </c>
      <c r="O373" t="n">
        <v>13755.95</v>
      </c>
      <c r="P373" t="n">
        <v>134.63</v>
      </c>
      <c r="Q373" t="n">
        <v>2104</v>
      </c>
      <c r="R373" t="n">
        <v>100.83</v>
      </c>
      <c r="S373" t="n">
        <v>60.53</v>
      </c>
      <c r="T373" t="n">
        <v>20197.7</v>
      </c>
      <c r="U373" t="n">
        <v>0.6</v>
      </c>
      <c r="V373" t="n">
        <v>0.93</v>
      </c>
      <c r="W373" t="n">
        <v>0.29</v>
      </c>
      <c r="X373" t="n">
        <v>1.29</v>
      </c>
      <c r="Y373" t="n">
        <v>1</v>
      </c>
      <c r="Z373" t="n">
        <v>10</v>
      </c>
    </row>
    <row r="374">
      <c r="A374" t="n">
        <v>0</v>
      </c>
      <c r="B374" t="n">
        <v>25</v>
      </c>
      <c r="C374" t="inlineStr">
        <is>
          <t xml:space="preserve">CONCLUIDO	</t>
        </is>
      </c>
      <c r="D374" t="n">
        <v>4.3835</v>
      </c>
      <c r="E374" t="n">
        <v>22.81</v>
      </c>
      <c r="F374" t="n">
        <v>19.82</v>
      </c>
      <c r="G374" t="n">
        <v>13.83</v>
      </c>
      <c r="H374" t="n">
        <v>0.28</v>
      </c>
      <c r="I374" t="n">
        <v>86</v>
      </c>
      <c r="J374" t="n">
        <v>61.76</v>
      </c>
      <c r="K374" t="n">
        <v>28.92</v>
      </c>
      <c r="L374" t="n">
        <v>1</v>
      </c>
      <c r="M374" t="n">
        <v>2</v>
      </c>
      <c r="N374" t="n">
        <v>6.84</v>
      </c>
      <c r="O374" t="n">
        <v>7851.41</v>
      </c>
      <c r="P374" t="n">
        <v>102.62</v>
      </c>
      <c r="Q374" t="n">
        <v>2104.34</v>
      </c>
      <c r="R374" t="n">
        <v>140</v>
      </c>
      <c r="S374" t="n">
        <v>60.53</v>
      </c>
      <c r="T374" t="n">
        <v>39575.92</v>
      </c>
      <c r="U374" t="n">
        <v>0.43</v>
      </c>
      <c r="V374" t="n">
        <v>0.87</v>
      </c>
      <c r="W374" t="n">
        <v>0.41</v>
      </c>
      <c r="X374" t="n">
        <v>2.54</v>
      </c>
      <c r="Y374" t="n">
        <v>1</v>
      </c>
      <c r="Z374" t="n">
        <v>10</v>
      </c>
    </row>
    <row r="375">
      <c r="A375" t="n">
        <v>1</v>
      </c>
      <c r="B375" t="n">
        <v>25</v>
      </c>
      <c r="C375" t="inlineStr">
        <is>
          <t xml:space="preserve">CONCLUIDO	</t>
        </is>
      </c>
      <c r="D375" t="n">
        <v>4.3813</v>
      </c>
      <c r="E375" t="n">
        <v>22.82</v>
      </c>
      <c r="F375" t="n">
        <v>19.83</v>
      </c>
      <c r="G375" t="n">
        <v>13.84</v>
      </c>
      <c r="H375" t="n">
        <v>0.35</v>
      </c>
      <c r="I375" t="n">
        <v>86</v>
      </c>
      <c r="J375" t="n">
        <v>62.05</v>
      </c>
      <c r="K375" t="n">
        <v>28.92</v>
      </c>
      <c r="L375" t="n">
        <v>1.25</v>
      </c>
      <c r="M375" t="n">
        <v>0</v>
      </c>
      <c r="N375" t="n">
        <v>6.88</v>
      </c>
      <c r="O375" t="n">
        <v>7887.12</v>
      </c>
      <c r="P375" t="n">
        <v>103.11</v>
      </c>
      <c r="Q375" t="n">
        <v>2104.29</v>
      </c>
      <c r="R375" t="n">
        <v>140.22</v>
      </c>
      <c r="S375" t="n">
        <v>60.53</v>
      </c>
      <c r="T375" t="n">
        <v>39686.78</v>
      </c>
      <c r="U375" t="n">
        <v>0.43</v>
      </c>
      <c r="V375" t="n">
        <v>0.87</v>
      </c>
      <c r="W375" t="n">
        <v>0.41</v>
      </c>
      <c r="X375" t="n">
        <v>2.55</v>
      </c>
      <c r="Y375" t="n">
        <v>1</v>
      </c>
      <c r="Z375" t="n">
        <v>10</v>
      </c>
    </row>
    <row r="376">
      <c r="A376" t="n">
        <v>0</v>
      </c>
      <c r="B376" t="n">
        <v>85</v>
      </c>
      <c r="C376" t="inlineStr">
        <is>
          <t xml:space="preserve">CONCLUIDO	</t>
        </is>
      </c>
      <c r="D376" t="n">
        <v>3.0332</v>
      </c>
      <c r="E376" t="n">
        <v>32.97</v>
      </c>
      <c r="F376" t="n">
        <v>23.48</v>
      </c>
      <c r="G376" t="n">
        <v>6.71</v>
      </c>
      <c r="H376" t="n">
        <v>0.11</v>
      </c>
      <c r="I376" t="n">
        <v>210</v>
      </c>
      <c r="J376" t="n">
        <v>167.88</v>
      </c>
      <c r="K376" t="n">
        <v>51.39</v>
      </c>
      <c r="L376" t="n">
        <v>1</v>
      </c>
      <c r="M376" t="n">
        <v>208</v>
      </c>
      <c r="N376" t="n">
        <v>30.49</v>
      </c>
      <c r="O376" t="n">
        <v>20939.59</v>
      </c>
      <c r="P376" t="n">
        <v>288.59</v>
      </c>
      <c r="Q376" t="n">
        <v>2104.48</v>
      </c>
      <c r="R376" t="n">
        <v>263.32</v>
      </c>
      <c r="S376" t="n">
        <v>60.53</v>
      </c>
      <c r="T376" t="n">
        <v>100615.97</v>
      </c>
      <c r="U376" t="n">
        <v>0.23</v>
      </c>
      <c r="V376" t="n">
        <v>0.73</v>
      </c>
      <c r="W376" t="n">
        <v>0.5</v>
      </c>
      <c r="X376" t="n">
        <v>6.2</v>
      </c>
      <c r="Y376" t="n">
        <v>1</v>
      </c>
      <c r="Z376" t="n">
        <v>10</v>
      </c>
    </row>
    <row r="377">
      <c r="A377" t="n">
        <v>1</v>
      </c>
      <c r="B377" t="n">
        <v>85</v>
      </c>
      <c r="C377" t="inlineStr">
        <is>
          <t xml:space="preserve">CONCLUIDO	</t>
        </is>
      </c>
      <c r="D377" t="n">
        <v>3.4153</v>
      </c>
      <c r="E377" t="n">
        <v>29.28</v>
      </c>
      <c r="F377" t="n">
        <v>21.72</v>
      </c>
      <c r="G377" t="n">
        <v>8.52</v>
      </c>
      <c r="H377" t="n">
        <v>0.13</v>
      </c>
      <c r="I377" t="n">
        <v>153</v>
      </c>
      <c r="J377" t="n">
        <v>168.25</v>
      </c>
      <c r="K377" t="n">
        <v>51.39</v>
      </c>
      <c r="L377" t="n">
        <v>1.25</v>
      </c>
      <c r="M377" t="n">
        <v>151</v>
      </c>
      <c r="N377" t="n">
        <v>30.6</v>
      </c>
      <c r="O377" t="n">
        <v>20984.25</v>
      </c>
      <c r="P377" t="n">
        <v>263.73</v>
      </c>
      <c r="Q377" t="n">
        <v>2104.57</v>
      </c>
      <c r="R377" t="n">
        <v>205.88</v>
      </c>
      <c r="S377" t="n">
        <v>60.53</v>
      </c>
      <c r="T377" t="n">
        <v>72178.02</v>
      </c>
      <c r="U377" t="n">
        <v>0.29</v>
      </c>
      <c r="V377" t="n">
        <v>0.79</v>
      </c>
      <c r="W377" t="n">
        <v>0.4</v>
      </c>
      <c r="X377" t="n">
        <v>4.44</v>
      </c>
      <c r="Y377" t="n">
        <v>1</v>
      </c>
      <c r="Z377" t="n">
        <v>10</v>
      </c>
    </row>
    <row r="378">
      <c r="A378" t="n">
        <v>2</v>
      </c>
      <c r="B378" t="n">
        <v>85</v>
      </c>
      <c r="C378" t="inlineStr">
        <is>
          <t xml:space="preserve">CONCLUIDO	</t>
        </is>
      </c>
      <c r="D378" t="n">
        <v>3.6725</v>
      </c>
      <c r="E378" t="n">
        <v>27.23</v>
      </c>
      <c r="F378" t="n">
        <v>20.76</v>
      </c>
      <c r="G378" t="n">
        <v>10.29</v>
      </c>
      <c r="H378" t="n">
        <v>0.16</v>
      </c>
      <c r="I378" t="n">
        <v>121</v>
      </c>
      <c r="J378" t="n">
        <v>168.61</v>
      </c>
      <c r="K378" t="n">
        <v>51.39</v>
      </c>
      <c r="L378" t="n">
        <v>1.5</v>
      </c>
      <c r="M378" t="n">
        <v>119</v>
      </c>
      <c r="N378" t="n">
        <v>30.71</v>
      </c>
      <c r="O378" t="n">
        <v>21028.94</v>
      </c>
      <c r="P378" t="n">
        <v>248.84</v>
      </c>
      <c r="Q378" t="n">
        <v>2104.18</v>
      </c>
      <c r="R378" t="n">
        <v>174.18</v>
      </c>
      <c r="S378" t="n">
        <v>60.53</v>
      </c>
      <c r="T378" t="n">
        <v>56490.77</v>
      </c>
      <c r="U378" t="n">
        <v>0.35</v>
      </c>
      <c r="V378" t="n">
        <v>0.83</v>
      </c>
      <c r="W378" t="n">
        <v>0.36</v>
      </c>
      <c r="X378" t="n">
        <v>3.48</v>
      </c>
      <c r="Y378" t="n">
        <v>1</v>
      </c>
      <c r="Z378" t="n">
        <v>10</v>
      </c>
    </row>
    <row r="379">
      <c r="A379" t="n">
        <v>3</v>
      </c>
      <c r="B379" t="n">
        <v>85</v>
      </c>
      <c r="C379" t="inlineStr">
        <is>
          <t xml:space="preserve">CONCLUIDO	</t>
        </is>
      </c>
      <c r="D379" t="n">
        <v>3.8709</v>
      </c>
      <c r="E379" t="n">
        <v>25.83</v>
      </c>
      <c r="F379" t="n">
        <v>20.11</v>
      </c>
      <c r="G379" t="n">
        <v>12.19</v>
      </c>
      <c r="H379" t="n">
        <v>0.18</v>
      </c>
      <c r="I379" t="n">
        <v>99</v>
      </c>
      <c r="J379" t="n">
        <v>168.97</v>
      </c>
      <c r="K379" t="n">
        <v>51.39</v>
      </c>
      <c r="L379" t="n">
        <v>1.75</v>
      </c>
      <c r="M379" t="n">
        <v>97</v>
      </c>
      <c r="N379" t="n">
        <v>30.83</v>
      </c>
      <c r="O379" t="n">
        <v>21073.68</v>
      </c>
      <c r="P379" t="n">
        <v>238.05</v>
      </c>
      <c r="Q379" t="n">
        <v>2104.09</v>
      </c>
      <c r="R379" t="n">
        <v>152.79</v>
      </c>
      <c r="S379" t="n">
        <v>60.53</v>
      </c>
      <c r="T379" t="n">
        <v>45907.22</v>
      </c>
      <c r="U379" t="n">
        <v>0.4</v>
      </c>
      <c r="V379" t="n">
        <v>0.85</v>
      </c>
      <c r="W379" t="n">
        <v>0.32</v>
      </c>
      <c r="X379" t="n">
        <v>2.83</v>
      </c>
      <c r="Y379" t="n">
        <v>1</v>
      </c>
      <c r="Z379" t="n">
        <v>10</v>
      </c>
    </row>
    <row r="380">
      <c r="A380" t="n">
        <v>4</v>
      </c>
      <c r="B380" t="n">
        <v>85</v>
      </c>
      <c r="C380" t="inlineStr">
        <is>
          <t xml:space="preserve">CONCLUIDO	</t>
        </is>
      </c>
      <c r="D380" t="n">
        <v>4.0206</v>
      </c>
      <c r="E380" t="n">
        <v>24.87</v>
      </c>
      <c r="F380" t="n">
        <v>19.65</v>
      </c>
      <c r="G380" t="n">
        <v>14.04</v>
      </c>
      <c r="H380" t="n">
        <v>0.21</v>
      </c>
      <c r="I380" t="n">
        <v>84</v>
      </c>
      <c r="J380" t="n">
        <v>169.33</v>
      </c>
      <c r="K380" t="n">
        <v>51.39</v>
      </c>
      <c r="L380" t="n">
        <v>2</v>
      </c>
      <c r="M380" t="n">
        <v>82</v>
      </c>
      <c r="N380" t="n">
        <v>30.94</v>
      </c>
      <c r="O380" t="n">
        <v>21118.46</v>
      </c>
      <c r="P380" t="n">
        <v>229.85</v>
      </c>
      <c r="Q380" t="n">
        <v>2104.04</v>
      </c>
      <c r="R380" t="n">
        <v>137.78</v>
      </c>
      <c r="S380" t="n">
        <v>60.53</v>
      </c>
      <c r="T380" t="n">
        <v>38475.45</v>
      </c>
      <c r="U380" t="n">
        <v>0.44</v>
      </c>
      <c r="V380" t="n">
        <v>0.87</v>
      </c>
      <c r="W380" t="n">
        <v>0.3</v>
      </c>
      <c r="X380" t="n">
        <v>2.37</v>
      </c>
      <c r="Y380" t="n">
        <v>1</v>
      </c>
      <c r="Z380" t="n">
        <v>10</v>
      </c>
    </row>
    <row r="381">
      <c r="A381" t="n">
        <v>5</v>
      </c>
      <c r="B381" t="n">
        <v>85</v>
      </c>
      <c r="C381" t="inlineStr">
        <is>
          <t xml:space="preserve">CONCLUIDO	</t>
        </is>
      </c>
      <c r="D381" t="n">
        <v>4.1496</v>
      </c>
      <c r="E381" t="n">
        <v>24.1</v>
      </c>
      <c r="F381" t="n">
        <v>19.29</v>
      </c>
      <c r="G381" t="n">
        <v>16.07</v>
      </c>
      <c r="H381" t="n">
        <v>0.24</v>
      </c>
      <c r="I381" t="n">
        <v>72</v>
      </c>
      <c r="J381" t="n">
        <v>169.7</v>
      </c>
      <c r="K381" t="n">
        <v>51.39</v>
      </c>
      <c r="L381" t="n">
        <v>2.25</v>
      </c>
      <c r="M381" t="n">
        <v>70</v>
      </c>
      <c r="N381" t="n">
        <v>31.05</v>
      </c>
      <c r="O381" t="n">
        <v>21163.27</v>
      </c>
      <c r="P381" t="n">
        <v>222.21</v>
      </c>
      <c r="Q381" t="n">
        <v>2104.33</v>
      </c>
      <c r="R381" t="n">
        <v>126.11</v>
      </c>
      <c r="S381" t="n">
        <v>60.53</v>
      </c>
      <c r="T381" t="n">
        <v>32702.45</v>
      </c>
      <c r="U381" t="n">
        <v>0.48</v>
      </c>
      <c r="V381" t="n">
        <v>0.89</v>
      </c>
      <c r="W381" t="n">
        <v>0.27</v>
      </c>
      <c r="X381" t="n">
        <v>2.01</v>
      </c>
      <c r="Y381" t="n">
        <v>1</v>
      </c>
      <c r="Z381" t="n">
        <v>10</v>
      </c>
    </row>
    <row r="382">
      <c r="A382" t="n">
        <v>6</v>
      </c>
      <c r="B382" t="n">
        <v>85</v>
      </c>
      <c r="C382" t="inlineStr">
        <is>
          <t xml:space="preserve">CONCLUIDO	</t>
        </is>
      </c>
      <c r="D382" t="n">
        <v>4.2531</v>
      </c>
      <c r="E382" t="n">
        <v>23.51</v>
      </c>
      <c r="F382" t="n">
        <v>19</v>
      </c>
      <c r="G382" t="n">
        <v>18.1</v>
      </c>
      <c r="H382" t="n">
        <v>0.26</v>
      </c>
      <c r="I382" t="n">
        <v>63</v>
      </c>
      <c r="J382" t="n">
        <v>170.06</v>
      </c>
      <c r="K382" t="n">
        <v>51.39</v>
      </c>
      <c r="L382" t="n">
        <v>2.5</v>
      </c>
      <c r="M382" t="n">
        <v>61</v>
      </c>
      <c r="N382" t="n">
        <v>31.17</v>
      </c>
      <c r="O382" t="n">
        <v>21208.12</v>
      </c>
      <c r="P382" t="n">
        <v>215.85</v>
      </c>
      <c r="Q382" t="n">
        <v>2103.97</v>
      </c>
      <c r="R382" t="n">
        <v>116.76</v>
      </c>
      <c r="S382" t="n">
        <v>60.53</v>
      </c>
      <c r="T382" t="n">
        <v>28071.93</v>
      </c>
      <c r="U382" t="n">
        <v>0.52</v>
      </c>
      <c r="V382" t="n">
        <v>0.9</v>
      </c>
      <c r="W382" t="n">
        <v>0.27</v>
      </c>
      <c r="X382" t="n">
        <v>1.73</v>
      </c>
      <c r="Y382" t="n">
        <v>1</v>
      </c>
      <c r="Z382" t="n">
        <v>10</v>
      </c>
    </row>
    <row r="383">
      <c r="A383" t="n">
        <v>7</v>
      </c>
      <c r="B383" t="n">
        <v>85</v>
      </c>
      <c r="C383" t="inlineStr">
        <is>
          <t xml:space="preserve">CONCLUIDO	</t>
        </is>
      </c>
      <c r="D383" t="n">
        <v>4.3589</v>
      </c>
      <c r="E383" t="n">
        <v>22.94</v>
      </c>
      <c r="F383" t="n">
        <v>18.67</v>
      </c>
      <c r="G383" t="n">
        <v>20</v>
      </c>
      <c r="H383" t="n">
        <v>0.29</v>
      </c>
      <c r="I383" t="n">
        <v>56</v>
      </c>
      <c r="J383" t="n">
        <v>170.42</v>
      </c>
      <c r="K383" t="n">
        <v>51.39</v>
      </c>
      <c r="L383" t="n">
        <v>2.75</v>
      </c>
      <c r="M383" t="n">
        <v>54</v>
      </c>
      <c r="N383" t="n">
        <v>31.28</v>
      </c>
      <c r="O383" t="n">
        <v>21253.01</v>
      </c>
      <c r="P383" t="n">
        <v>208.58</v>
      </c>
      <c r="Q383" t="n">
        <v>2104.16</v>
      </c>
      <c r="R383" t="n">
        <v>105.45</v>
      </c>
      <c r="S383" t="n">
        <v>60.53</v>
      </c>
      <c r="T383" t="n">
        <v>22449.52</v>
      </c>
      <c r="U383" t="n">
        <v>0.57</v>
      </c>
      <c r="V383" t="n">
        <v>0.92</v>
      </c>
      <c r="W383" t="n">
        <v>0.25</v>
      </c>
      <c r="X383" t="n">
        <v>1.39</v>
      </c>
      <c r="Y383" t="n">
        <v>1</v>
      </c>
      <c r="Z383" t="n">
        <v>10</v>
      </c>
    </row>
    <row r="384">
      <c r="A384" t="n">
        <v>8</v>
      </c>
      <c r="B384" t="n">
        <v>85</v>
      </c>
      <c r="C384" t="inlineStr">
        <is>
          <t xml:space="preserve">CONCLUIDO	</t>
        </is>
      </c>
      <c r="D384" t="n">
        <v>4.3485</v>
      </c>
      <c r="E384" t="n">
        <v>23</v>
      </c>
      <c r="F384" t="n">
        <v>18.9</v>
      </c>
      <c r="G384" t="n">
        <v>22.23</v>
      </c>
      <c r="H384" t="n">
        <v>0.31</v>
      </c>
      <c r="I384" t="n">
        <v>51</v>
      </c>
      <c r="J384" t="n">
        <v>170.79</v>
      </c>
      <c r="K384" t="n">
        <v>51.39</v>
      </c>
      <c r="L384" t="n">
        <v>3</v>
      </c>
      <c r="M384" t="n">
        <v>49</v>
      </c>
      <c r="N384" t="n">
        <v>31.4</v>
      </c>
      <c r="O384" t="n">
        <v>21297.94</v>
      </c>
      <c r="P384" t="n">
        <v>208.32</v>
      </c>
      <c r="Q384" t="n">
        <v>2103.88</v>
      </c>
      <c r="R384" t="n">
        <v>115.13</v>
      </c>
      <c r="S384" t="n">
        <v>60.53</v>
      </c>
      <c r="T384" t="n">
        <v>27315.04</v>
      </c>
      <c r="U384" t="n">
        <v>0.53</v>
      </c>
      <c r="V384" t="n">
        <v>0.91</v>
      </c>
      <c r="W384" t="n">
        <v>0.22</v>
      </c>
      <c r="X384" t="n">
        <v>1.62</v>
      </c>
      <c r="Y384" t="n">
        <v>1</v>
      </c>
      <c r="Z384" t="n">
        <v>10</v>
      </c>
    </row>
    <row r="385">
      <c r="A385" t="n">
        <v>9</v>
      </c>
      <c r="B385" t="n">
        <v>85</v>
      </c>
      <c r="C385" t="inlineStr">
        <is>
          <t xml:space="preserve">CONCLUIDO	</t>
        </is>
      </c>
      <c r="D385" t="n">
        <v>4.4321</v>
      </c>
      <c r="E385" t="n">
        <v>22.56</v>
      </c>
      <c r="F385" t="n">
        <v>18.63</v>
      </c>
      <c r="G385" t="n">
        <v>24.3</v>
      </c>
      <c r="H385" t="n">
        <v>0.34</v>
      </c>
      <c r="I385" t="n">
        <v>46</v>
      </c>
      <c r="J385" t="n">
        <v>171.15</v>
      </c>
      <c r="K385" t="n">
        <v>51.39</v>
      </c>
      <c r="L385" t="n">
        <v>3.25</v>
      </c>
      <c r="M385" t="n">
        <v>44</v>
      </c>
      <c r="N385" t="n">
        <v>31.51</v>
      </c>
      <c r="O385" t="n">
        <v>21342.91</v>
      </c>
      <c r="P385" t="n">
        <v>202.38</v>
      </c>
      <c r="Q385" t="n">
        <v>2103.95</v>
      </c>
      <c r="R385" t="n">
        <v>105.01</v>
      </c>
      <c r="S385" t="n">
        <v>60.53</v>
      </c>
      <c r="T385" t="n">
        <v>22281.53</v>
      </c>
      <c r="U385" t="n">
        <v>0.58</v>
      </c>
      <c r="V385" t="n">
        <v>0.92</v>
      </c>
      <c r="W385" t="n">
        <v>0.23</v>
      </c>
      <c r="X385" t="n">
        <v>1.35</v>
      </c>
      <c r="Y385" t="n">
        <v>1</v>
      </c>
      <c r="Z385" t="n">
        <v>10</v>
      </c>
    </row>
    <row r="386">
      <c r="A386" t="n">
        <v>10</v>
      </c>
      <c r="B386" t="n">
        <v>85</v>
      </c>
      <c r="C386" t="inlineStr">
        <is>
          <t xml:space="preserve">CONCLUIDO	</t>
        </is>
      </c>
      <c r="D386" t="n">
        <v>4.4877</v>
      </c>
      <c r="E386" t="n">
        <v>22.28</v>
      </c>
      <c r="F386" t="n">
        <v>18.49</v>
      </c>
      <c r="G386" t="n">
        <v>26.41</v>
      </c>
      <c r="H386" t="n">
        <v>0.36</v>
      </c>
      <c r="I386" t="n">
        <v>42</v>
      </c>
      <c r="J386" t="n">
        <v>171.52</v>
      </c>
      <c r="K386" t="n">
        <v>51.39</v>
      </c>
      <c r="L386" t="n">
        <v>3.5</v>
      </c>
      <c r="M386" t="n">
        <v>40</v>
      </c>
      <c r="N386" t="n">
        <v>31.63</v>
      </c>
      <c r="O386" t="n">
        <v>21387.92</v>
      </c>
      <c r="P386" t="n">
        <v>196.85</v>
      </c>
      <c r="Q386" t="n">
        <v>2104.02</v>
      </c>
      <c r="R386" t="n">
        <v>100.12</v>
      </c>
      <c r="S386" t="n">
        <v>60.53</v>
      </c>
      <c r="T386" t="n">
        <v>19854.64</v>
      </c>
      <c r="U386" t="n">
        <v>0.6</v>
      </c>
      <c r="V386" t="n">
        <v>0.93</v>
      </c>
      <c r="W386" t="n">
        <v>0.23</v>
      </c>
      <c r="X386" t="n">
        <v>1.21</v>
      </c>
      <c r="Y386" t="n">
        <v>1</v>
      </c>
      <c r="Z386" t="n">
        <v>10</v>
      </c>
    </row>
    <row r="387">
      <c r="A387" t="n">
        <v>11</v>
      </c>
      <c r="B387" t="n">
        <v>85</v>
      </c>
      <c r="C387" t="inlineStr">
        <is>
          <t xml:space="preserve">CONCLUIDO	</t>
        </is>
      </c>
      <c r="D387" t="n">
        <v>4.5441</v>
      </c>
      <c r="E387" t="n">
        <v>22.01</v>
      </c>
      <c r="F387" t="n">
        <v>18.35</v>
      </c>
      <c r="G387" t="n">
        <v>28.97</v>
      </c>
      <c r="H387" t="n">
        <v>0.39</v>
      </c>
      <c r="I387" t="n">
        <v>38</v>
      </c>
      <c r="J387" t="n">
        <v>171.88</v>
      </c>
      <c r="K387" t="n">
        <v>51.39</v>
      </c>
      <c r="L387" t="n">
        <v>3.75</v>
      </c>
      <c r="M387" t="n">
        <v>36</v>
      </c>
      <c r="N387" t="n">
        <v>31.74</v>
      </c>
      <c r="O387" t="n">
        <v>21432.96</v>
      </c>
      <c r="P387" t="n">
        <v>191.57</v>
      </c>
      <c r="Q387" t="n">
        <v>2104.08</v>
      </c>
      <c r="R387" t="n">
        <v>95.48999999999999</v>
      </c>
      <c r="S387" t="n">
        <v>60.53</v>
      </c>
      <c r="T387" t="n">
        <v>17557.68</v>
      </c>
      <c r="U387" t="n">
        <v>0.63</v>
      </c>
      <c r="V387" t="n">
        <v>0.9399999999999999</v>
      </c>
      <c r="W387" t="n">
        <v>0.22</v>
      </c>
      <c r="X387" t="n">
        <v>1.07</v>
      </c>
      <c r="Y387" t="n">
        <v>1</v>
      </c>
      <c r="Z387" t="n">
        <v>10</v>
      </c>
    </row>
    <row r="388">
      <c r="A388" t="n">
        <v>12</v>
      </c>
      <c r="B388" t="n">
        <v>85</v>
      </c>
      <c r="C388" t="inlineStr">
        <is>
          <t xml:space="preserve">CONCLUIDO	</t>
        </is>
      </c>
      <c r="D388" t="n">
        <v>4.5848</v>
      </c>
      <c r="E388" t="n">
        <v>21.81</v>
      </c>
      <c r="F388" t="n">
        <v>18.25</v>
      </c>
      <c r="G388" t="n">
        <v>31.29</v>
      </c>
      <c r="H388" t="n">
        <v>0.41</v>
      </c>
      <c r="I388" t="n">
        <v>35</v>
      </c>
      <c r="J388" t="n">
        <v>172.25</v>
      </c>
      <c r="K388" t="n">
        <v>51.39</v>
      </c>
      <c r="L388" t="n">
        <v>4</v>
      </c>
      <c r="M388" t="n">
        <v>33</v>
      </c>
      <c r="N388" t="n">
        <v>31.86</v>
      </c>
      <c r="O388" t="n">
        <v>21478.05</v>
      </c>
      <c r="P388" t="n">
        <v>186.89</v>
      </c>
      <c r="Q388" t="n">
        <v>2103.95</v>
      </c>
      <c r="R388" t="n">
        <v>92.34</v>
      </c>
      <c r="S388" t="n">
        <v>60.53</v>
      </c>
      <c r="T388" t="n">
        <v>16001.02</v>
      </c>
      <c r="U388" t="n">
        <v>0.66</v>
      </c>
      <c r="V388" t="n">
        <v>0.9399999999999999</v>
      </c>
      <c r="W388" t="n">
        <v>0.22</v>
      </c>
      <c r="X388" t="n">
        <v>0.97</v>
      </c>
      <c r="Y388" t="n">
        <v>1</v>
      </c>
      <c r="Z388" t="n">
        <v>10</v>
      </c>
    </row>
    <row r="389">
      <c r="A389" t="n">
        <v>13</v>
      </c>
      <c r="B389" t="n">
        <v>85</v>
      </c>
      <c r="C389" t="inlineStr">
        <is>
          <t xml:space="preserve">CONCLUIDO	</t>
        </is>
      </c>
      <c r="D389" t="n">
        <v>4.6285</v>
      </c>
      <c r="E389" t="n">
        <v>21.61</v>
      </c>
      <c r="F389" t="n">
        <v>18.15</v>
      </c>
      <c r="G389" t="n">
        <v>34.03</v>
      </c>
      <c r="H389" t="n">
        <v>0.44</v>
      </c>
      <c r="I389" t="n">
        <v>32</v>
      </c>
      <c r="J389" t="n">
        <v>172.61</v>
      </c>
      <c r="K389" t="n">
        <v>51.39</v>
      </c>
      <c r="L389" t="n">
        <v>4.25</v>
      </c>
      <c r="M389" t="n">
        <v>30</v>
      </c>
      <c r="N389" t="n">
        <v>31.97</v>
      </c>
      <c r="O389" t="n">
        <v>21523.17</v>
      </c>
      <c r="P389" t="n">
        <v>182.56</v>
      </c>
      <c r="Q389" t="n">
        <v>2103.93</v>
      </c>
      <c r="R389" t="n">
        <v>88.98</v>
      </c>
      <c r="S389" t="n">
        <v>60.53</v>
      </c>
      <c r="T389" t="n">
        <v>14337.24</v>
      </c>
      <c r="U389" t="n">
        <v>0.68</v>
      </c>
      <c r="V389" t="n">
        <v>0.95</v>
      </c>
      <c r="W389" t="n">
        <v>0.21</v>
      </c>
      <c r="X389" t="n">
        <v>0.87</v>
      </c>
      <c r="Y389" t="n">
        <v>1</v>
      </c>
      <c r="Z389" t="n">
        <v>10</v>
      </c>
    </row>
    <row r="390">
      <c r="A390" t="n">
        <v>14</v>
      </c>
      <c r="B390" t="n">
        <v>85</v>
      </c>
      <c r="C390" t="inlineStr">
        <is>
          <t xml:space="preserve">CONCLUIDO	</t>
        </is>
      </c>
      <c r="D390" t="n">
        <v>4.6529</v>
      </c>
      <c r="E390" t="n">
        <v>21.49</v>
      </c>
      <c r="F390" t="n">
        <v>18.1</v>
      </c>
      <c r="G390" t="n">
        <v>36.21</v>
      </c>
      <c r="H390" t="n">
        <v>0.46</v>
      </c>
      <c r="I390" t="n">
        <v>30</v>
      </c>
      <c r="J390" t="n">
        <v>172.98</v>
      </c>
      <c r="K390" t="n">
        <v>51.39</v>
      </c>
      <c r="L390" t="n">
        <v>4.5</v>
      </c>
      <c r="M390" t="n">
        <v>27</v>
      </c>
      <c r="N390" t="n">
        <v>32.09</v>
      </c>
      <c r="O390" t="n">
        <v>21568.34</v>
      </c>
      <c r="P390" t="n">
        <v>177.84</v>
      </c>
      <c r="Q390" t="n">
        <v>2103.88</v>
      </c>
      <c r="R390" t="n">
        <v>87.33</v>
      </c>
      <c r="S390" t="n">
        <v>60.53</v>
      </c>
      <c r="T390" t="n">
        <v>13517.73</v>
      </c>
      <c r="U390" t="n">
        <v>0.6899999999999999</v>
      </c>
      <c r="V390" t="n">
        <v>0.95</v>
      </c>
      <c r="W390" t="n">
        <v>0.22</v>
      </c>
      <c r="X390" t="n">
        <v>0.83</v>
      </c>
      <c r="Y390" t="n">
        <v>1</v>
      </c>
      <c r="Z390" t="n">
        <v>10</v>
      </c>
    </row>
    <row r="391">
      <c r="A391" t="n">
        <v>15</v>
      </c>
      <c r="B391" t="n">
        <v>85</v>
      </c>
      <c r="C391" t="inlineStr">
        <is>
          <t xml:space="preserve">CONCLUIDO	</t>
        </is>
      </c>
      <c r="D391" t="n">
        <v>4.6933</v>
      </c>
      <c r="E391" t="n">
        <v>21.31</v>
      </c>
      <c r="F391" t="n">
        <v>17.99</v>
      </c>
      <c r="G391" t="n">
        <v>38.54</v>
      </c>
      <c r="H391" t="n">
        <v>0.49</v>
      </c>
      <c r="I391" t="n">
        <v>28</v>
      </c>
      <c r="J391" t="n">
        <v>173.35</v>
      </c>
      <c r="K391" t="n">
        <v>51.39</v>
      </c>
      <c r="L391" t="n">
        <v>4.75</v>
      </c>
      <c r="M391" t="n">
        <v>19</v>
      </c>
      <c r="N391" t="n">
        <v>32.2</v>
      </c>
      <c r="O391" t="n">
        <v>21613.54</v>
      </c>
      <c r="P391" t="n">
        <v>171.93</v>
      </c>
      <c r="Q391" t="n">
        <v>2103.87</v>
      </c>
      <c r="R391" t="n">
        <v>83.23999999999999</v>
      </c>
      <c r="S391" t="n">
        <v>60.53</v>
      </c>
      <c r="T391" t="n">
        <v>11485.57</v>
      </c>
      <c r="U391" t="n">
        <v>0.73</v>
      </c>
      <c r="V391" t="n">
        <v>0.96</v>
      </c>
      <c r="W391" t="n">
        <v>0.22</v>
      </c>
      <c r="X391" t="n">
        <v>0.71</v>
      </c>
      <c r="Y391" t="n">
        <v>1</v>
      </c>
      <c r="Z391" t="n">
        <v>10</v>
      </c>
    </row>
    <row r="392">
      <c r="A392" t="n">
        <v>16</v>
      </c>
      <c r="B392" t="n">
        <v>85</v>
      </c>
      <c r="C392" t="inlineStr">
        <is>
          <t xml:space="preserve">CONCLUIDO	</t>
        </is>
      </c>
      <c r="D392" t="n">
        <v>4.7201</v>
      </c>
      <c r="E392" t="n">
        <v>21.19</v>
      </c>
      <c r="F392" t="n">
        <v>17.93</v>
      </c>
      <c r="G392" t="n">
        <v>41.38</v>
      </c>
      <c r="H392" t="n">
        <v>0.51</v>
      </c>
      <c r="I392" t="n">
        <v>26</v>
      </c>
      <c r="J392" t="n">
        <v>173.71</v>
      </c>
      <c r="K392" t="n">
        <v>51.39</v>
      </c>
      <c r="L392" t="n">
        <v>5</v>
      </c>
      <c r="M392" t="n">
        <v>6</v>
      </c>
      <c r="N392" t="n">
        <v>32.32</v>
      </c>
      <c r="O392" t="n">
        <v>21658.78</v>
      </c>
      <c r="P392" t="n">
        <v>169.11</v>
      </c>
      <c r="Q392" t="n">
        <v>2103.88</v>
      </c>
      <c r="R392" t="n">
        <v>81.45</v>
      </c>
      <c r="S392" t="n">
        <v>60.53</v>
      </c>
      <c r="T392" t="n">
        <v>10597.88</v>
      </c>
      <c r="U392" t="n">
        <v>0.74</v>
      </c>
      <c r="V392" t="n">
        <v>0.96</v>
      </c>
      <c r="W392" t="n">
        <v>0.21</v>
      </c>
      <c r="X392" t="n">
        <v>0.66</v>
      </c>
      <c r="Y392" t="n">
        <v>1</v>
      </c>
      <c r="Z392" t="n">
        <v>10</v>
      </c>
    </row>
    <row r="393">
      <c r="A393" t="n">
        <v>17</v>
      </c>
      <c r="B393" t="n">
        <v>85</v>
      </c>
      <c r="C393" t="inlineStr">
        <is>
          <t xml:space="preserve">CONCLUIDO	</t>
        </is>
      </c>
      <c r="D393" t="n">
        <v>4.6857</v>
      </c>
      <c r="E393" t="n">
        <v>21.34</v>
      </c>
      <c r="F393" t="n">
        <v>18.09</v>
      </c>
      <c r="G393" t="n">
        <v>41.74</v>
      </c>
      <c r="H393" t="n">
        <v>0.53</v>
      </c>
      <c r="I393" t="n">
        <v>26</v>
      </c>
      <c r="J393" t="n">
        <v>174.08</v>
      </c>
      <c r="K393" t="n">
        <v>51.39</v>
      </c>
      <c r="L393" t="n">
        <v>5.25</v>
      </c>
      <c r="M393" t="n">
        <v>0</v>
      </c>
      <c r="N393" t="n">
        <v>32.44</v>
      </c>
      <c r="O393" t="n">
        <v>21704.07</v>
      </c>
      <c r="P393" t="n">
        <v>171.21</v>
      </c>
      <c r="Q393" t="n">
        <v>2103.96</v>
      </c>
      <c r="R393" t="n">
        <v>86.48</v>
      </c>
      <c r="S393" t="n">
        <v>60.53</v>
      </c>
      <c r="T393" t="n">
        <v>13115.53</v>
      </c>
      <c r="U393" t="n">
        <v>0.7</v>
      </c>
      <c r="V393" t="n">
        <v>0.95</v>
      </c>
      <c r="W393" t="n">
        <v>0.23</v>
      </c>
      <c r="X393" t="n">
        <v>0.8100000000000001</v>
      </c>
      <c r="Y393" t="n">
        <v>1</v>
      </c>
      <c r="Z393" t="n">
        <v>10</v>
      </c>
    </row>
    <row r="394">
      <c r="A394" t="n">
        <v>0</v>
      </c>
      <c r="B394" t="n">
        <v>20</v>
      </c>
      <c r="C394" t="inlineStr">
        <is>
          <t xml:space="preserve">CONCLUIDO	</t>
        </is>
      </c>
      <c r="D394" t="n">
        <v>4.25</v>
      </c>
      <c r="E394" t="n">
        <v>23.53</v>
      </c>
      <c r="F394" t="n">
        <v>20.47</v>
      </c>
      <c r="G394" t="n">
        <v>11.48</v>
      </c>
      <c r="H394" t="n">
        <v>0.34</v>
      </c>
      <c r="I394" t="n">
        <v>107</v>
      </c>
      <c r="J394" t="n">
        <v>51.33</v>
      </c>
      <c r="K394" t="n">
        <v>24.83</v>
      </c>
      <c r="L394" t="n">
        <v>1</v>
      </c>
      <c r="M394" t="n">
        <v>0</v>
      </c>
      <c r="N394" t="n">
        <v>5.51</v>
      </c>
      <c r="O394" t="n">
        <v>6564.78</v>
      </c>
      <c r="P394" t="n">
        <v>94.75</v>
      </c>
      <c r="Q394" t="n">
        <v>2104.22</v>
      </c>
      <c r="R394" t="n">
        <v>160.29</v>
      </c>
      <c r="S394" t="n">
        <v>60.53</v>
      </c>
      <c r="T394" t="n">
        <v>49613.35</v>
      </c>
      <c r="U394" t="n">
        <v>0.38</v>
      </c>
      <c r="V394" t="n">
        <v>0.84</v>
      </c>
      <c r="W394" t="n">
        <v>0.47</v>
      </c>
      <c r="X394" t="n">
        <v>3.19</v>
      </c>
      <c r="Y394" t="n">
        <v>1</v>
      </c>
      <c r="Z394" t="n">
        <v>10</v>
      </c>
    </row>
    <row r="395">
      <c r="A395" t="n">
        <v>0</v>
      </c>
      <c r="B395" t="n">
        <v>120</v>
      </c>
      <c r="C395" t="inlineStr">
        <is>
          <t xml:space="preserve">CONCLUIDO	</t>
        </is>
      </c>
      <c r="D395" t="n">
        <v>2.3873</v>
      </c>
      <c r="E395" t="n">
        <v>41.89</v>
      </c>
      <c r="F395" t="n">
        <v>25.97</v>
      </c>
      <c r="G395" t="n">
        <v>5.37</v>
      </c>
      <c r="H395" t="n">
        <v>0.08</v>
      </c>
      <c r="I395" t="n">
        <v>290</v>
      </c>
      <c r="J395" t="n">
        <v>232.68</v>
      </c>
      <c r="K395" t="n">
        <v>57.72</v>
      </c>
      <c r="L395" t="n">
        <v>1</v>
      </c>
      <c r="M395" t="n">
        <v>288</v>
      </c>
      <c r="N395" t="n">
        <v>53.95</v>
      </c>
      <c r="O395" t="n">
        <v>28931.02</v>
      </c>
      <c r="P395" t="n">
        <v>399.03</v>
      </c>
      <c r="Q395" t="n">
        <v>2104.95</v>
      </c>
      <c r="R395" t="n">
        <v>345.23</v>
      </c>
      <c r="S395" t="n">
        <v>60.53</v>
      </c>
      <c r="T395" t="n">
        <v>141168.28</v>
      </c>
      <c r="U395" t="n">
        <v>0.18</v>
      </c>
      <c r="V395" t="n">
        <v>0.66</v>
      </c>
      <c r="W395" t="n">
        <v>0.62</v>
      </c>
      <c r="X395" t="n">
        <v>8.68</v>
      </c>
      <c r="Y395" t="n">
        <v>1</v>
      </c>
      <c r="Z395" t="n">
        <v>10</v>
      </c>
    </row>
    <row r="396">
      <c r="A396" t="n">
        <v>1</v>
      </c>
      <c r="B396" t="n">
        <v>120</v>
      </c>
      <c r="C396" t="inlineStr">
        <is>
          <t xml:space="preserve">CONCLUIDO	</t>
        </is>
      </c>
      <c r="D396" t="n">
        <v>2.8159</v>
      </c>
      <c r="E396" t="n">
        <v>35.51</v>
      </c>
      <c r="F396" t="n">
        <v>23.37</v>
      </c>
      <c r="G396" t="n">
        <v>6.77</v>
      </c>
      <c r="H396" t="n">
        <v>0.1</v>
      </c>
      <c r="I396" t="n">
        <v>207</v>
      </c>
      <c r="J396" t="n">
        <v>233.1</v>
      </c>
      <c r="K396" t="n">
        <v>57.72</v>
      </c>
      <c r="L396" t="n">
        <v>1.25</v>
      </c>
      <c r="M396" t="n">
        <v>205</v>
      </c>
      <c r="N396" t="n">
        <v>54.13</v>
      </c>
      <c r="O396" t="n">
        <v>28983.75</v>
      </c>
      <c r="P396" t="n">
        <v>356.74</v>
      </c>
      <c r="Q396" t="n">
        <v>2104.67</v>
      </c>
      <c r="R396" t="n">
        <v>259.62</v>
      </c>
      <c r="S396" t="n">
        <v>60.53</v>
      </c>
      <c r="T396" t="n">
        <v>98782.48</v>
      </c>
      <c r="U396" t="n">
        <v>0.23</v>
      </c>
      <c r="V396" t="n">
        <v>0.74</v>
      </c>
      <c r="W396" t="n">
        <v>0.5</v>
      </c>
      <c r="X396" t="n">
        <v>6.09</v>
      </c>
      <c r="Y396" t="n">
        <v>1</v>
      </c>
      <c r="Z396" t="n">
        <v>10</v>
      </c>
    </row>
    <row r="397">
      <c r="A397" t="n">
        <v>2</v>
      </c>
      <c r="B397" t="n">
        <v>120</v>
      </c>
      <c r="C397" t="inlineStr">
        <is>
          <t xml:space="preserve">CONCLUIDO	</t>
        </is>
      </c>
      <c r="D397" t="n">
        <v>3.1148</v>
      </c>
      <c r="E397" t="n">
        <v>32.1</v>
      </c>
      <c r="F397" t="n">
        <v>22.02</v>
      </c>
      <c r="G397" t="n">
        <v>8.15</v>
      </c>
      <c r="H397" t="n">
        <v>0.11</v>
      </c>
      <c r="I397" t="n">
        <v>162</v>
      </c>
      <c r="J397" t="n">
        <v>233.53</v>
      </c>
      <c r="K397" t="n">
        <v>57.72</v>
      </c>
      <c r="L397" t="n">
        <v>1.5</v>
      </c>
      <c r="M397" t="n">
        <v>160</v>
      </c>
      <c r="N397" t="n">
        <v>54.31</v>
      </c>
      <c r="O397" t="n">
        <v>29036.54</v>
      </c>
      <c r="P397" t="n">
        <v>333.8</v>
      </c>
      <c r="Q397" t="n">
        <v>2104.4</v>
      </c>
      <c r="R397" t="n">
        <v>215.61</v>
      </c>
      <c r="S397" t="n">
        <v>60.53</v>
      </c>
      <c r="T397" t="n">
        <v>77002.49000000001</v>
      </c>
      <c r="U397" t="n">
        <v>0.28</v>
      </c>
      <c r="V397" t="n">
        <v>0.78</v>
      </c>
      <c r="W397" t="n">
        <v>0.41</v>
      </c>
      <c r="X397" t="n">
        <v>4.73</v>
      </c>
      <c r="Y397" t="n">
        <v>1</v>
      </c>
      <c r="Z397" t="n">
        <v>10</v>
      </c>
    </row>
    <row r="398">
      <c r="A398" t="n">
        <v>3</v>
      </c>
      <c r="B398" t="n">
        <v>120</v>
      </c>
      <c r="C398" t="inlineStr">
        <is>
          <t xml:space="preserve">CONCLUIDO	</t>
        </is>
      </c>
      <c r="D398" t="n">
        <v>3.3539</v>
      </c>
      <c r="E398" t="n">
        <v>29.82</v>
      </c>
      <c r="F398" t="n">
        <v>21.09</v>
      </c>
      <c r="G398" t="n">
        <v>9.59</v>
      </c>
      <c r="H398" t="n">
        <v>0.13</v>
      </c>
      <c r="I398" t="n">
        <v>132</v>
      </c>
      <c r="J398" t="n">
        <v>233.96</v>
      </c>
      <c r="K398" t="n">
        <v>57.72</v>
      </c>
      <c r="L398" t="n">
        <v>1.75</v>
      </c>
      <c r="M398" t="n">
        <v>130</v>
      </c>
      <c r="N398" t="n">
        <v>54.49</v>
      </c>
      <c r="O398" t="n">
        <v>29089.39</v>
      </c>
      <c r="P398" t="n">
        <v>317.63</v>
      </c>
      <c r="Q398" t="n">
        <v>2104.37</v>
      </c>
      <c r="R398" t="n">
        <v>185.19</v>
      </c>
      <c r="S398" t="n">
        <v>60.53</v>
      </c>
      <c r="T398" t="n">
        <v>61940.07</v>
      </c>
      <c r="U398" t="n">
        <v>0.33</v>
      </c>
      <c r="V398" t="n">
        <v>0.8100000000000001</v>
      </c>
      <c r="W398" t="n">
        <v>0.37</v>
      </c>
      <c r="X398" t="n">
        <v>3.81</v>
      </c>
      <c r="Y398" t="n">
        <v>1</v>
      </c>
      <c r="Z398" t="n">
        <v>10</v>
      </c>
    </row>
    <row r="399">
      <c r="A399" t="n">
        <v>4</v>
      </c>
      <c r="B399" t="n">
        <v>120</v>
      </c>
      <c r="C399" t="inlineStr">
        <is>
          <t xml:space="preserve">CONCLUIDO	</t>
        </is>
      </c>
      <c r="D399" t="n">
        <v>3.5443</v>
      </c>
      <c r="E399" t="n">
        <v>28.21</v>
      </c>
      <c r="F399" t="n">
        <v>20.45</v>
      </c>
      <c r="G399" t="n">
        <v>11.05</v>
      </c>
      <c r="H399" t="n">
        <v>0.15</v>
      </c>
      <c r="I399" t="n">
        <v>111</v>
      </c>
      <c r="J399" t="n">
        <v>234.39</v>
      </c>
      <c r="K399" t="n">
        <v>57.72</v>
      </c>
      <c r="L399" t="n">
        <v>2</v>
      </c>
      <c r="M399" t="n">
        <v>109</v>
      </c>
      <c r="N399" t="n">
        <v>54.67</v>
      </c>
      <c r="O399" t="n">
        <v>29142.31</v>
      </c>
      <c r="P399" t="n">
        <v>305.77</v>
      </c>
      <c r="Q399" t="n">
        <v>2104.31</v>
      </c>
      <c r="R399" t="n">
        <v>163.94</v>
      </c>
      <c r="S399" t="n">
        <v>60.53</v>
      </c>
      <c r="T399" t="n">
        <v>51421.24</v>
      </c>
      <c r="U399" t="n">
        <v>0.37</v>
      </c>
      <c r="V399" t="n">
        <v>0.84</v>
      </c>
      <c r="W399" t="n">
        <v>0.34</v>
      </c>
      <c r="X399" t="n">
        <v>3.17</v>
      </c>
      <c r="Y399" t="n">
        <v>1</v>
      </c>
      <c r="Z399" t="n">
        <v>10</v>
      </c>
    </row>
    <row r="400">
      <c r="A400" t="n">
        <v>5</v>
      </c>
      <c r="B400" t="n">
        <v>120</v>
      </c>
      <c r="C400" t="inlineStr">
        <is>
          <t xml:space="preserve">CONCLUIDO	</t>
        </is>
      </c>
      <c r="D400" t="n">
        <v>3.6761</v>
      </c>
      <c r="E400" t="n">
        <v>27.2</v>
      </c>
      <c r="F400" t="n">
        <v>20.08</v>
      </c>
      <c r="G400" t="n">
        <v>12.42</v>
      </c>
      <c r="H400" t="n">
        <v>0.17</v>
      </c>
      <c r="I400" t="n">
        <v>97</v>
      </c>
      <c r="J400" t="n">
        <v>234.82</v>
      </c>
      <c r="K400" t="n">
        <v>57.72</v>
      </c>
      <c r="L400" t="n">
        <v>2.25</v>
      </c>
      <c r="M400" t="n">
        <v>95</v>
      </c>
      <c r="N400" t="n">
        <v>54.85</v>
      </c>
      <c r="O400" t="n">
        <v>29195.29</v>
      </c>
      <c r="P400" t="n">
        <v>298.31</v>
      </c>
      <c r="Q400" t="n">
        <v>2104.26</v>
      </c>
      <c r="R400" t="n">
        <v>151.96</v>
      </c>
      <c r="S400" t="n">
        <v>60.53</v>
      </c>
      <c r="T400" t="n">
        <v>45501.51</v>
      </c>
      <c r="U400" t="n">
        <v>0.4</v>
      </c>
      <c r="V400" t="n">
        <v>0.86</v>
      </c>
      <c r="W400" t="n">
        <v>0.32</v>
      </c>
      <c r="X400" t="n">
        <v>2.8</v>
      </c>
      <c r="Y400" t="n">
        <v>1</v>
      </c>
      <c r="Z400" t="n">
        <v>10</v>
      </c>
    </row>
    <row r="401">
      <c r="A401" t="n">
        <v>6</v>
      </c>
      <c r="B401" t="n">
        <v>120</v>
      </c>
      <c r="C401" t="inlineStr">
        <is>
          <t xml:space="preserve">CONCLUIDO	</t>
        </is>
      </c>
      <c r="D401" t="n">
        <v>3.8084</v>
      </c>
      <c r="E401" t="n">
        <v>26.26</v>
      </c>
      <c r="F401" t="n">
        <v>19.68</v>
      </c>
      <c r="G401" t="n">
        <v>13.89</v>
      </c>
      <c r="H401" t="n">
        <v>0.19</v>
      </c>
      <c r="I401" t="n">
        <v>85</v>
      </c>
      <c r="J401" t="n">
        <v>235.25</v>
      </c>
      <c r="K401" t="n">
        <v>57.72</v>
      </c>
      <c r="L401" t="n">
        <v>2.5</v>
      </c>
      <c r="M401" t="n">
        <v>83</v>
      </c>
      <c r="N401" t="n">
        <v>55.03</v>
      </c>
      <c r="O401" t="n">
        <v>29248.33</v>
      </c>
      <c r="P401" t="n">
        <v>290.35</v>
      </c>
      <c r="Q401" t="n">
        <v>2104</v>
      </c>
      <c r="R401" t="n">
        <v>138.85</v>
      </c>
      <c r="S401" t="n">
        <v>60.53</v>
      </c>
      <c r="T401" t="n">
        <v>39007.37</v>
      </c>
      <c r="U401" t="n">
        <v>0.44</v>
      </c>
      <c r="V401" t="n">
        <v>0.87</v>
      </c>
      <c r="W401" t="n">
        <v>0.3</v>
      </c>
      <c r="X401" t="n">
        <v>2.4</v>
      </c>
      <c r="Y401" t="n">
        <v>1</v>
      </c>
      <c r="Z401" t="n">
        <v>10</v>
      </c>
    </row>
    <row r="402">
      <c r="A402" t="n">
        <v>7</v>
      </c>
      <c r="B402" t="n">
        <v>120</v>
      </c>
      <c r="C402" t="inlineStr">
        <is>
          <t xml:space="preserve">CONCLUIDO	</t>
        </is>
      </c>
      <c r="D402" t="n">
        <v>3.9221</v>
      </c>
      <c r="E402" t="n">
        <v>25.5</v>
      </c>
      <c r="F402" t="n">
        <v>19.37</v>
      </c>
      <c r="G402" t="n">
        <v>15.5</v>
      </c>
      <c r="H402" t="n">
        <v>0.21</v>
      </c>
      <c r="I402" t="n">
        <v>75</v>
      </c>
      <c r="J402" t="n">
        <v>235.68</v>
      </c>
      <c r="K402" t="n">
        <v>57.72</v>
      </c>
      <c r="L402" t="n">
        <v>2.75</v>
      </c>
      <c r="M402" t="n">
        <v>73</v>
      </c>
      <c r="N402" t="n">
        <v>55.21</v>
      </c>
      <c r="O402" t="n">
        <v>29301.44</v>
      </c>
      <c r="P402" t="n">
        <v>283.53</v>
      </c>
      <c r="Q402" t="n">
        <v>2104.07</v>
      </c>
      <c r="R402" t="n">
        <v>128.95</v>
      </c>
      <c r="S402" t="n">
        <v>60.53</v>
      </c>
      <c r="T402" t="n">
        <v>34104.47</v>
      </c>
      <c r="U402" t="n">
        <v>0.47</v>
      </c>
      <c r="V402" t="n">
        <v>0.89</v>
      </c>
      <c r="W402" t="n">
        <v>0.28</v>
      </c>
      <c r="X402" t="n">
        <v>2.09</v>
      </c>
      <c r="Y402" t="n">
        <v>1</v>
      </c>
      <c r="Z402" t="n">
        <v>10</v>
      </c>
    </row>
    <row r="403">
      <c r="A403" t="n">
        <v>8</v>
      </c>
      <c r="B403" t="n">
        <v>120</v>
      </c>
      <c r="C403" t="inlineStr">
        <is>
          <t xml:space="preserve">CONCLUIDO	</t>
        </is>
      </c>
      <c r="D403" t="n">
        <v>4.0043</v>
      </c>
      <c r="E403" t="n">
        <v>24.97</v>
      </c>
      <c r="F403" t="n">
        <v>19.17</v>
      </c>
      <c r="G403" t="n">
        <v>16.91</v>
      </c>
      <c r="H403" t="n">
        <v>0.23</v>
      </c>
      <c r="I403" t="n">
        <v>68</v>
      </c>
      <c r="J403" t="n">
        <v>236.11</v>
      </c>
      <c r="K403" t="n">
        <v>57.72</v>
      </c>
      <c r="L403" t="n">
        <v>3</v>
      </c>
      <c r="M403" t="n">
        <v>66</v>
      </c>
      <c r="N403" t="n">
        <v>55.39</v>
      </c>
      <c r="O403" t="n">
        <v>29354.61</v>
      </c>
      <c r="P403" t="n">
        <v>278.68</v>
      </c>
      <c r="Q403" t="n">
        <v>2103.94</v>
      </c>
      <c r="R403" t="n">
        <v>122.12</v>
      </c>
      <c r="S403" t="n">
        <v>60.53</v>
      </c>
      <c r="T403" t="n">
        <v>30725.22</v>
      </c>
      <c r="U403" t="n">
        <v>0.5</v>
      </c>
      <c r="V403" t="n">
        <v>0.9</v>
      </c>
      <c r="W403" t="n">
        <v>0.27</v>
      </c>
      <c r="X403" t="n">
        <v>1.89</v>
      </c>
      <c r="Y403" t="n">
        <v>1</v>
      </c>
      <c r="Z403" t="n">
        <v>10</v>
      </c>
    </row>
    <row r="404">
      <c r="A404" t="n">
        <v>9</v>
      </c>
      <c r="B404" t="n">
        <v>120</v>
      </c>
      <c r="C404" t="inlineStr">
        <is>
          <t xml:space="preserve">CONCLUIDO	</t>
        </is>
      </c>
      <c r="D404" t="n">
        <v>4.0808</v>
      </c>
      <c r="E404" t="n">
        <v>24.5</v>
      </c>
      <c r="F404" t="n">
        <v>18.97</v>
      </c>
      <c r="G404" t="n">
        <v>18.36</v>
      </c>
      <c r="H404" t="n">
        <v>0.24</v>
      </c>
      <c r="I404" t="n">
        <v>62</v>
      </c>
      <c r="J404" t="n">
        <v>236.54</v>
      </c>
      <c r="K404" t="n">
        <v>57.72</v>
      </c>
      <c r="L404" t="n">
        <v>3.25</v>
      </c>
      <c r="M404" t="n">
        <v>60</v>
      </c>
      <c r="N404" t="n">
        <v>55.57</v>
      </c>
      <c r="O404" t="n">
        <v>29407.85</v>
      </c>
      <c r="P404" t="n">
        <v>273.79</v>
      </c>
      <c r="Q404" t="n">
        <v>2104.34</v>
      </c>
      <c r="R404" t="n">
        <v>115.64</v>
      </c>
      <c r="S404" t="n">
        <v>60.53</v>
      </c>
      <c r="T404" t="n">
        <v>27515.34</v>
      </c>
      <c r="U404" t="n">
        <v>0.52</v>
      </c>
      <c r="V404" t="n">
        <v>0.91</v>
      </c>
      <c r="W404" t="n">
        <v>0.26</v>
      </c>
      <c r="X404" t="n">
        <v>1.69</v>
      </c>
      <c r="Y404" t="n">
        <v>1</v>
      </c>
      <c r="Z404" t="n">
        <v>10</v>
      </c>
    </row>
    <row r="405">
      <c r="A405" t="n">
        <v>10</v>
      </c>
      <c r="B405" t="n">
        <v>120</v>
      </c>
      <c r="C405" t="inlineStr">
        <is>
          <t xml:space="preserve">CONCLUIDO	</t>
        </is>
      </c>
      <c r="D405" t="n">
        <v>4.1697</v>
      </c>
      <c r="E405" t="n">
        <v>23.98</v>
      </c>
      <c r="F405" t="n">
        <v>18.72</v>
      </c>
      <c r="G405" t="n">
        <v>20.06</v>
      </c>
      <c r="H405" t="n">
        <v>0.26</v>
      </c>
      <c r="I405" t="n">
        <v>56</v>
      </c>
      <c r="J405" t="n">
        <v>236.98</v>
      </c>
      <c r="K405" t="n">
        <v>57.72</v>
      </c>
      <c r="L405" t="n">
        <v>3.5</v>
      </c>
      <c r="M405" t="n">
        <v>54</v>
      </c>
      <c r="N405" t="n">
        <v>55.75</v>
      </c>
      <c r="O405" t="n">
        <v>29461.15</v>
      </c>
      <c r="P405" t="n">
        <v>267.95</v>
      </c>
      <c r="Q405" t="n">
        <v>2104.04</v>
      </c>
      <c r="R405" t="n">
        <v>107.06</v>
      </c>
      <c r="S405" t="n">
        <v>60.53</v>
      </c>
      <c r="T405" t="n">
        <v>23256.41</v>
      </c>
      <c r="U405" t="n">
        <v>0.57</v>
      </c>
      <c r="V405" t="n">
        <v>0.92</v>
      </c>
      <c r="W405" t="n">
        <v>0.26</v>
      </c>
      <c r="X405" t="n">
        <v>1.44</v>
      </c>
      <c r="Y405" t="n">
        <v>1</v>
      </c>
      <c r="Z405" t="n">
        <v>10</v>
      </c>
    </row>
    <row r="406">
      <c r="A406" t="n">
        <v>11</v>
      </c>
      <c r="B406" t="n">
        <v>120</v>
      </c>
      <c r="C406" t="inlineStr">
        <is>
          <t xml:space="preserve">CONCLUIDO	</t>
        </is>
      </c>
      <c r="D406" t="n">
        <v>4.2259</v>
      </c>
      <c r="E406" t="n">
        <v>23.66</v>
      </c>
      <c r="F406" t="n">
        <v>18.59</v>
      </c>
      <c r="G406" t="n">
        <v>21.44</v>
      </c>
      <c r="H406" t="n">
        <v>0.28</v>
      </c>
      <c r="I406" t="n">
        <v>52</v>
      </c>
      <c r="J406" t="n">
        <v>237.41</v>
      </c>
      <c r="K406" t="n">
        <v>57.72</v>
      </c>
      <c r="L406" t="n">
        <v>3.75</v>
      </c>
      <c r="M406" t="n">
        <v>50</v>
      </c>
      <c r="N406" t="n">
        <v>55.93</v>
      </c>
      <c r="O406" t="n">
        <v>29514.51</v>
      </c>
      <c r="P406" t="n">
        <v>263.76</v>
      </c>
      <c r="Q406" t="n">
        <v>2104.01</v>
      </c>
      <c r="R406" t="n">
        <v>103.45</v>
      </c>
      <c r="S406" t="n">
        <v>60.53</v>
      </c>
      <c r="T406" t="n">
        <v>21471.79</v>
      </c>
      <c r="U406" t="n">
        <v>0.59</v>
      </c>
      <c r="V406" t="n">
        <v>0.92</v>
      </c>
      <c r="W406" t="n">
        <v>0.22</v>
      </c>
      <c r="X406" t="n">
        <v>1.31</v>
      </c>
      <c r="Y406" t="n">
        <v>1</v>
      </c>
      <c r="Z406" t="n">
        <v>10</v>
      </c>
    </row>
    <row r="407">
      <c r="A407" t="n">
        <v>12</v>
      </c>
      <c r="B407" t="n">
        <v>120</v>
      </c>
      <c r="C407" t="inlineStr">
        <is>
          <t xml:space="preserve">CONCLUIDO	</t>
        </is>
      </c>
      <c r="D407" t="n">
        <v>4.2114</v>
      </c>
      <c r="E407" t="n">
        <v>23.74</v>
      </c>
      <c r="F407" t="n">
        <v>18.8</v>
      </c>
      <c r="G407" t="n">
        <v>23.03</v>
      </c>
      <c r="H407" t="n">
        <v>0.3</v>
      </c>
      <c r="I407" t="n">
        <v>49</v>
      </c>
      <c r="J407" t="n">
        <v>237.84</v>
      </c>
      <c r="K407" t="n">
        <v>57.72</v>
      </c>
      <c r="L407" t="n">
        <v>4</v>
      </c>
      <c r="M407" t="n">
        <v>47</v>
      </c>
      <c r="N407" t="n">
        <v>56.12</v>
      </c>
      <c r="O407" t="n">
        <v>29567.95</v>
      </c>
      <c r="P407" t="n">
        <v>265.51</v>
      </c>
      <c r="Q407" t="n">
        <v>2103.89</v>
      </c>
      <c r="R407" t="n">
        <v>111.25</v>
      </c>
      <c r="S407" t="n">
        <v>60.53</v>
      </c>
      <c r="T407" t="n">
        <v>25384.42</v>
      </c>
      <c r="U407" t="n">
        <v>0.54</v>
      </c>
      <c r="V407" t="n">
        <v>0.91</v>
      </c>
      <c r="W407" t="n">
        <v>0.23</v>
      </c>
      <c r="X407" t="n">
        <v>1.53</v>
      </c>
      <c r="Y407" t="n">
        <v>1</v>
      </c>
      <c r="Z407" t="n">
        <v>10</v>
      </c>
    </row>
    <row r="408">
      <c r="A408" t="n">
        <v>13</v>
      </c>
      <c r="B408" t="n">
        <v>120</v>
      </c>
      <c r="C408" t="inlineStr">
        <is>
          <t xml:space="preserve">CONCLUIDO	</t>
        </is>
      </c>
      <c r="D408" t="n">
        <v>4.2836</v>
      </c>
      <c r="E408" t="n">
        <v>23.34</v>
      </c>
      <c r="F408" t="n">
        <v>18.59</v>
      </c>
      <c r="G408" t="n">
        <v>24.78</v>
      </c>
      <c r="H408" t="n">
        <v>0.32</v>
      </c>
      <c r="I408" t="n">
        <v>45</v>
      </c>
      <c r="J408" t="n">
        <v>238.28</v>
      </c>
      <c r="K408" t="n">
        <v>57.72</v>
      </c>
      <c r="L408" t="n">
        <v>4.25</v>
      </c>
      <c r="M408" t="n">
        <v>43</v>
      </c>
      <c r="N408" t="n">
        <v>56.3</v>
      </c>
      <c r="O408" t="n">
        <v>29621.44</v>
      </c>
      <c r="P408" t="n">
        <v>260.06</v>
      </c>
      <c r="Q408" t="n">
        <v>2104.16</v>
      </c>
      <c r="R408" t="n">
        <v>103.43</v>
      </c>
      <c r="S408" t="n">
        <v>60.53</v>
      </c>
      <c r="T408" t="n">
        <v>21495.19</v>
      </c>
      <c r="U408" t="n">
        <v>0.59</v>
      </c>
      <c r="V408" t="n">
        <v>0.92</v>
      </c>
      <c r="W408" t="n">
        <v>0.24</v>
      </c>
      <c r="X408" t="n">
        <v>1.31</v>
      </c>
      <c r="Y408" t="n">
        <v>1</v>
      </c>
      <c r="Z408" t="n">
        <v>10</v>
      </c>
    </row>
    <row r="409">
      <c r="A409" t="n">
        <v>14</v>
      </c>
      <c r="B409" t="n">
        <v>120</v>
      </c>
      <c r="C409" t="inlineStr">
        <is>
          <t xml:space="preserve">CONCLUIDO	</t>
        </is>
      </c>
      <c r="D409" t="n">
        <v>4.3303</v>
      </c>
      <c r="E409" t="n">
        <v>23.09</v>
      </c>
      <c r="F409" t="n">
        <v>18.47</v>
      </c>
      <c r="G409" t="n">
        <v>26.39</v>
      </c>
      <c r="H409" t="n">
        <v>0.34</v>
      </c>
      <c r="I409" t="n">
        <v>42</v>
      </c>
      <c r="J409" t="n">
        <v>238.71</v>
      </c>
      <c r="K409" t="n">
        <v>57.72</v>
      </c>
      <c r="L409" t="n">
        <v>4.5</v>
      </c>
      <c r="M409" t="n">
        <v>40</v>
      </c>
      <c r="N409" t="n">
        <v>56.49</v>
      </c>
      <c r="O409" t="n">
        <v>29675.01</v>
      </c>
      <c r="P409" t="n">
        <v>256.11</v>
      </c>
      <c r="Q409" t="n">
        <v>2103.94</v>
      </c>
      <c r="R409" t="n">
        <v>99.56</v>
      </c>
      <c r="S409" t="n">
        <v>60.53</v>
      </c>
      <c r="T409" t="n">
        <v>19576.04</v>
      </c>
      <c r="U409" t="n">
        <v>0.61</v>
      </c>
      <c r="V409" t="n">
        <v>0.93</v>
      </c>
      <c r="W409" t="n">
        <v>0.23</v>
      </c>
      <c r="X409" t="n">
        <v>1.19</v>
      </c>
      <c r="Y409" t="n">
        <v>1</v>
      </c>
      <c r="Z409" t="n">
        <v>10</v>
      </c>
    </row>
    <row r="410">
      <c r="A410" t="n">
        <v>15</v>
      </c>
      <c r="B410" t="n">
        <v>120</v>
      </c>
      <c r="C410" t="inlineStr">
        <is>
          <t xml:space="preserve">CONCLUIDO	</t>
        </is>
      </c>
      <c r="D410" t="n">
        <v>4.3606</v>
      </c>
      <c r="E410" t="n">
        <v>22.93</v>
      </c>
      <c r="F410" t="n">
        <v>18.4</v>
      </c>
      <c r="G410" t="n">
        <v>27.6</v>
      </c>
      <c r="H410" t="n">
        <v>0.35</v>
      </c>
      <c r="I410" t="n">
        <v>40</v>
      </c>
      <c r="J410" t="n">
        <v>239.14</v>
      </c>
      <c r="K410" t="n">
        <v>57.72</v>
      </c>
      <c r="L410" t="n">
        <v>4.75</v>
      </c>
      <c r="M410" t="n">
        <v>38</v>
      </c>
      <c r="N410" t="n">
        <v>56.67</v>
      </c>
      <c r="O410" t="n">
        <v>29728.63</v>
      </c>
      <c r="P410" t="n">
        <v>252.75</v>
      </c>
      <c r="Q410" t="n">
        <v>2104</v>
      </c>
      <c r="R410" t="n">
        <v>97.41</v>
      </c>
      <c r="S410" t="n">
        <v>60.53</v>
      </c>
      <c r="T410" t="n">
        <v>18508.21</v>
      </c>
      <c r="U410" t="n">
        <v>0.62</v>
      </c>
      <c r="V410" t="n">
        <v>0.93</v>
      </c>
      <c r="W410" t="n">
        <v>0.23</v>
      </c>
      <c r="X410" t="n">
        <v>1.12</v>
      </c>
      <c r="Y410" t="n">
        <v>1</v>
      </c>
      <c r="Z410" t="n">
        <v>10</v>
      </c>
    </row>
    <row r="411">
      <c r="A411" t="n">
        <v>16</v>
      </c>
      <c r="B411" t="n">
        <v>120</v>
      </c>
      <c r="C411" t="inlineStr">
        <is>
          <t xml:space="preserve">CONCLUIDO	</t>
        </is>
      </c>
      <c r="D411" t="n">
        <v>4.404</v>
      </c>
      <c r="E411" t="n">
        <v>22.71</v>
      </c>
      <c r="F411" t="n">
        <v>18.31</v>
      </c>
      <c r="G411" t="n">
        <v>29.7</v>
      </c>
      <c r="H411" t="n">
        <v>0.37</v>
      </c>
      <c r="I411" t="n">
        <v>37</v>
      </c>
      <c r="J411" t="n">
        <v>239.58</v>
      </c>
      <c r="K411" t="n">
        <v>57.72</v>
      </c>
      <c r="L411" t="n">
        <v>5</v>
      </c>
      <c r="M411" t="n">
        <v>35</v>
      </c>
      <c r="N411" t="n">
        <v>56.86</v>
      </c>
      <c r="O411" t="n">
        <v>29782.33</v>
      </c>
      <c r="P411" t="n">
        <v>250.09</v>
      </c>
      <c r="Q411" t="n">
        <v>2103.97</v>
      </c>
      <c r="R411" t="n">
        <v>94.36</v>
      </c>
      <c r="S411" t="n">
        <v>60.53</v>
      </c>
      <c r="T411" t="n">
        <v>16997.61</v>
      </c>
      <c r="U411" t="n">
        <v>0.64</v>
      </c>
      <c r="V411" t="n">
        <v>0.9399999999999999</v>
      </c>
      <c r="W411" t="n">
        <v>0.22</v>
      </c>
      <c r="X411" t="n">
        <v>1.03</v>
      </c>
      <c r="Y411" t="n">
        <v>1</v>
      </c>
      <c r="Z411" t="n">
        <v>10</v>
      </c>
    </row>
    <row r="412">
      <c r="A412" t="n">
        <v>17</v>
      </c>
      <c r="B412" t="n">
        <v>120</v>
      </c>
      <c r="C412" t="inlineStr">
        <is>
          <t xml:space="preserve">CONCLUIDO	</t>
        </is>
      </c>
      <c r="D412" t="n">
        <v>4.4361</v>
      </c>
      <c r="E412" t="n">
        <v>22.54</v>
      </c>
      <c r="F412" t="n">
        <v>18.24</v>
      </c>
      <c r="G412" t="n">
        <v>31.27</v>
      </c>
      <c r="H412" t="n">
        <v>0.39</v>
      </c>
      <c r="I412" t="n">
        <v>35</v>
      </c>
      <c r="J412" t="n">
        <v>240.02</v>
      </c>
      <c r="K412" t="n">
        <v>57.72</v>
      </c>
      <c r="L412" t="n">
        <v>5.25</v>
      </c>
      <c r="M412" t="n">
        <v>33</v>
      </c>
      <c r="N412" t="n">
        <v>57.04</v>
      </c>
      <c r="O412" t="n">
        <v>29836.09</v>
      </c>
      <c r="P412" t="n">
        <v>246.71</v>
      </c>
      <c r="Q412" t="n">
        <v>2103.88</v>
      </c>
      <c r="R412" t="n">
        <v>92.03</v>
      </c>
      <c r="S412" t="n">
        <v>60.53</v>
      </c>
      <c r="T412" t="n">
        <v>15846.08</v>
      </c>
      <c r="U412" t="n">
        <v>0.66</v>
      </c>
      <c r="V412" t="n">
        <v>0.9399999999999999</v>
      </c>
      <c r="W412" t="n">
        <v>0.22</v>
      </c>
      <c r="X412" t="n">
        <v>0.96</v>
      </c>
      <c r="Y412" t="n">
        <v>1</v>
      </c>
      <c r="Z412" t="n">
        <v>10</v>
      </c>
    </row>
    <row r="413">
      <c r="A413" t="n">
        <v>18</v>
      </c>
      <c r="B413" t="n">
        <v>120</v>
      </c>
      <c r="C413" t="inlineStr">
        <is>
          <t xml:space="preserve">CONCLUIDO	</t>
        </is>
      </c>
      <c r="D413" t="n">
        <v>4.4654</v>
      </c>
      <c r="E413" t="n">
        <v>22.39</v>
      </c>
      <c r="F413" t="n">
        <v>18.18</v>
      </c>
      <c r="G413" t="n">
        <v>33.06</v>
      </c>
      <c r="H413" t="n">
        <v>0.41</v>
      </c>
      <c r="I413" t="n">
        <v>33</v>
      </c>
      <c r="J413" t="n">
        <v>240.45</v>
      </c>
      <c r="K413" t="n">
        <v>57.72</v>
      </c>
      <c r="L413" t="n">
        <v>5.5</v>
      </c>
      <c r="M413" t="n">
        <v>31</v>
      </c>
      <c r="N413" t="n">
        <v>57.23</v>
      </c>
      <c r="O413" t="n">
        <v>29890.04</v>
      </c>
      <c r="P413" t="n">
        <v>243.49</v>
      </c>
      <c r="Q413" t="n">
        <v>2103.94</v>
      </c>
      <c r="R413" t="n">
        <v>90.2</v>
      </c>
      <c r="S413" t="n">
        <v>60.53</v>
      </c>
      <c r="T413" t="n">
        <v>14939.86</v>
      </c>
      <c r="U413" t="n">
        <v>0.67</v>
      </c>
      <c r="V413" t="n">
        <v>0.95</v>
      </c>
      <c r="W413" t="n">
        <v>0.21</v>
      </c>
      <c r="X413" t="n">
        <v>0.9</v>
      </c>
      <c r="Y413" t="n">
        <v>1</v>
      </c>
      <c r="Z413" t="n">
        <v>10</v>
      </c>
    </row>
    <row r="414">
      <c r="A414" t="n">
        <v>19</v>
      </c>
      <c r="B414" t="n">
        <v>120</v>
      </c>
      <c r="C414" t="inlineStr">
        <is>
          <t xml:space="preserve">CONCLUIDO	</t>
        </is>
      </c>
      <c r="D414" t="n">
        <v>4.4956</v>
      </c>
      <c r="E414" t="n">
        <v>22.24</v>
      </c>
      <c r="F414" t="n">
        <v>18.12</v>
      </c>
      <c r="G414" t="n">
        <v>35.08</v>
      </c>
      <c r="H414" t="n">
        <v>0.42</v>
      </c>
      <c r="I414" t="n">
        <v>31</v>
      </c>
      <c r="J414" t="n">
        <v>240.89</v>
      </c>
      <c r="K414" t="n">
        <v>57.72</v>
      </c>
      <c r="L414" t="n">
        <v>5.75</v>
      </c>
      <c r="M414" t="n">
        <v>29</v>
      </c>
      <c r="N414" t="n">
        <v>57.42</v>
      </c>
      <c r="O414" t="n">
        <v>29943.94</v>
      </c>
      <c r="P414" t="n">
        <v>240.04</v>
      </c>
      <c r="Q414" t="n">
        <v>2104</v>
      </c>
      <c r="R414" t="n">
        <v>88.09</v>
      </c>
      <c r="S414" t="n">
        <v>60.53</v>
      </c>
      <c r="T414" t="n">
        <v>13896.34</v>
      </c>
      <c r="U414" t="n">
        <v>0.6899999999999999</v>
      </c>
      <c r="V414" t="n">
        <v>0.95</v>
      </c>
      <c r="W414" t="n">
        <v>0.21</v>
      </c>
      <c r="X414" t="n">
        <v>0.85</v>
      </c>
      <c r="Y414" t="n">
        <v>1</v>
      </c>
      <c r="Z414" t="n">
        <v>10</v>
      </c>
    </row>
    <row r="415">
      <c r="A415" t="n">
        <v>20</v>
      </c>
      <c r="B415" t="n">
        <v>120</v>
      </c>
      <c r="C415" t="inlineStr">
        <is>
          <t xml:space="preserve">CONCLUIDO	</t>
        </is>
      </c>
      <c r="D415" t="n">
        <v>4.5101</v>
      </c>
      <c r="E415" t="n">
        <v>22.17</v>
      </c>
      <c r="F415" t="n">
        <v>18.1</v>
      </c>
      <c r="G415" t="n">
        <v>36.19</v>
      </c>
      <c r="H415" t="n">
        <v>0.44</v>
      </c>
      <c r="I415" t="n">
        <v>30</v>
      </c>
      <c r="J415" t="n">
        <v>241.33</v>
      </c>
      <c r="K415" t="n">
        <v>57.72</v>
      </c>
      <c r="L415" t="n">
        <v>6</v>
      </c>
      <c r="M415" t="n">
        <v>28</v>
      </c>
      <c r="N415" t="n">
        <v>57.6</v>
      </c>
      <c r="O415" t="n">
        <v>29997.9</v>
      </c>
      <c r="P415" t="n">
        <v>237.76</v>
      </c>
      <c r="Q415" t="n">
        <v>2103.9</v>
      </c>
      <c r="R415" t="n">
        <v>87.25</v>
      </c>
      <c r="S415" t="n">
        <v>60.53</v>
      </c>
      <c r="T415" t="n">
        <v>13479.69</v>
      </c>
      <c r="U415" t="n">
        <v>0.6899999999999999</v>
      </c>
      <c r="V415" t="n">
        <v>0.95</v>
      </c>
      <c r="W415" t="n">
        <v>0.21</v>
      </c>
      <c r="X415" t="n">
        <v>0.82</v>
      </c>
      <c r="Y415" t="n">
        <v>1</v>
      </c>
      <c r="Z415" t="n">
        <v>10</v>
      </c>
    </row>
    <row r="416">
      <c r="A416" t="n">
        <v>21</v>
      </c>
      <c r="B416" t="n">
        <v>120</v>
      </c>
      <c r="C416" t="inlineStr">
        <is>
          <t xml:space="preserve">CONCLUIDO	</t>
        </is>
      </c>
      <c r="D416" t="n">
        <v>4.5509</v>
      </c>
      <c r="E416" t="n">
        <v>21.97</v>
      </c>
      <c r="F416" t="n">
        <v>17.99</v>
      </c>
      <c r="G416" t="n">
        <v>38.55</v>
      </c>
      <c r="H416" t="n">
        <v>0.46</v>
      </c>
      <c r="I416" t="n">
        <v>28</v>
      </c>
      <c r="J416" t="n">
        <v>241.77</v>
      </c>
      <c r="K416" t="n">
        <v>57.72</v>
      </c>
      <c r="L416" t="n">
        <v>6.25</v>
      </c>
      <c r="M416" t="n">
        <v>26</v>
      </c>
      <c r="N416" t="n">
        <v>57.79</v>
      </c>
      <c r="O416" t="n">
        <v>30051.93</v>
      </c>
      <c r="P416" t="n">
        <v>233.94</v>
      </c>
      <c r="Q416" t="n">
        <v>2103.91</v>
      </c>
      <c r="R416" t="n">
        <v>83.59</v>
      </c>
      <c r="S416" t="n">
        <v>60.53</v>
      </c>
      <c r="T416" t="n">
        <v>11658.11</v>
      </c>
      <c r="U416" t="n">
        <v>0.72</v>
      </c>
      <c r="V416" t="n">
        <v>0.96</v>
      </c>
      <c r="W416" t="n">
        <v>0.21</v>
      </c>
      <c r="X416" t="n">
        <v>0.71</v>
      </c>
      <c r="Y416" t="n">
        <v>1</v>
      </c>
      <c r="Z416" t="n">
        <v>10</v>
      </c>
    </row>
    <row r="417">
      <c r="A417" t="n">
        <v>22</v>
      </c>
      <c r="B417" t="n">
        <v>120</v>
      </c>
      <c r="C417" t="inlineStr">
        <is>
          <t xml:space="preserve">CONCLUIDO	</t>
        </is>
      </c>
      <c r="D417" t="n">
        <v>4.5857</v>
      </c>
      <c r="E417" t="n">
        <v>21.81</v>
      </c>
      <c r="F417" t="n">
        <v>17.87</v>
      </c>
      <c r="G417" t="n">
        <v>39.71</v>
      </c>
      <c r="H417" t="n">
        <v>0.48</v>
      </c>
      <c r="I417" t="n">
        <v>27</v>
      </c>
      <c r="J417" t="n">
        <v>242.2</v>
      </c>
      <c r="K417" t="n">
        <v>57.72</v>
      </c>
      <c r="L417" t="n">
        <v>6.5</v>
      </c>
      <c r="M417" t="n">
        <v>25</v>
      </c>
      <c r="N417" t="n">
        <v>57.98</v>
      </c>
      <c r="O417" t="n">
        <v>30106.03</v>
      </c>
      <c r="P417" t="n">
        <v>228.75</v>
      </c>
      <c r="Q417" t="n">
        <v>2103.91</v>
      </c>
      <c r="R417" t="n">
        <v>79.79000000000001</v>
      </c>
      <c r="S417" t="n">
        <v>60.53</v>
      </c>
      <c r="T417" t="n">
        <v>9762.629999999999</v>
      </c>
      <c r="U417" t="n">
        <v>0.76</v>
      </c>
      <c r="V417" t="n">
        <v>0.96</v>
      </c>
      <c r="W417" t="n">
        <v>0.2</v>
      </c>
      <c r="X417" t="n">
        <v>0.59</v>
      </c>
      <c r="Y417" t="n">
        <v>1</v>
      </c>
      <c r="Z417" t="n">
        <v>10</v>
      </c>
    </row>
    <row r="418">
      <c r="A418" t="n">
        <v>23</v>
      </c>
      <c r="B418" t="n">
        <v>120</v>
      </c>
      <c r="C418" t="inlineStr">
        <is>
          <t xml:space="preserve">CONCLUIDO	</t>
        </is>
      </c>
      <c r="D418" t="n">
        <v>4.5571</v>
      </c>
      <c r="E418" t="n">
        <v>21.94</v>
      </c>
      <c r="F418" t="n">
        <v>18.05</v>
      </c>
      <c r="G418" t="n">
        <v>41.65</v>
      </c>
      <c r="H418" t="n">
        <v>0.49</v>
      </c>
      <c r="I418" t="n">
        <v>26</v>
      </c>
      <c r="J418" t="n">
        <v>242.64</v>
      </c>
      <c r="K418" t="n">
        <v>57.72</v>
      </c>
      <c r="L418" t="n">
        <v>6.75</v>
      </c>
      <c r="M418" t="n">
        <v>24</v>
      </c>
      <c r="N418" t="n">
        <v>58.17</v>
      </c>
      <c r="O418" t="n">
        <v>30160.2</v>
      </c>
      <c r="P418" t="n">
        <v>230.61</v>
      </c>
      <c r="Q418" t="n">
        <v>2104.03</v>
      </c>
      <c r="R418" t="n">
        <v>86.23</v>
      </c>
      <c r="S418" t="n">
        <v>60.53</v>
      </c>
      <c r="T418" t="n">
        <v>12989.17</v>
      </c>
      <c r="U418" t="n">
        <v>0.7</v>
      </c>
      <c r="V418" t="n">
        <v>0.95</v>
      </c>
      <c r="W418" t="n">
        <v>0.2</v>
      </c>
      <c r="X418" t="n">
        <v>0.77</v>
      </c>
      <c r="Y418" t="n">
        <v>1</v>
      </c>
      <c r="Z418" t="n">
        <v>10</v>
      </c>
    </row>
    <row r="419">
      <c r="A419" t="n">
        <v>24</v>
      </c>
      <c r="B419" t="n">
        <v>120</v>
      </c>
      <c r="C419" t="inlineStr">
        <is>
          <t xml:space="preserve">CONCLUIDO	</t>
        </is>
      </c>
      <c r="D419" t="n">
        <v>4.5774</v>
      </c>
      <c r="E419" t="n">
        <v>21.85</v>
      </c>
      <c r="F419" t="n">
        <v>18</v>
      </c>
      <c r="G419" t="n">
        <v>43.2</v>
      </c>
      <c r="H419" t="n">
        <v>0.51</v>
      </c>
      <c r="I419" t="n">
        <v>25</v>
      </c>
      <c r="J419" t="n">
        <v>243.08</v>
      </c>
      <c r="K419" t="n">
        <v>57.72</v>
      </c>
      <c r="L419" t="n">
        <v>7</v>
      </c>
      <c r="M419" t="n">
        <v>23</v>
      </c>
      <c r="N419" t="n">
        <v>58.36</v>
      </c>
      <c r="O419" t="n">
        <v>30214.44</v>
      </c>
      <c r="P419" t="n">
        <v>226.85</v>
      </c>
      <c r="Q419" t="n">
        <v>2103.84</v>
      </c>
      <c r="R419" t="n">
        <v>84.31</v>
      </c>
      <c r="S419" t="n">
        <v>60.53</v>
      </c>
      <c r="T419" t="n">
        <v>12034.17</v>
      </c>
      <c r="U419" t="n">
        <v>0.72</v>
      </c>
      <c r="V419" t="n">
        <v>0.95</v>
      </c>
      <c r="W419" t="n">
        <v>0.2</v>
      </c>
      <c r="X419" t="n">
        <v>0.72</v>
      </c>
      <c r="Y419" t="n">
        <v>1</v>
      </c>
      <c r="Z419" t="n">
        <v>10</v>
      </c>
    </row>
    <row r="420">
      <c r="A420" t="n">
        <v>25</v>
      </c>
      <c r="B420" t="n">
        <v>120</v>
      </c>
      <c r="C420" t="inlineStr">
        <is>
          <t xml:space="preserve">CONCLUIDO	</t>
        </is>
      </c>
      <c r="D420" t="n">
        <v>4.5959</v>
      </c>
      <c r="E420" t="n">
        <v>21.76</v>
      </c>
      <c r="F420" t="n">
        <v>17.96</v>
      </c>
      <c r="G420" t="n">
        <v>44.89</v>
      </c>
      <c r="H420" t="n">
        <v>0.53</v>
      </c>
      <c r="I420" t="n">
        <v>24</v>
      </c>
      <c r="J420" t="n">
        <v>243.52</v>
      </c>
      <c r="K420" t="n">
        <v>57.72</v>
      </c>
      <c r="L420" t="n">
        <v>7.25</v>
      </c>
      <c r="M420" t="n">
        <v>22</v>
      </c>
      <c r="N420" t="n">
        <v>58.55</v>
      </c>
      <c r="O420" t="n">
        <v>30268.74</v>
      </c>
      <c r="P420" t="n">
        <v>224.01</v>
      </c>
      <c r="Q420" t="n">
        <v>2103.87</v>
      </c>
      <c r="R420" t="n">
        <v>82.79000000000001</v>
      </c>
      <c r="S420" t="n">
        <v>60.53</v>
      </c>
      <c r="T420" t="n">
        <v>11282.11</v>
      </c>
      <c r="U420" t="n">
        <v>0.73</v>
      </c>
      <c r="V420" t="n">
        <v>0.96</v>
      </c>
      <c r="W420" t="n">
        <v>0.2</v>
      </c>
      <c r="X420" t="n">
        <v>0.68</v>
      </c>
      <c r="Y420" t="n">
        <v>1</v>
      </c>
      <c r="Z420" t="n">
        <v>10</v>
      </c>
    </row>
    <row r="421">
      <c r="A421" t="n">
        <v>26</v>
      </c>
      <c r="B421" t="n">
        <v>120</v>
      </c>
      <c r="C421" t="inlineStr">
        <is>
          <t xml:space="preserve">CONCLUIDO	</t>
        </is>
      </c>
      <c r="D421" t="n">
        <v>4.6299</v>
      </c>
      <c r="E421" t="n">
        <v>21.6</v>
      </c>
      <c r="F421" t="n">
        <v>17.89</v>
      </c>
      <c r="G421" t="n">
        <v>48.78</v>
      </c>
      <c r="H421" t="n">
        <v>0.55</v>
      </c>
      <c r="I421" t="n">
        <v>22</v>
      </c>
      <c r="J421" t="n">
        <v>243.96</v>
      </c>
      <c r="K421" t="n">
        <v>57.72</v>
      </c>
      <c r="L421" t="n">
        <v>7.5</v>
      </c>
      <c r="M421" t="n">
        <v>20</v>
      </c>
      <c r="N421" t="n">
        <v>58.74</v>
      </c>
      <c r="O421" t="n">
        <v>30323.11</v>
      </c>
      <c r="P421" t="n">
        <v>219.34</v>
      </c>
      <c r="Q421" t="n">
        <v>2103.91</v>
      </c>
      <c r="R421" t="n">
        <v>80.54000000000001</v>
      </c>
      <c r="S421" t="n">
        <v>60.53</v>
      </c>
      <c r="T421" t="n">
        <v>10162.85</v>
      </c>
      <c r="U421" t="n">
        <v>0.75</v>
      </c>
      <c r="V421" t="n">
        <v>0.96</v>
      </c>
      <c r="W421" t="n">
        <v>0.2</v>
      </c>
      <c r="X421" t="n">
        <v>0.61</v>
      </c>
      <c r="Y421" t="n">
        <v>1</v>
      </c>
      <c r="Z421" t="n">
        <v>10</v>
      </c>
    </row>
    <row r="422">
      <c r="A422" t="n">
        <v>27</v>
      </c>
      <c r="B422" t="n">
        <v>120</v>
      </c>
      <c r="C422" t="inlineStr">
        <is>
          <t xml:space="preserve">CONCLUIDO	</t>
        </is>
      </c>
      <c r="D422" t="n">
        <v>4.6519</v>
      </c>
      <c r="E422" t="n">
        <v>21.5</v>
      </c>
      <c r="F422" t="n">
        <v>17.83</v>
      </c>
      <c r="G422" t="n">
        <v>50.95</v>
      </c>
      <c r="H422" t="n">
        <v>0.5600000000000001</v>
      </c>
      <c r="I422" t="n">
        <v>21</v>
      </c>
      <c r="J422" t="n">
        <v>244.41</v>
      </c>
      <c r="K422" t="n">
        <v>57.72</v>
      </c>
      <c r="L422" t="n">
        <v>7.75</v>
      </c>
      <c r="M422" t="n">
        <v>19</v>
      </c>
      <c r="N422" t="n">
        <v>58.93</v>
      </c>
      <c r="O422" t="n">
        <v>30377.55</v>
      </c>
      <c r="P422" t="n">
        <v>215.72</v>
      </c>
      <c r="Q422" t="n">
        <v>2103.92</v>
      </c>
      <c r="R422" t="n">
        <v>78.62</v>
      </c>
      <c r="S422" t="n">
        <v>60.53</v>
      </c>
      <c r="T422" t="n">
        <v>9210.41</v>
      </c>
      <c r="U422" t="n">
        <v>0.77</v>
      </c>
      <c r="V422" t="n">
        <v>0.96</v>
      </c>
      <c r="W422" t="n">
        <v>0.2</v>
      </c>
      <c r="X422" t="n">
        <v>0.55</v>
      </c>
      <c r="Y422" t="n">
        <v>1</v>
      </c>
      <c r="Z422" t="n">
        <v>10</v>
      </c>
    </row>
    <row r="423">
      <c r="A423" t="n">
        <v>28</v>
      </c>
      <c r="B423" t="n">
        <v>120</v>
      </c>
      <c r="C423" t="inlineStr">
        <is>
          <t xml:space="preserve">CONCLUIDO	</t>
        </is>
      </c>
      <c r="D423" t="n">
        <v>4.6485</v>
      </c>
      <c r="E423" t="n">
        <v>21.51</v>
      </c>
      <c r="F423" t="n">
        <v>17.85</v>
      </c>
      <c r="G423" t="n">
        <v>50.99</v>
      </c>
      <c r="H423" t="n">
        <v>0.58</v>
      </c>
      <c r="I423" t="n">
        <v>21</v>
      </c>
      <c r="J423" t="n">
        <v>244.85</v>
      </c>
      <c r="K423" t="n">
        <v>57.72</v>
      </c>
      <c r="L423" t="n">
        <v>8</v>
      </c>
      <c r="M423" t="n">
        <v>18</v>
      </c>
      <c r="N423" t="n">
        <v>59.12</v>
      </c>
      <c r="O423" t="n">
        <v>30432.06</v>
      </c>
      <c r="P423" t="n">
        <v>214.78</v>
      </c>
      <c r="Q423" t="n">
        <v>2103.85</v>
      </c>
      <c r="R423" t="n">
        <v>79.18000000000001</v>
      </c>
      <c r="S423" t="n">
        <v>60.53</v>
      </c>
      <c r="T423" t="n">
        <v>9488.93</v>
      </c>
      <c r="U423" t="n">
        <v>0.76</v>
      </c>
      <c r="V423" t="n">
        <v>0.96</v>
      </c>
      <c r="W423" t="n">
        <v>0.2</v>
      </c>
      <c r="X423" t="n">
        <v>0.57</v>
      </c>
      <c r="Y423" t="n">
        <v>1</v>
      </c>
      <c r="Z423" t="n">
        <v>10</v>
      </c>
    </row>
    <row r="424">
      <c r="A424" t="n">
        <v>29</v>
      </c>
      <c r="B424" t="n">
        <v>120</v>
      </c>
      <c r="C424" t="inlineStr">
        <is>
          <t xml:space="preserve">CONCLUIDO	</t>
        </is>
      </c>
      <c r="D424" t="n">
        <v>4.6629</v>
      </c>
      <c r="E424" t="n">
        <v>21.45</v>
      </c>
      <c r="F424" t="n">
        <v>17.83</v>
      </c>
      <c r="G424" t="n">
        <v>53.48</v>
      </c>
      <c r="H424" t="n">
        <v>0.6</v>
      </c>
      <c r="I424" t="n">
        <v>20</v>
      </c>
      <c r="J424" t="n">
        <v>245.29</v>
      </c>
      <c r="K424" t="n">
        <v>57.72</v>
      </c>
      <c r="L424" t="n">
        <v>8.25</v>
      </c>
      <c r="M424" t="n">
        <v>15</v>
      </c>
      <c r="N424" t="n">
        <v>59.32</v>
      </c>
      <c r="O424" t="n">
        <v>30486.64</v>
      </c>
      <c r="P424" t="n">
        <v>211.33</v>
      </c>
      <c r="Q424" t="n">
        <v>2103.97</v>
      </c>
      <c r="R424" t="n">
        <v>78.33</v>
      </c>
      <c r="S424" t="n">
        <v>60.53</v>
      </c>
      <c r="T424" t="n">
        <v>9072.290000000001</v>
      </c>
      <c r="U424" t="n">
        <v>0.77</v>
      </c>
      <c r="V424" t="n">
        <v>0.96</v>
      </c>
      <c r="W424" t="n">
        <v>0.2</v>
      </c>
      <c r="X424" t="n">
        <v>0.55</v>
      </c>
      <c r="Y424" t="n">
        <v>1</v>
      </c>
      <c r="Z424" t="n">
        <v>10</v>
      </c>
    </row>
    <row r="425">
      <c r="A425" t="n">
        <v>30</v>
      </c>
      <c r="B425" t="n">
        <v>120</v>
      </c>
      <c r="C425" t="inlineStr">
        <is>
          <t xml:space="preserve">CONCLUIDO	</t>
        </is>
      </c>
      <c r="D425" t="n">
        <v>4.6804</v>
      </c>
      <c r="E425" t="n">
        <v>21.37</v>
      </c>
      <c r="F425" t="n">
        <v>17.79</v>
      </c>
      <c r="G425" t="n">
        <v>56.18</v>
      </c>
      <c r="H425" t="n">
        <v>0.62</v>
      </c>
      <c r="I425" t="n">
        <v>19</v>
      </c>
      <c r="J425" t="n">
        <v>245.73</v>
      </c>
      <c r="K425" t="n">
        <v>57.72</v>
      </c>
      <c r="L425" t="n">
        <v>8.5</v>
      </c>
      <c r="M425" t="n">
        <v>7</v>
      </c>
      <c r="N425" t="n">
        <v>59.51</v>
      </c>
      <c r="O425" t="n">
        <v>30541.29</v>
      </c>
      <c r="P425" t="n">
        <v>209.7</v>
      </c>
      <c r="Q425" t="n">
        <v>2103.96</v>
      </c>
      <c r="R425" t="n">
        <v>76.87</v>
      </c>
      <c r="S425" t="n">
        <v>60.53</v>
      </c>
      <c r="T425" t="n">
        <v>8342.610000000001</v>
      </c>
      <c r="U425" t="n">
        <v>0.79</v>
      </c>
      <c r="V425" t="n">
        <v>0.97</v>
      </c>
      <c r="W425" t="n">
        <v>0.21</v>
      </c>
      <c r="X425" t="n">
        <v>0.51</v>
      </c>
      <c r="Y425" t="n">
        <v>1</v>
      </c>
      <c r="Z425" t="n">
        <v>10</v>
      </c>
    </row>
    <row r="426">
      <c r="A426" t="n">
        <v>31</v>
      </c>
      <c r="B426" t="n">
        <v>120</v>
      </c>
      <c r="C426" t="inlineStr">
        <is>
          <t xml:space="preserve">CONCLUIDO	</t>
        </is>
      </c>
      <c r="D426" t="n">
        <v>4.6696</v>
      </c>
      <c r="E426" t="n">
        <v>21.42</v>
      </c>
      <c r="F426" t="n">
        <v>17.84</v>
      </c>
      <c r="G426" t="n">
        <v>56.34</v>
      </c>
      <c r="H426" t="n">
        <v>0.63</v>
      </c>
      <c r="I426" t="n">
        <v>19</v>
      </c>
      <c r="J426" t="n">
        <v>246.18</v>
      </c>
      <c r="K426" t="n">
        <v>57.72</v>
      </c>
      <c r="L426" t="n">
        <v>8.75</v>
      </c>
      <c r="M426" t="n">
        <v>4</v>
      </c>
      <c r="N426" t="n">
        <v>59.7</v>
      </c>
      <c r="O426" t="n">
        <v>30596.01</v>
      </c>
      <c r="P426" t="n">
        <v>209.9</v>
      </c>
      <c r="Q426" t="n">
        <v>2104.03</v>
      </c>
      <c r="R426" t="n">
        <v>78.5</v>
      </c>
      <c r="S426" t="n">
        <v>60.53</v>
      </c>
      <c r="T426" t="n">
        <v>9162.299999999999</v>
      </c>
      <c r="U426" t="n">
        <v>0.77</v>
      </c>
      <c r="V426" t="n">
        <v>0.96</v>
      </c>
      <c r="W426" t="n">
        <v>0.21</v>
      </c>
      <c r="X426" t="n">
        <v>0.5600000000000001</v>
      </c>
      <c r="Y426" t="n">
        <v>1</v>
      </c>
      <c r="Z426" t="n">
        <v>10</v>
      </c>
    </row>
    <row r="427">
      <c r="A427" t="n">
        <v>32</v>
      </c>
      <c r="B427" t="n">
        <v>120</v>
      </c>
      <c r="C427" t="inlineStr">
        <is>
          <t xml:space="preserve">CONCLUIDO	</t>
        </is>
      </c>
      <c r="D427" t="n">
        <v>4.6671</v>
      </c>
      <c r="E427" t="n">
        <v>21.43</v>
      </c>
      <c r="F427" t="n">
        <v>17.85</v>
      </c>
      <c r="G427" t="n">
        <v>56.37</v>
      </c>
      <c r="H427" t="n">
        <v>0.65</v>
      </c>
      <c r="I427" t="n">
        <v>19</v>
      </c>
      <c r="J427" t="n">
        <v>246.62</v>
      </c>
      <c r="K427" t="n">
        <v>57.72</v>
      </c>
      <c r="L427" t="n">
        <v>9</v>
      </c>
      <c r="M427" t="n">
        <v>0</v>
      </c>
      <c r="N427" t="n">
        <v>59.9</v>
      </c>
      <c r="O427" t="n">
        <v>30650.8</v>
      </c>
      <c r="P427" t="n">
        <v>209.85</v>
      </c>
      <c r="Q427" t="n">
        <v>2103.91</v>
      </c>
      <c r="R427" t="n">
        <v>78.67</v>
      </c>
      <c r="S427" t="n">
        <v>60.53</v>
      </c>
      <c r="T427" t="n">
        <v>9243.790000000001</v>
      </c>
      <c r="U427" t="n">
        <v>0.77</v>
      </c>
      <c r="V427" t="n">
        <v>0.96</v>
      </c>
      <c r="W427" t="n">
        <v>0.22</v>
      </c>
      <c r="X427" t="n">
        <v>0.57</v>
      </c>
      <c r="Y427" t="n">
        <v>1</v>
      </c>
      <c r="Z427" t="n">
        <v>10</v>
      </c>
    </row>
    <row r="428">
      <c r="A428" t="n">
        <v>0</v>
      </c>
      <c r="B428" t="n">
        <v>145</v>
      </c>
      <c r="C428" t="inlineStr">
        <is>
          <t xml:space="preserve">CONCLUIDO	</t>
        </is>
      </c>
      <c r="D428" t="n">
        <v>1.9703</v>
      </c>
      <c r="E428" t="n">
        <v>50.75</v>
      </c>
      <c r="F428" t="n">
        <v>28.3</v>
      </c>
      <c r="G428" t="n">
        <v>4.69</v>
      </c>
      <c r="H428" t="n">
        <v>0.06</v>
      </c>
      <c r="I428" t="n">
        <v>362</v>
      </c>
      <c r="J428" t="n">
        <v>285.18</v>
      </c>
      <c r="K428" t="n">
        <v>61.2</v>
      </c>
      <c r="L428" t="n">
        <v>1</v>
      </c>
      <c r="M428" t="n">
        <v>360</v>
      </c>
      <c r="N428" t="n">
        <v>77.98</v>
      </c>
      <c r="O428" t="n">
        <v>35406.83</v>
      </c>
      <c r="P428" t="n">
        <v>496.99</v>
      </c>
      <c r="Q428" t="n">
        <v>2104.93</v>
      </c>
      <c r="R428" t="n">
        <v>421.67</v>
      </c>
      <c r="S428" t="n">
        <v>60.53</v>
      </c>
      <c r="T428" t="n">
        <v>179030.99</v>
      </c>
      <c r="U428" t="n">
        <v>0.14</v>
      </c>
      <c r="V428" t="n">
        <v>0.61</v>
      </c>
      <c r="W428" t="n">
        <v>0.74</v>
      </c>
      <c r="X428" t="n">
        <v>11.01</v>
      </c>
      <c r="Y428" t="n">
        <v>1</v>
      </c>
      <c r="Z428" t="n">
        <v>10</v>
      </c>
    </row>
    <row r="429">
      <c r="A429" t="n">
        <v>1</v>
      </c>
      <c r="B429" t="n">
        <v>145</v>
      </c>
      <c r="C429" t="inlineStr">
        <is>
          <t xml:space="preserve">CONCLUIDO	</t>
        </is>
      </c>
      <c r="D429" t="n">
        <v>2.4207</v>
      </c>
      <c r="E429" t="n">
        <v>41.31</v>
      </c>
      <c r="F429" t="n">
        <v>24.78</v>
      </c>
      <c r="G429" t="n">
        <v>5.9</v>
      </c>
      <c r="H429" t="n">
        <v>0.08</v>
      </c>
      <c r="I429" t="n">
        <v>252</v>
      </c>
      <c r="J429" t="n">
        <v>285.68</v>
      </c>
      <c r="K429" t="n">
        <v>61.2</v>
      </c>
      <c r="L429" t="n">
        <v>1.25</v>
      </c>
      <c r="M429" t="n">
        <v>250</v>
      </c>
      <c r="N429" t="n">
        <v>78.23999999999999</v>
      </c>
      <c r="O429" t="n">
        <v>35468.6</v>
      </c>
      <c r="P429" t="n">
        <v>433.09</v>
      </c>
      <c r="Q429" t="n">
        <v>2104.94</v>
      </c>
      <c r="R429" t="n">
        <v>306.07</v>
      </c>
      <c r="S429" t="n">
        <v>60.53</v>
      </c>
      <c r="T429" t="n">
        <v>121780.47</v>
      </c>
      <c r="U429" t="n">
        <v>0.2</v>
      </c>
      <c r="V429" t="n">
        <v>0.6899999999999999</v>
      </c>
      <c r="W429" t="n">
        <v>0.57</v>
      </c>
      <c r="X429" t="n">
        <v>7.5</v>
      </c>
      <c r="Y429" t="n">
        <v>1</v>
      </c>
      <c r="Z429" t="n">
        <v>10</v>
      </c>
    </row>
    <row r="430">
      <c r="A430" t="n">
        <v>2</v>
      </c>
      <c r="B430" t="n">
        <v>145</v>
      </c>
      <c r="C430" t="inlineStr">
        <is>
          <t xml:space="preserve">CONCLUIDO	</t>
        </is>
      </c>
      <c r="D430" t="n">
        <v>2.7558</v>
      </c>
      <c r="E430" t="n">
        <v>36.29</v>
      </c>
      <c r="F430" t="n">
        <v>22.94</v>
      </c>
      <c r="G430" t="n">
        <v>7.13</v>
      </c>
      <c r="H430" t="n">
        <v>0.09</v>
      </c>
      <c r="I430" t="n">
        <v>193</v>
      </c>
      <c r="J430" t="n">
        <v>286.19</v>
      </c>
      <c r="K430" t="n">
        <v>61.2</v>
      </c>
      <c r="L430" t="n">
        <v>1.5</v>
      </c>
      <c r="M430" t="n">
        <v>191</v>
      </c>
      <c r="N430" t="n">
        <v>78.48999999999999</v>
      </c>
      <c r="O430" t="n">
        <v>35530.47</v>
      </c>
      <c r="P430" t="n">
        <v>399.01</v>
      </c>
      <c r="Q430" t="n">
        <v>2104.51</v>
      </c>
      <c r="R430" t="n">
        <v>245.57</v>
      </c>
      <c r="S430" t="n">
        <v>60.53</v>
      </c>
      <c r="T430" t="n">
        <v>91824.47</v>
      </c>
      <c r="U430" t="n">
        <v>0.25</v>
      </c>
      <c r="V430" t="n">
        <v>0.75</v>
      </c>
      <c r="W430" t="n">
        <v>0.47</v>
      </c>
      <c r="X430" t="n">
        <v>5.66</v>
      </c>
      <c r="Y430" t="n">
        <v>1</v>
      </c>
      <c r="Z430" t="n">
        <v>10</v>
      </c>
    </row>
    <row r="431">
      <c r="A431" t="n">
        <v>3</v>
      </c>
      <c r="B431" t="n">
        <v>145</v>
      </c>
      <c r="C431" t="inlineStr">
        <is>
          <t xml:space="preserve">CONCLUIDO	</t>
        </is>
      </c>
      <c r="D431" t="n">
        <v>3.0057</v>
      </c>
      <c r="E431" t="n">
        <v>33.27</v>
      </c>
      <c r="F431" t="n">
        <v>21.86</v>
      </c>
      <c r="G431" t="n">
        <v>8.35</v>
      </c>
      <c r="H431" t="n">
        <v>0.11</v>
      </c>
      <c r="I431" t="n">
        <v>157</v>
      </c>
      <c r="J431" t="n">
        <v>286.69</v>
      </c>
      <c r="K431" t="n">
        <v>61.2</v>
      </c>
      <c r="L431" t="n">
        <v>1.75</v>
      </c>
      <c r="M431" t="n">
        <v>155</v>
      </c>
      <c r="N431" t="n">
        <v>78.73999999999999</v>
      </c>
      <c r="O431" t="n">
        <v>35592.57</v>
      </c>
      <c r="P431" t="n">
        <v>378.57</v>
      </c>
      <c r="Q431" t="n">
        <v>2104.37</v>
      </c>
      <c r="R431" t="n">
        <v>210.33</v>
      </c>
      <c r="S431" t="n">
        <v>60.53</v>
      </c>
      <c r="T431" t="n">
        <v>74385.96000000001</v>
      </c>
      <c r="U431" t="n">
        <v>0.29</v>
      </c>
      <c r="V431" t="n">
        <v>0.79</v>
      </c>
      <c r="W431" t="n">
        <v>0.42</v>
      </c>
      <c r="X431" t="n">
        <v>4.58</v>
      </c>
      <c r="Y431" t="n">
        <v>1</v>
      </c>
      <c r="Z431" t="n">
        <v>10</v>
      </c>
    </row>
    <row r="432">
      <c r="A432" t="n">
        <v>4</v>
      </c>
      <c r="B432" t="n">
        <v>145</v>
      </c>
      <c r="C432" t="inlineStr">
        <is>
          <t xml:space="preserve">CONCLUIDO	</t>
        </is>
      </c>
      <c r="D432" t="n">
        <v>3.211</v>
      </c>
      <c r="E432" t="n">
        <v>31.14</v>
      </c>
      <c r="F432" t="n">
        <v>21.08</v>
      </c>
      <c r="G432" t="n">
        <v>9.58</v>
      </c>
      <c r="H432" t="n">
        <v>0.12</v>
      </c>
      <c r="I432" t="n">
        <v>132</v>
      </c>
      <c r="J432" t="n">
        <v>287.19</v>
      </c>
      <c r="K432" t="n">
        <v>61.2</v>
      </c>
      <c r="L432" t="n">
        <v>2</v>
      </c>
      <c r="M432" t="n">
        <v>130</v>
      </c>
      <c r="N432" t="n">
        <v>78.98999999999999</v>
      </c>
      <c r="O432" t="n">
        <v>35654.65</v>
      </c>
      <c r="P432" t="n">
        <v>363.43</v>
      </c>
      <c r="Q432" t="n">
        <v>2104.2</v>
      </c>
      <c r="R432" t="n">
        <v>184.92</v>
      </c>
      <c r="S432" t="n">
        <v>60.53</v>
      </c>
      <c r="T432" t="n">
        <v>61804.47</v>
      </c>
      <c r="U432" t="n">
        <v>0.33</v>
      </c>
      <c r="V432" t="n">
        <v>0.82</v>
      </c>
      <c r="W432" t="n">
        <v>0.37</v>
      </c>
      <c r="X432" t="n">
        <v>3.8</v>
      </c>
      <c r="Y432" t="n">
        <v>1</v>
      </c>
      <c r="Z432" t="n">
        <v>10</v>
      </c>
    </row>
    <row r="433">
      <c r="A433" t="n">
        <v>5</v>
      </c>
      <c r="B433" t="n">
        <v>145</v>
      </c>
      <c r="C433" t="inlineStr">
        <is>
          <t xml:space="preserve">CONCLUIDO	</t>
        </is>
      </c>
      <c r="D433" t="n">
        <v>3.3742</v>
      </c>
      <c r="E433" t="n">
        <v>29.64</v>
      </c>
      <c r="F433" t="n">
        <v>20.54</v>
      </c>
      <c r="G433" t="n">
        <v>10.81</v>
      </c>
      <c r="H433" t="n">
        <v>0.14</v>
      </c>
      <c r="I433" t="n">
        <v>114</v>
      </c>
      <c r="J433" t="n">
        <v>287.7</v>
      </c>
      <c r="K433" t="n">
        <v>61.2</v>
      </c>
      <c r="L433" t="n">
        <v>2.25</v>
      </c>
      <c r="M433" t="n">
        <v>112</v>
      </c>
      <c r="N433" t="n">
        <v>79.25</v>
      </c>
      <c r="O433" t="n">
        <v>35716.83</v>
      </c>
      <c r="P433" t="n">
        <v>352.54</v>
      </c>
      <c r="Q433" t="n">
        <v>2104.24</v>
      </c>
      <c r="R433" t="n">
        <v>167.07</v>
      </c>
      <c r="S433" t="n">
        <v>60.53</v>
      </c>
      <c r="T433" t="n">
        <v>52967.87</v>
      </c>
      <c r="U433" t="n">
        <v>0.36</v>
      </c>
      <c r="V433" t="n">
        <v>0.84</v>
      </c>
      <c r="W433" t="n">
        <v>0.35</v>
      </c>
      <c r="X433" t="n">
        <v>3.26</v>
      </c>
      <c r="Y433" t="n">
        <v>1</v>
      </c>
      <c r="Z433" t="n">
        <v>10</v>
      </c>
    </row>
    <row r="434">
      <c r="A434" t="n">
        <v>6</v>
      </c>
      <c r="B434" t="n">
        <v>145</v>
      </c>
      <c r="C434" t="inlineStr">
        <is>
          <t xml:space="preserve">CONCLUIDO	</t>
        </is>
      </c>
      <c r="D434" t="n">
        <v>3.516</v>
      </c>
      <c r="E434" t="n">
        <v>28.44</v>
      </c>
      <c r="F434" t="n">
        <v>20.1</v>
      </c>
      <c r="G434" t="n">
        <v>12.06</v>
      </c>
      <c r="H434" t="n">
        <v>0.15</v>
      </c>
      <c r="I434" t="n">
        <v>100</v>
      </c>
      <c r="J434" t="n">
        <v>288.2</v>
      </c>
      <c r="K434" t="n">
        <v>61.2</v>
      </c>
      <c r="L434" t="n">
        <v>2.5</v>
      </c>
      <c r="M434" t="n">
        <v>98</v>
      </c>
      <c r="N434" t="n">
        <v>79.5</v>
      </c>
      <c r="O434" t="n">
        <v>35779.11</v>
      </c>
      <c r="P434" t="n">
        <v>343.38</v>
      </c>
      <c r="Q434" t="n">
        <v>2104.45</v>
      </c>
      <c r="R434" t="n">
        <v>152.48</v>
      </c>
      <c r="S434" t="n">
        <v>60.53</v>
      </c>
      <c r="T434" t="n">
        <v>45747.3</v>
      </c>
      <c r="U434" t="n">
        <v>0.4</v>
      </c>
      <c r="V434" t="n">
        <v>0.85</v>
      </c>
      <c r="W434" t="n">
        <v>0.33</v>
      </c>
      <c r="X434" t="n">
        <v>2.82</v>
      </c>
      <c r="Y434" t="n">
        <v>1</v>
      </c>
      <c r="Z434" t="n">
        <v>10</v>
      </c>
    </row>
    <row r="435">
      <c r="A435" t="n">
        <v>7</v>
      </c>
      <c r="B435" t="n">
        <v>145</v>
      </c>
      <c r="C435" t="inlineStr">
        <is>
          <t xml:space="preserve">CONCLUIDO	</t>
        </is>
      </c>
      <c r="D435" t="n">
        <v>3.6307</v>
      </c>
      <c r="E435" t="n">
        <v>27.54</v>
      </c>
      <c r="F435" t="n">
        <v>19.8</v>
      </c>
      <c r="G435" t="n">
        <v>13.35</v>
      </c>
      <c r="H435" t="n">
        <v>0.17</v>
      </c>
      <c r="I435" t="n">
        <v>89</v>
      </c>
      <c r="J435" t="n">
        <v>288.71</v>
      </c>
      <c r="K435" t="n">
        <v>61.2</v>
      </c>
      <c r="L435" t="n">
        <v>2.75</v>
      </c>
      <c r="M435" t="n">
        <v>87</v>
      </c>
      <c r="N435" t="n">
        <v>79.76000000000001</v>
      </c>
      <c r="O435" t="n">
        <v>35841.5</v>
      </c>
      <c r="P435" t="n">
        <v>336.64</v>
      </c>
      <c r="Q435" t="n">
        <v>2104.46</v>
      </c>
      <c r="R435" t="n">
        <v>142.79</v>
      </c>
      <c r="S435" t="n">
        <v>60.53</v>
      </c>
      <c r="T435" t="n">
        <v>40957.33</v>
      </c>
      <c r="U435" t="n">
        <v>0.42</v>
      </c>
      <c r="V435" t="n">
        <v>0.87</v>
      </c>
      <c r="W435" t="n">
        <v>0.3</v>
      </c>
      <c r="X435" t="n">
        <v>2.52</v>
      </c>
      <c r="Y435" t="n">
        <v>1</v>
      </c>
      <c r="Z435" t="n">
        <v>10</v>
      </c>
    </row>
    <row r="436">
      <c r="A436" t="n">
        <v>8</v>
      </c>
      <c r="B436" t="n">
        <v>145</v>
      </c>
      <c r="C436" t="inlineStr">
        <is>
          <t xml:space="preserve">CONCLUIDO	</t>
        </is>
      </c>
      <c r="D436" t="n">
        <v>3.7353</v>
      </c>
      <c r="E436" t="n">
        <v>26.77</v>
      </c>
      <c r="F436" t="n">
        <v>19.51</v>
      </c>
      <c r="G436" t="n">
        <v>14.63</v>
      </c>
      <c r="H436" t="n">
        <v>0.18</v>
      </c>
      <c r="I436" t="n">
        <v>80</v>
      </c>
      <c r="J436" t="n">
        <v>289.21</v>
      </c>
      <c r="K436" t="n">
        <v>61.2</v>
      </c>
      <c r="L436" t="n">
        <v>3</v>
      </c>
      <c r="M436" t="n">
        <v>78</v>
      </c>
      <c r="N436" t="n">
        <v>80.02</v>
      </c>
      <c r="O436" t="n">
        <v>35903.99</v>
      </c>
      <c r="P436" t="n">
        <v>330.16</v>
      </c>
      <c r="Q436" t="n">
        <v>2104.16</v>
      </c>
      <c r="R436" t="n">
        <v>133.3</v>
      </c>
      <c r="S436" t="n">
        <v>60.53</v>
      </c>
      <c r="T436" t="n">
        <v>36257.46</v>
      </c>
      <c r="U436" t="n">
        <v>0.45</v>
      </c>
      <c r="V436" t="n">
        <v>0.88</v>
      </c>
      <c r="W436" t="n">
        <v>0.29</v>
      </c>
      <c r="X436" t="n">
        <v>2.23</v>
      </c>
      <c r="Y436" t="n">
        <v>1</v>
      </c>
      <c r="Z436" t="n">
        <v>10</v>
      </c>
    </row>
    <row r="437">
      <c r="A437" t="n">
        <v>9</v>
      </c>
      <c r="B437" t="n">
        <v>145</v>
      </c>
      <c r="C437" t="inlineStr">
        <is>
          <t xml:space="preserve">CONCLUIDO	</t>
        </is>
      </c>
      <c r="D437" t="n">
        <v>3.8151</v>
      </c>
      <c r="E437" t="n">
        <v>26.21</v>
      </c>
      <c r="F437" t="n">
        <v>19.33</v>
      </c>
      <c r="G437" t="n">
        <v>15.89</v>
      </c>
      <c r="H437" t="n">
        <v>0.2</v>
      </c>
      <c r="I437" t="n">
        <v>73</v>
      </c>
      <c r="J437" t="n">
        <v>289.72</v>
      </c>
      <c r="K437" t="n">
        <v>61.2</v>
      </c>
      <c r="L437" t="n">
        <v>3.25</v>
      </c>
      <c r="M437" t="n">
        <v>71</v>
      </c>
      <c r="N437" t="n">
        <v>80.27</v>
      </c>
      <c r="O437" t="n">
        <v>35966.59</v>
      </c>
      <c r="P437" t="n">
        <v>325.48</v>
      </c>
      <c r="Q437" t="n">
        <v>2104.1</v>
      </c>
      <c r="R437" t="n">
        <v>127.6</v>
      </c>
      <c r="S437" t="n">
        <v>60.53</v>
      </c>
      <c r="T437" t="n">
        <v>33441.26</v>
      </c>
      <c r="U437" t="n">
        <v>0.47</v>
      </c>
      <c r="V437" t="n">
        <v>0.89</v>
      </c>
      <c r="W437" t="n">
        <v>0.28</v>
      </c>
      <c r="X437" t="n">
        <v>2.05</v>
      </c>
      <c r="Y437" t="n">
        <v>1</v>
      </c>
      <c r="Z437" t="n">
        <v>10</v>
      </c>
    </row>
    <row r="438">
      <c r="A438" t="n">
        <v>10</v>
      </c>
      <c r="B438" t="n">
        <v>145</v>
      </c>
      <c r="C438" t="inlineStr">
        <is>
          <t xml:space="preserve">CONCLUIDO	</t>
        </is>
      </c>
      <c r="D438" t="n">
        <v>3.8911</v>
      </c>
      <c r="E438" t="n">
        <v>25.7</v>
      </c>
      <c r="F438" t="n">
        <v>19.14</v>
      </c>
      <c r="G438" t="n">
        <v>17.14</v>
      </c>
      <c r="H438" t="n">
        <v>0.21</v>
      </c>
      <c r="I438" t="n">
        <v>67</v>
      </c>
      <c r="J438" t="n">
        <v>290.23</v>
      </c>
      <c r="K438" t="n">
        <v>61.2</v>
      </c>
      <c r="L438" t="n">
        <v>3.5</v>
      </c>
      <c r="M438" t="n">
        <v>65</v>
      </c>
      <c r="N438" t="n">
        <v>80.53</v>
      </c>
      <c r="O438" t="n">
        <v>36029.29</v>
      </c>
      <c r="P438" t="n">
        <v>320.81</v>
      </c>
      <c r="Q438" t="n">
        <v>2103.94</v>
      </c>
      <c r="R438" t="n">
        <v>121.06</v>
      </c>
      <c r="S438" t="n">
        <v>60.53</v>
      </c>
      <c r="T438" t="n">
        <v>30202.3</v>
      </c>
      <c r="U438" t="n">
        <v>0.5</v>
      </c>
      <c r="V438" t="n">
        <v>0.9</v>
      </c>
      <c r="W438" t="n">
        <v>0.27</v>
      </c>
      <c r="X438" t="n">
        <v>1.86</v>
      </c>
      <c r="Y438" t="n">
        <v>1</v>
      </c>
      <c r="Z438" t="n">
        <v>10</v>
      </c>
    </row>
    <row r="439">
      <c r="A439" t="n">
        <v>11</v>
      </c>
      <c r="B439" t="n">
        <v>145</v>
      </c>
      <c r="C439" t="inlineStr">
        <is>
          <t xml:space="preserve">CONCLUIDO	</t>
        </is>
      </c>
      <c r="D439" t="n">
        <v>3.9578</v>
      </c>
      <c r="E439" t="n">
        <v>25.27</v>
      </c>
      <c r="F439" t="n">
        <v>18.98</v>
      </c>
      <c r="G439" t="n">
        <v>18.36</v>
      </c>
      <c r="H439" t="n">
        <v>0.23</v>
      </c>
      <c r="I439" t="n">
        <v>62</v>
      </c>
      <c r="J439" t="n">
        <v>290.74</v>
      </c>
      <c r="K439" t="n">
        <v>61.2</v>
      </c>
      <c r="L439" t="n">
        <v>3.75</v>
      </c>
      <c r="M439" t="n">
        <v>60</v>
      </c>
      <c r="N439" t="n">
        <v>80.79000000000001</v>
      </c>
      <c r="O439" t="n">
        <v>36092.1</v>
      </c>
      <c r="P439" t="n">
        <v>316.58</v>
      </c>
      <c r="Q439" t="n">
        <v>2103.97</v>
      </c>
      <c r="R439" t="n">
        <v>115.78</v>
      </c>
      <c r="S439" t="n">
        <v>60.53</v>
      </c>
      <c r="T439" t="n">
        <v>27585.3</v>
      </c>
      <c r="U439" t="n">
        <v>0.52</v>
      </c>
      <c r="V439" t="n">
        <v>0.91</v>
      </c>
      <c r="W439" t="n">
        <v>0.26</v>
      </c>
      <c r="X439" t="n">
        <v>1.7</v>
      </c>
      <c r="Y439" t="n">
        <v>1</v>
      </c>
      <c r="Z439" t="n">
        <v>10</v>
      </c>
    </row>
    <row r="440">
      <c r="A440" t="n">
        <v>12</v>
      </c>
      <c r="B440" t="n">
        <v>145</v>
      </c>
      <c r="C440" t="inlineStr">
        <is>
          <t xml:space="preserve">CONCLUIDO	</t>
        </is>
      </c>
      <c r="D440" t="n">
        <v>4.0306</v>
      </c>
      <c r="E440" t="n">
        <v>24.81</v>
      </c>
      <c r="F440" t="n">
        <v>18.79</v>
      </c>
      <c r="G440" t="n">
        <v>19.78</v>
      </c>
      <c r="H440" t="n">
        <v>0.24</v>
      </c>
      <c r="I440" t="n">
        <v>57</v>
      </c>
      <c r="J440" t="n">
        <v>291.25</v>
      </c>
      <c r="K440" t="n">
        <v>61.2</v>
      </c>
      <c r="L440" t="n">
        <v>4</v>
      </c>
      <c r="M440" t="n">
        <v>55</v>
      </c>
      <c r="N440" t="n">
        <v>81.05</v>
      </c>
      <c r="O440" t="n">
        <v>36155.02</v>
      </c>
      <c r="P440" t="n">
        <v>311.81</v>
      </c>
      <c r="Q440" t="n">
        <v>2103.98</v>
      </c>
      <c r="R440" t="n">
        <v>109.52</v>
      </c>
      <c r="S440" t="n">
        <v>60.53</v>
      </c>
      <c r="T440" t="n">
        <v>24481.17</v>
      </c>
      <c r="U440" t="n">
        <v>0.55</v>
      </c>
      <c r="V440" t="n">
        <v>0.91</v>
      </c>
      <c r="W440" t="n">
        <v>0.26</v>
      </c>
      <c r="X440" t="n">
        <v>1.51</v>
      </c>
      <c r="Y440" t="n">
        <v>1</v>
      </c>
      <c r="Z440" t="n">
        <v>10</v>
      </c>
    </row>
    <row r="441">
      <c r="A441" t="n">
        <v>13</v>
      </c>
      <c r="B441" t="n">
        <v>145</v>
      </c>
      <c r="C441" t="inlineStr">
        <is>
          <t xml:space="preserve">CONCLUIDO	</t>
        </is>
      </c>
      <c r="D441" t="n">
        <v>4.1137</v>
      </c>
      <c r="E441" t="n">
        <v>24.31</v>
      </c>
      <c r="F441" t="n">
        <v>18.5</v>
      </c>
      <c r="G441" t="n">
        <v>20.95</v>
      </c>
      <c r="H441" t="n">
        <v>0.26</v>
      </c>
      <c r="I441" t="n">
        <v>53</v>
      </c>
      <c r="J441" t="n">
        <v>291.76</v>
      </c>
      <c r="K441" t="n">
        <v>61.2</v>
      </c>
      <c r="L441" t="n">
        <v>4.25</v>
      </c>
      <c r="M441" t="n">
        <v>51</v>
      </c>
      <c r="N441" t="n">
        <v>81.31</v>
      </c>
      <c r="O441" t="n">
        <v>36218.04</v>
      </c>
      <c r="P441" t="n">
        <v>305.36</v>
      </c>
      <c r="Q441" t="n">
        <v>2104.05</v>
      </c>
      <c r="R441" t="n">
        <v>100.11</v>
      </c>
      <c r="S441" t="n">
        <v>60.53</v>
      </c>
      <c r="T441" t="n">
        <v>19794.94</v>
      </c>
      <c r="U441" t="n">
        <v>0.6</v>
      </c>
      <c r="V441" t="n">
        <v>0.93</v>
      </c>
      <c r="W441" t="n">
        <v>0.24</v>
      </c>
      <c r="X441" t="n">
        <v>1.23</v>
      </c>
      <c r="Y441" t="n">
        <v>1</v>
      </c>
      <c r="Z441" t="n">
        <v>10</v>
      </c>
    </row>
    <row r="442">
      <c r="A442" t="n">
        <v>14</v>
      </c>
      <c r="B442" t="n">
        <v>145</v>
      </c>
      <c r="C442" t="inlineStr">
        <is>
          <t xml:space="preserve">CONCLUIDO	</t>
        </is>
      </c>
      <c r="D442" t="n">
        <v>4.0557</v>
      </c>
      <c r="E442" t="n">
        <v>24.66</v>
      </c>
      <c r="F442" t="n">
        <v>18.96</v>
      </c>
      <c r="G442" t="n">
        <v>22.3</v>
      </c>
      <c r="H442" t="n">
        <v>0.27</v>
      </c>
      <c r="I442" t="n">
        <v>51</v>
      </c>
      <c r="J442" t="n">
        <v>292.27</v>
      </c>
      <c r="K442" t="n">
        <v>61.2</v>
      </c>
      <c r="L442" t="n">
        <v>4.5</v>
      </c>
      <c r="M442" t="n">
        <v>49</v>
      </c>
      <c r="N442" t="n">
        <v>81.56999999999999</v>
      </c>
      <c r="O442" t="n">
        <v>36281.16</v>
      </c>
      <c r="P442" t="n">
        <v>312.02</v>
      </c>
      <c r="Q442" t="n">
        <v>2103.96</v>
      </c>
      <c r="R442" t="n">
        <v>117.42</v>
      </c>
      <c r="S442" t="n">
        <v>60.53</v>
      </c>
      <c r="T442" t="n">
        <v>28459.78</v>
      </c>
      <c r="U442" t="n">
        <v>0.52</v>
      </c>
      <c r="V442" t="n">
        <v>0.91</v>
      </c>
      <c r="W442" t="n">
        <v>0.21</v>
      </c>
      <c r="X442" t="n">
        <v>1.68</v>
      </c>
      <c r="Y442" t="n">
        <v>1</v>
      </c>
      <c r="Z442" t="n">
        <v>10</v>
      </c>
    </row>
    <row r="443">
      <c r="A443" t="n">
        <v>15</v>
      </c>
      <c r="B443" t="n">
        <v>145</v>
      </c>
      <c r="C443" t="inlineStr">
        <is>
          <t xml:space="preserve">CONCLUIDO	</t>
        </is>
      </c>
      <c r="D443" t="n">
        <v>4.1164</v>
      </c>
      <c r="E443" t="n">
        <v>24.29</v>
      </c>
      <c r="F443" t="n">
        <v>18.76</v>
      </c>
      <c r="G443" t="n">
        <v>23.45</v>
      </c>
      <c r="H443" t="n">
        <v>0.29</v>
      </c>
      <c r="I443" t="n">
        <v>48</v>
      </c>
      <c r="J443" t="n">
        <v>292.79</v>
      </c>
      <c r="K443" t="n">
        <v>61.2</v>
      </c>
      <c r="L443" t="n">
        <v>4.75</v>
      </c>
      <c r="M443" t="n">
        <v>46</v>
      </c>
      <c r="N443" t="n">
        <v>81.84</v>
      </c>
      <c r="O443" t="n">
        <v>36344.4</v>
      </c>
      <c r="P443" t="n">
        <v>307.28</v>
      </c>
      <c r="Q443" t="n">
        <v>2104.02</v>
      </c>
      <c r="R443" t="n">
        <v>109.19</v>
      </c>
      <c r="S443" t="n">
        <v>60.53</v>
      </c>
      <c r="T443" t="n">
        <v>24359.83</v>
      </c>
      <c r="U443" t="n">
        <v>0.55</v>
      </c>
      <c r="V443" t="n">
        <v>0.92</v>
      </c>
      <c r="W443" t="n">
        <v>0.24</v>
      </c>
      <c r="X443" t="n">
        <v>1.48</v>
      </c>
      <c r="Y443" t="n">
        <v>1</v>
      </c>
      <c r="Z443" t="n">
        <v>10</v>
      </c>
    </row>
    <row r="444">
      <c r="A444" t="n">
        <v>16</v>
      </c>
      <c r="B444" t="n">
        <v>145</v>
      </c>
      <c r="C444" t="inlineStr">
        <is>
          <t xml:space="preserve">CONCLUIDO	</t>
        </is>
      </c>
      <c r="D444" t="n">
        <v>4.1722</v>
      </c>
      <c r="E444" t="n">
        <v>23.97</v>
      </c>
      <c r="F444" t="n">
        <v>18.59</v>
      </c>
      <c r="G444" t="n">
        <v>24.79</v>
      </c>
      <c r="H444" t="n">
        <v>0.3</v>
      </c>
      <c r="I444" t="n">
        <v>45</v>
      </c>
      <c r="J444" t="n">
        <v>293.3</v>
      </c>
      <c r="K444" t="n">
        <v>61.2</v>
      </c>
      <c r="L444" t="n">
        <v>5</v>
      </c>
      <c r="M444" t="n">
        <v>43</v>
      </c>
      <c r="N444" t="n">
        <v>82.09999999999999</v>
      </c>
      <c r="O444" t="n">
        <v>36407.75</v>
      </c>
      <c r="P444" t="n">
        <v>302.87</v>
      </c>
      <c r="Q444" t="n">
        <v>2103.98</v>
      </c>
      <c r="R444" t="n">
        <v>103.59</v>
      </c>
      <c r="S444" t="n">
        <v>60.53</v>
      </c>
      <c r="T444" t="n">
        <v>21572.93</v>
      </c>
      <c r="U444" t="n">
        <v>0.58</v>
      </c>
      <c r="V444" t="n">
        <v>0.92</v>
      </c>
      <c r="W444" t="n">
        <v>0.24</v>
      </c>
      <c r="X444" t="n">
        <v>1.32</v>
      </c>
      <c r="Y444" t="n">
        <v>1</v>
      </c>
      <c r="Z444" t="n">
        <v>10</v>
      </c>
    </row>
    <row r="445">
      <c r="A445" t="n">
        <v>17</v>
      </c>
      <c r="B445" t="n">
        <v>145</v>
      </c>
      <c r="C445" t="inlineStr">
        <is>
          <t xml:space="preserve">CONCLUIDO	</t>
        </is>
      </c>
      <c r="D445" t="n">
        <v>4.2219</v>
      </c>
      <c r="E445" t="n">
        <v>23.69</v>
      </c>
      <c r="F445" t="n">
        <v>18.47</v>
      </c>
      <c r="G445" t="n">
        <v>26.39</v>
      </c>
      <c r="H445" t="n">
        <v>0.32</v>
      </c>
      <c r="I445" t="n">
        <v>42</v>
      </c>
      <c r="J445" t="n">
        <v>293.81</v>
      </c>
      <c r="K445" t="n">
        <v>61.2</v>
      </c>
      <c r="L445" t="n">
        <v>5.25</v>
      </c>
      <c r="M445" t="n">
        <v>40</v>
      </c>
      <c r="N445" t="n">
        <v>82.36</v>
      </c>
      <c r="O445" t="n">
        <v>36471.2</v>
      </c>
      <c r="P445" t="n">
        <v>298.99</v>
      </c>
      <c r="Q445" t="n">
        <v>2104.23</v>
      </c>
      <c r="R445" t="n">
        <v>99.58</v>
      </c>
      <c r="S445" t="n">
        <v>60.53</v>
      </c>
      <c r="T445" t="n">
        <v>19586.21</v>
      </c>
      <c r="U445" t="n">
        <v>0.61</v>
      </c>
      <c r="V445" t="n">
        <v>0.93</v>
      </c>
      <c r="W445" t="n">
        <v>0.23</v>
      </c>
      <c r="X445" t="n">
        <v>1.19</v>
      </c>
      <c r="Y445" t="n">
        <v>1</v>
      </c>
      <c r="Z445" t="n">
        <v>10</v>
      </c>
    </row>
    <row r="446">
      <c r="A446" t="n">
        <v>18</v>
      </c>
      <c r="B446" t="n">
        <v>145</v>
      </c>
      <c r="C446" t="inlineStr">
        <is>
          <t xml:space="preserve">CONCLUIDO	</t>
        </is>
      </c>
      <c r="D446" t="n">
        <v>4.2556</v>
      </c>
      <c r="E446" t="n">
        <v>23.5</v>
      </c>
      <c r="F446" t="n">
        <v>18.39</v>
      </c>
      <c r="G446" t="n">
        <v>27.59</v>
      </c>
      <c r="H446" t="n">
        <v>0.33</v>
      </c>
      <c r="I446" t="n">
        <v>40</v>
      </c>
      <c r="J446" t="n">
        <v>294.33</v>
      </c>
      <c r="K446" t="n">
        <v>61.2</v>
      </c>
      <c r="L446" t="n">
        <v>5.5</v>
      </c>
      <c r="M446" t="n">
        <v>38</v>
      </c>
      <c r="N446" t="n">
        <v>82.63</v>
      </c>
      <c r="O446" t="n">
        <v>36534.76</v>
      </c>
      <c r="P446" t="n">
        <v>296.59</v>
      </c>
      <c r="Q446" t="n">
        <v>2103.92</v>
      </c>
      <c r="R446" t="n">
        <v>97.09999999999999</v>
      </c>
      <c r="S446" t="n">
        <v>60.53</v>
      </c>
      <c r="T446" t="n">
        <v>18354.04</v>
      </c>
      <c r="U446" t="n">
        <v>0.62</v>
      </c>
      <c r="V446" t="n">
        <v>0.93</v>
      </c>
      <c r="W446" t="n">
        <v>0.23</v>
      </c>
      <c r="X446" t="n">
        <v>1.12</v>
      </c>
      <c r="Y446" t="n">
        <v>1</v>
      </c>
      <c r="Z446" t="n">
        <v>10</v>
      </c>
    </row>
    <row r="447">
      <c r="A447" t="n">
        <v>19</v>
      </c>
      <c r="B447" t="n">
        <v>145</v>
      </c>
      <c r="C447" t="inlineStr">
        <is>
          <t xml:space="preserve">CONCLUIDO	</t>
        </is>
      </c>
      <c r="D447" t="n">
        <v>4.2844</v>
      </c>
      <c r="E447" t="n">
        <v>23.34</v>
      </c>
      <c r="F447" t="n">
        <v>18.34</v>
      </c>
      <c r="G447" t="n">
        <v>28.96</v>
      </c>
      <c r="H447" t="n">
        <v>0.35</v>
      </c>
      <c r="I447" t="n">
        <v>38</v>
      </c>
      <c r="J447" t="n">
        <v>294.84</v>
      </c>
      <c r="K447" t="n">
        <v>61.2</v>
      </c>
      <c r="L447" t="n">
        <v>5.75</v>
      </c>
      <c r="M447" t="n">
        <v>36</v>
      </c>
      <c r="N447" t="n">
        <v>82.90000000000001</v>
      </c>
      <c r="O447" t="n">
        <v>36598.44</v>
      </c>
      <c r="P447" t="n">
        <v>293.81</v>
      </c>
      <c r="Q447" t="n">
        <v>2103.98</v>
      </c>
      <c r="R447" t="n">
        <v>95.37</v>
      </c>
      <c r="S447" t="n">
        <v>60.53</v>
      </c>
      <c r="T447" t="n">
        <v>17500.23</v>
      </c>
      <c r="U447" t="n">
        <v>0.63</v>
      </c>
      <c r="V447" t="n">
        <v>0.9399999999999999</v>
      </c>
      <c r="W447" t="n">
        <v>0.22</v>
      </c>
      <c r="X447" t="n">
        <v>1.07</v>
      </c>
      <c r="Y447" t="n">
        <v>1</v>
      </c>
      <c r="Z447" t="n">
        <v>10</v>
      </c>
    </row>
    <row r="448">
      <c r="A448" t="n">
        <v>20</v>
      </c>
      <c r="B448" t="n">
        <v>145</v>
      </c>
      <c r="C448" t="inlineStr">
        <is>
          <t xml:space="preserve">CONCLUIDO	</t>
        </is>
      </c>
      <c r="D448" t="n">
        <v>4.3168</v>
      </c>
      <c r="E448" t="n">
        <v>23.17</v>
      </c>
      <c r="F448" t="n">
        <v>18.28</v>
      </c>
      <c r="G448" t="n">
        <v>30.46</v>
      </c>
      <c r="H448" t="n">
        <v>0.36</v>
      </c>
      <c r="I448" t="n">
        <v>36</v>
      </c>
      <c r="J448" t="n">
        <v>295.36</v>
      </c>
      <c r="K448" t="n">
        <v>61.2</v>
      </c>
      <c r="L448" t="n">
        <v>6</v>
      </c>
      <c r="M448" t="n">
        <v>34</v>
      </c>
      <c r="N448" t="n">
        <v>83.16</v>
      </c>
      <c r="O448" t="n">
        <v>36662.22</v>
      </c>
      <c r="P448" t="n">
        <v>291.49</v>
      </c>
      <c r="Q448" t="n">
        <v>2104.08</v>
      </c>
      <c r="R448" t="n">
        <v>93.06999999999999</v>
      </c>
      <c r="S448" t="n">
        <v>60.53</v>
      </c>
      <c r="T448" t="n">
        <v>16361.18</v>
      </c>
      <c r="U448" t="n">
        <v>0.65</v>
      </c>
      <c r="V448" t="n">
        <v>0.9399999999999999</v>
      </c>
      <c r="W448" t="n">
        <v>0.22</v>
      </c>
      <c r="X448" t="n">
        <v>1</v>
      </c>
      <c r="Y448" t="n">
        <v>1</v>
      </c>
      <c r="Z448" t="n">
        <v>10</v>
      </c>
    </row>
    <row r="449">
      <c r="A449" t="n">
        <v>21</v>
      </c>
      <c r="B449" t="n">
        <v>145</v>
      </c>
      <c r="C449" t="inlineStr">
        <is>
          <t xml:space="preserve">CONCLUIDO	</t>
        </is>
      </c>
      <c r="D449" t="n">
        <v>4.3266</v>
      </c>
      <c r="E449" t="n">
        <v>23.11</v>
      </c>
      <c r="F449" t="n">
        <v>18.28</v>
      </c>
      <c r="G449" t="n">
        <v>31.33</v>
      </c>
      <c r="H449" t="n">
        <v>0.38</v>
      </c>
      <c r="I449" t="n">
        <v>35</v>
      </c>
      <c r="J449" t="n">
        <v>295.88</v>
      </c>
      <c r="K449" t="n">
        <v>61.2</v>
      </c>
      <c r="L449" t="n">
        <v>6.25</v>
      </c>
      <c r="M449" t="n">
        <v>33</v>
      </c>
      <c r="N449" t="n">
        <v>83.43000000000001</v>
      </c>
      <c r="O449" t="n">
        <v>36726.12</v>
      </c>
      <c r="P449" t="n">
        <v>289.59</v>
      </c>
      <c r="Q449" t="n">
        <v>2103.99</v>
      </c>
      <c r="R449" t="n">
        <v>93.31999999999999</v>
      </c>
      <c r="S449" t="n">
        <v>60.53</v>
      </c>
      <c r="T449" t="n">
        <v>16490.91</v>
      </c>
      <c r="U449" t="n">
        <v>0.65</v>
      </c>
      <c r="V449" t="n">
        <v>0.9399999999999999</v>
      </c>
      <c r="W449" t="n">
        <v>0.22</v>
      </c>
      <c r="X449" t="n">
        <v>1</v>
      </c>
      <c r="Y449" t="n">
        <v>1</v>
      </c>
      <c r="Z449" t="n">
        <v>10</v>
      </c>
    </row>
    <row r="450">
      <c r="A450" t="n">
        <v>22</v>
      </c>
      <c r="B450" t="n">
        <v>145</v>
      </c>
      <c r="C450" t="inlineStr">
        <is>
          <t xml:space="preserve">CONCLUIDO	</t>
        </is>
      </c>
      <c r="D450" t="n">
        <v>4.3628</v>
      </c>
      <c r="E450" t="n">
        <v>22.92</v>
      </c>
      <c r="F450" t="n">
        <v>18.19</v>
      </c>
      <c r="G450" t="n">
        <v>33.08</v>
      </c>
      <c r="H450" t="n">
        <v>0.39</v>
      </c>
      <c r="I450" t="n">
        <v>33</v>
      </c>
      <c r="J450" t="n">
        <v>296.4</v>
      </c>
      <c r="K450" t="n">
        <v>61.2</v>
      </c>
      <c r="L450" t="n">
        <v>6.5</v>
      </c>
      <c r="M450" t="n">
        <v>31</v>
      </c>
      <c r="N450" t="n">
        <v>83.7</v>
      </c>
      <c r="O450" t="n">
        <v>36790.13</v>
      </c>
      <c r="P450" t="n">
        <v>286.85</v>
      </c>
      <c r="Q450" t="n">
        <v>2103.89</v>
      </c>
      <c r="R450" t="n">
        <v>90.54000000000001</v>
      </c>
      <c r="S450" t="n">
        <v>60.53</v>
      </c>
      <c r="T450" t="n">
        <v>15110.16</v>
      </c>
      <c r="U450" t="n">
        <v>0.67</v>
      </c>
      <c r="V450" t="n">
        <v>0.9399999999999999</v>
      </c>
      <c r="W450" t="n">
        <v>0.22</v>
      </c>
      <c r="X450" t="n">
        <v>0.92</v>
      </c>
      <c r="Y450" t="n">
        <v>1</v>
      </c>
      <c r="Z450" t="n">
        <v>10</v>
      </c>
    </row>
    <row r="451">
      <c r="A451" t="n">
        <v>23</v>
      </c>
      <c r="B451" t="n">
        <v>145</v>
      </c>
      <c r="C451" t="inlineStr">
        <is>
          <t xml:space="preserve">CONCLUIDO	</t>
        </is>
      </c>
      <c r="D451" t="n">
        <v>4.3784</v>
      </c>
      <c r="E451" t="n">
        <v>22.84</v>
      </c>
      <c r="F451" t="n">
        <v>18.17</v>
      </c>
      <c r="G451" t="n">
        <v>34.06</v>
      </c>
      <c r="H451" t="n">
        <v>0.4</v>
      </c>
      <c r="I451" t="n">
        <v>32</v>
      </c>
      <c r="J451" t="n">
        <v>296.92</v>
      </c>
      <c r="K451" t="n">
        <v>61.2</v>
      </c>
      <c r="L451" t="n">
        <v>6.75</v>
      </c>
      <c r="M451" t="n">
        <v>30</v>
      </c>
      <c r="N451" t="n">
        <v>83.97</v>
      </c>
      <c r="O451" t="n">
        <v>36854.25</v>
      </c>
      <c r="P451" t="n">
        <v>284.83</v>
      </c>
      <c r="Q451" t="n">
        <v>2103.89</v>
      </c>
      <c r="R451" t="n">
        <v>89.59999999999999</v>
      </c>
      <c r="S451" t="n">
        <v>60.53</v>
      </c>
      <c r="T451" t="n">
        <v>14646.13</v>
      </c>
      <c r="U451" t="n">
        <v>0.68</v>
      </c>
      <c r="V451" t="n">
        <v>0.95</v>
      </c>
      <c r="W451" t="n">
        <v>0.21</v>
      </c>
      <c r="X451" t="n">
        <v>0.89</v>
      </c>
      <c r="Y451" t="n">
        <v>1</v>
      </c>
      <c r="Z451" t="n">
        <v>10</v>
      </c>
    </row>
    <row r="452">
      <c r="A452" t="n">
        <v>24</v>
      </c>
      <c r="B452" t="n">
        <v>145</v>
      </c>
      <c r="C452" t="inlineStr">
        <is>
          <t xml:space="preserve">CONCLUIDO	</t>
        </is>
      </c>
      <c r="D452" t="n">
        <v>4.4158</v>
      </c>
      <c r="E452" t="n">
        <v>22.65</v>
      </c>
      <c r="F452" t="n">
        <v>18.08</v>
      </c>
      <c r="G452" t="n">
        <v>36.16</v>
      </c>
      <c r="H452" t="n">
        <v>0.42</v>
      </c>
      <c r="I452" t="n">
        <v>30</v>
      </c>
      <c r="J452" t="n">
        <v>297.44</v>
      </c>
      <c r="K452" t="n">
        <v>61.2</v>
      </c>
      <c r="L452" t="n">
        <v>7</v>
      </c>
      <c r="M452" t="n">
        <v>28</v>
      </c>
      <c r="N452" t="n">
        <v>84.23999999999999</v>
      </c>
      <c r="O452" t="n">
        <v>36918.48</v>
      </c>
      <c r="P452" t="n">
        <v>281.61</v>
      </c>
      <c r="Q452" t="n">
        <v>2103.95</v>
      </c>
      <c r="R452" t="n">
        <v>86.67</v>
      </c>
      <c r="S452" t="n">
        <v>60.53</v>
      </c>
      <c r="T452" t="n">
        <v>13189.21</v>
      </c>
      <c r="U452" t="n">
        <v>0.7</v>
      </c>
      <c r="V452" t="n">
        <v>0.95</v>
      </c>
      <c r="W452" t="n">
        <v>0.21</v>
      </c>
      <c r="X452" t="n">
        <v>0.8</v>
      </c>
      <c r="Y452" t="n">
        <v>1</v>
      </c>
      <c r="Z452" t="n">
        <v>10</v>
      </c>
    </row>
    <row r="453">
      <c r="A453" t="n">
        <v>25</v>
      </c>
      <c r="B453" t="n">
        <v>145</v>
      </c>
      <c r="C453" t="inlineStr">
        <is>
          <t xml:space="preserve">CONCLUIDO	</t>
        </is>
      </c>
      <c r="D453" t="n">
        <v>4.4311</v>
      </c>
      <c r="E453" t="n">
        <v>22.57</v>
      </c>
      <c r="F453" t="n">
        <v>18.06</v>
      </c>
      <c r="G453" t="n">
        <v>37.36</v>
      </c>
      <c r="H453" t="n">
        <v>0.43</v>
      </c>
      <c r="I453" t="n">
        <v>29</v>
      </c>
      <c r="J453" t="n">
        <v>297.96</v>
      </c>
      <c r="K453" t="n">
        <v>61.2</v>
      </c>
      <c r="L453" t="n">
        <v>7.25</v>
      </c>
      <c r="M453" t="n">
        <v>27</v>
      </c>
      <c r="N453" t="n">
        <v>84.51000000000001</v>
      </c>
      <c r="O453" t="n">
        <v>36982.83</v>
      </c>
      <c r="P453" t="n">
        <v>279.45</v>
      </c>
      <c r="Q453" t="n">
        <v>2103.89</v>
      </c>
      <c r="R453" t="n">
        <v>85.78</v>
      </c>
      <c r="S453" t="n">
        <v>60.53</v>
      </c>
      <c r="T453" t="n">
        <v>12750</v>
      </c>
      <c r="U453" t="n">
        <v>0.71</v>
      </c>
      <c r="V453" t="n">
        <v>0.95</v>
      </c>
      <c r="W453" t="n">
        <v>0.21</v>
      </c>
      <c r="X453" t="n">
        <v>0.78</v>
      </c>
      <c r="Y453" t="n">
        <v>1</v>
      </c>
      <c r="Z453" t="n">
        <v>10</v>
      </c>
    </row>
    <row r="454">
      <c r="A454" t="n">
        <v>26</v>
      </c>
      <c r="B454" t="n">
        <v>145</v>
      </c>
      <c r="C454" t="inlineStr">
        <is>
          <t xml:space="preserve">CONCLUIDO	</t>
        </is>
      </c>
      <c r="D454" t="n">
        <v>4.455</v>
      </c>
      <c r="E454" t="n">
        <v>22.45</v>
      </c>
      <c r="F454" t="n">
        <v>17.99</v>
      </c>
      <c r="G454" t="n">
        <v>38.55</v>
      </c>
      <c r="H454" t="n">
        <v>0.45</v>
      </c>
      <c r="I454" t="n">
        <v>28</v>
      </c>
      <c r="J454" t="n">
        <v>298.48</v>
      </c>
      <c r="K454" t="n">
        <v>61.2</v>
      </c>
      <c r="L454" t="n">
        <v>7.5</v>
      </c>
      <c r="M454" t="n">
        <v>26</v>
      </c>
      <c r="N454" t="n">
        <v>84.79000000000001</v>
      </c>
      <c r="O454" t="n">
        <v>37047.29</v>
      </c>
      <c r="P454" t="n">
        <v>276.71</v>
      </c>
      <c r="Q454" t="n">
        <v>2103.87</v>
      </c>
      <c r="R454" t="n">
        <v>83.61</v>
      </c>
      <c r="S454" t="n">
        <v>60.53</v>
      </c>
      <c r="T454" t="n">
        <v>11671.95</v>
      </c>
      <c r="U454" t="n">
        <v>0.72</v>
      </c>
      <c r="V454" t="n">
        <v>0.96</v>
      </c>
      <c r="W454" t="n">
        <v>0.21</v>
      </c>
      <c r="X454" t="n">
        <v>0.71</v>
      </c>
      <c r="Y454" t="n">
        <v>1</v>
      </c>
      <c r="Z454" t="n">
        <v>10</v>
      </c>
    </row>
    <row r="455">
      <c r="A455" t="n">
        <v>27</v>
      </c>
      <c r="B455" t="n">
        <v>145</v>
      </c>
      <c r="C455" t="inlineStr">
        <is>
          <t xml:space="preserve">CONCLUIDO	</t>
        </is>
      </c>
      <c r="D455" t="n">
        <v>4.4887</v>
      </c>
      <c r="E455" t="n">
        <v>22.28</v>
      </c>
      <c r="F455" t="n">
        <v>17.87</v>
      </c>
      <c r="G455" t="n">
        <v>39.72</v>
      </c>
      <c r="H455" t="n">
        <v>0.46</v>
      </c>
      <c r="I455" t="n">
        <v>27</v>
      </c>
      <c r="J455" t="n">
        <v>299.01</v>
      </c>
      <c r="K455" t="n">
        <v>61.2</v>
      </c>
      <c r="L455" t="n">
        <v>7.75</v>
      </c>
      <c r="M455" t="n">
        <v>25</v>
      </c>
      <c r="N455" t="n">
        <v>85.06</v>
      </c>
      <c r="O455" t="n">
        <v>37111.87</v>
      </c>
      <c r="P455" t="n">
        <v>272.41</v>
      </c>
      <c r="Q455" t="n">
        <v>2103.9</v>
      </c>
      <c r="R455" t="n">
        <v>79.97</v>
      </c>
      <c r="S455" t="n">
        <v>60.53</v>
      </c>
      <c r="T455" t="n">
        <v>9852.690000000001</v>
      </c>
      <c r="U455" t="n">
        <v>0.76</v>
      </c>
      <c r="V455" t="n">
        <v>0.96</v>
      </c>
      <c r="W455" t="n">
        <v>0.2</v>
      </c>
      <c r="X455" t="n">
        <v>0.6</v>
      </c>
      <c r="Y455" t="n">
        <v>1</v>
      </c>
      <c r="Z455" t="n">
        <v>10</v>
      </c>
    </row>
    <row r="456">
      <c r="A456" t="n">
        <v>28</v>
      </c>
      <c r="B456" t="n">
        <v>145</v>
      </c>
      <c r="C456" t="inlineStr">
        <is>
          <t xml:space="preserve">CONCLUIDO	</t>
        </is>
      </c>
      <c r="D456" t="n">
        <v>4.44</v>
      </c>
      <c r="E456" t="n">
        <v>22.52</v>
      </c>
      <c r="F456" t="n">
        <v>18.17</v>
      </c>
      <c r="G456" t="n">
        <v>41.94</v>
      </c>
      <c r="H456" t="n">
        <v>0.48</v>
      </c>
      <c r="I456" t="n">
        <v>26</v>
      </c>
      <c r="J456" t="n">
        <v>299.53</v>
      </c>
      <c r="K456" t="n">
        <v>61.2</v>
      </c>
      <c r="L456" t="n">
        <v>8</v>
      </c>
      <c r="M456" t="n">
        <v>24</v>
      </c>
      <c r="N456" t="n">
        <v>85.33</v>
      </c>
      <c r="O456" t="n">
        <v>37176.68</v>
      </c>
      <c r="P456" t="n">
        <v>277.3</v>
      </c>
      <c r="Q456" t="n">
        <v>2103.93</v>
      </c>
      <c r="R456" t="n">
        <v>90.78</v>
      </c>
      <c r="S456" t="n">
        <v>60.53</v>
      </c>
      <c r="T456" t="n">
        <v>15262.5</v>
      </c>
      <c r="U456" t="n">
        <v>0.67</v>
      </c>
      <c r="V456" t="n">
        <v>0.95</v>
      </c>
      <c r="W456" t="n">
        <v>0.2</v>
      </c>
      <c r="X456" t="n">
        <v>0.9</v>
      </c>
      <c r="Y456" t="n">
        <v>1</v>
      </c>
      <c r="Z456" t="n">
        <v>10</v>
      </c>
    </row>
    <row r="457">
      <c r="A457" t="n">
        <v>29</v>
      </c>
      <c r="B457" t="n">
        <v>145</v>
      </c>
      <c r="C457" t="inlineStr">
        <is>
          <t xml:space="preserve">CONCLUIDO	</t>
        </is>
      </c>
      <c r="D457" t="n">
        <v>4.4849</v>
      </c>
      <c r="E457" t="n">
        <v>22.3</v>
      </c>
      <c r="F457" t="n">
        <v>18</v>
      </c>
      <c r="G457" t="n">
        <v>43.2</v>
      </c>
      <c r="H457" t="n">
        <v>0.49</v>
      </c>
      <c r="I457" t="n">
        <v>25</v>
      </c>
      <c r="J457" t="n">
        <v>300.06</v>
      </c>
      <c r="K457" t="n">
        <v>61.2</v>
      </c>
      <c r="L457" t="n">
        <v>8.25</v>
      </c>
      <c r="M457" t="n">
        <v>23</v>
      </c>
      <c r="N457" t="n">
        <v>85.61</v>
      </c>
      <c r="O457" t="n">
        <v>37241.49</v>
      </c>
      <c r="P457" t="n">
        <v>272.6</v>
      </c>
      <c r="Q457" t="n">
        <v>2103.97</v>
      </c>
      <c r="R457" t="n">
        <v>84.25</v>
      </c>
      <c r="S457" t="n">
        <v>60.53</v>
      </c>
      <c r="T457" t="n">
        <v>12005.32</v>
      </c>
      <c r="U457" t="n">
        <v>0.72</v>
      </c>
      <c r="V457" t="n">
        <v>0.95</v>
      </c>
      <c r="W457" t="n">
        <v>0.21</v>
      </c>
      <c r="X457" t="n">
        <v>0.72</v>
      </c>
      <c r="Y457" t="n">
        <v>1</v>
      </c>
      <c r="Z457" t="n">
        <v>10</v>
      </c>
    </row>
    <row r="458">
      <c r="A458" t="n">
        <v>30</v>
      </c>
      <c r="B458" t="n">
        <v>145</v>
      </c>
      <c r="C458" t="inlineStr">
        <is>
          <t xml:space="preserve">CONCLUIDO	</t>
        </is>
      </c>
      <c r="D458" t="n">
        <v>4.5053</v>
      </c>
      <c r="E458" t="n">
        <v>22.2</v>
      </c>
      <c r="F458" t="n">
        <v>17.95</v>
      </c>
      <c r="G458" t="n">
        <v>44.88</v>
      </c>
      <c r="H458" t="n">
        <v>0.5</v>
      </c>
      <c r="I458" t="n">
        <v>24</v>
      </c>
      <c r="J458" t="n">
        <v>300.59</v>
      </c>
      <c r="K458" t="n">
        <v>61.2</v>
      </c>
      <c r="L458" t="n">
        <v>8.5</v>
      </c>
      <c r="M458" t="n">
        <v>22</v>
      </c>
      <c r="N458" t="n">
        <v>85.89</v>
      </c>
      <c r="O458" t="n">
        <v>37306.42</v>
      </c>
      <c r="P458" t="n">
        <v>269.61</v>
      </c>
      <c r="Q458" t="n">
        <v>2103.88</v>
      </c>
      <c r="R458" t="n">
        <v>82.79000000000001</v>
      </c>
      <c r="S458" t="n">
        <v>60.53</v>
      </c>
      <c r="T458" t="n">
        <v>11278.13</v>
      </c>
      <c r="U458" t="n">
        <v>0.73</v>
      </c>
      <c r="V458" t="n">
        <v>0.96</v>
      </c>
      <c r="W458" t="n">
        <v>0.2</v>
      </c>
      <c r="X458" t="n">
        <v>0.68</v>
      </c>
      <c r="Y458" t="n">
        <v>1</v>
      </c>
      <c r="Z458" t="n">
        <v>10</v>
      </c>
    </row>
    <row r="459">
      <c r="A459" t="n">
        <v>31</v>
      </c>
      <c r="B459" t="n">
        <v>145</v>
      </c>
      <c r="C459" t="inlineStr">
        <is>
          <t xml:space="preserve">CONCLUIDO	</t>
        </is>
      </c>
      <c r="D459" t="n">
        <v>4.526</v>
      </c>
      <c r="E459" t="n">
        <v>22.09</v>
      </c>
      <c r="F459" t="n">
        <v>17.91</v>
      </c>
      <c r="G459" t="n">
        <v>46.71</v>
      </c>
      <c r="H459" t="n">
        <v>0.52</v>
      </c>
      <c r="I459" t="n">
        <v>23</v>
      </c>
      <c r="J459" t="n">
        <v>301.11</v>
      </c>
      <c r="K459" t="n">
        <v>61.2</v>
      </c>
      <c r="L459" t="n">
        <v>8.75</v>
      </c>
      <c r="M459" t="n">
        <v>21</v>
      </c>
      <c r="N459" t="n">
        <v>86.16</v>
      </c>
      <c r="O459" t="n">
        <v>37371.47</v>
      </c>
      <c r="P459" t="n">
        <v>267.21</v>
      </c>
      <c r="Q459" t="n">
        <v>2103.86</v>
      </c>
      <c r="R459" t="n">
        <v>81.19</v>
      </c>
      <c r="S459" t="n">
        <v>60.53</v>
      </c>
      <c r="T459" t="n">
        <v>10487.05</v>
      </c>
      <c r="U459" t="n">
        <v>0.75</v>
      </c>
      <c r="V459" t="n">
        <v>0.96</v>
      </c>
      <c r="W459" t="n">
        <v>0.2</v>
      </c>
      <c r="X459" t="n">
        <v>0.63</v>
      </c>
      <c r="Y459" t="n">
        <v>1</v>
      </c>
      <c r="Z459" t="n">
        <v>10</v>
      </c>
    </row>
    <row r="460">
      <c r="A460" t="n">
        <v>32</v>
      </c>
      <c r="B460" t="n">
        <v>145</v>
      </c>
      <c r="C460" t="inlineStr">
        <is>
          <t xml:space="preserve">CONCLUIDO	</t>
        </is>
      </c>
      <c r="D460" t="n">
        <v>4.5428</v>
      </c>
      <c r="E460" t="n">
        <v>22.01</v>
      </c>
      <c r="F460" t="n">
        <v>17.88</v>
      </c>
      <c r="G460" t="n">
        <v>48.76</v>
      </c>
      <c r="H460" t="n">
        <v>0.53</v>
      </c>
      <c r="I460" t="n">
        <v>22</v>
      </c>
      <c r="J460" t="n">
        <v>301.64</v>
      </c>
      <c r="K460" t="n">
        <v>61.2</v>
      </c>
      <c r="L460" t="n">
        <v>9</v>
      </c>
      <c r="M460" t="n">
        <v>20</v>
      </c>
      <c r="N460" t="n">
        <v>86.44</v>
      </c>
      <c r="O460" t="n">
        <v>37436.63</v>
      </c>
      <c r="P460" t="n">
        <v>263.95</v>
      </c>
      <c r="Q460" t="n">
        <v>2103.92</v>
      </c>
      <c r="R460" t="n">
        <v>80.25</v>
      </c>
      <c r="S460" t="n">
        <v>60.53</v>
      </c>
      <c r="T460" t="n">
        <v>10021.61</v>
      </c>
      <c r="U460" t="n">
        <v>0.75</v>
      </c>
      <c r="V460" t="n">
        <v>0.96</v>
      </c>
      <c r="W460" t="n">
        <v>0.2</v>
      </c>
      <c r="X460" t="n">
        <v>0.6</v>
      </c>
      <c r="Y460" t="n">
        <v>1</v>
      </c>
      <c r="Z460" t="n">
        <v>10</v>
      </c>
    </row>
    <row r="461">
      <c r="A461" t="n">
        <v>33</v>
      </c>
      <c r="B461" t="n">
        <v>145</v>
      </c>
      <c r="C461" t="inlineStr">
        <is>
          <t xml:space="preserve">CONCLUIDO	</t>
        </is>
      </c>
      <c r="D461" t="n">
        <v>4.5424</v>
      </c>
      <c r="E461" t="n">
        <v>22.01</v>
      </c>
      <c r="F461" t="n">
        <v>17.88</v>
      </c>
      <c r="G461" t="n">
        <v>48.76</v>
      </c>
      <c r="H461" t="n">
        <v>0.55</v>
      </c>
      <c r="I461" t="n">
        <v>22</v>
      </c>
      <c r="J461" t="n">
        <v>302.17</v>
      </c>
      <c r="K461" t="n">
        <v>61.2</v>
      </c>
      <c r="L461" t="n">
        <v>9.25</v>
      </c>
      <c r="M461" t="n">
        <v>20</v>
      </c>
      <c r="N461" t="n">
        <v>86.72</v>
      </c>
      <c r="O461" t="n">
        <v>37501.91</v>
      </c>
      <c r="P461" t="n">
        <v>263.25</v>
      </c>
      <c r="Q461" t="n">
        <v>2103.91</v>
      </c>
      <c r="R461" t="n">
        <v>80.40000000000001</v>
      </c>
      <c r="S461" t="n">
        <v>60.53</v>
      </c>
      <c r="T461" t="n">
        <v>10094.14</v>
      </c>
      <c r="U461" t="n">
        <v>0.75</v>
      </c>
      <c r="V461" t="n">
        <v>0.96</v>
      </c>
      <c r="W461" t="n">
        <v>0.2</v>
      </c>
      <c r="X461" t="n">
        <v>0.6</v>
      </c>
      <c r="Y461" t="n">
        <v>1</v>
      </c>
      <c r="Z461" t="n">
        <v>10</v>
      </c>
    </row>
    <row r="462">
      <c r="A462" t="n">
        <v>34</v>
      </c>
      <c r="B462" t="n">
        <v>145</v>
      </c>
      <c r="C462" t="inlineStr">
        <is>
          <t xml:space="preserve">CONCLUIDO	</t>
        </is>
      </c>
      <c r="D462" t="n">
        <v>4.5576</v>
      </c>
      <c r="E462" t="n">
        <v>21.94</v>
      </c>
      <c r="F462" t="n">
        <v>17.86</v>
      </c>
      <c r="G462" t="n">
        <v>51.03</v>
      </c>
      <c r="H462" t="n">
        <v>0.5600000000000001</v>
      </c>
      <c r="I462" t="n">
        <v>21</v>
      </c>
      <c r="J462" t="n">
        <v>302.7</v>
      </c>
      <c r="K462" t="n">
        <v>61.2</v>
      </c>
      <c r="L462" t="n">
        <v>9.5</v>
      </c>
      <c r="M462" t="n">
        <v>19</v>
      </c>
      <c r="N462" t="n">
        <v>87</v>
      </c>
      <c r="O462" t="n">
        <v>37567.32</v>
      </c>
      <c r="P462" t="n">
        <v>260.98</v>
      </c>
      <c r="Q462" t="n">
        <v>2103.84</v>
      </c>
      <c r="R462" t="n">
        <v>79.70999999999999</v>
      </c>
      <c r="S462" t="n">
        <v>60.53</v>
      </c>
      <c r="T462" t="n">
        <v>9753.799999999999</v>
      </c>
      <c r="U462" t="n">
        <v>0.76</v>
      </c>
      <c r="V462" t="n">
        <v>0.96</v>
      </c>
      <c r="W462" t="n">
        <v>0.2</v>
      </c>
      <c r="X462" t="n">
        <v>0.58</v>
      </c>
      <c r="Y462" t="n">
        <v>1</v>
      </c>
      <c r="Z462" t="n">
        <v>10</v>
      </c>
    </row>
    <row r="463">
      <c r="A463" t="n">
        <v>35</v>
      </c>
      <c r="B463" t="n">
        <v>145</v>
      </c>
      <c r="C463" t="inlineStr">
        <is>
          <t xml:space="preserve">CONCLUIDO	</t>
        </is>
      </c>
      <c r="D463" t="n">
        <v>4.5804</v>
      </c>
      <c r="E463" t="n">
        <v>21.83</v>
      </c>
      <c r="F463" t="n">
        <v>17.8</v>
      </c>
      <c r="G463" t="n">
        <v>53.41</v>
      </c>
      <c r="H463" t="n">
        <v>0.57</v>
      </c>
      <c r="I463" t="n">
        <v>20</v>
      </c>
      <c r="J463" t="n">
        <v>303.23</v>
      </c>
      <c r="K463" t="n">
        <v>61.2</v>
      </c>
      <c r="L463" t="n">
        <v>9.75</v>
      </c>
      <c r="M463" t="n">
        <v>18</v>
      </c>
      <c r="N463" t="n">
        <v>87.28</v>
      </c>
      <c r="O463" t="n">
        <v>37632.84</v>
      </c>
      <c r="P463" t="n">
        <v>257.75</v>
      </c>
      <c r="Q463" t="n">
        <v>2103.9</v>
      </c>
      <c r="R463" t="n">
        <v>77.68000000000001</v>
      </c>
      <c r="S463" t="n">
        <v>60.53</v>
      </c>
      <c r="T463" t="n">
        <v>8745.17</v>
      </c>
      <c r="U463" t="n">
        <v>0.78</v>
      </c>
      <c r="V463" t="n">
        <v>0.97</v>
      </c>
      <c r="W463" t="n">
        <v>0.2</v>
      </c>
      <c r="X463" t="n">
        <v>0.53</v>
      </c>
      <c r="Y463" t="n">
        <v>1</v>
      </c>
      <c r="Z463" t="n">
        <v>10</v>
      </c>
    </row>
    <row r="464">
      <c r="A464" t="n">
        <v>36</v>
      </c>
      <c r="B464" t="n">
        <v>145</v>
      </c>
      <c r="C464" t="inlineStr">
        <is>
          <t xml:space="preserve">CONCLUIDO	</t>
        </is>
      </c>
      <c r="D464" t="n">
        <v>4.5772</v>
      </c>
      <c r="E464" t="n">
        <v>21.85</v>
      </c>
      <c r="F464" t="n">
        <v>17.82</v>
      </c>
      <c r="G464" t="n">
        <v>53.46</v>
      </c>
      <c r="H464" t="n">
        <v>0.59</v>
      </c>
      <c r="I464" t="n">
        <v>20</v>
      </c>
      <c r="J464" t="n">
        <v>303.76</v>
      </c>
      <c r="K464" t="n">
        <v>61.2</v>
      </c>
      <c r="L464" t="n">
        <v>10</v>
      </c>
      <c r="M464" t="n">
        <v>18</v>
      </c>
      <c r="N464" t="n">
        <v>87.56999999999999</v>
      </c>
      <c r="O464" t="n">
        <v>37698.48</v>
      </c>
      <c r="P464" t="n">
        <v>256.8</v>
      </c>
      <c r="Q464" t="n">
        <v>2103.97</v>
      </c>
      <c r="R464" t="n">
        <v>78.25</v>
      </c>
      <c r="S464" t="n">
        <v>60.53</v>
      </c>
      <c r="T464" t="n">
        <v>9030.84</v>
      </c>
      <c r="U464" t="n">
        <v>0.77</v>
      </c>
      <c r="V464" t="n">
        <v>0.96</v>
      </c>
      <c r="W464" t="n">
        <v>0.2</v>
      </c>
      <c r="X464" t="n">
        <v>0.54</v>
      </c>
      <c r="Y464" t="n">
        <v>1</v>
      </c>
      <c r="Z464" t="n">
        <v>10</v>
      </c>
    </row>
    <row r="465">
      <c r="A465" t="n">
        <v>37</v>
      </c>
      <c r="B465" t="n">
        <v>145</v>
      </c>
      <c r="C465" t="inlineStr">
        <is>
          <t xml:space="preserve">CONCLUIDO	</t>
        </is>
      </c>
      <c r="D465" t="n">
        <v>4.6028</v>
      </c>
      <c r="E465" t="n">
        <v>21.73</v>
      </c>
      <c r="F465" t="n">
        <v>17.75</v>
      </c>
      <c r="G465" t="n">
        <v>56.06</v>
      </c>
      <c r="H465" t="n">
        <v>0.6</v>
      </c>
      <c r="I465" t="n">
        <v>19</v>
      </c>
      <c r="J465" t="n">
        <v>304.3</v>
      </c>
      <c r="K465" t="n">
        <v>61.2</v>
      </c>
      <c r="L465" t="n">
        <v>10.25</v>
      </c>
      <c r="M465" t="n">
        <v>17</v>
      </c>
      <c r="N465" t="n">
        <v>87.84999999999999</v>
      </c>
      <c r="O465" t="n">
        <v>37764.25</v>
      </c>
      <c r="P465" t="n">
        <v>254.36</v>
      </c>
      <c r="Q465" t="n">
        <v>2103.92</v>
      </c>
      <c r="R465" t="n">
        <v>75.95</v>
      </c>
      <c r="S465" t="n">
        <v>60.53</v>
      </c>
      <c r="T465" t="n">
        <v>7884.75</v>
      </c>
      <c r="U465" t="n">
        <v>0.8</v>
      </c>
      <c r="V465" t="n">
        <v>0.97</v>
      </c>
      <c r="W465" t="n">
        <v>0.2</v>
      </c>
      <c r="X465" t="n">
        <v>0.48</v>
      </c>
      <c r="Y465" t="n">
        <v>1</v>
      </c>
      <c r="Z465" t="n">
        <v>10</v>
      </c>
    </row>
    <row r="466">
      <c r="A466" t="n">
        <v>38</v>
      </c>
      <c r="B466" t="n">
        <v>145</v>
      </c>
      <c r="C466" t="inlineStr">
        <is>
          <t xml:space="preserve">CONCLUIDO	</t>
        </is>
      </c>
      <c r="D466" t="n">
        <v>4.606</v>
      </c>
      <c r="E466" t="n">
        <v>21.71</v>
      </c>
      <c r="F466" t="n">
        <v>17.74</v>
      </c>
      <c r="G466" t="n">
        <v>56.01</v>
      </c>
      <c r="H466" t="n">
        <v>0.61</v>
      </c>
      <c r="I466" t="n">
        <v>19</v>
      </c>
      <c r="J466" t="n">
        <v>304.83</v>
      </c>
      <c r="K466" t="n">
        <v>61.2</v>
      </c>
      <c r="L466" t="n">
        <v>10.5</v>
      </c>
      <c r="M466" t="n">
        <v>17</v>
      </c>
      <c r="N466" t="n">
        <v>88.13</v>
      </c>
      <c r="O466" t="n">
        <v>37830.13</v>
      </c>
      <c r="P466" t="n">
        <v>250.33</v>
      </c>
      <c r="Q466" t="n">
        <v>2103.88</v>
      </c>
      <c r="R466" t="n">
        <v>75.45999999999999</v>
      </c>
      <c r="S466" t="n">
        <v>60.53</v>
      </c>
      <c r="T466" t="n">
        <v>7641.16</v>
      </c>
      <c r="U466" t="n">
        <v>0.8</v>
      </c>
      <c r="V466" t="n">
        <v>0.97</v>
      </c>
      <c r="W466" t="n">
        <v>0.2</v>
      </c>
      <c r="X466" t="n">
        <v>0.46</v>
      </c>
      <c r="Y466" t="n">
        <v>1</v>
      </c>
      <c r="Z466" t="n">
        <v>10</v>
      </c>
    </row>
    <row r="467">
      <c r="A467" t="n">
        <v>39</v>
      </c>
      <c r="B467" t="n">
        <v>145</v>
      </c>
      <c r="C467" t="inlineStr">
        <is>
          <t xml:space="preserve">CONCLUIDO	</t>
        </is>
      </c>
      <c r="D467" t="n">
        <v>4.6091</v>
      </c>
      <c r="E467" t="n">
        <v>21.7</v>
      </c>
      <c r="F467" t="n">
        <v>17.78</v>
      </c>
      <c r="G467" t="n">
        <v>59.26</v>
      </c>
      <c r="H467" t="n">
        <v>0.63</v>
      </c>
      <c r="I467" t="n">
        <v>18</v>
      </c>
      <c r="J467" t="n">
        <v>305.37</v>
      </c>
      <c r="K467" t="n">
        <v>61.2</v>
      </c>
      <c r="L467" t="n">
        <v>10.75</v>
      </c>
      <c r="M467" t="n">
        <v>16</v>
      </c>
      <c r="N467" t="n">
        <v>88.42</v>
      </c>
      <c r="O467" t="n">
        <v>37896.14</v>
      </c>
      <c r="P467" t="n">
        <v>250.37</v>
      </c>
      <c r="Q467" t="n">
        <v>2103.87</v>
      </c>
      <c r="R467" t="n">
        <v>77.31</v>
      </c>
      <c r="S467" t="n">
        <v>60.53</v>
      </c>
      <c r="T467" t="n">
        <v>8571.33</v>
      </c>
      <c r="U467" t="n">
        <v>0.78</v>
      </c>
      <c r="V467" t="n">
        <v>0.97</v>
      </c>
      <c r="W467" t="n">
        <v>0.18</v>
      </c>
      <c r="X467" t="n">
        <v>0.5</v>
      </c>
      <c r="Y467" t="n">
        <v>1</v>
      </c>
      <c r="Z467" t="n">
        <v>10</v>
      </c>
    </row>
    <row r="468">
      <c r="A468" t="n">
        <v>40</v>
      </c>
      <c r="B468" t="n">
        <v>145</v>
      </c>
      <c r="C468" t="inlineStr">
        <is>
          <t xml:space="preserve">CONCLUIDO	</t>
        </is>
      </c>
      <c r="D468" t="n">
        <v>4.5963</v>
      </c>
      <c r="E468" t="n">
        <v>21.76</v>
      </c>
      <c r="F468" t="n">
        <v>17.84</v>
      </c>
      <c r="G468" t="n">
        <v>59.46</v>
      </c>
      <c r="H468" t="n">
        <v>0.64</v>
      </c>
      <c r="I468" t="n">
        <v>18</v>
      </c>
      <c r="J468" t="n">
        <v>305.9</v>
      </c>
      <c r="K468" t="n">
        <v>61.2</v>
      </c>
      <c r="L468" t="n">
        <v>11</v>
      </c>
      <c r="M468" t="n">
        <v>16</v>
      </c>
      <c r="N468" t="n">
        <v>88.7</v>
      </c>
      <c r="O468" t="n">
        <v>37962.28</v>
      </c>
      <c r="P468" t="n">
        <v>249.24</v>
      </c>
      <c r="Q468" t="n">
        <v>2103.91</v>
      </c>
      <c r="R468" t="n">
        <v>79.12</v>
      </c>
      <c r="S468" t="n">
        <v>60.53</v>
      </c>
      <c r="T468" t="n">
        <v>9476.049999999999</v>
      </c>
      <c r="U468" t="n">
        <v>0.76</v>
      </c>
      <c r="V468" t="n">
        <v>0.96</v>
      </c>
      <c r="W468" t="n">
        <v>0.19</v>
      </c>
      <c r="X468" t="n">
        <v>0.5600000000000001</v>
      </c>
      <c r="Y468" t="n">
        <v>1</v>
      </c>
      <c r="Z468" t="n">
        <v>10</v>
      </c>
    </row>
    <row r="469">
      <c r="A469" t="n">
        <v>41</v>
      </c>
      <c r="B469" t="n">
        <v>145</v>
      </c>
      <c r="C469" t="inlineStr">
        <is>
          <t xml:space="preserve">CONCLUIDO	</t>
        </is>
      </c>
      <c r="D469" t="n">
        <v>4.6269</v>
      </c>
      <c r="E469" t="n">
        <v>21.61</v>
      </c>
      <c r="F469" t="n">
        <v>17.75</v>
      </c>
      <c r="G469" t="n">
        <v>62.64</v>
      </c>
      <c r="H469" t="n">
        <v>0.65</v>
      </c>
      <c r="I469" t="n">
        <v>17</v>
      </c>
      <c r="J469" t="n">
        <v>306.44</v>
      </c>
      <c r="K469" t="n">
        <v>61.2</v>
      </c>
      <c r="L469" t="n">
        <v>11.25</v>
      </c>
      <c r="M469" t="n">
        <v>14</v>
      </c>
      <c r="N469" t="n">
        <v>88.98999999999999</v>
      </c>
      <c r="O469" t="n">
        <v>38028.53</v>
      </c>
      <c r="P469" t="n">
        <v>245.26</v>
      </c>
      <c r="Q469" t="n">
        <v>2103.9</v>
      </c>
      <c r="R469" t="n">
        <v>76.01000000000001</v>
      </c>
      <c r="S469" t="n">
        <v>60.53</v>
      </c>
      <c r="T469" t="n">
        <v>7926.57</v>
      </c>
      <c r="U469" t="n">
        <v>0.8</v>
      </c>
      <c r="V469" t="n">
        <v>0.97</v>
      </c>
      <c r="W469" t="n">
        <v>0.19</v>
      </c>
      <c r="X469" t="n">
        <v>0.47</v>
      </c>
      <c r="Y469" t="n">
        <v>1</v>
      </c>
      <c r="Z469" t="n">
        <v>10</v>
      </c>
    </row>
    <row r="470">
      <c r="A470" t="n">
        <v>42</v>
      </c>
      <c r="B470" t="n">
        <v>145</v>
      </c>
      <c r="C470" t="inlineStr">
        <is>
          <t xml:space="preserve">CONCLUIDO	</t>
        </is>
      </c>
      <c r="D470" t="n">
        <v>4.6273</v>
      </c>
      <c r="E470" t="n">
        <v>21.61</v>
      </c>
      <c r="F470" t="n">
        <v>17.75</v>
      </c>
      <c r="G470" t="n">
        <v>62.63</v>
      </c>
      <c r="H470" t="n">
        <v>0.67</v>
      </c>
      <c r="I470" t="n">
        <v>17</v>
      </c>
      <c r="J470" t="n">
        <v>306.98</v>
      </c>
      <c r="K470" t="n">
        <v>61.2</v>
      </c>
      <c r="L470" t="n">
        <v>11.5</v>
      </c>
      <c r="M470" t="n">
        <v>12</v>
      </c>
      <c r="N470" t="n">
        <v>89.28</v>
      </c>
      <c r="O470" t="n">
        <v>38094.91</v>
      </c>
      <c r="P470" t="n">
        <v>243.55</v>
      </c>
      <c r="Q470" t="n">
        <v>2103.84</v>
      </c>
      <c r="R470" t="n">
        <v>75.90000000000001</v>
      </c>
      <c r="S470" t="n">
        <v>60.53</v>
      </c>
      <c r="T470" t="n">
        <v>7871.21</v>
      </c>
      <c r="U470" t="n">
        <v>0.8</v>
      </c>
      <c r="V470" t="n">
        <v>0.97</v>
      </c>
      <c r="W470" t="n">
        <v>0.19</v>
      </c>
      <c r="X470" t="n">
        <v>0.47</v>
      </c>
      <c r="Y470" t="n">
        <v>1</v>
      </c>
      <c r="Z470" t="n">
        <v>10</v>
      </c>
    </row>
    <row r="471">
      <c r="A471" t="n">
        <v>43</v>
      </c>
      <c r="B471" t="n">
        <v>145</v>
      </c>
      <c r="C471" t="inlineStr">
        <is>
          <t xml:space="preserve">CONCLUIDO	</t>
        </is>
      </c>
      <c r="D471" t="n">
        <v>4.6448</v>
      </c>
      <c r="E471" t="n">
        <v>21.53</v>
      </c>
      <c r="F471" t="n">
        <v>17.72</v>
      </c>
      <c r="G471" t="n">
        <v>66.44</v>
      </c>
      <c r="H471" t="n">
        <v>0.68</v>
      </c>
      <c r="I471" t="n">
        <v>16</v>
      </c>
      <c r="J471" t="n">
        <v>307.52</v>
      </c>
      <c r="K471" t="n">
        <v>61.2</v>
      </c>
      <c r="L471" t="n">
        <v>11.75</v>
      </c>
      <c r="M471" t="n">
        <v>7</v>
      </c>
      <c r="N471" t="n">
        <v>89.56999999999999</v>
      </c>
      <c r="O471" t="n">
        <v>38161.42</v>
      </c>
      <c r="P471" t="n">
        <v>241.41</v>
      </c>
      <c r="Q471" t="n">
        <v>2103.88</v>
      </c>
      <c r="R471" t="n">
        <v>74.79000000000001</v>
      </c>
      <c r="S471" t="n">
        <v>60.53</v>
      </c>
      <c r="T471" t="n">
        <v>7320.09</v>
      </c>
      <c r="U471" t="n">
        <v>0.8100000000000001</v>
      </c>
      <c r="V471" t="n">
        <v>0.97</v>
      </c>
      <c r="W471" t="n">
        <v>0.2</v>
      </c>
      <c r="X471" t="n">
        <v>0.44</v>
      </c>
      <c r="Y471" t="n">
        <v>1</v>
      </c>
      <c r="Z471" t="n">
        <v>10</v>
      </c>
    </row>
    <row r="472">
      <c r="A472" t="n">
        <v>44</v>
      </c>
      <c r="B472" t="n">
        <v>145</v>
      </c>
      <c r="C472" t="inlineStr">
        <is>
          <t xml:space="preserve">CONCLUIDO	</t>
        </is>
      </c>
      <c r="D472" t="n">
        <v>4.6443</v>
      </c>
      <c r="E472" t="n">
        <v>21.53</v>
      </c>
      <c r="F472" t="n">
        <v>17.72</v>
      </c>
      <c r="G472" t="n">
        <v>66.45</v>
      </c>
      <c r="H472" t="n">
        <v>0.6899999999999999</v>
      </c>
      <c r="I472" t="n">
        <v>16</v>
      </c>
      <c r="J472" t="n">
        <v>308.06</v>
      </c>
      <c r="K472" t="n">
        <v>61.2</v>
      </c>
      <c r="L472" t="n">
        <v>12</v>
      </c>
      <c r="M472" t="n">
        <v>3</v>
      </c>
      <c r="N472" t="n">
        <v>89.86</v>
      </c>
      <c r="O472" t="n">
        <v>38228.06</v>
      </c>
      <c r="P472" t="n">
        <v>241.77</v>
      </c>
      <c r="Q472" t="n">
        <v>2104.06</v>
      </c>
      <c r="R472" t="n">
        <v>74.61</v>
      </c>
      <c r="S472" t="n">
        <v>60.53</v>
      </c>
      <c r="T472" t="n">
        <v>7228.22</v>
      </c>
      <c r="U472" t="n">
        <v>0.8100000000000001</v>
      </c>
      <c r="V472" t="n">
        <v>0.97</v>
      </c>
      <c r="W472" t="n">
        <v>0.2</v>
      </c>
      <c r="X472" t="n">
        <v>0.44</v>
      </c>
      <c r="Y472" t="n">
        <v>1</v>
      </c>
      <c r="Z472" t="n">
        <v>10</v>
      </c>
    </row>
    <row r="473">
      <c r="A473" t="n">
        <v>45</v>
      </c>
      <c r="B473" t="n">
        <v>145</v>
      </c>
      <c r="C473" t="inlineStr">
        <is>
          <t xml:space="preserve">CONCLUIDO	</t>
        </is>
      </c>
      <c r="D473" t="n">
        <v>4.6456</v>
      </c>
      <c r="E473" t="n">
        <v>21.53</v>
      </c>
      <c r="F473" t="n">
        <v>17.71</v>
      </c>
      <c r="G473" t="n">
        <v>66.43000000000001</v>
      </c>
      <c r="H473" t="n">
        <v>0.71</v>
      </c>
      <c r="I473" t="n">
        <v>16</v>
      </c>
      <c r="J473" t="n">
        <v>308.6</v>
      </c>
      <c r="K473" t="n">
        <v>61.2</v>
      </c>
      <c r="L473" t="n">
        <v>12.25</v>
      </c>
      <c r="M473" t="n">
        <v>2</v>
      </c>
      <c r="N473" t="n">
        <v>90.15000000000001</v>
      </c>
      <c r="O473" t="n">
        <v>38294.82</v>
      </c>
      <c r="P473" t="n">
        <v>241.56</v>
      </c>
      <c r="Q473" t="n">
        <v>2103.93</v>
      </c>
      <c r="R473" t="n">
        <v>74.34999999999999</v>
      </c>
      <c r="S473" t="n">
        <v>60.53</v>
      </c>
      <c r="T473" t="n">
        <v>7098.46</v>
      </c>
      <c r="U473" t="n">
        <v>0.8100000000000001</v>
      </c>
      <c r="V473" t="n">
        <v>0.97</v>
      </c>
      <c r="W473" t="n">
        <v>0.21</v>
      </c>
      <c r="X473" t="n">
        <v>0.44</v>
      </c>
      <c r="Y473" t="n">
        <v>1</v>
      </c>
      <c r="Z473" t="n">
        <v>10</v>
      </c>
    </row>
    <row r="474">
      <c r="A474" t="n">
        <v>46</v>
      </c>
      <c r="B474" t="n">
        <v>145</v>
      </c>
      <c r="C474" t="inlineStr">
        <is>
          <t xml:space="preserve">CONCLUIDO	</t>
        </is>
      </c>
      <c r="D474" t="n">
        <v>4.645</v>
      </c>
      <c r="E474" t="n">
        <v>21.53</v>
      </c>
      <c r="F474" t="n">
        <v>17.72</v>
      </c>
      <c r="G474" t="n">
        <v>66.44</v>
      </c>
      <c r="H474" t="n">
        <v>0.72</v>
      </c>
      <c r="I474" t="n">
        <v>16</v>
      </c>
      <c r="J474" t="n">
        <v>309.14</v>
      </c>
      <c r="K474" t="n">
        <v>61.2</v>
      </c>
      <c r="L474" t="n">
        <v>12.5</v>
      </c>
      <c r="M474" t="n">
        <v>1</v>
      </c>
      <c r="N474" t="n">
        <v>90.44</v>
      </c>
      <c r="O474" t="n">
        <v>38361.7</v>
      </c>
      <c r="P474" t="n">
        <v>241.7</v>
      </c>
      <c r="Q474" t="n">
        <v>2103.93</v>
      </c>
      <c r="R474" t="n">
        <v>74.31999999999999</v>
      </c>
      <c r="S474" t="n">
        <v>60.53</v>
      </c>
      <c r="T474" t="n">
        <v>7083.13</v>
      </c>
      <c r="U474" t="n">
        <v>0.8100000000000001</v>
      </c>
      <c r="V474" t="n">
        <v>0.97</v>
      </c>
      <c r="W474" t="n">
        <v>0.21</v>
      </c>
      <c r="X474" t="n">
        <v>0.44</v>
      </c>
      <c r="Y474" t="n">
        <v>1</v>
      </c>
      <c r="Z474" t="n">
        <v>10</v>
      </c>
    </row>
    <row r="475">
      <c r="A475" t="n">
        <v>47</v>
      </c>
      <c r="B475" t="n">
        <v>145</v>
      </c>
      <c r="C475" t="inlineStr">
        <is>
          <t xml:space="preserve">CONCLUIDO	</t>
        </is>
      </c>
      <c r="D475" t="n">
        <v>4.6447</v>
      </c>
      <c r="E475" t="n">
        <v>21.53</v>
      </c>
      <c r="F475" t="n">
        <v>17.72</v>
      </c>
      <c r="G475" t="n">
        <v>66.44</v>
      </c>
      <c r="H475" t="n">
        <v>0.73</v>
      </c>
      <c r="I475" t="n">
        <v>16</v>
      </c>
      <c r="J475" t="n">
        <v>309.68</v>
      </c>
      <c r="K475" t="n">
        <v>61.2</v>
      </c>
      <c r="L475" t="n">
        <v>12.75</v>
      </c>
      <c r="M475" t="n">
        <v>0</v>
      </c>
      <c r="N475" t="n">
        <v>90.73999999999999</v>
      </c>
      <c r="O475" t="n">
        <v>38428.72</v>
      </c>
      <c r="P475" t="n">
        <v>242.13</v>
      </c>
      <c r="Q475" t="n">
        <v>2103.93</v>
      </c>
      <c r="R475" t="n">
        <v>74.31999999999999</v>
      </c>
      <c r="S475" t="n">
        <v>60.53</v>
      </c>
      <c r="T475" t="n">
        <v>7083.1</v>
      </c>
      <c r="U475" t="n">
        <v>0.8100000000000001</v>
      </c>
      <c r="V475" t="n">
        <v>0.97</v>
      </c>
      <c r="W475" t="n">
        <v>0.21</v>
      </c>
      <c r="X475" t="n">
        <v>0.44</v>
      </c>
      <c r="Y475" t="n">
        <v>1</v>
      </c>
      <c r="Z475" t="n">
        <v>10</v>
      </c>
    </row>
    <row r="476">
      <c r="A476" t="n">
        <v>0</v>
      </c>
      <c r="B476" t="n">
        <v>65</v>
      </c>
      <c r="C476" t="inlineStr">
        <is>
          <t xml:space="preserve">CONCLUIDO	</t>
        </is>
      </c>
      <c r="D476" t="n">
        <v>3.4673</v>
      </c>
      <c r="E476" t="n">
        <v>28.84</v>
      </c>
      <c r="F476" t="n">
        <v>22.11</v>
      </c>
      <c r="G476" t="n">
        <v>7.95</v>
      </c>
      <c r="H476" t="n">
        <v>0.13</v>
      </c>
      <c r="I476" t="n">
        <v>167</v>
      </c>
      <c r="J476" t="n">
        <v>133.21</v>
      </c>
      <c r="K476" t="n">
        <v>46.47</v>
      </c>
      <c r="L476" t="n">
        <v>1</v>
      </c>
      <c r="M476" t="n">
        <v>165</v>
      </c>
      <c r="N476" t="n">
        <v>20.75</v>
      </c>
      <c r="O476" t="n">
        <v>16663.42</v>
      </c>
      <c r="P476" t="n">
        <v>229.57</v>
      </c>
      <c r="Q476" t="n">
        <v>2104.24</v>
      </c>
      <c r="R476" t="n">
        <v>218.73</v>
      </c>
      <c r="S476" t="n">
        <v>60.53</v>
      </c>
      <c r="T476" t="n">
        <v>78535.16</v>
      </c>
      <c r="U476" t="n">
        <v>0.28</v>
      </c>
      <c r="V476" t="n">
        <v>0.78</v>
      </c>
      <c r="W476" t="n">
        <v>0.43</v>
      </c>
      <c r="X476" t="n">
        <v>4.83</v>
      </c>
      <c r="Y476" t="n">
        <v>1</v>
      </c>
      <c r="Z476" t="n">
        <v>10</v>
      </c>
    </row>
    <row r="477">
      <c r="A477" t="n">
        <v>1</v>
      </c>
      <c r="B477" t="n">
        <v>65</v>
      </c>
      <c r="C477" t="inlineStr">
        <is>
          <t xml:space="preserve">CONCLUIDO	</t>
        </is>
      </c>
      <c r="D477" t="n">
        <v>3.7849</v>
      </c>
      <c r="E477" t="n">
        <v>26.42</v>
      </c>
      <c r="F477" t="n">
        <v>20.87</v>
      </c>
      <c r="G477" t="n">
        <v>10.1</v>
      </c>
      <c r="H477" t="n">
        <v>0.17</v>
      </c>
      <c r="I477" t="n">
        <v>124</v>
      </c>
      <c r="J477" t="n">
        <v>133.55</v>
      </c>
      <c r="K477" t="n">
        <v>46.47</v>
      </c>
      <c r="L477" t="n">
        <v>1.25</v>
      </c>
      <c r="M477" t="n">
        <v>122</v>
      </c>
      <c r="N477" t="n">
        <v>20.83</v>
      </c>
      <c r="O477" t="n">
        <v>16704.7</v>
      </c>
      <c r="P477" t="n">
        <v>212.51</v>
      </c>
      <c r="Q477" t="n">
        <v>2104.18</v>
      </c>
      <c r="R477" t="n">
        <v>177.42</v>
      </c>
      <c r="S477" t="n">
        <v>60.53</v>
      </c>
      <c r="T477" t="n">
        <v>58093.22</v>
      </c>
      <c r="U477" t="n">
        <v>0.34</v>
      </c>
      <c r="V477" t="n">
        <v>0.82</v>
      </c>
      <c r="W477" t="n">
        <v>0.37</v>
      </c>
      <c r="X477" t="n">
        <v>3.59</v>
      </c>
      <c r="Y477" t="n">
        <v>1</v>
      </c>
      <c r="Z477" t="n">
        <v>10</v>
      </c>
    </row>
    <row r="478">
      <c r="A478" t="n">
        <v>2</v>
      </c>
      <c r="B478" t="n">
        <v>65</v>
      </c>
      <c r="C478" t="inlineStr">
        <is>
          <t xml:space="preserve">CONCLUIDO	</t>
        </is>
      </c>
      <c r="D478" t="n">
        <v>4.0267</v>
      </c>
      <c r="E478" t="n">
        <v>24.83</v>
      </c>
      <c r="F478" t="n">
        <v>20.01</v>
      </c>
      <c r="G478" t="n">
        <v>12.38</v>
      </c>
      <c r="H478" t="n">
        <v>0.2</v>
      </c>
      <c r="I478" t="n">
        <v>97</v>
      </c>
      <c r="J478" t="n">
        <v>133.88</v>
      </c>
      <c r="K478" t="n">
        <v>46.47</v>
      </c>
      <c r="L478" t="n">
        <v>1.5</v>
      </c>
      <c r="M478" t="n">
        <v>95</v>
      </c>
      <c r="N478" t="n">
        <v>20.91</v>
      </c>
      <c r="O478" t="n">
        <v>16746.01</v>
      </c>
      <c r="P478" t="n">
        <v>199.84</v>
      </c>
      <c r="Q478" t="n">
        <v>2104.16</v>
      </c>
      <c r="R478" t="n">
        <v>149.73</v>
      </c>
      <c r="S478" t="n">
        <v>60.53</v>
      </c>
      <c r="T478" t="n">
        <v>44385.05</v>
      </c>
      <c r="U478" t="n">
        <v>0.4</v>
      </c>
      <c r="V478" t="n">
        <v>0.86</v>
      </c>
      <c r="W478" t="n">
        <v>0.32</v>
      </c>
      <c r="X478" t="n">
        <v>2.73</v>
      </c>
      <c r="Y478" t="n">
        <v>1</v>
      </c>
      <c r="Z478" t="n">
        <v>10</v>
      </c>
    </row>
    <row r="479">
      <c r="A479" t="n">
        <v>3</v>
      </c>
      <c r="B479" t="n">
        <v>65</v>
      </c>
      <c r="C479" t="inlineStr">
        <is>
          <t xml:space="preserve">CONCLUIDO	</t>
        </is>
      </c>
      <c r="D479" t="n">
        <v>4.1887</v>
      </c>
      <c r="E479" t="n">
        <v>23.87</v>
      </c>
      <c r="F479" t="n">
        <v>19.52</v>
      </c>
      <c r="G479" t="n">
        <v>14.64</v>
      </c>
      <c r="H479" t="n">
        <v>0.23</v>
      </c>
      <c r="I479" t="n">
        <v>80</v>
      </c>
      <c r="J479" t="n">
        <v>134.22</v>
      </c>
      <c r="K479" t="n">
        <v>46.47</v>
      </c>
      <c r="L479" t="n">
        <v>1.75</v>
      </c>
      <c r="M479" t="n">
        <v>78</v>
      </c>
      <c r="N479" t="n">
        <v>21</v>
      </c>
      <c r="O479" t="n">
        <v>16787.35</v>
      </c>
      <c r="P479" t="n">
        <v>190.71</v>
      </c>
      <c r="Q479" t="n">
        <v>2104.12</v>
      </c>
      <c r="R479" t="n">
        <v>133.57</v>
      </c>
      <c r="S479" t="n">
        <v>60.53</v>
      </c>
      <c r="T479" t="n">
        <v>36391.81</v>
      </c>
      <c r="U479" t="n">
        <v>0.45</v>
      </c>
      <c r="V479" t="n">
        <v>0.88</v>
      </c>
      <c r="W479" t="n">
        <v>0.29</v>
      </c>
      <c r="X479" t="n">
        <v>2.24</v>
      </c>
      <c r="Y479" t="n">
        <v>1</v>
      </c>
      <c r="Z479" t="n">
        <v>10</v>
      </c>
    </row>
    <row r="480">
      <c r="A480" t="n">
        <v>4</v>
      </c>
      <c r="B480" t="n">
        <v>65</v>
      </c>
      <c r="C480" t="inlineStr">
        <is>
          <t xml:space="preserve">CONCLUIDO	</t>
        </is>
      </c>
      <c r="D480" t="n">
        <v>4.3223</v>
      </c>
      <c r="E480" t="n">
        <v>23.14</v>
      </c>
      <c r="F480" t="n">
        <v>19.13</v>
      </c>
      <c r="G480" t="n">
        <v>17.13</v>
      </c>
      <c r="H480" t="n">
        <v>0.26</v>
      </c>
      <c r="I480" t="n">
        <v>67</v>
      </c>
      <c r="J480" t="n">
        <v>134.55</v>
      </c>
      <c r="K480" t="n">
        <v>46.47</v>
      </c>
      <c r="L480" t="n">
        <v>2</v>
      </c>
      <c r="M480" t="n">
        <v>65</v>
      </c>
      <c r="N480" t="n">
        <v>21.09</v>
      </c>
      <c r="O480" t="n">
        <v>16828.84</v>
      </c>
      <c r="P480" t="n">
        <v>182.77</v>
      </c>
      <c r="Q480" t="n">
        <v>2103.99</v>
      </c>
      <c r="R480" t="n">
        <v>120.97</v>
      </c>
      <c r="S480" t="n">
        <v>60.53</v>
      </c>
      <c r="T480" t="n">
        <v>30155.21</v>
      </c>
      <c r="U480" t="n">
        <v>0.5</v>
      </c>
      <c r="V480" t="n">
        <v>0.9</v>
      </c>
      <c r="W480" t="n">
        <v>0.27</v>
      </c>
      <c r="X480" t="n">
        <v>1.85</v>
      </c>
      <c r="Y480" t="n">
        <v>1</v>
      </c>
      <c r="Z480" t="n">
        <v>10</v>
      </c>
    </row>
    <row r="481">
      <c r="A481" t="n">
        <v>5</v>
      </c>
      <c r="B481" t="n">
        <v>65</v>
      </c>
      <c r="C481" t="inlineStr">
        <is>
          <t xml:space="preserve">CONCLUIDO	</t>
        </is>
      </c>
      <c r="D481" t="n">
        <v>4.4458</v>
      </c>
      <c r="E481" t="n">
        <v>22.49</v>
      </c>
      <c r="F481" t="n">
        <v>18.76</v>
      </c>
      <c r="G481" t="n">
        <v>19.75</v>
      </c>
      <c r="H481" t="n">
        <v>0.29</v>
      </c>
      <c r="I481" t="n">
        <v>57</v>
      </c>
      <c r="J481" t="n">
        <v>134.89</v>
      </c>
      <c r="K481" t="n">
        <v>46.47</v>
      </c>
      <c r="L481" t="n">
        <v>2.25</v>
      </c>
      <c r="M481" t="n">
        <v>55</v>
      </c>
      <c r="N481" t="n">
        <v>21.17</v>
      </c>
      <c r="O481" t="n">
        <v>16870.25</v>
      </c>
      <c r="P481" t="n">
        <v>174.7</v>
      </c>
      <c r="Q481" t="n">
        <v>2104.13</v>
      </c>
      <c r="R481" t="n">
        <v>108.45</v>
      </c>
      <c r="S481" t="n">
        <v>60.53</v>
      </c>
      <c r="T481" t="n">
        <v>23945.17</v>
      </c>
      <c r="U481" t="n">
        <v>0.5600000000000001</v>
      </c>
      <c r="V481" t="n">
        <v>0.92</v>
      </c>
      <c r="W481" t="n">
        <v>0.26</v>
      </c>
      <c r="X481" t="n">
        <v>1.48</v>
      </c>
      <c r="Y481" t="n">
        <v>1</v>
      </c>
      <c r="Z481" t="n">
        <v>10</v>
      </c>
    </row>
    <row r="482">
      <c r="A482" t="n">
        <v>6</v>
      </c>
      <c r="B482" t="n">
        <v>65</v>
      </c>
      <c r="C482" t="inlineStr">
        <is>
          <t xml:space="preserve">CONCLUIDO	</t>
        </is>
      </c>
      <c r="D482" t="n">
        <v>4.4284</v>
      </c>
      <c r="E482" t="n">
        <v>22.58</v>
      </c>
      <c r="F482" t="n">
        <v>19.01</v>
      </c>
      <c r="G482" t="n">
        <v>22.37</v>
      </c>
      <c r="H482" t="n">
        <v>0.33</v>
      </c>
      <c r="I482" t="n">
        <v>51</v>
      </c>
      <c r="J482" t="n">
        <v>135.22</v>
      </c>
      <c r="K482" t="n">
        <v>46.47</v>
      </c>
      <c r="L482" t="n">
        <v>2.5</v>
      </c>
      <c r="M482" t="n">
        <v>49</v>
      </c>
      <c r="N482" t="n">
        <v>21.26</v>
      </c>
      <c r="O482" t="n">
        <v>16911.68</v>
      </c>
      <c r="P482" t="n">
        <v>173.41</v>
      </c>
      <c r="Q482" t="n">
        <v>2104.02</v>
      </c>
      <c r="R482" t="n">
        <v>119.3</v>
      </c>
      <c r="S482" t="n">
        <v>60.53</v>
      </c>
      <c r="T482" t="n">
        <v>29400.67</v>
      </c>
      <c r="U482" t="n">
        <v>0.51</v>
      </c>
      <c r="V482" t="n">
        <v>0.9</v>
      </c>
      <c r="W482" t="n">
        <v>0.22</v>
      </c>
      <c r="X482" t="n">
        <v>1.74</v>
      </c>
      <c r="Y482" t="n">
        <v>1</v>
      </c>
      <c r="Z482" t="n">
        <v>10</v>
      </c>
    </row>
    <row r="483">
      <c r="A483" t="n">
        <v>7</v>
      </c>
      <c r="B483" t="n">
        <v>65</v>
      </c>
      <c r="C483" t="inlineStr">
        <is>
          <t xml:space="preserve">CONCLUIDO	</t>
        </is>
      </c>
      <c r="D483" t="n">
        <v>4.5612</v>
      </c>
      <c r="E483" t="n">
        <v>21.92</v>
      </c>
      <c r="F483" t="n">
        <v>18.55</v>
      </c>
      <c r="G483" t="n">
        <v>25.29</v>
      </c>
      <c r="H483" t="n">
        <v>0.36</v>
      </c>
      <c r="I483" t="n">
        <v>44</v>
      </c>
      <c r="J483" t="n">
        <v>135.56</v>
      </c>
      <c r="K483" t="n">
        <v>46.47</v>
      </c>
      <c r="L483" t="n">
        <v>2.75</v>
      </c>
      <c r="M483" t="n">
        <v>42</v>
      </c>
      <c r="N483" t="n">
        <v>21.34</v>
      </c>
      <c r="O483" t="n">
        <v>16953.14</v>
      </c>
      <c r="P483" t="n">
        <v>164.27</v>
      </c>
      <c r="Q483" t="n">
        <v>2103.94</v>
      </c>
      <c r="R483" t="n">
        <v>102.23</v>
      </c>
      <c r="S483" t="n">
        <v>60.53</v>
      </c>
      <c r="T483" t="n">
        <v>20898.32</v>
      </c>
      <c r="U483" t="n">
        <v>0.59</v>
      </c>
      <c r="V483" t="n">
        <v>0.93</v>
      </c>
      <c r="W483" t="n">
        <v>0.23</v>
      </c>
      <c r="X483" t="n">
        <v>1.27</v>
      </c>
      <c r="Y483" t="n">
        <v>1</v>
      </c>
      <c r="Z483" t="n">
        <v>10</v>
      </c>
    </row>
    <row r="484">
      <c r="A484" t="n">
        <v>8</v>
      </c>
      <c r="B484" t="n">
        <v>65</v>
      </c>
      <c r="C484" t="inlineStr">
        <is>
          <t xml:space="preserve">CONCLUIDO	</t>
        </is>
      </c>
      <c r="D484" t="n">
        <v>4.6221</v>
      </c>
      <c r="E484" t="n">
        <v>21.64</v>
      </c>
      <c r="F484" t="n">
        <v>18.39</v>
      </c>
      <c r="G484" t="n">
        <v>28.3</v>
      </c>
      <c r="H484" t="n">
        <v>0.39</v>
      </c>
      <c r="I484" t="n">
        <v>39</v>
      </c>
      <c r="J484" t="n">
        <v>135.9</v>
      </c>
      <c r="K484" t="n">
        <v>46.47</v>
      </c>
      <c r="L484" t="n">
        <v>3</v>
      </c>
      <c r="M484" t="n">
        <v>35</v>
      </c>
      <c r="N484" t="n">
        <v>21.43</v>
      </c>
      <c r="O484" t="n">
        <v>16994.64</v>
      </c>
      <c r="P484" t="n">
        <v>157.1</v>
      </c>
      <c r="Q484" t="n">
        <v>2103.92</v>
      </c>
      <c r="R484" t="n">
        <v>96.84</v>
      </c>
      <c r="S484" t="n">
        <v>60.53</v>
      </c>
      <c r="T484" t="n">
        <v>18232.33</v>
      </c>
      <c r="U484" t="n">
        <v>0.62</v>
      </c>
      <c r="V484" t="n">
        <v>0.93</v>
      </c>
      <c r="W484" t="n">
        <v>0.23</v>
      </c>
      <c r="X484" t="n">
        <v>1.12</v>
      </c>
      <c r="Y484" t="n">
        <v>1</v>
      </c>
      <c r="Z484" t="n">
        <v>10</v>
      </c>
    </row>
    <row r="485">
      <c r="A485" t="n">
        <v>9</v>
      </c>
      <c r="B485" t="n">
        <v>65</v>
      </c>
      <c r="C485" t="inlineStr">
        <is>
          <t xml:space="preserve">CONCLUIDO	</t>
        </is>
      </c>
      <c r="D485" t="n">
        <v>4.6748</v>
      </c>
      <c r="E485" t="n">
        <v>21.39</v>
      </c>
      <c r="F485" t="n">
        <v>18.26</v>
      </c>
      <c r="G485" t="n">
        <v>31.3</v>
      </c>
      <c r="H485" t="n">
        <v>0.42</v>
      </c>
      <c r="I485" t="n">
        <v>35</v>
      </c>
      <c r="J485" t="n">
        <v>136.23</v>
      </c>
      <c r="K485" t="n">
        <v>46.47</v>
      </c>
      <c r="L485" t="n">
        <v>3.25</v>
      </c>
      <c r="M485" t="n">
        <v>20</v>
      </c>
      <c r="N485" t="n">
        <v>21.52</v>
      </c>
      <c r="O485" t="n">
        <v>17036.16</v>
      </c>
      <c r="P485" t="n">
        <v>151.6</v>
      </c>
      <c r="Q485" t="n">
        <v>2104.04</v>
      </c>
      <c r="R485" t="n">
        <v>91.97</v>
      </c>
      <c r="S485" t="n">
        <v>60.53</v>
      </c>
      <c r="T485" t="n">
        <v>15814.1</v>
      </c>
      <c r="U485" t="n">
        <v>0.66</v>
      </c>
      <c r="V485" t="n">
        <v>0.9399999999999999</v>
      </c>
      <c r="W485" t="n">
        <v>0.24</v>
      </c>
      <c r="X485" t="n">
        <v>0.98</v>
      </c>
      <c r="Y485" t="n">
        <v>1</v>
      </c>
      <c r="Z485" t="n">
        <v>10</v>
      </c>
    </row>
    <row r="486">
      <c r="A486" t="n">
        <v>10</v>
      </c>
      <c r="B486" t="n">
        <v>65</v>
      </c>
      <c r="C486" t="inlineStr">
        <is>
          <t xml:space="preserve">CONCLUIDO	</t>
        </is>
      </c>
      <c r="D486" t="n">
        <v>4.6804</v>
      </c>
      <c r="E486" t="n">
        <v>21.37</v>
      </c>
      <c r="F486" t="n">
        <v>18.26</v>
      </c>
      <c r="G486" t="n">
        <v>32.22</v>
      </c>
      <c r="H486" t="n">
        <v>0.45</v>
      </c>
      <c r="I486" t="n">
        <v>34</v>
      </c>
      <c r="J486" t="n">
        <v>136.57</v>
      </c>
      <c r="K486" t="n">
        <v>46.47</v>
      </c>
      <c r="L486" t="n">
        <v>3.5</v>
      </c>
      <c r="M486" t="n">
        <v>1</v>
      </c>
      <c r="N486" t="n">
        <v>21.6</v>
      </c>
      <c r="O486" t="n">
        <v>17077.72</v>
      </c>
      <c r="P486" t="n">
        <v>150.36</v>
      </c>
      <c r="Q486" t="n">
        <v>2103.96</v>
      </c>
      <c r="R486" t="n">
        <v>91.25</v>
      </c>
      <c r="S486" t="n">
        <v>60.53</v>
      </c>
      <c r="T486" t="n">
        <v>15459.37</v>
      </c>
      <c r="U486" t="n">
        <v>0.66</v>
      </c>
      <c r="V486" t="n">
        <v>0.9399999999999999</v>
      </c>
      <c r="W486" t="n">
        <v>0.26</v>
      </c>
      <c r="X486" t="n">
        <v>0.98</v>
      </c>
      <c r="Y486" t="n">
        <v>1</v>
      </c>
      <c r="Z486" t="n">
        <v>10</v>
      </c>
    </row>
    <row r="487">
      <c r="A487" t="n">
        <v>11</v>
      </c>
      <c r="B487" t="n">
        <v>65</v>
      </c>
      <c r="C487" t="inlineStr">
        <is>
          <t xml:space="preserve">CONCLUIDO	</t>
        </is>
      </c>
      <c r="D487" t="n">
        <v>4.6762</v>
      </c>
      <c r="E487" t="n">
        <v>21.38</v>
      </c>
      <c r="F487" t="n">
        <v>18.28</v>
      </c>
      <c r="G487" t="n">
        <v>32.26</v>
      </c>
      <c r="H487" t="n">
        <v>0.48</v>
      </c>
      <c r="I487" t="n">
        <v>34</v>
      </c>
      <c r="J487" t="n">
        <v>136.91</v>
      </c>
      <c r="K487" t="n">
        <v>46.47</v>
      </c>
      <c r="L487" t="n">
        <v>3.75</v>
      </c>
      <c r="M487" t="n">
        <v>0</v>
      </c>
      <c r="N487" t="n">
        <v>21.69</v>
      </c>
      <c r="O487" t="n">
        <v>17119.3</v>
      </c>
      <c r="P487" t="n">
        <v>150.58</v>
      </c>
      <c r="Q487" t="n">
        <v>2103.97</v>
      </c>
      <c r="R487" t="n">
        <v>91.77</v>
      </c>
      <c r="S487" t="n">
        <v>60.53</v>
      </c>
      <c r="T487" t="n">
        <v>15719.9</v>
      </c>
      <c r="U487" t="n">
        <v>0.66</v>
      </c>
      <c r="V487" t="n">
        <v>0.9399999999999999</v>
      </c>
      <c r="W487" t="n">
        <v>0.26</v>
      </c>
      <c r="X487" t="n">
        <v>1</v>
      </c>
      <c r="Y487" t="n">
        <v>1</v>
      </c>
      <c r="Z487" t="n">
        <v>10</v>
      </c>
    </row>
    <row r="488">
      <c r="A488" t="n">
        <v>0</v>
      </c>
      <c r="B488" t="n">
        <v>130</v>
      </c>
      <c r="C488" t="inlineStr">
        <is>
          <t xml:space="preserve">CONCLUIDO	</t>
        </is>
      </c>
      <c r="D488" t="n">
        <v>2.2151</v>
      </c>
      <c r="E488" t="n">
        <v>45.15</v>
      </c>
      <c r="F488" t="n">
        <v>26.84</v>
      </c>
      <c r="G488" t="n">
        <v>5.08</v>
      </c>
      <c r="H488" t="n">
        <v>0.07000000000000001</v>
      </c>
      <c r="I488" t="n">
        <v>317</v>
      </c>
      <c r="J488" t="n">
        <v>252.85</v>
      </c>
      <c r="K488" t="n">
        <v>59.19</v>
      </c>
      <c r="L488" t="n">
        <v>1</v>
      </c>
      <c r="M488" t="n">
        <v>315</v>
      </c>
      <c r="N488" t="n">
        <v>62.65</v>
      </c>
      <c r="O488" t="n">
        <v>31418.63</v>
      </c>
      <c r="P488" t="n">
        <v>435.84</v>
      </c>
      <c r="Q488" t="n">
        <v>2104.84</v>
      </c>
      <c r="R488" t="n">
        <v>373.68</v>
      </c>
      <c r="S488" t="n">
        <v>60.53</v>
      </c>
      <c r="T488" t="n">
        <v>155258.47</v>
      </c>
      <c r="U488" t="n">
        <v>0.16</v>
      </c>
      <c r="V488" t="n">
        <v>0.64</v>
      </c>
      <c r="W488" t="n">
        <v>0.67</v>
      </c>
      <c r="X488" t="n">
        <v>9.56</v>
      </c>
      <c r="Y488" t="n">
        <v>1</v>
      </c>
      <c r="Z488" t="n">
        <v>10</v>
      </c>
    </row>
    <row r="489">
      <c r="A489" t="n">
        <v>1</v>
      </c>
      <c r="B489" t="n">
        <v>130</v>
      </c>
      <c r="C489" t="inlineStr">
        <is>
          <t xml:space="preserve">CONCLUIDO	</t>
        </is>
      </c>
      <c r="D489" t="n">
        <v>2.6555</v>
      </c>
      <c r="E489" t="n">
        <v>37.66</v>
      </c>
      <c r="F489" t="n">
        <v>23.9</v>
      </c>
      <c r="G489" t="n">
        <v>6.4</v>
      </c>
      <c r="H489" t="n">
        <v>0.09</v>
      </c>
      <c r="I489" t="n">
        <v>224</v>
      </c>
      <c r="J489" t="n">
        <v>253.3</v>
      </c>
      <c r="K489" t="n">
        <v>59.19</v>
      </c>
      <c r="L489" t="n">
        <v>1.25</v>
      </c>
      <c r="M489" t="n">
        <v>222</v>
      </c>
      <c r="N489" t="n">
        <v>62.86</v>
      </c>
      <c r="O489" t="n">
        <v>31474.5</v>
      </c>
      <c r="P489" t="n">
        <v>385.72</v>
      </c>
      <c r="Q489" t="n">
        <v>2104.43</v>
      </c>
      <c r="R489" t="n">
        <v>277.03</v>
      </c>
      <c r="S489" t="n">
        <v>60.53</v>
      </c>
      <c r="T489" t="n">
        <v>107399.76</v>
      </c>
      <c r="U489" t="n">
        <v>0.22</v>
      </c>
      <c r="V489" t="n">
        <v>0.72</v>
      </c>
      <c r="W489" t="n">
        <v>0.52</v>
      </c>
      <c r="X489" t="n">
        <v>6.62</v>
      </c>
      <c r="Y489" t="n">
        <v>1</v>
      </c>
      <c r="Z489" t="n">
        <v>10</v>
      </c>
    </row>
    <row r="490">
      <c r="A490" t="n">
        <v>2</v>
      </c>
      <c r="B490" t="n">
        <v>130</v>
      </c>
      <c r="C490" t="inlineStr">
        <is>
          <t xml:space="preserve">CONCLUIDO	</t>
        </is>
      </c>
      <c r="D490" t="n">
        <v>2.9699</v>
      </c>
      <c r="E490" t="n">
        <v>33.67</v>
      </c>
      <c r="F490" t="n">
        <v>22.36</v>
      </c>
      <c r="G490" t="n">
        <v>7.71</v>
      </c>
      <c r="H490" t="n">
        <v>0.11</v>
      </c>
      <c r="I490" t="n">
        <v>174</v>
      </c>
      <c r="J490" t="n">
        <v>253.75</v>
      </c>
      <c r="K490" t="n">
        <v>59.19</v>
      </c>
      <c r="L490" t="n">
        <v>1.5</v>
      </c>
      <c r="M490" t="n">
        <v>172</v>
      </c>
      <c r="N490" t="n">
        <v>63.06</v>
      </c>
      <c r="O490" t="n">
        <v>31530.44</v>
      </c>
      <c r="P490" t="n">
        <v>358.71</v>
      </c>
      <c r="Q490" t="n">
        <v>2104.53</v>
      </c>
      <c r="R490" t="n">
        <v>226.41</v>
      </c>
      <c r="S490" t="n">
        <v>60.53</v>
      </c>
      <c r="T490" t="n">
        <v>82339.33</v>
      </c>
      <c r="U490" t="n">
        <v>0.27</v>
      </c>
      <c r="V490" t="n">
        <v>0.77</v>
      </c>
      <c r="W490" t="n">
        <v>0.45</v>
      </c>
      <c r="X490" t="n">
        <v>5.08</v>
      </c>
      <c r="Y490" t="n">
        <v>1</v>
      </c>
      <c r="Z490" t="n">
        <v>10</v>
      </c>
    </row>
    <row r="491">
      <c r="A491" t="n">
        <v>3</v>
      </c>
      <c r="B491" t="n">
        <v>130</v>
      </c>
      <c r="C491" t="inlineStr">
        <is>
          <t xml:space="preserve">CONCLUIDO	</t>
        </is>
      </c>
      <c r="D491" t="n">
        <v>3.2116</v>
      </c>
      <c r="E491" t="n">
        <v>31.14</v>
      </c>
      <c r="F491" t="n">
        <v>21.39</v>
      </c>
      <c r="G491" t="n">
        <v>9.039999999999999</v>
      </c>
      <c r="H491" t="n">
        <v>0.12</v>
      </c>
      <c r="I491" t="n">
        <v>142</v>
      </c>
      <c r="J491" t="n">
        <v>254.21</v>
      </c>
      <c r="K491" t="n">
        <v>59.19</v>
      </c>
      <c r="L491" t="n">
        <v>1.75</v>
      </c>
      <c r="M491" t="n">
        <v>140</v>
      </c>
      <c r="N491" t="n">
        <v>63.26</v>
      </c>
      <c r="O491" t="n">
        <v>31586.46</v>
      </c>
      <c r="P491" t="n">
        <v>341.31</v>
      </c>
      <c r="Q491" t="n">
        <v>2104.32</v>
      </c>
      <c r="R491" t="n">
        <v>195.22</v>
      </c>
      <c r="S491" t="n">
        <v>60.53</v>
      </c>
      <c r="T491" t="n">
        <v>66903.66</v>
      </c>
      <c r="U491" t="n">
        <v>0.31</v>
      </c>
      <c r="V491" t="n">
        <v>0.8</v>
      </c>
      <c r="W491" t="n">
        <v>0.38</v>
      </c>
      <c r="X491" t="n">
        <v>4.11</v>
      </c>
      <c r="Y491" t="n">
        <v>1</v>
      </c>
      <c r="Z491" t="n">
        <v>10</v>
      </c>
    </row>
    <row r="492">
      <c r="A492" t="n">
        <v>4</v>
      </c>
      <c r="B492" t="n">
        <v>130</v>
      </c>
      <c r="C492" t="inlineStr">
        <is>
          <t xml:space="preserve">CONCLUIDO	</t>
        </is>
      </c>
      <c r="D492" t="n">
        <v>3.4114</v>
      </c>
      <c r="E492" t="n">
        <v>29.31</v>
      </c>
      <c r="F492" t="n">
        <v>20.69</v>
      </c>
      <c r="G492" t="n">
        <v>10.43</v>
      </c>
      <c r="H492" t="n">
        <v>0.14</v>
      </c>
      <c r="I492" t="n">
        <v>119</v>
      </c>
      <c r="J492" t="n">
        <v>254.66</v>
      </c>
      <c r="K492" t="n">
        <v>59.19</v>
      </c>
      <c r="L492" t="n">
        <v>2</v>
      </c>
      <c r="M492" t="n">
        <v>117</v>
      </c>
      <c r="N492" t="n">
        <v>63.47</v>
      </c>
      <c r="O492" t="n">
        <v>31642.55</v>
      </c>
      <c r="P492" t="n">
        <v>328.07</v>
      </c>
      <c r="Q492" t="n">
        <v>2104.49</v>
      </c>
      <c r="R492" t="n">
        <v>171.89</v>
      </c>
      <c r="S492" t="n">
        <v>60.53</v>
      </c>
      <c r="T492" t="n">
        <v>55356.31</v>
      </c>
      <c r="U492" t="n">
        <v>0.35</v>
      </c>
      <c r="V492" t="n">
        <v>0.83</v>
      </c>
      <c r="W492" t="n">
        <v>0.35</v>
      </c>
      <c r="X492" t="n">
        <v>3.41</v>
      </c>
      <c r="Y492" t="n">
        <v>1</v>
      </c>
      <c r="Z492" t="n">
        <v>10</v>
      </c>
    </row>
    <row r="493">
      <c r="A493" t="n">
        <v>5</v>
      </c>
      <c r="B493" t="n">
        <v>130</v>
      </c>
      <c r="C493" t="inlineStr">
        <is>
          <t xml:space="preserve">CONCLUIDO	</t>
        </is>
      </c>
      <c r="D493" t="n">
        <v>3.5603</v>
      </c>
      <c r="E493" t="n">
        <v>28.09</v>
      </c>
      <c r="F493" t="n">
        <v>20.25</v>
      </c>
      <c r="G493" t="n">
        <v>11.79</v>
      </c>
      <c r="H493" t="n">
        <v>0.16</v>
      </c>
      <c r="I493" t="n">
        <v>103</v>
      </c>
      <c r="J493" t="n">
        <v>255.12</v>
      </c>
      <c r="K493" t="n">
        <v>59.19</v>
      </c>
      <c r="L493" t="n">
        <v>2.25</v>
      </c>
      <c r="M493" t="n">
        <v>101</v>
      </c>
      <c r="N493" t="n">
        <v>63.67</v>
      </c>
      <c r="O493" t="n">
        <v>31698.72</v>
      </c>
      <c r="P493" t="n">
        <v>319.29</v>
      </c>
      <c r="Q493" t="n">
        <v>2104.47</v>
      </c>
      <c r="R493" t="n">
        <v>157.58</v>
      </c>
      <c r="S493" t="n">
        <v>60.53</v>
      </c>
      <c r="T493" t="n">
        <v>48281.18</v>
      </c>
      <c r="U493" t="n">
        <v>0.38</v>
      </c>
      <c r="V493" t="n">
        <v>0.85</v>
      </c>
      <c r="W493" t="n">
        <v>0.32</v>
      </c>
      <c r="X493" t="n">
        <v>2.97</v>
      </c>
      <c r="Y493" t="n">
        <v>1</v>
      </c>
      <c r="Z493" t="n">
        <v>10</v>
      </c>
    </row>
    <row r="494">
      <c r="A494" t="n">
        <v>6</v>
      </c>
      <c r="B494" t="n">
        <v>130</v>
      </c>
      <c r="C494" t="inlineStr">
        <is>
          <t xml:space="preserve">CONCLUIDO	</t>
        </is>
      </c>
      <c r="D494" t="n">
        <v>3.6882</v>
      </c>
      <c r="E494" t="n">
        <v>27.11</v>
      </c>
      <c r="F494" t="n">
        <v>19.86</v>
      </c>
      <c r="G494" t="n">
        <v>13.09</v>
      </c>
      <c r="H494" t="n">
        <v>0.17</v>
      </c>
      <c r="I494" t="n">
        <v>91</v>
      </c>
      <c r="J494" t="n">
        <v>255.57</v>
      </c>
      <c r="K494" t="n">
        <v>59.19</v>
      </c>
      <c r="L494" t="n">
        <v>2.5</v>
      </c>
      <c r="M494" t="n">
        <v>89</v>
      </c>
      <c r="N494" t="n">
        <v>63.88</v>
      </c>
      <c r="O494" t="n">
        <v>31754.97</v>
      </c>
      <c r="P494" t="n">
        <v>311.28</v>
      </c>
      <c r="Q494" t="n">
        <v>2104.08</v>
      </c>
      <c r="R494" t="n">
        <v>144.77</v>
      </c>
      <c r="S494" t="n">
        <v>60.53</v>
      </c>
      <c r="T494" t="n">
        <v>41936.72</v>
      </c>
      <c r="U494" t="n">
        <v>0.42</v>
      </c>
      <c r="V494" t="n">
        <v>0.87</v>
      </c>
      <c r="W494" t="n">
        <v>0.31</v>
      </c>
      <c r="X494" t="n">
        <v>2.58</v>
      </c>
      <c r="Y494" t="n">
        <v>1</v>
      </c>
      <c r="Z494" t="n">
        <v>10</v>
      </c>
    </row>
    <row r="495">
      <c r="A495" t="n">
        <v>7</v>
      </c>
      <c r="B495" t="n">
        <v>130</v>
      </c>
      <c r="C495" t="inlineStr">
        <is>
          <t xml:space="preserve">CONCLUIDO	</t>
        </is>
      </c>
      <c r="D495" t="n">
        <v>3.8009</v>
      </c>
      <c r="E495" t="n">
        <v>26.31</v>
      </c>
      <c r="F495" t="n">
        <v>19.54</v>
      </c>
      <c r="G495" t="n">
        <v>14.48</v>
      </c>
      <c r="H495" t="n">
        <v>0.19</v>
      </c>
      <c r="I495" t="n">
        <v>81</v>
      </c>
      <c r="J495" t="n">
        <v>256.03</v>
      </c>
      <c r="K495" t="n">
        <v>59.19</v>
      </c>
      <c r="L495" t="n">
        <v>2.75</v>
      </c>
      <c r="M495" t="n">
        <v>79</v>
      </c>
      <c r="N495" t="n">
        <v>64.09</v>
      </c>
      <c r="O495" t="n">
        <v>31811.29</v>
      </c>
      <c r="P495" t="n">
        <v>304.42</v>
      </c>
      <c r="Q495" t="n">
        <v>2103.96</v>
      </c>
      <c r="R495" t="n">
        <v>134.44</v>
      </c>
      <c r="S495" t="n">
        <v>60.53</v>
      </c>
      <c r="T495" t="n">
        <v>36820.07</v>
      </c>
      <c r="U495" t="n">
        <v>0.45</v>
      </c>
      <c r="V495" t="n">
        <v>0.88</v>
      </c>
      <c r="W495" t="n">
        <v>0.29</v>
      </c>
      <c r="X495" t="n">
        <v>2.27</v>
      </c>
      <c r="Y495" t="n">
        <v>1</v>
      </c>
      <c r="Z495" t="n">
        <v>10</v>
      </c>
    </row>
    <row r="496">
      <c r="A496" t="n">
        <v>8</v>
      </c>
      <c r="B496" t="n">
        <v>130</v>
      </c>
      <c r="C496" t="inlineStr">
        <is>
          <t xml:space="preserve">CONCLUIDO	</t>
        </is>
      </c>
      <c r="D496" t="n">
        <v>3.8926</v>
      </c>
      <c r="E496" t="n">
        <v>25.69</v>
      </c>
      <c r="F496" t="n">
        <v>19.32</v>
      </c>
      <c r="G496" t="n">
        <v>15.88</v>
      </c>
      <c r="H496" t="n">
        <v>0.21</v>
      </c>
      <c r="I496" t="n">
        <v>73</v>
      </c>
      <c r="J496" t="n">
        <v>256.49</v>
      </c>
      <c r="K496" t="n">
        <v>59.19</v>
      </c>
      <c r="L496" t="n">
        <v>3</v>
      </c>
      <c r="M496" t="n">
        <v>71</v>
      </c>
      <c r="N496" t="n">
        <v>64.29000000000001</v>
      </c>
      <c r="O496" t="n">
        <v>31867.69</v>
      </c>
      <c r="P496" t="n">
        <v>299.25</v>
      </c>
      <c r="Q496" t="n">
        <v>2104.01</v>
      </c>
      <c r="R496" t="n">
        <v>126.9</v>
      </c>
      <c r="S496" t="n">
        <v>60.53</v>
      </c>
      <c r="T496" t="n">
        <v>33092.34</v>
      </c>
      <c r="U496" t="n">
        <v>0.48</v>
      </c>
      <c r="V496" t="n">
        <v>0.89</v>
      </c>
      <c r="W496" t="n">
        <v>0.28</v>
      </c>
      <c r="X496" t="n">
        <v>2.04</v>
      </c>
      <c r="Y496" t="n">
        <v>1</v>
      </c>
      <c r="Z496" t="n">
        <v>10</v>
      </c>
    </row>
    <row r="497">
      <c r="A497" t="n">
        <v>9</v>
      </c>
      <c r="B497" t="n">
        <v>130</v>
      </c>
      <c r="C497" t="inlineStr">
        <is>
          <t xml:space="preserve">CONCLUIDO	</t>
        </is>
      </c>
      <c r="D497" t="n">
        <v>3.9786</v>
      </c>
      <c r="E497" t="n">
        <v>25.13</v>
      </c>
      <c r="F497" t="n">
        <v>19.1</v>
      </c>
      <c r="G497" t="n">
        <v>17.37</v>
      </c>
      <c r="H497" t="n">
        <v>0.23</v>
      </c>
      <c r="I497" t="n">
        <v>66</v>
      </c>
      <c r="J497" t="n">
        <v>256.95</v>
      </c>
      <c r="K497" t="n">
        <v>59.19</v>
      </c>
      <c r="L497" t="n">
        <v>3.25</v>
      </c>
      <c r="M497" t="n">
        <v>64</v>
      </c>
      <c r="N497" t="n">
        <v>64.5</v>
      </c>
      <c r="O497" t="n">
        <v>31924.29</v>
      </c>
      <c r="P497" t="n">
        <v>293.99</v>
      </c>
      <c r="Q497" t="n">
        <v>2104.12</v>
      </c>
      <c r="R497" t="n">
        <v>120.1</v>
      </c>
      <c r="S497" t="n">
        <v>60.53</v>
      </c>
      <c r="T497" t="n">
        <v>29723.68</v>
      </c>
      <c r="U497" t="n">
        <v>0.5</v>
      </c>
      <c r="V497" t="n">
        <v>0.9</v>
      </c>
      <c r="W497" t="n">
        <v>0.27</v>
      </c>
      <c r="X497" t="n">
        <v>1.82</v>
      </c>
      <c r="Y497" t="n">
        <v>1</v>
      </c>
      <c r="Z497" t="n">
        <v>10</v>
      </c>
    </row>
    <row r="498">
      <c r="A498" t="n">
        <v>10</v>
      </c>
      <c r="B498" t="n">
        <v>130</v>
      </c>
      <c r="C498" t="inlineStr">
        <is>
          <t xml:space="preserve">CONCLUIDO	</t>
        </is>
      </c>
      <c r="D498" t="n">
        <v>4.044</v>
      </c>
      <c r="E498" t="n">
        <v>24.73</v>
      </c>
      <c r="F498" t="n">
        <v>18.94</v>
      </c>
      <c r="G498" t="n">
        <v>18.63</v>
      </c>
      <c r="H498" t="n">
        <v>0.24</v>
      </c>
      <c r="I498" t="n">
        <v>61</v>
      </c>
      <c r="J498" t="n">
        <v>257.41</v>
      </c>
      <c r="K498" t="n">
        <v>59.19</v>
      </c>
      <c r="L498" t="n">
        <v>3.5</v>
      </c>
      <c r="M498" t="n">
        <v>59</v>
      </c>
      <c r="N498" t="n">
        <v>64.70999999999999</v>
      </c>
      <c r="O498" t="n">
        <v>31980.84</v>
      </c>
      <c r="P498" t="n">
        <v>289.65</v>
      </c>
      <c r="Q498" t="n">
        <v>2104.14</v>
      </c>
      <c r="R498" t="n">
        <v>114.52</v>
      </c>
      <c r="S498" t="n">
        <v>60.53</v>
      </c>
      <c r="T498" t="n">
        <v>26961.71</v>
      </c>
      <c r="U498" t="n">
        <v>0.53</v>
      </c>
      <c r="V498" t="n">
        <v>0.91</v>
      </c>
      <c r="W498" t="n">
        <v>0.26</v>
      </c>
      <c r="X498" t="n">
        <v>1.66</v>
      </c>
      <c r="Y498" t="n">
        <v>1</v>
      </c>
      <c r="Z498" t="n">
        <v>10</v>
      </c>
    </row>
    <row r="499">
      <c r="A499" t="n">
        <v>11</v>
      </c>
      <c r="B499" t="n">
        <v>130</v>
      </c>
      <c r="C499" t="inlineStr">
        <is>
          <t xml:space="preserve">CONCLUIDO	</t>
        </is>
      </c>
      <c r="D499" t="n">
        <v>4.1289</v>
      </c>
      <c r="E499" t="n">
        <v>24.22</v>
      </c>
      <c r="F499" t="n">
        <v>18.68</v>
      </c>
      <c r="G499" t="n">
        <v>20.01</v>
      </c>
      <c r="H499" t="n">
        <v>0.26</v>
      </c>
      <c r="I499" t="n">
        <v>56</v>
      </c>
      <c r="J499" t="n">
        <v>257.86</v>
      </c>
      <c r="K499" t="n">
        <v>59.19</v>
      </c>
      <c r="L499" t="n">
        <v>3.75</v>
      </c>
      <c r="M499" t="n">
        <v>54</v>
      </c>
      <c r="N499" t="n">
        <v>64.92</v>
      </c>
      <c r="O499" t="n">
        <v>32037.48</v>
      </c>
      <c r="P499" t="n">
        <v>283.73</v>
      </c>
      <c r="Q499" t="n">
        <v>2104.09</v>
      </c>
      <c r="R499" t="n">
        <v>105.73</v>
      </c>
      <c r="S499" t="n">
        <v>60.53</v>
      </c>
      <c r="T499" t="n">
        <v>22589.96</v>
      </c>
      <c r="U499" t="n">
        <v>0.57</v>
      </c>
      <c r="V499" t="n">
        <v>0.92</v>
      </c>
      <c r="W499" t="n">
        <v>0.25</v>
      </c>
      <c r="X499" t="n">
        <v>1.4</v>
      </c>
      <c r="Y499" t="n">
        <v>1</v>
      </c>
      <c r="Z499" t="n">
        <v>10</v>
      </c>
    </row>
    <row r="500">
      <c r="A500" t="n">
        <v>12</v>
      </c>
      <c r="B500" t="n">
        <v>130</v>
      </c>
      <c r="C500" t="inlineStr">
        <is>
          <t xml:space="preserve">CONCLUIDO	</t>
        </is>
      </c>
      <c r="D500" t="n">
        <v>4.1743</v>
      </c>
      <c r="E500" t="n">
        <v>23.96</v>
      </c>
      <c r="F500" t="n">
        <v>18.61</v>
      </c>
      <c r="G500" t="n">
        <v>21.47</v>
      </c>
      <c r="H500" t="n">
        <v>0.28</v>
      </c>
      <c r="I500" t="n">
        <v>52</v>
      </c>
      <c r="J500" t="n">
        <v>258.32</v>
      </c>
      <c r="K500" t="n">
        <v>59.19</v>
      </c>
      <c r="L500" t="n">
        <v>4</v>
      </c>
      <c r="M500" t="n">
        <v>50</v>
      </c>
      <c r="N500" t="n">
        <v>65.13</v>
      </c>
      <c r="O500" t="n">
        <v>32094.19</v>
      </c>
      <c r="P500" t="n">
        <v>280.67</v>
      </c>
      <c r="Q500" t="n">
        <v>2104.07</v>
      </c>
      <c r="R500" t="n">
        <v>104.39</v>
      </c>
      <c r="S500" t="n">
        <v>60.53</v>
      </c>
      <c r="T500" t="n">
        <v>21938.61</v>
      </c>
      <c r="U500" t="n">
        <v>0.58</v>
      </c>
      <c r="V500" t="n">
        <v>0.92</v>
      </c>
      <c r="W500" t="n">
        <v>0.22</v>
      </c>
      <c r="X500" t="n">
        <v>1.33</v>
      </c>
      <c r="Y500" t="n">
        <v>1</v>
      </c>
      <c r="Z500" t="n">
        <v>10</v>
      </c>
    </row>
    <row r="501">
      <c r="A501" t="n">
        <v>13</v>
      </c>
      <c r="B501" t="n">
        <v>130</v>
      </c>
      <c r="C501" t="inlineStr">
        <is>
          <t xml:space="preserve">CONCLUIDO	</t>
        </is>
      </c>
      <c r="D501" t="n">
        <v>4.1691</v>
      </c>
      <c r="E501" t="n">
        <v>23.99</v>
      </c>
      <c r="F501" t="n">
        <v>18.79</v>
      </c>
      <c r="G501" t="n">
        <v>23</v>
      </c>
      <c r="H501" t="n">
        <v>0.29</v>
      </c>
      <c r="I501" t="n">
        <v>49</v>
      </c>
      <c r="J501" t="n">
        <v>258.78</v>
      </c>
      <c r="K501" t="n">
        <v>59.19</v>
      </c>
      <c r="L501" t="n">
        <v>4.25</v>
      </c>
      <c r="M501" t="n">
        <v>47</v>
      </c>
      <c r="N501" t="n">
        <v>65.34</v>
      </c>
      <c r="O501" t="n">
        <v>32150.98</v>
      </c>
      <c r="P501" t="n">
        <v>282.25</v>
      </c>
      <c r="Q501" t="n">
        <v>2104.06</v>
      </c>
      <c r="R501" t="n">
        <v>110.27</v>
      </c>
      <c r="S501" t="n">
        <v>60.53</v>
      </c>
      <c r="T501" t="n">
        <v>24894.5</v>
      </c>
      <c r="U501" t="n">
        <v>0.55</v>
      </c>
      <c r="V501" t="n">
        <v>0.91</v>
      </c>
      <c r="W501" t="n">
        <v>0.24</v>
      </c>
      <c r="X501" t="n">
        <v>1.51</v>
      </c>
      <c r="Y501" t="n">
        <v>1</v>
      </c>
      <c r="Z501" t="n">
        <v>10</v>
      </c>
    </row>
    <row r="502">
      <c r="A502" t="n">
        <v>14</v>
      </c>
      <c r="B502" t="n">
        <v>130</v>
      </c>
      <c r="C502" t="inlineStr">
        <is>
          <t xml:space="preserve">CONCLUIDO	</t>
        </is>
      </c>
      <c r="D502" t="n">
        <v>4.2218</v>
      </c>
      <c r="E502" t="n">
        <v>23.69</v>
      </c>
      <c r="F502" t="n">
        <v>18.63</v>
      </c>
      <c r="G502" t="n">
        <v>24.3</v>
      </c>
      <c r="H502" t="n">
        <v>0.31</v>
      </c>
      <c r="I502" t="n">
        <v>46</v>
      </c>
      <c r="J502" t="n">
        <v>259.25</v>
      </c>
      <c r="K502" t="n">
        <v>59.19</v>
      </c>
      <c r="L502" t="n">
        <v>4.5</v>
      </c>
      <c r="M502" t="n">
        <v>44</v>
      </c>
      <c r="N502" t="n">
        <v>65.55</v>
      </c>
      <c r="O502" t="n">
        <v>32207.85</v>
      </c>
      <c r="P502" t="n">
        <v>278.01</v>
      </c>
      <c r="Q502" t="n">
        <v>2103.94</v>
      </c>
      <c r="R502" t="n">
        <v>105.07</v>
      </c>
      <c r="S502" t="n">
        <v>60.53</v>
      </c>
      <c r="T502" t="n">
        <v>22311.15</v>
      </c>
      <c r="U502" t="n">
        <v>0.58</v>
      </c>
      <c r="V502" t="n">
        <v>0.92</v>
      </c>
      <c r="W502" t="n">
        <v>0.24</v>
      </c>
      <c r="X502" t="n">
        <v>1.36</v>
      </c>
      <c r="Y502" t="n">
        <v>1</v>
      </c>
      <c r="Z502" t="n">
        <v>10</v>
      </c>
    </row>
    <row r="503">
      <c r="A503" t="n">
        <v>15</v>
      </c>
      <c r="B503" t="n">
        <v>130</v>
      </c>
      <c r="C503" t="inlineStr">
        <is>
          <t xml:space="preserve">CONCLUIDO	</t>
        </is>
      </c>
      <c r="D503" t="n">
        <v>4.2681</v>
      </c>
      <c r="E503" t="n">
        <v>23.43</v>
      </c>
      <c r="F503" t="n">
        <v>18.52</v>
      </c>
      <c r="G503" t="n">
        <v>25.85</v>
      </c>
      <c r="H503" t="n">
        <v>0.33</v>
      </c>
      <c r="I503" t="n">
        <v>43</v>
      </c>
      <c r="J503" t="n">
        <v>259.71</v>
      </c>
      <c r="K503" t="n">
        <v>59.19</v>
      </c>
      <c r="L503" t="n">
        <v>4.75</v>
      </c>
      <c r="M503" t="n">
        <v>41</v>
      </c>
      <c r="N503" t="n">
        <v>65.76000000000001</v>
      </c>
      <c r="O503" t="n">
        <v>32264.79</v>
      </c>
      <c r="P503" t="n">
        <v>274.32</v>
      </c>
      <c r="Q503" t="n">
        <v>2103.93</v>
      </c>
      <c r="R503" t="n">
        <v>101.32</v>
      </c>
      <c r="S503" t="n">
        <v>60.53</v>
      </c>
      <c r="T503" t="n">
        <v>20449.48</v>
      </c>
      <c r="U503" t="n">
        <v>0.6</v>
      </c>
      <c r="V503" t="n">
        <v>0.93</v>
      </c>
      <c r="W503" t="n">
        <v>0.23</v>
      </c>
      <c r="X503" t="n">
        <v>1.24</v>
      </c>
      <c r="Y503" t="n">
        <v>1</v>
      </c>
      <c r="Z503" t="n">
        <v>10</v>
      </c>
    </row>
    <row r="504">
      <c r="A504" t="n">
        <v>16</v>
      </c>
      <c r="B504" t="n">
        <v>130</v>
      </c>
      <c r="C504" t="inlineStr">
        <is>
          <t xml:space="preserve">CONCLUIDO	</t>
        </is>
      </c>
      <c r="D504" t="n">
        <v>4.3183</v>
      </c>
      <c r="E504" t="n">
        <v>23.16</v>
      </c>
      <c r="F504" t="n">
        <v>18.4</v>
      </c>
      <c r="G504" t="n">
        <v>27.6</v>
      </c>
      <c r="H504" t="n">
        <v>0.34</v>
      </c>
      <c r="I504" t="n">
        <v>40</v>
      </c>
      <c r="J504" t="n">
        <v>260.17</v>
      </c>
      <c r="K504" t="n">
        <v>59.19</v>
      </c>
      <c r="L504" t="n">
        <v>5</v>
      </c>
      <c r="M504" t="n">
        <v>38</v>
      </c>
      <c r="N504" t="n">
        <v>65.98</v>
      </c>
      <c r="O504" t="n">
        <v>32321.82</v>
      </c>
      <c r="P504" t="n">
        <v>270.67</v>
      </c>
      <c r="Q504" t="n">
        <v>2104.1</v>
      </c>
      <c r="R504" t="n">
        <v>96.98999999999999</v>
      </c>
      <c r="S504" t="n">
        <v>60.53</v>
      </c>
      <c r="T504" t="n">
        <v>18298.8</v>
      </c>
      <c r="U504" t="n">
        <v>0.62</v>
      </c>
      <c r="V504" t="n">
        <v>0.93</v>
      </c>
      <c r="W504" t="n">
        <v>0.23</v>
      </c>
      <c r="X504" t="n">
        <v>1.12</v>
      </c>
      <c r="Y504" t="n">
        <v>1</v>
      </c>
      <c r="Z504" t="n">
        <v>10</v>
      </c>
    </row>
    <row r="505">
      <c r="A505" t="n">
        <v>17</v>
      </c>
      <c r="B505" t="n">
        <v>130</v>
      </c>
      <c r="C505" t="inlineStr">
        <is>
          <t xml:space="preserve">CONCLUIDO	</t>
        </is>
      </c>
      <c r="D505" t="n">
        <v>4.3467</v>
      </c>
      <c r="E505" t="n">
        <v>23.01</v>
      </c>
      <c r="F505" t="n">
        <v>18.34</v>
      </c>
      <c r="G505" t="n">
        <v>28.96</v>
      </c>
      <c r="H505" t="n">
        <v>0.36</v>
      </c>
      <c r="I505" t="n">
        <v>38</v>
      </c>
      <c r="J505" t="n">
        <v>260.63</v>
      </c>
      <c r="K505" t="n">
        <v>59.19</v>
      </c>
      <c r="L505" t="n">
        <v>5.25</v>
      </c>
      <c r="M505" t="n">
        <v>36</v>
      </c>
      <c r="N505" t="n">
        <v>66.19</v>
      </c>
      <c r="O505" t="n">
        <v>32378.93</v>
      </c>
      <c r="P505" t="n">
        <v>267.65</v>
      </c>
      <c r="Q505" t="n">
        <v>2103.86</v>
      </c>
      <c r="R505" t="n">
        <v>95.45</v>
      </c>
      <c r="S505" t="n">
        <v>60.53</v>
      </c>
      <c r="T505" t="n">
        <v>17539</v>
      </c>
      <c r="U505" t="n">
        <v>0.63</v>
      </c>
      <c r="V505" t="n">
        <v>0.9399999999999999</v>
      </c>
      <c r="W505" t="n">
        <v>0.22</v>
      </c>
      <c r="X505" t="n">
        <v>1.07</v>
      </c>
      <c r="Y505" t="n">
        <v>1</v>
      </c>
      <c r="Z505" t="n">
        <v>10</v>
      </c>
    </row>
    <row r="506">
      <c r="A506" t="n">
        <v>18</v>
      </c>
      <c r="B506" t="n">
        <v>130</v>
      </c>
      <c r="C506" t="inlineStr">
        <is>
          <t xml:space="preserve">CONCLUIDO	</t>
        </is>
      </c>
      <c r="D506" t="n">
        <v>4.3765</v>
      </c>
      <c r="E506" t="n">
        <v>22.85</v>
      </c>
      <c r="F506" t="n">
        <v>18.28</v>
      </c>
      <c r="G506" t="n">
        <v>30.47</v>
      </c>
      <c r="H506" t="n">
        <v>0.37</v>
      </c>
      <c r="I506" t="n">
        <v>36</v>
      </c>
      <c r="J506" t="n">
        <v>261.1</v>
      </c>
      <c r="K506" t="n">
        <v>59.19</v>
      </c>
      <c r="L506" t="n">
        <v>5.5</v>
      </c>
      <c r="M506" t="n">
        <v>34</v>
      </c>
      <c r="N506" t="n">
        <v>66.40000000000001</v>
      </c>
      <c r="O506" t="n">
        <v>32436.11</v>
      </c>
      <c r="P506" t="n">
        <v>265.36</v>
      </c>
      <c r="Q506" t="n">
        <v>2103.96</v>
      </c>
      <c r="R506" t="n">
        <v>93.34999999999999</v>
      </c>
      <c r="S506" t="n">
        <v>60.53</v>
      </c>
      <c r="T506" t="n">
        <v>16500.31</v>
      </c>
      <c r="U506" t="n">
        <v>0.65</v>
      </c>
      <c r="V506" t="n">
        <v>0.9399999999999999</v>
      </c>
      <c r="W506" t="n">
        <v>0.22</v>
      </c>
      <c r="X506" t="n">
        <v>1.01</v>
      </c>
      <c r="Y506" t="n">
        <v>1</v>
      </c>
      <c r="Z506" t="n">
        <v>10</v>
      </c>
    </row>
    <row r="507">
      <c r="A507" t="n">
        <v>19</v>
      </c>
      <c r="B507" t="n">
        <v>130</v>
      </c>
      <c r="C507" t="inlineStr">
        <is>
          <t xml:space="preserve">CONCLUIDO	</t>
        </is>
      </c>
      <c r="D507" t="n">
        <v>4.4048</v>
      </c>
      <c r="E507" t="n">
        <v>22.7</v>
      </c>
      <c r="F507" t="n">
        <v>18.24</v>
      </c>
      <c r="G507" t="n">
        <v>32.18</v>
      </c>
      <c r="H507" t="n">
        <v>0.39</v>
      </c>
      <c r="I507" t="n">
        <v>34</v>
      </c>
      <c r="J507" t="n">
        <v>261.56</v>
      </c>
      <c r="K507" t="n">
        <v>59.19</v>
      </c>
      <c r="L507" t="n">
        <v>5.75</v>
      </c>
      <c r="M507" t="n">
        <v>32</v>
      </c>
      <c r="N507" t="n">
        <v>66.62</v>
      </c>
      <c r="O507" t="n">
        <v>32493.38</v>
      </c>
      <c r="P507" t="n">
        <v>262.54</v>
      </c>
      <c r="Q507" t="n">
        <v>2104.07</v>
      </c>
      <c r="R507" t="n">
        <v>91.81</v>
      </c>
      <c r="S507" t="n">
        <v>60.53</v>
      </c>
      <c r="T507" t="n">
        <v>15739.59</v>
      </c>
      <c r="U507" t="n">
        <v>0.66</v>
      </c>
      <c r="V507" t="n">
        <v>0.9399999999999999</v>
      </c>
      <c r="W507" t="n">
        <v>0.22</v>
      </c>
      <c r="X507" t="n">
        <v>0.96</v>
      </c>
      <c r="Y507" t="n">
        <v>1</v>
      </c>
      <c r="Z507" t="n">
        <v>10</v>
      </c>
    </row>
    <row r="508">
      <c r="A508" t="n">
        <v>20</v>
      </c>
      <c r="B508" t="n">
        <v>130</v>
      </c>
      <c r="C508" t="inlineStr">
        <is>
          <t xml:space="preserve">CONCLUIDO	</t>
        </is>
      </c>
      <c r="D508" t="n">
        <v>4.4403</v>
      </c>
      <c r="E508" t="n">
        <v>22.52</v>
      </c>
      <c r="F508" t="n">
        <v>18.15</v>
      </c>
      <c r="G508" t="n">
        <v>34.03</v>
      </c>
      <c r="H508" t="n">
        <v>0.41</v>
      </c>
      <c r="I508" t="n">
        <v>32</v>
      </c>
      <c r="J508" t="n">
        <v>262.03</v>
      </c>
      <c r="K508" t="n">
        <v>59.19</v>
      </c>
      <c r="L508" t="n">
        <v>6</v>
      </c>
      <c r="M508" t="n">
        <v>30</v>
      </c>
      <c r="N508" t="n">
        <v>66.83</v>
      </c>
      <c r="O508" t="n">
        <v>32550.72</v>
      </c>
      <c r="P508" t="n">
        <v>259.04</v>
      </c>
      <c r="Q508" t="n">
        <v>2103.9</v>
      </c>
      <c r="R508" t="n">
        <v>89.01000000000001</v>
      </c>
      <c r="S508" t="n">
        <v>60.53</v>
      </c>
      <c r="T508" t="n">
        <v>14349.72</v>
      </c>
      <c r="U508" t="n">
        <v>0.68</v>
      </c>
      <c r="V508" t="n">
        <v>0.95</v>
      </c>
      <c r="W508" t="n">
        <v>0.22</v>
      </c>
      <c r="X508" t="n">
        <v>0.87</v>
      </c>
      <c r="Y508" t="n">
        <v>1</v>
      </c>
      <c r="Z508" t="n">
        <v>10</v>
      </c>
    </row>
    <row r="509">
      <c r="A509" t="n">
        <v>21</v>
      </c>
      <c r="B509" t="n">
        <v>130</v>
      </c>
      <c r="C509" t="inlineStr">
        <is>
          <t xml:space="preserve">CONCLUIDO	</t>
        </is>
      </c>
      <c r="D509" t="n">
        <v>4.4553</v>
      </c>
      <c r="E509" t="n">
        <v>22.44</v>
      </c>
      <c r="F509" t="n">
        <v>18.12</v>
      </c>
      <c r="G509" t="n">
        <v>35.08</v>
      </c>
      <c r="H509" t="n">
        <v>0.42</v>
      </c>
      <c r="I509" t="n">
        <v>31</v>
      </c>
      <c r="J509" t="n">
        <v>262.49</v>
      </c>
      <c r="K509" t="n">
        <v>59.19</v>
      </c>
      <c r="L509" t="n">
        <v>6.25</v>
      </c>
      <c r="M509" t="n">
        <v>29</v>
      </c>
      <c r="N509" t="n">
        <v>67.05</v>
      </c>
      <c r="O509" t="n">
        <v>32608.15</v>
      </c>
      <c r="P509" t="n">
        <v>257.01</v>
      </c>
      <c r="Q509" t="n">
        <v>2103.87</v>
      </c>
      <c r="R509" t="n">
        <v>88.25</v>
      </c>
      <c r="S509" t="n">
        <v>60.53</v>
      </c>
      <c r="T509" t="n">
        <v>13977.39</v>
      </c>
      <c r="U509" t="n">
        <v>0.6899999999999999</v>
      </c>
      <c r="V509" t="n">
        <v>0.95</v>
      </c>
      <c r="W509" t="n">
        <v>0.21</v>
      </c>
      <c r="X509" t="n">
        <v>0.85</v>
      </c>
      <c r="Y509" t="n">
        <v>1</v>
      </c>
      <c r="Z509" t="n">
        <v>10</v>
      </c>
    </row>
    <row r="510">
      <c r="A510" t="n">
        <v>22</v>
      </c>
      <c r="B510" t="n">
        <v>130</v>
      </c>
      <c r="C510" t="inlineStr">
        <is>
          <t xml:space="preserve">CONCLUIDO	</t>
        </is>
      </c>
      <c r="D510" t="n">
        <v>4.4885</v>
      </c>
      <c r="E510" t="n">
        <v>22.28</v>
      </c>
      <c r="F510" t="n">
        <v>18.06</v>
      </c>
      <c r="G510" t="n">
        <v>37.36</v>
      </c>
      <c r="H510" t="n">
        <v>0.44</v>
      </c>
      <c r="I510" t="n">
        <v>29</v>
      </c>
      <c r="J510" t="n">
        <v>262.96</v>
      </c>
      <c r="K510" t="n">
        <v>59.19</v>
      </c>
      <c r="L510" t="n">
        <v>6.5</v>
      </c>
      <c r="M510" t="n">
        <v>27</v>
      </c>
      <c r="N510" t="n">
        <v>67.26000000000001</v>
      </c>
      <c r="O510" t="n">
        <v>32665.66</v>
      </c>
      <c r="P510" t="n">
        <v>253.76</v>
      </c>
      <c r="Q510" t="n">
        <v>2103.93</v>
      </c>
      <c r="R510" t="n">
        <v>85.78</v>
      </c>
      <c r="S510" t="n">
        <v>60.53</v>
      </c>
      <c r="T510" t="n">
        <v>12750.55</v>
      </c>
      <c r="U510" t="n">
        <v>0.71</v>
      </c>
      <c r="V510" t="n">
        <v>0.95</v>
      </c>
      <c r="W510" t="n">
        <v>0.21</v>
      </c>
      <c r="X510" t="n">
        <v>0.78</v>
      </c>
      <c r="Y510" t="n">
        <v>1</v>
      </c>
      <c r="Z510" t="n">
        <v>10</v>
      </c>
    </row>
    <row r="511">
      <c r="A511" t="n">
        <v>23</v>
      </c>
      <c r="B511" t="n">
        <v>130</v>
      </c>
      <c r="C511" t="inlineStr">
        <is>
          <t xml:space="preserve">CONCLUIDO	</t>
        </is>
      </c>
      <c r="D511" t="n">
        <v>4.513</v>
      </c>
      <c r="E511" t="n">
        <v>22.16</v>
      </c>
      <c r="F511" t="n">
        <v>17.98</v>
      </c>
      <c r="G511" t="n">
        <v>38.54</v>
      </c>
      <c r="H511" t="n">
        <v>0.46</v>
      </c>
      <c r="I511" t="n">
        <v>28</v>
      </c>
      <c r="J511" t="n">
        <v>263.42</v>
      </c>
      <c r="K511" t="n">
        <v>59.19</v>
      </c>
      <c r="L511" t="n">
        <v>6.75</v>
      </c>
      <c r="M511" t="n">
        <v>26</v>
      </c>
      <c r="N511" t="n">
        <v>67.48</v>
      </c>
      <c r="O511" t="n">
        <v>32723.25</v>
      </c>
      <c r="P511" t="n">
        <v>250.68</v>
      </c>
      <c r="Q511" t="n">
        <v>2103.95</v>
      </c>
      <c r="R511" t="n">
        <v>83.5</v>
      </c>
      <c r="S511" t="n">
        <v>60.53</v>
      </c>
      <c r="T511" t="n">
        <v>11613.92</v>
      </c>
      <c r="U511" t="n">
        <v>0.72</v>
      </c>
      <c r="V511" t="n">
        <v>0.96</v>
      </c>
      <c r="W511" t="n">
        <v>0.21</v>
      </c>
      <c r="X511" t="n">
        <v>0.71</v>
      </c>
      <c r="Y511" t="n">
        <v>1</v>
      </c>
      <c r="Z511" t="n">
        <v>10</v>
      </c>
    </row>
    <row r="512">
      <c r="A512" t="n">
        <v>24</v>
      </c>
      <c r="B512" t="n">
        <v>130</v>
      </c>
      <c r="C512" t="inlineStr">
        <is>
          <t xml:space="preserve">CONCLUIDO	</t>
        </is>
      </c>
      <c r="D512" t="n">
        <v>4.545</v>
      </c>
      <c r="E512" t="n">
        <v>22</v>
      </c>
      <c r="F512" t="n">
        <v>17.88</v>
      </c>
      <c r="G512" t="n">
        <v>39.73</v>
      </c>
      <c r="H512" t="n">
        <v>0.47</v>
      </c>
      <c r="I512" t="n">
        <v>27</v>
      </c>
      <c r="J512" t="n">
        <v>263.89</v>
      </c>
      <c r="K512" t="n">
        <v>59.19</v>
      </c>
      <c r="L512" t="n">
        <v>7</v>
      </c>
      <c r="M512" t="n">
        <v>25</v>
      </c>
      <c r="N512" t="n">
        <v>67.7</v>
      </c>
      <c r="O512" t="n">
        <v>32780.92</v>
      </c>
      <c r="P512" t="n">
        <v>245.93</v>
      </c>
      <c r="Q512" t="n">
        <v>2103.88</v>
      </c>
      <c r="R512" t="n">
        <v>80.04000000000001</v>
      </c>
      <c r="S512" t="n">
        <v>60.53</v>
      </c>
      <c r="T512" t="n">
        <v>9890.879999999999</v>
      </c>
      <c r="U512" t="n">
        <v>0.76</v>
      </c>
      <c r="V512" t="n">
        <v>0.96</v>
      </c>
      <c r="W512" t="n">
        <v>0.2</v>
      </c>
      <c r="X512" t="n">
        <v>0.6</v>
      </c>
      <c r="Y512" t="n">
        <v>1</v>
      </c>
      <c r="Z512" t="n">
        <v>10</v>
      </c>
    </row>
    <row r="513">
      <c r="A513" t="n">
        <v>25</v>
      </c>
      <c r="B513" t="n">
        <v>130</v>
      </c>
      <c r="C513" t="inlineStr">
        <is>
          <t xml:space="preserve">CONCLUIDO	</t>
        </is>
      </c>
      <c r="D513" t="n">
        <v>4.5173</v>
      </c>
      <c r="E513" t="n">
        <v>22.14</v>
      </c>
      <c r="F513" t="n">
        <v>18.06</v>
      </c>
      <c r="G513" t="n">
        <v>41.68</v>
      </c>
      <c r="H513" t="n">
        <v>0.49</v>
      </c>
      <c r="I513" t="n">
        <v>26</v>
      </c>
      <c r="J513" t="n">
        <v>264.36</v>
      </c>
      <c r="K513" t="n">
        <v>59.19</v>
      </c>
      <c r="L513" t="n">
        <v>7.25</v>
      </c>
      <c r="M513" t="n">
        <v>24</v>
      </c>
      <c r="N513" t="n">
        <v>67.92</v>
      </c>
      <c r="O513" t="n">
        <v>32838.68</v>
      </c>
      <c r="P513" t="n">
        <v>248.63</v>
      </c>
      <c r="Q513" t="n">
        <v>2103.84</v>
      </c>
      <c r="R513" t="n">
        <v>86.45999999999999</v>
      </c>
      <c r="S513" t="n">
        <v>60.53</v>
      </c>
      <c r="T513" t="n">
        <v>13105.78</v>
      </c>
      <c r="U513" t="n">
        <v>0.7</v>
      </c>
      <c r="V513" t="n">
        <v>0.95</v>
      </c>
      <c r="W513" t="n">
        <v>0.21</v>
      </c>
      <c r="X513" t="n">
        <v>0.78</v>
      </c>
      <c r="Y513" t="n">
        <v>1</v>
      </c>
      <c r="Z513" t="n">
        <v>10</v>
      </c>
    </row>
    <row r="514">
      <c r="A514" t="n">
        <v>26</v>
      </c>
      <c r="B514" t="n">
        <v>130</v>
      </c>
      <c r="C514" t="inlineStr">
        <is>
          <t xml:space="preserve">CONCLUIDO	</t>
        </is>
      </c>
      <c r="D514" t="n">
        <v>4.5433</v>
      </c>
      <c r="E514" t="n">
        <v>22.01</v>
      </c>
      <c r="F514" t="n">
        <v>17.98</v>
      </c>
      <c r="G514" t="n">
        <v>43.16</v>
      </c>
      <c r="H514" t="n">
        <v>0.5</v>
      </c>
      <c r="I514" t="n">
        <v>25</v>
      </c>
      <c r="J514" t="n">
        <v>264.83</v>
      </c>
      <c r="K514" t="n">
        <v>59.19</v>
      </c>
      <c r="L514" t="n">
        <v>7.5</v>
      </c>
      <c r="M514" t="n">
        <v>23</v>
      </c>
      <c r="N514" t="n">
        <v>68.14</v>
      </c>
      <c r="O514" t="n">
        <v>32896.51</v>
      </c>
      <c r="P514" t="n">
        <v>244.66</v>
      </c>
      <c r="Q514" t="n">
        <v>2103.96</v>
      </c>
      <c r="R514" t="n">
        <v>83.76000000000001</v>
      </c>
      <c r="S514" t="n">
        <v>60.53</v>
      </c>
      <c r="T514" t="n">
        <v>11759.73</v>
      </c>
      <c r="U514" t="n">
        <v>0.72</v>
      </c>
      <c r="V514" t="n">
        <v>0.96</v>
      </c>
      <c r="W514" t="n">
        <v>0.2</v>
      </c>
      <c r="X514" t="n">
        <v>0.71</v>
      </c>
      <c r="Y514" t="n">
        <v>1</v>
      </c>
      <c r="Z514" t="n">
        <v>10</v>
      </c>
    </row>
    <row r="515">
      <c r="A515" t="n">
        <v>27</v>
      </c>
      <c r="B515" t="n">
        <v>130</v>
      </c>
      <c r="C515" t="inlineStr">
        <is>
          <t xml:space="preserve">CONCLUIDO	</t>
        </is>
      </c>
      <c r="D515" t="n">
        <v>4.5601</v>
      </c>
      <c r="E515" t="n">
        <v>21.93</v>
      </c>
      <c r="F515" t="n">
        <v>17.95</v>
      </c>
      <c r="G515" t="n">
        <v>44.88</v>
      </c>
      <c r="H515" t="n">
        <v>0.52</v>
      </c>
      <c r="I515" t="n">
        <v>24</v>
      </c>
      <c r="J515" t="n">
        <v>265.3</v>
      </c>
      <c r="K515" t="n">
        <v>59.19</v>
      </c>
      <c r="L515" t="n">
        <v>7.75</v>
      </c>
      <c r="M515" t="n">
        <v>22</v>
      </c>
      <c r="N515" t="n">
        <v>68.36</v>
      </c>
      <c r="O515" t="n">
        <v>32954.43</v>
      </c>
      <c r="P515" t="n">
        <v>241.63</v>
      </c>
      <c r="Q515" t="n">
        <v>2103.87</v>
      </c>
      <c r="R515" t="n">
        <v>82.68000000000001</v>
      </c>
      <c r="S515" t="n">
        <v>60.53</v>
      </c>
      <c r="T515" t="n">
        <v>11224.1</v>
      </c>
      <c r="U515" t="n">
        <v>0.73</v>
      </c>
      <c r="V515" t="n">
        <v>0.96</v>
      </c>
      <c r="W515" t="n">
        <v>0.2</v>
      </c>
      <c r="X515" t="n">
        <v>0.67</v>
      </c>
      <c r="Y515" t="n">
        <v>1</v>
      </c>
      <c r="Z515" t="n">
        <v>10</v>
      </c>
    </row>
    <row r="516">
      <c r="A516" t="n">
        <v>28</v>
      </c>
      <c r="B516" t="n">
        <v>130</v>
      </c>
      <c r="C516" t="inlineStr">
        <is>
          <t xml:space="preserve">CONCLUIDO	</t>
        </is>
      </c>
      <c r="D516" t="n">
        <v>4.5795</v>
      </c>
      <c r="E516" t="n">
        <v>21.84</v>
      </c>
      <c r="F516" t="n">
        <v>17.91</v>
      </c>
      <c r="G516" t="n">
        <v>46.71</v>
      </c>
      <c r="H516" t="n">
        <v>0.54</v>
      </c>
      <c r="I516" t="n">
        <v>23</v>
      </c>
      <c r="J516" t="n">
        <v>265.77</v>
      </c>
      <c r="K516" t="n">
        <v>59.19</v>
      </c>
      <c r="L516" t="n">
        <v>8</v>
      </c>
      <c r="M516" t="n">
        <v>21</v>
      </c>
      <c r="N516" t="n">
        <v>68.58</v>
      </c>
      <c r="O516" t="n">
        <v>33012.44</v>
      </c>
      <c r="P516" t="n">
        <v>239.12</v>
      </c>
      <c r="Q516" t="n">
        <v>2103.94</v>
      </c>
      <c r="R516" t="n">
        <v>81.26000000000001</v>
      </c>
      <c r="S516" t="n">
        <v>60.53</v>
      </c>
      <c r="T516" t="n">
        <v>10522.23</v>
      </c>
      <c r="U516" t="n">
        <v>0.74</v>
      </c>
      <c r="V516" t="n">
        <v>0.96</v>
      </c>
      <c r="W516" t="n">
        <v>0.2</v>
      </c>
      <c r="X516" t="n">
        <v>0.63</v>
      </c>
      <c r="Y516" t="n">
        <v>1</v>
      </c>
      <c r="Z516" t="n">
        <v>10</v>
      </c>
    </row>
    <row r="517">
      <c r="A517" t="n">
        <v>29</v>
      </c>
      <c r="B517" t="n">
        <v>130</v>
      </c>
      <c r="C517" t="inlineStr">
        <is>
          <t xml:space="preserve">CONCLUIDO	</t>
        </is>
      </c>
      <c r="D517" t="n">
        <v>4.5965</v>
      </c>
      <c r="E517" t="n">
        <v>21.76</v>
      </c>
      <c r="F517" t="n">
        <v>17.88</v>
      </c>
      <c r="G517" t="n">
        <v>48.75</v>
      </c>
      <c r="H517" t="n">
        <v>0.55</v>
      </c>
      <c r="I517" t="n">
        <v>22</v>
      </c>
      <c r="J517" t="n">
        <v>266.24</v>
      </c>
      <c r="K517" t="n">
        <v>59.19</v>
      </c>
      <c r="L517" t="n">
        <v>8.25</v>
      </c>
      <c r="M517" t="n">
        <v>20</v>
      </c>
      <c r="N517" t="n">
        <v>68.8</v>
      </c>
      <c r="O517" t="n">
        <v>33070.52</v>
      </c>
      <c r="P517" t="n">
        <v>236.04</v>
      </c>
      <c r="Q517" t="n">
        <v>2103.93</v>
      </c>
      <c r="R517" t="n">
        <v>80.09999999999999</v>
      </c>
      <c r="S517" t="n">
        <v>60.53</v>
      </c>
      <c r="T517" t="n">
        <v>9946.809999999999</v>
      </c>
      <c r="U517" t="n">
        <v>0.76</v>
      </c>
      <c r="V517" t="n">
        <v>0.96</v>
      </c>
      <c r="W517" t="n">
        <v>0.2</v>
      </c>
      <c r="X517" t="n">
        <v>0.6</v>
      </c>
      <c r="Y517" t="n">
        <v>1</v>
      </c>
      <c r="Z517" t="n">
        <v>10</v>
      </c>
    </row>
    <row r="518">
      <c r="A518" t="n">
        <v>30</v>
      </c>
      <c r="B518" t="n">
        <v>130</v>
      </c>
      <c r="C518" t="inlineStr">
        <is>
          <t xml:space="preserve">CONCLUIDO	</t>
        </is>
      </c>
      <c r="D518" t="n">
        <v>4.6102</v>
      </c>
      <c r="E518" t="n">
        <v>21.69</v>
      </c>
      <c r="F518" t="n">
        <v>17.86</v>
      </c>
      <c r="G518" t="n">
        <v>51.03</v>
      </c>
      <c r="H518" t="n">
        <v>0.57</v>
      </c>
      <c r="I518" t="n">
        <v>21</v>
      </c>
      <c r="J518" t="n">
        <v>266.71</v>
      </c>
      <c r="K518" t="n">
        <v>59.19</v>
      </c>
      <c r="L518" t="n">
        <v>8.5</v>
      </c>
      <c r="M518" t="n">
        <v>19</v>
      </c>
      <c r="N518" t="n">
        <v>69.02</v>
      </c>
      <c r="O518" t="n">
        <v>33128.7</v>
      </c>
      <c r="P518" t="n">
        <v>233.45</v>
      </c>
      <c r="Q518" t="n">
        <v>2104.05</v>
      </c>
      <c r="R518" t="n">
        <v>79.58</v>
      </c>
      <c r="S518" t="n">
        <v>60.53</v>
      </c>
      <c r="T518" t="n">
        <v>9691.08</v>
      </c>
      <c r="U518" t="n">
        <v>0.76</v>
      </c>
      <c r="V518" t="n">
        <v>0.96</v>
      </c>
      <c r="W518" t="n">
        <v>0.2</v>
      </c>
      <c r="X518" t="n">
        <v>0.58</v>
      </c>
      <c r="Y518" t="n">
        <v>1</v>
      </c>
      <c r="Z518" t="n">
        <v>10</v>
      </c>
    </row>
    <row r="519">
      <c r="A519" t="n">
        <v>31</v>
      </c>
      <c r="B519" t="n">
        <v>130</v>
      </c>
      <c r="C519" t="inlineStr">
        <is>
          <t xml:space="preserve">CONCLUIDO	</t>
        </is>
      </c>
      <c r="D519" t="n">
        <v>4.6311</v>
      </c>
      <c r="E519" t="n">
        <v>21.59</v>
      </c>
      <c r="F519" t="n">
        <v>17.81</v>
      </c>
      <c r="G519" t="n">
        <v>53.43</v>
      </c>
      <c r="H519" t="n">
        <v>0.58</v>
      </c>
      <c r="I519" t="n">
        <v>20</v>
      </c>
      <c r="J519" t="n">
        <v>267.18</v>
      </c>
      <c r="K519" t="n">
        <v>59.19</v>
      </c>
      <c r="L519" t="n">
        <v>8.75</v>
      </c>
      <c r="M519" t="n">
        <v>18</v>
      </c>
      <c r="N519" t="n">
        <v>69.23999999999999</v>
      </c>
      <c r="O519" t="n">
        <v>33186.95</v>
      </c>
      <c r="P519" t="n">
        <v>230.06</v>
      </c>
      <c r="Q519" t="n">
        <v>2103.89</v>
      </c>
      <c r="R519" t="n">
        <v>78.08</v>
      </c>
      <c r="S519" t="n">
        <v>60.53</v>
      </c>
      <c r="T519" t="n">
        <v>8944.41</v>
      </c>
      <c r="U519" t="n">
        <v>0.78</v>
      </c>
      <c r="V519" t="n">
        <v>0.96</v>
      </c>
      <c r="W519" t="n">
        <v>0.19</v>
      </c>
      <c r="X519" t="n">
        <v>0.53</v>
      </c>
      <c r="Y519" t="n">
        <v>1</v>
      </c>
      <c r="Z519" t="n">
        <v>10</v>
      </c>
    </row>
    <row r="520">
      <c r="A520" t="n">
        <v>32</v>
      </c>
      <c r="B520" t="n">
        <v>130</v>
      </c>
      <c r="C520" t="inlineStr">
        <is>
          <t xml:space="preserve">CONCLUIDO	</t>
        </is>
      </c>
      <c r="D520" t="n">
        <v>4.6331</v>
      </c>
      <c r="E520" t="n">
        <v>21.58</v>
      </c>
      <c r="F520" t="n">
        <v>17.8</v>
      </c>
      <c r="G520" t="n">
        <v>53.4</v>
      </c>
      <c r="H520" t="n">
        <v>0.6</v>
      </c>
      <c r="I520" t="n">
        <v>20</v>
      </c>
      <c r="J520" t="n">
        <v>267.66</v>
      </c>
      <c r="K520" t="n">
        <v>59.19</v>
      </c>
      <c r="L520" t="n">
        <v>9</v>
      </c>
      <c r="M520" t="n">
        <v>18</v>
      </c>
      <c r="N520" t="n">
        <v>69.45999999999999</v>
      </c>
      <c r="O520" t="n">
        <v>33245.29</v>
      </c>
      <c r="P520" t="n">
        <v>227.5</v>
      </c>
      <c r="Q520" t="n">
        <v>2103.87</v>
      </c>
      <c r="R520" t="n">
        <v>77.68000000000001</v>
      </c>
      <c r="S520" t="n">
        <v>60.53</v>
      </c>
      <c r="T520" t="n">
        <v>8743.91</v>
      </c>
      <c r="U520" t="n">
        <v>0.78</v>
      </c>
      <c r="V520" t="n">
        <v>0.97</v>
      </c>
      <c r="W520" t="n">
        <v>0.2</v>
      </c>
      <c r="X520" t="n">
        <v>0.52</v>
      </c>
      <c r="Y520" t="n">
        <v>1</v>
      </c>
      <c r="Z520" t="n">
        <v>10</v>
      </c>
    </row>
    <row r="521">
      <c r="A521" t="n">
        <v>33</v>
      </c>
      <c r="B521" t="n">
        <v>130</v>
      </c>
      <c r="C521" t="inlineStr">
        <is>
          <t xml:space="preserve">CONCLUIDO	</t>
        </is>
      </c>
      <c r="D521" t="n">
        <v>4.6573</v>
      </c>
      <c r="E521" t="n">
        <v>21.47</v>
      </c>
      <c r="F521" t="n">
        <v>17.74</v>
      </c>
      <c r="G521" t="n">
        <v>56.01</v>
      </c>
      <c r="H521" t="n">
        <v>0.61</v>
      </c>
      <c r="I521" t="n">
        <v>19</v>
      </c>
      <c r="J521" t="n">
        <v>268.13</v>
      </c>
      <c r="K521" t="n">
        <v>59.19</v>
      </c>
      <c r="L521" t="n">
        <v>9.25</v>
      </c>
      <c r="M521" t="n">
        <v>15</v>
      </c>
      <c r="N521" t="n">
        <v>69.69</v>
      </c>
      <c r="O521" t="n">
        <v>33303.72</v>
      </c>
      <c r="P521" t="n">
        <v>224.89</v>
      </c>
      <c r="Q521" t="n">
        <v>2103.89</v>
      </c>
      <c r="R521" t="n">
        <v>75.36</v>
      </c>
      <c r="S521" t="n">
        <v>60.53</v>
      </c>
      <c r="T521" t="n">
        <v>7591.78</v>
      </c>
      <c r="U521" t="n">
        <v>0.8</v>
      </c>
      <c r="V521" t="n">
        <v>0.97</v>
      </c>
      <c r="W521" t="n">
        <v>0.2</v>
      </c>
      <c r="X521" t="n">
        <v>0.46</v>
      </c>
      <c r="Y521" t="n">
        <v>1</v>
      </c>
      <c r="Z521" t="n">
        <v>10</v>
      </c>
    </row>
    <row r="522">
      <c r="A522" t="n">
        <v>34</v>
      </c>
      <c r="B522" t="n">
        <v>130</v>
      </c>
      <c r="C522" t="inlineStr">
        <is>
          <t xml:space="preserve">CONCLUIDO	</t>
        </is>
      </c>
      <c r="D522" t="n">
        <v>4.6873</v>
      </c>
      <c r="E522" t="n">
        <v>21.33</v>
      </c>
      <c r="F522" t="n">
        <v>17.65</v>
      </c>
      <c r="G522" t="n">
        <v>58.83</v>
      </c>
      <c r="H522" t="n">
        <v>0.63</v>
      </c>
      <c r="I522" t="n">
        <v>18</v>
      </c>
      <c r="J522" t="n">
        <v>268.61</v>
      </c>
      <c r="K522" t="n">
        <v>59.19</v>
      </c>
      <c r="L522" t="n">
        <v>9.5</v>
      </c>
      <c r="M522" t="n">
        <v>11</v>
      </c>
      <c r="N522" t="n">
        <v>69.91</v>
      </c>
      <c r="O522" t="n">
        <v>33362.23</v>
      </c>
      <c r="P522" t="n">
        <v>221.33</v>
      </c>
      <c r="Q522" t="n">
        <v>2103.86</v>
      </c>
      <c r="R522" t="n">
        <v>72.38</v>
      </c>
      <c r="S522" t="n">
        <v>60.53</v>
      </c>
      <c r="T522" t="n">
        <v>6103.51</v>
      </c>
      <c r="U522" t="n">
        <v>0.84</v>
      </c>
      <c r="V522" t="n">
        <v>0.97</v>
      </c>
      <c r="W522" t="n">
        <v>0.19</v>
      </c>
      <c r="X522" t="n">
        <v>0.37</v>
      </c>
      <c r="Y522" t="n">
        <v>1</v>
      </c>
      <c r="Z522" t="n">
        <v>10</v>
      </c>
    </row>
    <row r="523">
      <c r="A523" t="n">
        <v>35</v>
      </c>
      <c r="B523" t="n">
        <v>130</v>
      </c>
      <c r="C523" t="inlineStr">
        <is>
          <t xml:space="preserve">CONCLUIDO	</t>
        </is>
      </c>
      <c r="D523" t="n">
        <v>4.6439</v>
      </c>
      <c r="E523" t="n">
        <v>21.53</v>
      </c>
      <c r="F523" t="n">
        <v>17.85</v>
      </c>
      <c r="G523" t="n">
        <v>59.5</v>
      </c>
      <c r="H523" t="n">
        <v>0.64</v>
      </c>
      <c r="I523" t="n">
        <v>18</v>
      </c>
      <c r="J523" t="n">
        <v>269.08</v>
      </c>
      <c r="K523" t="n">
        <v>59.19</v>
      </c>
      <c r="L523" t="n">
        <v>9.75</v>
      </c>
      <c r="M523" t="n">
        <v>9</v>
      </c>
      <c r="N523" t="n">
        <v>70.14</v>
      </c>
      <c r="O523" t="n">
        <v>33420.83</v>
      </c>
      <c r="P523" t="n">
        <v>223.96</v>
      </c>
      <c r="Q523" t="n">
        <v>2103.84</v>
      </c>
      <c r="R523" t="n">
        <v>79.48</v>
      </c>
      <c r="S523" t="n">
        <v>60.53</v>
      </c>
      <c r="T523" t="n">
        <v>9653.58</v>
      </c>
      <c r="U523" t="n">
        <v>0.76</v>
      </c>
      <c r="V523" t="n">
        <v>0.96</v>
      </c>
      <c r="W523" t="n">
        <v>0.2</v>
      </c>
      <c r="X523" t="n">
        <v>0.57</v>
      </c>
      <c r="Y523" t="n">
        <v>1</v>
      </c>
      <c r="Z523" t="n">
        <v>10</v>
      </c>
    </row>
    <row r="524">
      <c r="A524" t="n">
        <v>36</v>
      </c>
      <c r="B524" t="n">
        <v>130</v>
      </c>
      <c r="C524" t="inlineStr">
        <is>
          <t xml:space="preserve">CONCLUIDO	</t>
        </is>
      </c>
      <c r="D524" t="n">
        <v>4.6653</v>
      </c>
      <c r="E524" t="n">
        <v>21.43</v>
      </c>
      <c r="F524" t="n">
        <v>17.75</v>
      </c>
      <c r="G524" t="n">
        <v>59.17</v>
      </c>
      <c r="H524" t="n">
        <v>0.66</v>
      </c>
      <c r="I524" t="n">
        <v>18</v>
      </c>
      <c r="J524" t="n">
        <v>269.56</v>
      </c>
      <c r="K524" t="n">
        <v>59.19</v>
      </c>
      <c r="L524" t="n">
        <v>10</v>
      </c>
      <c r="M524" t="n">
        <v>2</v>
      </c>
      <c r="N524" t="n">
        <v>70.36</v>
      </c>
      <c r="O524" t="n">
        <v>33479.51</v>
      </c>
      <c r="P524" t="n">
        <v>221.21</v>
      </c>
      <c r="Q524" t="n">
        <v>2103.84</v>
      </c>
      <c r="R524" t="n">
        <v>75.48</v>
      </c>
      <c r="S524" t="n">
        <v>60.53</v>
      </c>
      <c r="T524" t="n">
        <v>7653.97</v>
      </c>
      <c r="U524" t="n">
        <v>0.8</v>
      </c>
      <c r="V524" t="n">
        <v>0.97</v>
      </c>
      <c r="W524" t="n">
        <v>0.21</v>
      </c>
      <c r="X524" t="n">
        <v>0.47</v>
      </c>
      <c r="Y524" t="n">
        <v>1</v>
      </c>
      <c r="Z524" t="n">
        <v>10</v>
      </c>
    </row>
    <row r="525">
      <c r="A525" t="n">
        <v>37</v>
      </c>
      <c r="B525" t="n">
        <v>130</v>
      </c>
      <c r="C525" t="inlineStr">
        <is>
          <t xml:space="preserve">CONCLUIDO	</t>
        </is>
      </c>
      <c r="D525" t="n">
        <v>4.6627</v>
      </c>
      <c r="E525" t="n">
        <v>21.45</v>
      </c>
      <c r="F525" t="n">
        <v>17.76</v>
      </c>
      <c r="G525" t="n">
        <v>59.21</v>
      </c>
      <c r="H525" t="n">
        <v>0.68</v>
      </c>
      <c r="I525" t="n">
        <v>18</v>
      </c>
      <c r="J525" t="n">
        <v>270.03</v>
      </c>
      <c r="K525" t="n">
        <v>59.19</v>
      </c>
      <c r="L525" t="n">
        <v>10.25</v>
      </c>
      <c r="M525" t="n">
        <v>0</v>
      </c>
      <c r="N525" t="n">
        <v>70.59</v>
      </c>
      <c r="O525" t="n">
        <v>33538.28</v>
      </c>
      <c r="P525" t="n">
        <v>221.12</v>
      </c>
      <c r="Q525" t="n">
        <v>2103.84</v>
      </c>
      <c r="R525" t="n">
        <v>75.72</v>
      </c>
      <c r="S525" t="n">
        <v>60.53</v>
      </c>
      <c r="T525" t="n">
        <v>7776.59</v>
      </c>
      <c r="U525" t="n">
        <v>0.8</v>
      </c>
      <c r="V525" t="n">
        <v>0.97</v>
      </c>
      <c r="W525" t="n">
        <v>0.21</v>
      </c>
      <c r="X525" t="n">
        <v>0.48</v>
      </c>
      <c r="Y525" t="n">
        <v>1</v>
      </c>
      <c r="Z525" t="n">
        <v>10</v>
      </c>
    </row>
    <row r="526">
      <c r="A526" t="n">
        <v>0</v>
      </c>
      <c r="B526" t="n">
        <v>75</v>
      </c>
      <c r="C526" t="inlineStr">
        <is>
          <t xml:space="preserve">CONCLUIDO	</t>
        </is>
      </c>
      <c r="D526" t="n">
        <v>3.2466</v>
      </c>
      <c r="E526" t="n">
        <v>30.8</v>
      </c>
      <c r="F526" t="n">
        <v>22.78</v>
      </c>
      <c r="G526" t="n">
        <v>7.27</v>
      </c>
      <c r="H526" t="n">
        <v>0.12</v>
      </c>
      <c r="I526" t="n">
        <v>188</v>
      </c>
      <c r="J526" t="n">
        <v>150.44</v>
      </c>
      <c r="K526" t="n">
        <v>49.1</v>
      </c>
      <c r="L526" t="n">
        <v>1</v>
      </c>
      <c r="M526" t="n">
        <v>186</v>
      </c>
      <c r="N526" t="n">
        <v>25.34</v>
      </c>
      <c r="O526" t="n">
        <v>18787.76</v>
      </c>
      <c r="P526" t="n">
        <v>258.91</v>
      </c>
      <c r="Q526" t="n">
        <v>2104.35</v>
      </c>
      <c r="R526" t="n">
        <v>240.31</v>
      </c>
      <c r="S526" t="n">
        <v>60.53</v>
      </c>
      <c r="T526" t="n">
        <v>89218.92999999999</v>
      </c>
      <c r="U526" t="n">
        <v>0.25</v>
      </c>
      <c r="V526" t="n">
        <v>0.75</v>
      </c>
      <c r="W526" t="n">
        <v>0.47</v>
      </c>
      <c r="X526" t="n">
        <v>5.5</v>
      </c>
      <c r="Y526" t="n">
        <v>1</v>
      </c>
      <c r="Z526" t="n">
        <v>10</v>
      </c>
    </row>
    <row r="527">
      <c r="A527" t="n">
        <v>1</v>
      </c>
      <c r="B527" t="n">
        <v>75</v>
      </c>
      <c r="C527" t="inlineStr">
        <is>
          <t xml:space="preserve">CONCLUIDO	</t>
        </is>
      </c>
      <c r="D527" t="n">
        <v>3.6043</v>
      </c>
      <c r="E527" t="n">
        <v>27.74</v>
      </c>
      <c r="F527" t="n">
        <v>21.25</v>
      </c>
      <c r="G527" t="n">
        <v>9.24</v>
      </c>
      <c r="H527" t="n">
        <v>0.15</v>
      </c>
      <c r="I527" t="n">
        <v>138</v>
      </c>
      <c r="J527" t="n">
        <v>150.78</v>
      </c>
      <c r="K527" t="n">
        <v>49.1</v>
      </c>
      <c r="L527" t="n">
        <v>1.25</v>
      </c>
      <c r="M527" t="n">
        <v>136</v>
      </c>
      <c r="N527" t="n">
        <v>25.44</v>
      </c>
      <c r="O527" t="n">
        <v>18830.65</v>
      </c>
      <c r="P527" t="n">
        <v>237.81</v>
      </c>
      <c r="Q527" t="n">
        <v>2104.36</v>
      </c>
      <c r="R527" t="n">
        <v>190.35</v>
      </c>
      <c r="S527" t="n">
        <v>60.53</v>
      </c>
      <c r="T527" t="n">
        <v>64490.46</v>
      </c>
      <c r="U527" t="n">
        <v>0.32</v>
      </c>
      <c r="V527" t="n">
        <v>0.8100000000000001</v>
      </c>
      <c r="W527" t="n">
        <v>0.38</v>
      </c>
      <c r="X527" t="n">
        <v>3.97</v>
      </c>
      <c r="Y527" t="n">
        <v>1</v>
      </c>
      <c r="Z527" t="n">
        <v>10</v>
      </c>
    </row>
    <row r="528">
      <c r="A528" t="n">
        <v>2</v>
      </c>
      <c r="B528" t="n">
        <v>75</v>
      </c>
      <c r="C528" t="inlineStr">
        <is>
          <t xml:space="preserve">CONCLUIDO	</t>
        </is>
      </c>
      <c r="D528" t="n">
        <v>3.8465</v>
      </c>
      <c r="E528" t="n">
        <v>26</v>
      </c>
      <c r="F528" t="n">
        <v>20.39</v>
      </c>
      <c r="G528" t="n">
        <v>11.22</v>
      </c>
      <c r="H528" t="n">
        <v>0.18</v>
      </c>
      <c r="I528" t="n">
        <v>109</v>
      </c>
      <c r="J528" t="n">
        <v>151.13</v>
      </c>
      <c r="K528" t="n">
        <v>49.1</v>
      </c>
      <c r="L528" t="n">
        <v>1.5</v>
      </c>
      <c r="M528" t="n">
        <v>107</v>
      </c>
      <c r="N528" t="n">
        <v>25.54</v>
      </c>
      <c r="O528" t="n">
        <v>18873.58</v>
      </c>
      <c r="P528" t="n">
        <v>224.71</v>
      </c>
      <c r="Q528" t="n">
        <v>2103.96</v>
      </c>
      <c r="R528" t="n">
        <v>162.1</v>
      </c>
      <c r="S528" t="n">
        <v>60.53</v>
      </c>
      <c r="T528" t="n">
        <v>50510.44</v>
      </c>
      <c r="U528" t="n">
        <v>0.37</v>
      </c>
      <c r="V528" t="n">
        <v>0.84</v>
      </c>
      <c r="W528" t="n">
        <v>0.34</v>
      </c>
      <c r="X528" t="n">
        <v>3.11</v>
      </c>
      <c r="Y528" t="n">
        <v>1</v>
      </c>
      <c r="Z528" t="n">
        <v>10</v>
      </c>
    </row>
    <row r="529">
      <c r="A529" t="n">
        <v>3</v>
      </c>
      <c r="B529" t="n">
        <v>75</v>
      </c>
      <c r="C529" t="inlineStr">
        <is>
          <t xml:space="preserve">CONCLUIDO	</t>
        </is>
      </c>
      <c r="D529" t="n">
        <v>4.0234</v>
      </c>
      <c r="E529" t="n">
        <v>24.85</v>
      </c>
      <c r="F529" t="n">
        <v>19.83</v>
      </c>
      <c r="G529" t="n">
        <v>13.22</v>
      </c>
      <c r="H529" t="n">
        <v>0.2</v>
      </c>
      <c r="I529" t="n">
        <v>90</v>
      </c>
      <c r="J529" t="n">
        <v>151.48</v>
      </c>
      <c r="K529" t="n">
        <v>49.1</v>
      </c>
      <c r="L529" t="n">
        <v>1.75</v>
      </c>
      <c r="M529" t="n">
        <v>88</v>
      </c>
      <c r="N529" t="n">
        <v>25.64</v>
      </c>
      <c r="O529" t="n">
        <v>18916.54</v>
      </c>
      <c r="P529" t="n">
        <v>215.12</v>
      </c>
      <c r="Q529" t="n">
        <v>2104.21</v>
      </c>
      <c r="R529" t="n">
        <v>143.72</v>
      </c>
      <c r="S529" t="n">
        <v>60.53</v>
      </c>
      <c r="T529" t="n">
        <v>41412.68</v>
      </c>
      <c r="U529" t="n">
        <v>0.42</v>
      </c>
      <c r="V529" t="n">
        <v>0.87</v>
      </c>
      <c r="W529" t="n">
        <v>0.31</v>
      </c>
      <c r="X529" t="n">
        <v>2.55</v>
      </c>
      <c r="Y529" t="n">
        <v>1</v>
      </c>
      <c r="Z529" t="n">
        <v>10</v>
      </c>
    </row>
    <row r="530">
      <c r="A530" t="n">
        <v>4</v>
      </c>
      <c r="B530" t="n">
        <v>75</v>
      </c>
      <c r="C530" t="inlineStr">
        <is>
          <t xml:space="preserve">CONCLUIDO	</t>
        </is>
      </c>
      <c r="D530" t="n">
        <v>4.1656</v>
      </c>
      <c r="E530" t="n">
        <v>24.01</v>
      </c>
      <c r="F530" t="n">
        <v>19.41</v>
      </c>
      <c r="G530" t="n">
        <v>15.32</v>
      </c>
      <c r="H530" t="n">
        <v>0.23</v>
      </c>
      <c r="I530" t="n">
        <v>76</v>
      </c>
      <c r="J530" t="n">
        <v>151.83</v>
      </c>
      <c r="K530" t="n">
        <v>49.1</v>
      </c>
      <c r="L530" t="n">
        <v>2</v>
      </c>
      <c r="M530" t="n">
        <v>74</v>
      </c>
      <c r="N530" t="n">
        <v>25.73</v>
      </c>
      <c r="O530" t="n">
        <v>18959.54</v>
      </c>
      <c r="P530" t="n">
        <v>206.82</v>
      </c>
      <c r="Q530" t="n">
        <v>2103.95</v>
      </c>
      <c r="R530" t="n">
        <v>130.11</v>
      </c>
      <c r="S530" t="n">
        <v>60.53</v>
      </c>
      <c r="T530" t="n">
        <v>34681.19</v>
      </c>
      <c r="U530" t="n">
        <v>0.47</v>
      </c>
      <c r="V530" t="n">
        <v>0.89</v>
      </c>
      <c r="W530" t="n">
        <v>0.28</v>
      </c>
      <c r="X530" t="n">
        <v>2.13</v>
      </c>
      <c r="Y530" t="n">
        <v>1</v>
      </c>
      <c r="Z530" t="n">
        <v>10</v>
      </c>
    </row>
    <row r="531">
      <c r="A531" t="n">
        <v>5</v>
      </c>
      <c r="B531" t="n">
        <v>75</v>
      </c>
      <c r="C531" t="inlineStr">
        <is>
          <t xml:space="preserve">CONCLUIDO	</t>
        </is>
      </c>
      <c r="D531" t="n">
        <v>4.2865</v>
      </c>
      <c r="E531" t="n">
        <v>23.33</v>
      </c>
      <c r="F531" t="n">
        <v>19.07</v>
      </c>
      <c r="G531" t="n">
        <v>17.6</v>
      </c>
      <c r="H531" t="n">
        <v>0.26</v>
      </c>
      <c r="I531" t="n">
        <v>65</v>
      </c>
      <c r="J531" t="n">
        <v>152.18</v>
      </c>
      <c r="K531" t="n">
        <v>49.1</v>
      </c>
      <c r="L531" t="n">
        <v>2.25</v>
      </c>
      <c r="M531" t="n">
        <v>63</v>
      </c>
      <c r="N531" t="n">
        <v>25.83</v>
      </c>
      <c r="O531" t="n">
        <v>19002.56</v>
      </c>
      <c r="P531" t="n">
        <v>199.51</v>
      </c>
      <c r="Q531" t="n">
        <v>2103.94</v>
      </c>
      <c r="R531" t="n">
        <v>118.75</v>
      </c>
      <c r="S531" t="n">
        <v>60.53</v>
      </c>
      <c r="T531" t="n">
        <v>29053.02</v>
      </c>
      <c r="U531" t="n">
        <v>0.51</v>
      </c>
      <c r="V531" t="n">
        <v>0.9</v>
      </c>
      <c r="W531" t="n">
        <v>0.27</v>
      </c>
      <c r="X531" t="n">
        <v>1.79</v>
      </c>
      <c r="Y531" t="n">
        <v>1</v>
      </c>
      <c r="Z531" t="n">
        <v>10</v>
      </c>
    </row>
    <row r="532">
      <c r="A532" t="n">
        <v>6</v>
      </c>
      <c r="B532" t="n">
        <v>75</v>
      </c>
      <c r="C532" t="inlineStr">
        <is>
          <t xml:space="preserve">CONCLUIDO	</t>
        </is>
      </c>
      <c r="D532" t="n">
        <v>4.4065</v>
      </c>
      <c r="E532" t="n">
        <v>22.69</v>
      </c>
      <c r="F532" t="n">
        <v>18.71</v>
      </c>
      <c r="G532" t="n">
        <v>20.04</v>
      </c>
      <c r="H532" t="n">
        <v>0.29</v>
      </c>
      <c r="I532" t="n">
        <v>56</v>
      </c>
      <c r="J532" t="n">
        <v>152.53</v>
      </c>
      <c r="K532" t="n">
        <v>49.1</v>
      </c>
      <c r="L532" t="n">
        <v>2.5</v>
      </c>
      <c r="M532" t="n">
        <v>54</v>
      </c>
      <c r="N532" t="n">
        <v>25.93</v>
      </c>
      <c r="O532" t="n">
        <v>19045.63</v>
      </c>
      <c r="P532" t="n">
        <v>191.89</v>
      </c>
      <c r="Q532" t="n">
        <v>2103.97</v>
      </c>
      <c r="R532" t="n">
        <v>106.57</v>
      </c>
      <c r="S532" t="n">
        <v>60.53</v>
      </c>
      <c r="T532" t="n">
        <v>23009.62</v>
      </c>
      <c r="U532" t="n">
        <v>0.57</v>
      </c>
      <c r="V532" t="n">
        <v>0.92</v>
      </c>
      <c r="W532" t="n">
        <v>0.26</v>
      </c>
      <c r="X532" t="n">
        <v>1.43</v>
      </c>
      <c r="Y532" t="n">
        <v>1</v>
      </c>
      <c r="Z532" t="n">
        <v>10</v>
      </c>
    </row>
    <row r="533">
      <c r="A533" t="n">
        <v>7</v>
      </c>
      <c r="B533" t="n">
        <v>75</v>
      </c>
      <c r="C533" t="inlineStr">
        <is>
          <t xml:space="preserve">CONCLUIDO	</t>
        </is>
      </c>
      <c r="D533" t="n">
        <v>4.3938</v>
      </c>
      <c r="E533" t="n">
        <v>22.76</v>
      </c>
      <c r="F533" t="n">
        <v>18.92</v>
      </c>
      <c r="G533" t="n">
        <v>22.26</v>
      </c>
      <c r="H533" t="n">
        <v>0.32</v>
      </c>
      <c r="I533" t="n">
        <v>51</v>
      </c>
      <c r="J533" t="n">
        <v>152.88</v>
      </c>
      <c r="K533" t="n">
        <v>49.1</v>
      </c>
      <c r="L533" t="n">
        <v>2.75</v>
      </c>
      <c r="M533" t="n">
        <v>49</v>
      </c>
      <c r="N533" t="n">
        <v>26.03</v>
      </c>
      <c r="O533" t="n">
        <v>19088.72</v>
      </c>
      <c r="P533" t="n">
        <v>190.92</v>
      </c>
      <c r="Q533" t="n">
        <v>2103.97</v>
      </c>
      <c r="R533" t="n">
        <v>116.15</v>
      </c>
      <c r="S533" t="n">
        <v>60.53</v>
      </c>
      <c r="T533" t="n">
        <v>27823.33</v>
      </c>
      <c r="U533" t="n">
        <v>0.52</v>
      </c>
      <c r="V533" t="n">
        <v>0.91</v>
      </c>
      <c r="W533" t="n">
        <v>0.21</v>
      </c>
      <c r="X533" t="n">
        <v>1.65</v>
      </c>
      <c r="Y533" t="n">
        <v>1</v>
      </c>
      <c r="Z533" t="n">
        <v>10</v>
      </c>
    </row>
    <row r="534">
      <c r="A534" t="n">
        <v>8</v>
      </c>
      <c r="B534" t="n">
        <v>75</v>
      </c>
      <c r="C534" t="inlineStr">
        <is>
          <t xml:space="preserve">CONCLUIDO	</t>
        </is>
      </c>
      <c r="D534" t="n">
        <v>4.4952</v>
      </c>
      <c r="E534" t="n">
        <v>22.25</v>
      </c>
      <c r="F534" t="n">
        <v>18.59</v>
      </c>
      <c r="G534" t="n">
        <v>24.79</v>
      </c>
      <c r="H534" t="n">
        <v>0.35</v>
      </c>
      <c r="I534" t="n">
        <v>45</v>
      </c>
      <c r="J534" t="n">
        <v>153.23</v>
      </c>
      <c r="K534" t="n">
        <v>49.1</v>
      </c>
      <c r="L534" t="n">
        <v>3</v>
      </c>
      <c r="M534" t="n">
        <v>43</v>
      </c>
      <c r="N534" t="n">
        <v>26.13</v>
      </c>
      <c r="O534" t="n">
        <v>19131.85</v>
      </c>
      <c r="P534" t="n">
        <v>183.37</v>
      </c>
      <c r="Q534" t="n">
        <v>2103.94</v>
      </c>
      <c r="R534" t="n">
        <v>103.7</v>
      </c>
      <c r="S534" t="n">
        <v>60.53</v>
      </c>
      <c r="T534" t="n">
        <v>21630.82</v>
      </c>
      <c r="U534" t="n">
        <v>0.58</v>
      </c>
      <c r="V534" t="n">
        <v>0.92</v>
      </c>
      <c r="W534" t="n">
        <v>0.24</v>
      </c>
      <c r="X534" t="n">
        <v>1.32</v>
      </c>
      <c r="Y534" t="n">
        <v>1</v>
      </c>
      <c r="Z534" t="n">
        <v>10</v>
      </c>
    </row>
    <row r="535">
      <c r="A535" t="n">
        <v>9</v>
      </c>
      <c r="B535" t="n">
        <v>75</v>
      </c>
      <c r="C535" t="inlineStr">
        <is>
          <t xml:space="preserve">CONCLUIDO	</t>
        </is>
      </c>
      <c r="D535" t="n">
        <v>4.5509</v>
      </c>
      <c r="E535" t="n">
        <v>21.97</v>
      </c>
      <c r="F535" t="n">
        <v>18.44</v>
      </c>
      <c r="G535" t="n">
        <v>26.99</v>
      </c>
      <c r="H535" t="n">
        <v>0.37</v>
      </c>
      <c r="I535" t="n">
        <v>41</v>
      </c>
      <c r="J535" t="n">
        <v>153.58</v>
      </c>
      <c r="K535" t="n">
        <v>49.1</v>
      </c>
      <c r="L535" t="n">
        <v>3.25</v>
      </c>
      <c r="M535" t="n">
        <v>39</v>
      </c>
      <c r="N535" t="n">
        <v>26.23</v>
      </c>
      <c r="O535" t="n">
        <v>19175.02</v>
      </c>
      <c r="P535" t="n">
        <v>177.75</v>
      </c>
      <c r="Q535" t="n">
        <v>2103.95</v>
      </c>
      <c r="R535" t="n">
        <v>98.56</v>
      </c>
      <c r="S535" t="n">
        <v>60.53</v>
      </c>
      <c r="T535" t="n">
        <v>19080.87</v>
      </c>
      <c r="U535" t="n">
        <v>0.61</v>
      </c>
      <c r="V535" t="n">
        <v>0.93</v>
      </c>
      <c r="W535" t="n">
        <v>0.23</v>
      </c>
      <c r="X535" t="n">
        <v>1.17</v>
      </c>
      <c r="Y535" t="n">
        <v>1</v>
      </c>
      <c r="Z535" t="n">
        <v>10</v>
      </c>
    </row>
    <row r="536">
      <c r="A536" t="n">
        <v>10</v>
      </c>
      <c r="B536" t="n">
        <v>75</v>
      </c>
      <c r="C536" t="inlineStr">
        <is>
          <t xml:space="preserve">CONCLUIDO	</t>
        </is>
      </c>
      <c r="D536" t="n">
        <v>4.6035</v>
      </c>
      <c r="E536" t="n">
        <v>21.72</v>
      </c>
      <c r="F536" t="n">
        <v>18.32</v>
      </c>
      <c r="G536" t="n">
        <v>29.7</v>
      </c>
      <c r="H536" t="n">
        <v>0.4</v>
      </c>
      <c r="I536" t="n">
        <v>37</v>
      </c>
      <c r="J536" t="n">
        <v>153.93</v>
      </c>
      <c r="K536" t="n">
        <v>49.1</v>
      </c>
      <c r="L536" t="n">
        <v>3.5</v>
      </c>
      <c r="M536" t="n">
        <v>35</v>
      </c>
      <c r="N536" t="n">
        <v>26.33</v>
      </c>
      <c r="O536" t="n">
        <v>19218.22</v>
      </c>
      <c r="P536" t="n">
        <v>172.49</v>
      </c>
      <c r="Q536" t="n">
        <v>2103.93</v>
      </c>
      <c r="R536" t="n">
        <v>94.39</v>
      </c>
      <c r="S536" t="n">
        <v>60.53</v>
      </c>
      <c r="T536" t="n">
        <v>17015.62</v>
      </c>
      <c r="U536" t="n">
        <v>0.64</v>
      </c>
      <c r="V536" t="n">
        <v>0.9399999999999999</v>
      </c>
      <c r="W536" t="n">
        <v>0.23</v>
      </c>
      <c r="X536" t="n">
        <v>1.04</v>
      </c>
      <c r="Y536" t="n">
        <v>1</v>
      </c>
      <c r="Z536" t="n">
        <v>10</v>
      </c>
    </row>
    <row r="537">
      <c r="A537" t="n">
        <v>11</v>
      </c>
      <c r="B537" t="n">
        <v>75</v>
      </c>
      <c r="C537" t="inlineStr">
        <is>
          <t xml:space="preserve">CONCLUIDO	</t>
        </is>
      </c>
      <c r="D537" t="n">
        <v>4.6572</v>
      </c>
      <c r="E537" t="n">
        <v>21.47</v>
      </c>
      <c r="F537" t="n">
        <v>18.19</v>
      </c>
      <c r="G537" t="n">
        <v>33.07</v>
      </c>
      <c r="H537" t="n">
        <v>0.43</v>
      </c>
      <c r="I537" t="n">
        <v>33</v>
      </c>
      <c r="J537" t="n">
        <v>154.28</v>
      </c>
      <c r="K537" t="n">
        <v>49.1</v>
      </c>
      <c r="L537" t="n">
        <v>3.75</v>
      </c>
      <c r="M537" t="n">
        <v>30</v>
      </c>
      <c r="N537" t="n">
        <v>26.43</v>
      </c>
      <c r="O537" t="n">
        <v>19261.45</v>
      </c>
      <c r="P537" t="n">
        <v>166.23</v>
      </c>
      <c r="Q537" t="n">
        <v>2104.1</v>
      </c>
      <c r="R537" t="n">
        <v>90.22</v>
      </c>
      <c r="S537" t="n">
        <v>60.53</v>
      </c>
      <c r="T537" t="n">
        <v>14950.76</v>
      </c>
      <c r="U537" t="n">
        <v>0.67</v>
      </c>
      <c r="V537" t="n">
        <v>0.9399999999999999</v>
      </c>
      <c r="W537" t="n">
        <v>0.22</v>
      </c>
      <c r="X537" t="n">
        <v>0.91</v>
      </c>
      <c r="Y537" t="n">
        <v>1</v>
      </c>
      <c r="Z537" t="n">
        <v>10</v>
      </c>
    </row>
    <row r="538">
      <c r="A538" t="n">
        <v>12</v>
      </c>
      <c r="B538" t="n">
        <v>75</v>
      </c>
      <c r="C538" t="inlineStr">
        <is>
          <t xml:space="preserve">CONCLUIDO	</t>
        </is>
      </c>
      <c r="D538" t="n">
        <v>4.6812</v>
      </c>
      <c r="E538" t="n">
        <v>21.36</v>
      </c>
      <c r="F538" t="n">
        <v>18.14</v>
      </c>
      <c r="G538" t="n">
        <v>35.11</v>
      </c>
      <c r="H538" t="n">
        <v>0.46</v>
      </c>
      <c r="I538" t="n">
        <v>31</v>
      </c>
      <c r="J538" t="n">
        <v>154.63</v>
      </c>
      <c r="K538" t="n">
        <v>49.1</v>
      </c>
      <c r="L538" t="n">
        <v>4</v>
      </c>
      <c r="M538" t="n">
        <v>18</v>
      </c>
      <c r="N538" t="n">
        <v>26.53</v>
      </c>
      <c r="O538" t="n">
        <v>19304.72</v>
      </c>
      <c r="P538" t="n">
        <v>161.58</v>
      </c>
      <c r="Q538" t="n">
        <v>2103.93</v>
      </c>
      <c r="R538" t="n">
        <v>88.17</v>
      </c>
      <c r="S538" t="n">
        <v>60.53</v>
      </c>
      <c r="T538" t="n">
        <v>13933.93</v>
      </c>
      <c r="U538" t="n">
        <v>0.6899999999999999</v>
      </c>
      <c r="V538" t="n">
        <v>0.95</v>
      </c>
      <c r="W538" t="n">
        <v>0.23</v>
      </c>
      <c r="X538" t="n">
        <v>0.86</v>
      </c>
      <c r="Y538" t="n">
        <v>1</v>
      </c>
      <c r="Z538" t="n">
        <v>10</v>
      </c>
    </row>
    <row r="539">
      <c r="A539" t="n">
        <v>13</v>
      </c>
      <c r="B539" t="n">
        <v>75</v>
      </c>
      <c r="C539" t="inlineStr">
        <is>
          <t xml:space="preserve">CONCLUIDO	</t>
        </is>
      </c>
      <c r="D539" t="n">
        <v>4.6884</v>
      </c>
      <c r="E539" t="n">
        <v>21.33</v>
      </c>
      <c r="F539" t="n">
        <v>18.14</v>
      </c>
      <c r="G539" t="n">
        <v>36.27</v>
      </c>
      <c r="H539" t="n">
        <v>0.49</v>
      </c>
      <c r="I539" t="n">
        <v>30</v>
      </c>
      <c r="J539" t="n">
        <v>154.98</v>
      </c>
      <c r="K539" t="n">
        <v>49.1</v>
      </c>
      <c r="L539" t="n">
        <v>4.25</v>
      </c>
      <c r="M539" t="n">
        <v>5</v>
      </c>
      <c r="N539" t="n">
        <v>26.63</v>
      </c>
      <c r="O539" t="n">
        <v>19348.03</v>
      </c>
      <c r="P539" t="n">
        <v>161.14</v>
      </c>
      <c r="Q539" t="n">
        <v>2104.1</v>
      </c>
      <c r="R539" t="n">
        <v>87.48</v>
      </c>
      <c r="S539" t="n">
        <v>60.53</v>
      </c>
      <c r="T539" t="n">
        <v>13596.67</v>
      </c>
      <c r="U539" t="n">
        <v>0.6899999999999999</v>
      </c>
      <c r="V539" t="n">
        <v>0.95</v>
      </c>
      <c r="W539" t="n">
        <v>0.25</v>
      </c>
      <c r="X539" t="n">
        <v>0.86</v>
      </c>
      <c r="Y539" t="n">
        <v>1</v>
      </c>
      <c r="Z539" t="n">
        <v>10</v>
      </c>
    </row>
    <row r="540">
      <c r="A540" t="n">
        <v>14</v>
      </c>
      <c r="B540" t="n">
        <v>75</v>
      </c>
      <c r="C540" t="inlineStr">
        <is>
          <t xml:space="preserve">CONCLUIDO	</t>
        </is>
      </c>
      <c r="D540" t="n">
        <v>4.6893</v>
      </c>
      <c r="E540" t="n">
        <v>21.32</v>
      </c>
      <c r="F540" t="n">
        <v>18.13</v>
      </c>
      <c r="G540" t="n">
        <v>36.26</v>
      </c>
      <c r="H540" t="n">
        <v>0.51</v>
      </c>
      <c r="I540" t="n">
        <v>30</v>
      </c>
      <c r="J540" t="n">
        <v>155.33</v>
      </c>
      <c r="K540" t="n">
        <v>49.1</v>
      </c>
      <c r="L540" t="n">
        <v>4.5</v>
      </c>
      <c r="M540" t="n">
        <v>0</v>
      </c>
      <c r="N540" t="n">
        <v>26.74</v>
      </c>
      <c r="O540" t="n">
        <v>19391.36</v>
      </c>
      <c r="P540" t="n">
        <v>160.82</v>
      </c>
      <c r="Q540" t="n">
        <v>2104.07</v>
      </c>
      <c r="R540" t="n">
        <v>87.29000000000001</v>
      </c>
      <c r="S540" t="n">
        <v>60.53</v>
      </c>
      <c r="T540" t="n">
        <v>13502.04</v>
      </c>
      <c r="U540" t="n">
        <v>0.6899999999999999</v>
      </c>
      <c r="V540" t="n">
        <v>0.95</v>
      </c>
      <c r="W540" t="n">
        <v>0.25</v>
      </c>
      <c r="X540" t="n">
        <v>0.85</v>
      </c>
      <c r="Y540" t="n">
        <v>1</v>
      </c>
      <c r="Z540" t="n">
        <v>10</v>
      </c>
    </row>
    <row r="541">
      <c r="A541" t="n">
        <v>0</v>
      </c>
      <c r="B541" t="n">
        <v>95</v>
      </c>
      <c r="C541" t="inlineStr">
        <is>
          <t xml:space="preserve">CONCLUIDO	</t>
        </is>
      </c>
      <c r="D541" t="n">
        <v>2.842</v>
      </c>
      <c r="E541" t="n">
        <v>35.19</v>
      </c>
      <c r="F541" t="n">
        <v>24.12</v>
      </c>
      <c r="G541" t="n">
        <v>6.26</v>
      </c>
      <c r="H541" t="n">
        <v>0.1</v>
      </c>
      <c r="I541" t="n">
        <v>231</v>
      </c>
      <c r="J541" t="n">
        <v>185.69</v>
      </c>
      <c r="K541" t="n">
        <v>53.44</v>
      </c>
      <c r="L541" t="n">
        <v>1</v>
      </c>
      <c r="M541" t="n">
        <v>229</v>
      </c>
      <c r="N541" t="n">
        <v>36.26</v>
      </c>
      <c r="O541" t="n">
        <v>23136.14</v>
      </c>
      <c r="P541" t="n">
        <v>318.11</v>
      </c>
      <c r="Q541" t="n">
        <v>2104.76</v>
      </c>
      <c r="R541" t="n">
        <v>284.32</v>
      </c>
      <c r="S541" t="n">
        <v>60.53</v>
      </c>
      <c r="T541" t="n">
        <v>111008.82</v>
      </c>
      <c r="U541" t="n">
        <v>0.21</v>
      </c>
      <c r="V541" t="n">
        <v>0.71</v>
      </c>
      <c r="W541" t="n">
        <v>0.54</v>
      </c>
      <c r="X541" t="n">
        <v>6.84</v>
      </c>
      <c r="Y541" t="n">
        <v>1</v>
      </c>
      <c r="Z541" t="n">
        <v>10</v>
      </c>
    </row>
    <row r="542">
      <c r="A542" t="n">
        <v>1</v>
      </c>
      <c r="B542" t="n">
        <v>95</v>
      </c>
      <c r="C542" t="inlineStr">
        <is>
          <t xml:space="preserve">CONCLUIDO	</t>
        </is>
      </c>
      <c r="D542" t="n">
        <v>3.2395</v>
      </c>
      <c r="E542" t="n">
        <v>30.87</v>
      </c>
      <c r="F542" t="n">
        <v>22.15</v>
      </c>
      <c r="G542" t="n">
        <v>7.91</v>
      </c>
      <c r="H542" t="n">
        <v>0.12</v>
      </c>
      <c r="I542" t="n">
        <v>168</v>
      </c>
      <c r="J542" t="n">
        <v>186.07</v>
      </c>
      <c r="K542" t="n">
        <v>53.44</v>
      </c>
      <c r="L542" t="n">
        <v>1.25</v>
      </c>
      <c r="M542" t="n">
        <v>166</v>
      </c>
      <c r="N542" t="n">
        <v>36.39</v>
      </c>
      <c r="O542" t="n">
        <v>23182.76</v>
      </c>
      <c r="P542" t="n">
        <v>289.1</v>
      </c>
      <c r="Q542" t="n">
        <v>2104.2</v>
      </c>
      <c r="R542" t="n">
        <v>219.55</v>
      </c>
      <c r="S542" t="n">
        <v>60.53</v>
      </c>
      <c r="T542" t="n">
        <v>78939.77</v>
      </c>
      <c r="U542" t="n">
        <v>0.28</v>
      </c>
      <c r="V542" t="n">
        <v>0.78</v>
      </c>
      <c r="W542" t="n">
        <v>0.43</v>
      </c>
      <c r="X542" t="n">
        <v>4.87</v>
      </c>
      <c r="Y542" t="n">
        <v>1</v>
      </c>
      <c r="Z542" t="n">
        <v>10</v>
      </c>
    </row>
    <row r="543">
      <c r="A543" t="n">
        <v>2</v>
      </c>
      <c r="B543" t="n">
        <v>95</v>
      </c>
      <c r="C543" t="inlineStr">
        <is>
          <t xml:space="preserve">CONCLUIDO	</t>
        </is>
      </c>
      <c r="D543" t="n">
        <v>3.5124</v>
      </c>
      <c r="E543" t="n">
        <v>28.47</v>
      </c>
      <c r="F543" t="n">
        <v>21.09</v>
      </c>
      <c r="G543" t="n">
        <v>9.59</v>
      </c>
      <c r="H543" t="n">
        <v>0.14</v>
      </c>
      <c r="I543" t="n">
        <v>132</v>
      </c>
      <c r="J543" t="n">
        <v>186.45</v>
      </c>
      <c r="K543" t="n">
        <v>53.44</v>
      </c>
      <c r="L543" t="n">
        <v>1.5</v>
      </c>
      <c r="M543" t="n">
        <v>130</v>
      </c>
      <c r="N543" t="n">
        <v>36.51</v>
      </c>
      <c r="O543" t="n">
        <v>23229.42</v>
      </c>
      <c r="P543" t="n">
        <v>272.62</v>
      </c>
      <c r="Q543" t="n">
        <v>2104.52</v>
      </c>
      <c r="R543" t="n">
        <v>185.05</v>
      </c>
      <c r="S543" t="n">
        <v>60.53</v>
      </c>
      <c r="T543" t="n">
        <v>61868.29</v>
      </c>
      <c r="U543" t="n">
        <v>0.33</v>
      </c>
      <c r="V543" t="n">
        <v>0.82</v>
      </c>
      <c r="W543" t="n">
        <v>0.38</v>
      </c>
      <c r="X543" t="n">
        <v>3.81</v>
      </c>
      <c r="Y543" t="n">
        <v>1</v>
      </c>
      <c r="Z543" t="n">
        <v>10</v>
      </c>
    </row>
    <row r="544">
      <c r="A544" t="n">
        <v>3</v>
      </c>
      <c r="B544" t="n">
        <v>95</v>
      </c>
      <c r="C544" t="inlineStr">
        <is>
          <t xml:space="preserve">CONCLUIDO	</t>
        </is>
      </c>
      <c r="D544" t="n">
        <v>3.725</v>
      </c>
      <c r="E544" t="n">
        <v>26.85</v>
      </c>
      <c r="F544" t="n">
        <v>20.36</v>
      </c>
      <c r="G544" t="n">
        <v>11.31</v>
      </c>
      <c r="H544" t="n">
        <v>0.17</v>
      </c>
      <c r="I544" t="n">
        <v>108</v>
      </c>
      <c r="J544" t="n">
        <v>186.83</v>
      </c>
      <c r="K544" t="n">
        <v>53.44</v>
      </c>
      <c r="L544" t="n">
        <v>1.75</v>
      </c>
      <c r="M544" t="n">
        <v>106</v>
      </c>
      <c r="N544" t="n">
        <v>36.64</v>
      </c>
      <c r="O544" t="n">
        <v>23276.13</v>
      </c>
      <c r="P544" t="n">
        <v>260.3</v>
      </c>
      <c r="Q544" t="n">
        <v>2104</v>
      </c>
      <c r="R544" t="n">
        <v>161.15</v>
      </c>
      <c r="S544" t="n">
        <v>60.53</v>
      </c>
      <c r="T544" t="n">
        <v>50039.69</v>
      </c>
      <c r="U544" t="n">
        <v>0.38</v>
      </c>
      <c r="V544" t="n">
        <v>0.84</v>
      </c>
      <c r="W544" t="n">
        <v>0.33</v>
      </c>
      <c r="X544" t="n">
        <v>3.08</v>
      </c>
      <c r="Y544" t="n">
        <v>1</v>
      </c>
      <c r="Z544" t="n">
        <v>10</v>
      </c>
    </row>
    <row r="545">
      <c r="A545" t="n">
        <v>4</v>
      </c>
      <c r="B545" t="n">
        <v>95</v>
      </c>
      <c r="C545" t="inlineStr">
        <is>
          <t xml:space="preserve">CONCLUIDO	</t>
        </is>
      </c>
      <c r="D545" t="n">
        <v>3.8778</v>
      </c>
      <c r="E545" t="n">
        <v>25.79</v>
      </c>
      <c r="F545" t="n">
        <v>19.89</v>
      </c>
      <c r="G545" t="n">
        <v>12.97</v>
      </c>
      <c r="H545" t="n">
        <v>0.19</v>
      </c>
      <c r="I545" t="n">
        <v>92</v>
      </c>
      <c r="J545" t="n">
        <v>187.21</v>
      </c>
      <c r="K545" t="n">
        <v>53.44</v>
      </c>
      <c r="L545" t="n">
        <v>2</v>
      </c>
      <c r="M545" t="n">
        <v>90</v>
      </c>
      <c r="N545" t="n">
        <v>36.77</v>
      </c>
      <c r="O545" t="n">
        <v>23322.88</v>
      </c>
      <c r="P545" t="n">
        <v>251.78</v>
      </c>
      <c r="Q545" t="n">
        <v>2104.21</v>
      </c>
      <c r="R545" t="n">
        <v>145.83</v>
      </c>
      <c r="S545" t="n">
        <v>60.53</v>
      </c>
      <c r="T545" t="n">
        <v>42461.71</v>
      </c>
      <c r="U545" t="n">
        <v>0.42</v>
      </c>
      <c r="V545" t="n">
        <v>0.86</v>
      </c>
      <c r="W545" t="n">
        <v>0.31</v>
      </c>
      <c r="X545" t="n">
        <v>2.62</v>
      </c>
      <c r="Y545" t="n">
        <v>1</v>
      </c>
      <c r="Z545" t="n">
        <v>10</v>
      </c>
    </row>
    <row r="546">
      <c r="A546" t="n">
        <v>5</v>
      </c>
      <c r="B546" t="n">
        <v>95</v>
      </c>
      <c r="C546" t="inlineStr">
        <is>
          <t xml:space="preserve">CONCLUIDO	</t>
        </is>
      </c>
      <c r="D546" t="n">
        <v>4.0169</v>
      </c>
      <c r="E546" t="n">
        <v>24.9</v>
      </c>
      <c r="F546" t="n">
        <v>19.49</v>
      </c>
      <c r="G546" t="n">
        <v>14.8</v>
      </c>
      <c r="H546" t="n">
        <v>0.21</v>
      </c>
      <c r="I546" t="n">
        <v>79</v>
      </c>
      <c r="J546" t="n">
        <v>187.59</v>
      </c>
      <c r="K546" t="n">
        <v>53.44</v>
      </c>
      <c r="L546" t="n">
        <v>2.25</v>
      </c>
      <c r="M546" t="n">
        <v>77</v>
      </c>
      <c r="N546" t="n">
        <v>36.9</v>
      </c>
      <c r="O546" t="n">
        <v>23369.68</v>
      </c>
      <c r="P546" t="n">
        <v>243.88</v>
      </c>
      <c r="Q546" t="n">
        <v>2104</v>
      </c>
      <c r="R546" t="n">
        <v>132.7</v>
      </c>
      <c r="S546" t="n">
        <v>60.53</v>
      </c>
      <c r="T546" t="n">
        <v>35961.62</v>
      </c>
      <c r="U546" t="n">
        <v>0.46</v>
      </c>
      <c r="V546" t="n">
        <v>0.88</v>
      </c>
      <c r="W546" t="n">
        <v>0.29</v>
      </c>
      <c r="X546" t="n">
        <v>2.21</v>
      </c>
      <c r="Y546" t="n">
        <v>1</v>
      </c>
      <c r="Z546" t="n">
        <v>10</v>
      </c>
    </row>
    <row r="547">
      <c r="A547" t="n">
        <v>6</v>
      </c>
      <c r="B547" t="n">
        <v>95</v>
      </c>
      <c r="C547" t="inlineStr">
        <is>
          <t xml:space="preserve">CONCLUIDO	</t>
        </is>
      </c>
      <c r="D547" t="n">
        <v>4.1141</v>
      </c>
      <c r="E547" t="n">
        <v>24.31</v>
      </c>
      <c r="F547" t="n">
        <v>19.23</v>
      </c>
      <c r="G547" t="n">
        <v>16.48</v>
      </c>
      <c r="H547" t="n">
        <v>0.24</v>
      </c>
      <c r="I547" t="n">
        <v>70</v>
      </c>
      <c r="J547" t="n">
        <v>187.97</v>
      </c>
      <c r="K547" t="n">
        <v>53.44</v>
      </c>
      <c r="L547" t="n">
        <v>2.5</v>
      </c>
      <c r="M547" t="n">
        <v>68</v>
      </c>
      <c r="N547" t="n">
        <v>37.03</v>
      </c>
      <c r="O547" t="n">
        <v>23416.52</v>
      </c>
      <c r="P547" t="n">
        <v>237.79</v>
      </c>
      <c r="Q547" t="n">
        <v>2104.11</v>
      </c>
      <c r="R547" t="n">
        <v>124.21</v>
      </c>
      <c r="S547" t="n">
        <v>60.53</v>
      </c>
      <c r="T547" t="n">
        <v>31761.36</v>
      </c>
      <c r="U547" t="n">
        <v>0.49</v>
      </c>
      <c r="V547" t="n">
        <v>0.89</v>
      </c>
      <c r="W547" t="n">
        <v>0.28</v>
      </c>
      <c r="X547" t="n">
        <v>1.95</v>
      </c>
      <c r="Y547" t="n">
        <v>1</v>
      </c>
      <c r="Z547" t="n">
        <v>10</v>
      </c>
    </row>
    <row r="548">
      <c r="A548" t="n">
        <v>7</v>
      </c>
      <c r="B548" t="n">
        <v>95</v>
      </c>
      <c r="C548" t="inlineStr">
        <is>
          <t xml:space="preserve">CONCLUIDO	</t>
        </is>
      </c>
      <c r="D548" t="n">
        <v>4.2114</v>
      </c>
      <c r="E548" t="n">
        <v>23.74</v>
      </c>
      <c r="F548" t="n">
        <v>18.97</v>
      </c>
      <c r="G548" t="n">
        <v>18.36</v>
      </c>
      <c r="H548" t="n">
        <v>0.26</v>
      </c>
      <c r="I548" t="n">
        <v>62</v>
      </c>
      <c r="J548" t="n">
        <v>188.35</v>
      </c>
      <c r="K548" t="n">
        <v>53.44</v>
      </c>
      <c r="L548" t="n">
        <v>2.75</v>
      </c>
      <c r="M548" t="n">
        <v>60</v>
      </c>
      <c r="N548" t="n">
        <v>37.16</v>
      </c>
      <c r="O548" t="n">
        <v>23463.4</v>
      </c>
      <c r="P548" t="n">
        <v>231.91</v>
      </c>
      <c r="Q548" t="n">
        <v>2104.1</v>
      </c>
      <c r="R548" t="n">
        <v>115.58</v>
      </c>
      <c r="S548" t="n">
        <v>60.53</v>
      </c>
      <c r="T548" t="n">
        <v>27485.92</v>
      </c>
      <c r="U548" t="n">
        <v>0.52</v>
      </c>
      <c r="V548" t="n">
        <v>0.91</v>
      </c>
      <c r="W548" t="n">
        <v>0.26</v>
      </c>
      <c r="X548" t="n">
        <v>1.69</v>
      </c>
      <c r="Y548" t="n">
        <v>1</v>
      </c>
      <c r="Z548" t="n">
        <v>10</v>
      </c>
    </row>
    <row r="549">
      <c r="A549" t="n">
        <v>8</v>
      </c>
      <c r="B549" t="n">
        <v>95</v>
      </c>
      <c r="C549" t="inlineStr">
        <is>
          <t xml:space="preserve">CONCLUIDO	</t>
        </is>
      </c>
      <c r="D549" t="n">
        <v>4.3236</v>
      </c>
      <c r="E549" t="n">
        <v>23.13</v>
      </c>
      <c r="F549" t="n">
        <v>18.61</v>
      </c>
      <c r="G549" t="n">
        <v>20.3</v>
      </c>
      <c r="H549" t="n">
        <v>0.28</v>
      </c>
      <c r="I549" t="n">
        <v>55</v>
      </c>
      <c r="J549" t="n">
        <v>188.73</v>
      </c>
      <c r="K549" t="n">
        <v>53.44</v>
      </c>
      <c r="L549" t="n">
        <v>3</v>
      </c>
      <c r="M549" t="n">
        <v>53</v>
      </c>
      <c r="N549" t="n">
        <v>37.29</v>
      </c>
      <c r="O549" t="n">
        <v>23510.33</v>
      </c>
      <c r="P549" t="n">
        <v>224.36</v>
      </c>
      <c r="Q549" t="n">
        <v>2104.12</v>
      </c>
      <c r="R549" t="n">
        <v>103.42</v>
      </c>
      <c r="S549" t="n">
        <v>60.53</v>
      </c>
      <c r="T549" t="n">
        <v>21440.93</v>
      </c>
      <c r="U549" t="n">
        <v>0.59</v>
      </c>
      <c r="V549" t="n">
        <v>0.92</v>
      </c>
      <c r="W549" t="n">
        <v>0.25</v>
      </c>
      <c r="X549" t="n">
        <v>1.33</v>
      </c>
      <c r="Y549" t="n">
        <v>1</v>
      </c>
      <c r="Z549" t="n">
        <v>10</v>
      </c>
    </row>
    <row r="550">
      <c r="A550" t="n">
        <v>9</v>
      </c>
      <c r="B550" t="n">
        <v>95</v>
      </c>
      <c r="C550" t="inlineStr">
        <is>
          <t xml:space="preserve">CONCLUIDO	</t>
        </is>
      </c>
      <c r="D550" t="n">
        <v>4.2975</v>
      </c>
      <c r="E550" t="n">
        <v>23.27</v>
      </c>
      <c r="F550" t="n">
        <v>18.9</v>
      </c>
      <c r="G550" t="n">
        <v>22.24</v>
      </c>
      <c r="H550" t="n">
        <v>0.3</v>
      </c>
      <c r="I550" t="n">
        <v>51</v>
      </c>
      <c r="J550" t="n">
        <v>189.11</v>
      </c>
      <c r="K550" t="n">
        <v>53.44</v>
      </c>
      <c r="L550" t="n">
        <v>3.25</v>
      </c>
      <c r="M550" t="n">
        <v>49</v>
      </c>
      <c r="N550" t="n">
        <v>37.42</v>
      </c>
      <c r="O550" t="n">
        <v>23557.3</v>
      </c>
      <c r="P550" t="n">
        <v>225.65</v>
      </c>
      <c r="Q550" t="n">
        <v>2104.23</v>
      </c>
      <c r="R550" t="n">
        <v>115.28</v>
      </c>
      <c r="S550" t="n">
        <v>60.53</v>
      </c>
      <c r="T550" t="n">
        <v>27391.77</v>
      </c>
      <c r="U550" t="n">
        <v>0.53</v>
      </c>
      <c r="V550" t="n">
        <v>0.91</v>
      </c>
      <c r="W550" t="n">
        <v>0.21</v>
      </c>
      <c r="X550" t="n">
        <v>1.62</v>
      </c>
      <c r="Y550" t="n">
        <v>1</v>
      </c>
      <c r="Z550" t="n">
        <v>10</v>
      </c>
    </row>
    <row r="551">
      <c r="A551" t="n">
        <v>10</v>
      </c>
      <c r="B551" t="n">
        <v>95</v>
      </c>
      <c r="C551" t="inlineStr">
        <is>
          <t xml:space="preserve">CONCLUIDO	</t>
        </is>
      </c>
      <c r="D551" t="n">
        <v>4.3814</v>
      </c>
      <c r="E551" t="n">
        <v>22.82</v>
      </c>
      <c r="F551" t="n">
        <v>18.64</v>
      </c>
      <c r="G551" t="n">
        <v>24.32</v>
      </c>
      <c r="H551" t="n">
        <v>0.33</v>
      </c>
      <c r="I551" t="n">
        <v>46</v>
      </c>
      <c r="J551" t="n">
        <v>189.49</v>
      </c>
      <c r="K551" t="n">
        <v>53.44</v>
      </c>
      <c r="L551" t="n">
        <v>3.5</v>
      </c>
      <c r="M551" t="n">
        <v>44</v>
      </c>
      <c r="N551" t="n">
        <v>37.55</v>
      </c>
      <c r="O551" t="n">
        <v>23604.32</v>
      </c>
      <c r="P551" t="n">
        <v>219.65</v>
      </c>
      <c r="Q551" t="n">
        <v>2104.01</v>
      </c>
      <c r="R551" t="n">
        <v>105.32</v>
      </c>
      <c r="S551" t="n">
        <v>60.53</v>
      </c>
      <c r="T551" t="n">
        <v>22433.49</v>
      </c>
      <c r="U551" t="n">
        <v>0.57</v>
      </c>
      <c r="V551" t="n">
        <v>0.92</v>
      </c>
      <c r="W551" t="n">
        <v>0.24</v>
      </c>
      <c r="X551" t="n">
        <v>1.36</v>
      </c>
      <c r="Y551" t="n">
        <v>1</v>
      </c>
      <c r="Z551" t="n">
        <v>10</v>
      </c>
    </row>
    <row r="552">
      <c r="A552" t="n">
        <v>11</v>
      </c>
      <c r="B552" t="n">
        <v>95</v>
      </c>
      <c r="C552" t="inlineStr">
        <is>
          <t xml:space="preserve">CONCLUIDO	</t>
        </is>
      </c>
      <c r="D552" t="n">
        <v>4.4427</v>
      </c>
      <c r="E552" t="n">
        <v>22.51</v>
      </c>
      <c r="F552" t="n">
        <v>18.48</v>
      </c>
      <c r="G552" t="n">
        <v>26.4</v>
      </c>
      <c r="H552" t="n">
        <v>0.35</v>
      </c>
      <c r="I552" t="n">
        <v>42</v>
      </c>
      <c r="J552" t="n">
        <v>189.87</v>
      </c>
      <c r="K552" t="n">
        <v>53.44</v>
      </c>
      <c r="L552" t="n">
        <v>3.75</v>
      </c>
      <c r="M552" t="n">
        <v>40</v>
      </c>
      <c r="N552" t="n">
        <v>37.69</v>
      </c>
      <c r="O552" t="n">
        <v>23651.38</v>
      </c>
      <c r="P552" t="n">
        <v>214.4</v>
      </c>
      <c r="Q552" t="n">
        <v>2104.01</v>
      </c>
      <c r="R552" t="n">
        <v>99.81999999999999</v>
      </c>
      <c r="S552" t="n">
        <v>60.53</v>
      </c>
      <c r="T552" t="n">
        <v>19705.14</v>
      </c>
      <c r="U552" t="n">
        <v>0.61</v>
      </c>
      <c r="V552" t="n">
        <v>0.93</v>
      </c>
      <c r="W552" t="n">
        <v>0.23</v>
      </c>
      <c r="X552" t="n">
        <v>1.2</v>
      </c>
      <c r="Y552" t="n">
        <v>1</v>
      </c>
      <c r="Z552" t="n">
        <v>10</v>
      </c>
    </row>
    <row r="553">
      <c r="A553" t="n">
        <v>12</v>
      </c>
      <c r="B553" t="n">
        <v>95</v>
      </c>
      <c r="C553" t="inlineStr">
        <is>
          <t xml:space="preserve">CONCLUIDO	</t>
        </is>
      </c>
      <c r="D553" t="n">
        <v>4.4856</v>
      </c>
      <c r="E553" t="n">
        <v>22.29</v>
      </c>
      <c r="F553" t="n">
        <v>18.37</v>
      </c>
      <c r="G553" t="n">
        <v>28.27</v>
      </c>
      <c r="H553" t="n">
        <v>0.37</v>
      </c>
      <c r="I553" t="n">
        <v>39</v>
      </c>
      <c r="J553" t="n">
        <v>190.25</v>
      </c>
      <c r="K553" t="n">
        <v>53.44</v>
      </c>
      <c r="L553" t="n">
        <v>4</v>
      </c>
      <c r="M553" t="n">
        <v>37</v>
      </c>
      <c r="N553" t="n">
        <v>37.82</v>
      </c>
      <c r="O553" t="n">
        <v>23698.48</v>
      </c>
      <c r="P553" t="n">
        <v>209.87</v>
      </c>
      <c r="Q553" t="n">
        <v>2104.01</v>
      </c>
      <c r="R553" t="n">
        <v>96.43000000000001</v>
      </c>
      <c r="S553" t="n">
        <v>60.53</v>
      </c>
      <c r="T553" t="n">
        <v>18027.09</v>
      </c>
      <c r="U553" t="n">
        <v>0.63</v>
      </c>
      <c r="V553" t="n">
        <v>0.9399999999999999</v>
      </c>
      <c r="W553" t="n">
        <v>0.22</v>
      </c>
      <c r="X553" t="n">
        <v>1.09</v>
      </c>
      <c r="Y553" t="n">
        <v>1</v>
      </c>
      <c r="Z553" t="n">
        <v>10</v>
      </c>
    </row>
    <row r="554">
      <c r="A554" t="n">
        <v>13</v>
      </c>
      <c r="B554" t="n">
        <v>95</v>
      </c>
      <c r="C554" t="inlineStr">
        <is>
          <t xml:space="preserve">CONCLUIDO	</t>
        </is>
      </c>
      <c r="D554" t="n">
        <v>4.5282</v>
      </c>
      <c r="E554" t="n">
        <v>22.08</v>
      </c>
      <c r="F554" t="n">
        <v>18.27</v>
      </c>
      <c r="G554" t="n">
        <v>30.46</v>
      </c>
      <c r="H554" t="n">
        <v>0.4</v>
      </c>
      <c r="I554" t="n">
        <v>36</v>
      </c>
      <c r="J554" t="n">
        <v>190.63</v>
      </c>
      <c r="K554" t="n">
        <v>53.44</v>
      </c>
      <c r="L554" t="n">
        <v>4.25</v>
      </c>
      <c r="M554" t="n">
        <v>34</v>
      </c>
      <c r="N554" t="n">
        <v>37.95</v>
      </c>
      <c r="O554" t="n">
        <v>23745.63</v>
      </c>
      <c r="P554" t="n">
        <v>206.57</v>
      </c>
      <c r="Q554" t="n">
        <v>2103.96</v>
      </c>
      <c r="R554" t="n">
        <v>93.02</v>
      </c>
      <c r="S554" t="n">
        <v>60.53</v>
      </c>
      <c r="T554" t="n">
        <v>16336.93</v>
      </c>
      <c r="U554" t="n">
        <v>0.65</v>
      </c>
      <c r="V554" t="n">
        <v>0.9399999999999999</v>
      </c>
      <c r="W554" t="n">
        <v>0.22</v>
      </c>
      <c r="X554" t="n">
        <v>1</v>
      </c>
      <c r="Y554" t="n">
        <v>1</v>
      </c>
      <c r="Z554" t="n">
        <v>10</v>
      </c>
    </row>
    <row r="555">
      <c r="A555" t="n">
        <v>14</v>
      </c>
      <c r="B555" t="n">
        <v>95</v>
      </c>
      <c r="C555" t="inlineStr">
        <is>
          <t xml:space="preserve">CONCLUIDO	</t>
        </is>
      </c>
      <c r="D555" t="n">
        <v>4.5552</v>
      </c>
      <c r="E555" t="n">
        <v>21.95</v>
      </c>
      <c r="F555" t="n">
        <v>18.22</v>
      </c>
      <c r="G555" t="n">
        <v>32.15</v>
      </c>
      <c r="H555" t="n">
        <v>0.42</v>
      </c>
      <c r="I555" t="n">
        <v>34</v>
      </c>
      <c r="J555" t="n">
        <v>191.02</v>
      </c>
      <c r="K555" t="n">
        <v>53.44</v>
      </c>
      <c r="L555" t="n">
        <v>4.5</v>
      </c>
      <c r="M555" t="n">
        <v>32</v>
      </c>
      <c r="N555" t="n">
        <v>38.08</v>
      </c>
      <c r="O555" t="n">
        <v>23792.83</v>
      </c>
      <c r="P555" t="n">
        <v>202.65</v>
      </c>
      <c r="Q555" t="n">
        <v>2103.86</v>
      </c>
      <c r="R555" t="n">
        <v>91.27</v>
      </c>
      <c r="S555" t="n">
        <v>60.53</v>
      </c>
      <c r="T555" t="n">
        <v>15468.43</v>
      </c>
      <c r="U555" t="n">
        <v>0.66</v>
      </c>
      <c r="V555" t="n">
        <v>0.9399999999999999</v>
      </c>
      <c r="W555" t="n">
        <v>0.22</v>
      </c>
      <c r="X555" t="n">
        <v>0.9399999999999999</v>
      </c>
      <c r="Y555" t="n">
        <v>1</v>
      </c>
      <c r="Z555" t="n">
        <v>10</v>
      </c>
    </row>
    <row r="556">
      <c r="A556" t="n">
        <v>15</v>
      </c>
      <c r="B556" t="n">
        <v>95</v>
      </c>
      <c r="C556" t="inlineStr">
        <is>
          <t xml:space="preserve">CONCLUIDO	</t>
        </is>
      </c>
      <c r="D556" t="n">
        <v>4.5996</v>
      </c>
      <c r="E556" t="n">
        <v>21.74</v>
      </c>
      <c r="F556" t="n">
        <v>18.12</v>
      </c>
      <c r="G556" t="n">
        <v>35.07</v>
      </c>
      <c r="H556" t="n">
        <v>0.44</v>
      </c>
      <c r="I556" t="n">
        <v>31</v>
      </c>
      <c r="J556" t="n">
        <v>191.4</v>
      </c>
      <c r="K556" t="n">
        <v>53.44</v>
      </c>
      <c r="L556" t="n">
        <v>4.75</v>
      </c>
      <c r="M556" t="n">
        <v>29</v>
      </c>
      <c r="N556" t="n">
        <v>38.22</v>
      </c>
      <c r="O556" t="n">
        <v>23840.07</v>
      </c>
      <c r="P556" t="n">
        <v>197.42</v>
      </c>
      <c r="Q556" t="n">
        <v>2103.9</v>
      </c>
      <c r="R556" t="n">
        <v>87.87</v>
      </c>
      <c r="S556" t="n">
        <v>60.53</v>
      </c>
      <c r="T556" t="n">
        <v>13785.06</v>
      </c>
      <c r="U556" t="n">
        <v>0.6899999999999999</v>
      </c>
      <c r="V556" t="n">
        <v>0.95</v>
      </c>
      <c r="W556" t="n">
        <v>0.22</v>
      </c>
      <c r="X556" t="n">
        <v>0.84</v>
      </c>
      <c r="Y556" t="n">
        <v>1</v>
      </c>
      <c r="Z556" t="n">
        <v>10</v>
      </c>
    </row>
    <row r="557">
      <c r="A557" t="n">
        <v>16</v>
      </c>
      <c r="B557" t="n">
        <v>95</v>
      </c>
      <c r="C557" t="inlineStr">
        <is>
          <t xml:space="preserve">CONCLUIDO	</t>
        </is>
      </c>
      <c r="D557" t="n">
        <v>4.6298</v>
      </c>
      <c r="E557" t="n">
        <v>21.6</v>
      </c>
      <c r="F557" t="n">
        <v>18.05</v>
      </c>
      <c r="G557" t="n">
        <v>37.35</v>
      </c>
      <c r="H557" t="n">
        <v>0.46</v>
      </c>
      <c r="I557" t="n">
        <v>29</v>
      </c>
      <c r="J557" t="n">
        <v>191.78</v>
      </c>
      <c r="K557" t="n">
        <v>53.44</v>
      </c>
      <c r="L557" t="n">
        <v>5</v>
      </c>
      <c r="M557" t="n">
        <v>27</v>
      </c>
      <c r="N557" t="n">
        <v>38.35</v>
      </c>
      <c r="O557" t="n">
        <v>23887.36</v>
      </c>
      <c r="P557" t="n">
        <v>193.27</v>
      </c>
      <c r="Q557" t="n">
        <v>2104.01</v>
      </c>
      <c r="R557" t="n">
        <v>85.58</v>
      </c>
      <c r="S557" t="n">
        <v>60.53</v>
      </c>
      <c r="T557" t="n">
        <v>12650.14</v>
      </c>
      <c r="U557" t="n">
        <v>0.71</v>
      </c>
      <c r="V557" t="n">
        <v>0.95</v>
      </c>
      <c r="W557" t="n">
        <v>0.21</v>
      </c>
      <c r="X557" t="n">
        <v>0.77</v>
      </c>
      <c r="Y557" t="n">
        <v>1</v>
      </c>
      <c r="Z557" t="n">
        <v>10</v>
      </c>
    </row>
    <row r="558">
      <c r="A558" t="n">
        <v>17</v>
      </c>
      <c r="B558" t="n">
        <v>95</v>
      </c>
      <c r="C558" t="inlineStr">
        <is>
          <t xml:space="preserve">CONCLUIDO	</t>
        </is>
      </c>
      <c r="D558" t="n">
        <v>4.6852</v>
      </c>
      <c r="E558" t="n">
        <v>21.34</v>
      </c>
      <c r="F558" t="n">
        <v>17.87</v>
      </c>
      <c r="G558" t="n">
        <v>39.71</v>
      </c>
      <c r="H558" t="n">
        <v>0.48</v>
      </c>
      <c r="I558" t="n">
        <v>27</v>
      </c>
      <c r="J558" t="n">
        <v>192.17</v>
      </c>
      <c r="K558" t="n">
        <v>53.44</v>
      </c>
      <c r="L558" t="n">
        <v>5.25</v>
      </c>
      <c r="M558" t="n">
        <v>25</v>
      </c>
      <c r="N558" t="n">
        <v>38.48</v>
      </c>
      <c r="O558" t="n">
        <v>23934.69</v>
      </c>
      <c r="P558" t="n">
        <v>187.07</v>
      </c>
      <c r="Q558" t="n">
        <v>2103.86</v>
      </c>
      <c r="R558" t="n">
        <v>79.73</v>
      </c>
      <c r="S558" t="n">
        <v>60.53</v>
      </c>
      <c r="T558" t="n">
        <v>9733.27</v>
      </c>
      <c r="U558" t="n">
        <v>0.76</v>
      </c>
      <c r="V558" t="n">
        <v>0.96</v>
      </c>
      <c r="W558" t="n">
        <v>0.2</v>
      </c>
      <c r="X558" t="n">
        <v>0.59</v>
      </c>
      <c r="Y558" t="n">
        <v>1</v>
      </c>
      <c r="Z558" t="n">
        <v>10</v>
      </c>
    </row>
    <row r="559">
      <c r="A559" t="n">
        <v>18</v>
      </c>
      <c r="B559" t="n">
        <v>95</v>
      </c>
      <c r="C559" t="inlineStr">
        <is>
          <t xml:space="preserve">CONCLUIDO	</t>
        </is>
      </c>
      <c r="D559" t="n">
        <v>4.6533</v>
      </c>
      <c r="E559" t="n">
        <v>21.49</v>
      </c>
      <c r="F559" t="n">
        <v>18.05</v>
      </c>
      <c r="G559" t="n">
        <v>41.66</v>
      </c>
      <c r="H559" t="n">
        <v>0.51</v>
      </c>
      <c r="I559" t="n">
        <v>26</v>
      </c>
      <c r="J559" t="n">
        <v>192.55</v>
      </c>
      <c r="K559" t="n">
        <v>53.44</v>
      </c>
      <c r="L559" t="n">
        <v>5.5</v>
      </c>
      <c r="M559" t="n">
        <v>22</v>
      </c>
      <c r="N559" t="n">
        <v>38.62</v>
      </c>
      <c r="O559" t="n">
        <v>23982.06</v>
      </c>
      <c r="P559" t="n">
        <v>187.51</v>
      </c>
      <c r="Q559" t="n">
        <v>2103.89</v>
      </c>
      <c r="R559" t="n">
        <v>86.33</v>
      </c>
      <c r="S559" t="n">
        <v>60.53</v>
      </c>
      <c r="T559" t="n">
        <v>13037.92</v>
      </c>
      <c r="U559" t="n">
        <v>0.7</v>
      </c>
      <c r="V559" t="n">
        <v>0.95</v>
      </c>
      <c r="W559" t="n">
        <v>0.2</v>
      </c>
      <c r="X559" t="n">
        <v>0.78</v>
      </c>
      <c r="Y559" t="n">
        <v>1</v>
      </c>
      <c r="Z559" t="n">
        <v>10</v>
      </c>
    </row>
    <row r="560">
      <c r="A560" t="n">
        <v>19</v>
      </c>
      <c r="B560" t="n">
        <v>95</v>
      </c>
      <c r="C560" t="inlineStr">
        <is>
          <t xml:space="preserve">CONCLUIDO	</t>
        </is>
      </c>
      <c r="D560" t="n">
        <v>4.6921</v>
      </c>
      <c r="E560" t="n">
        <v>21.31</v>
      </c>
      <c r="F560" t="n">
        <v>17.95</v>
      </c>
      <c r="G560" t="n">
        <v>44.88</v>
      </c>
      <c r="H560" t="n">
        <v>0.53</v>
      </c>
      <c r="I560" t="n">
        <v>24</v>
      </c>
      <c r="J560" t="n">
        <v>192.94</v>
      </c>
      <c r="K560" t="n">
        <v>53.44</v>
      </c>
      <c r="L560" t="n">
        <v>5.75</v>
      </c>
      <c r="M560" t="n">
        <v>13</v>
      </c>
      <c r="N560" t="n">
        <v>38.75</v>
      </c>
      <c r="O560" t="n">
        <v>24029.48</v>
      </c>
      <c r="P560" t="n">
        <v>182.72</v>
      </c>
      <c r="Q560" t="n">
        <v>2103.84</v>
      </c>
      <c r="R560" t="n">
        <v>82.3</v>
      </c>
      <c r="S560" t="n">
        <v>60.53</v>
      </c>
      <c r="T560" t="n">
        <v>11036.85</v>
      </c>
      <c r="U560" t="n">
        <v>0.74</v>
      </c>
      <c r="V560" t="n">
        <v>0.96</v>
      </c>
      <c r="W560" t="n">
        <v>0.21</v>
      </c>
      <c r="X560" t="n">
        <v>0.67</v>
      </c>
      <c r="Y560" t="n">
        <v>1</v>
      </c>
      <c r="Z560" t="n">
        <v>10</v>
      </c>
    </row>
    <row r="561">
      <c r="A561" t="n">
        <v>20</v>
      </c>
      <c r="B561" t="n">
        <v>95</v>
      </c>
      <c r="C561" t="inlineStr">
        <is>
          <t xml:space="preserve">CONCLUIDO	</t>
        </is>
      </c>
      <c r="D561" t="n">
        <v>4.6851</v>
      </c>
      <c r="E561" t="n">
        <v>21.34</v>
      </c>
      <c r="F561" t="n">
        <v>17.98</v>
      </c>
      <c r="G561" t="n">
        <v>44.96</v>
      </c>
      <c r="H561" t="n">
        <v>0.55</v>
      </c>
      <c r="I561" t="n">
        <v>24</v>
      </c>
      <c r="J561" t="n">
        <v>193.32</v>
      </c>
      <c r="K561" t="n">
        <v>53.44</v>
      </c>
      <c r="L561" t="n">
        <v>6</v>
      </c>
      <c r="M561" t="n">
        <v>3</v>
      </c>
      <c r="N561" t="n">
        <v>38.89</v>
      </c>
      <c r="O561" t="n">
        <v>24076.95</v>
      </c>
      <c r="P561" t="n">
        <v>181.4</v>
      </c>
      <c r="Q561" t="n">
        <v>2103.99</v>
      </c>
      <c r="R561" t="n">
        <v>82.83</v>
      </c>
      <c r="S561" t="n">
        <v>60.53</v>
      </c>
      <c r="T561" t="n">
        <v>11297.5</v>
      </c>
      <c r="U561" t="n">
        <v>0.73</v>
      </c>
      <c r="V561" t="n">
        <v>0.96</v>
      </c>
      <c r="W561" t="n">
        <v>0.23</v>
      </c>
      <c r="X561" t="n">
        <v>0.7</v>
      </c>
      <c r="Y561" t="n">
        <v>1</v>
      </c>
      <c r="Z561" t="n">
        <v>10</v>
      </c>
    </row>
    <row r="562">
      <c r="A562" t="n">
        <v>21</v>
      </c>
      <c r="B562" t="n">
        <v>95</v>
      </c>
      <c r="C562" t="inlineStr">
        <is>
          <t xml:space="preserve">CONCLUIDO	</t>
        </is>
      </c>
      <c r="D562" t="n">
        <v>4.6868</v>
      </c>
      <c r="E562" t="n">
        <v>21.34</v>
      </c>
      <c r="F562" t="n">
        <v>17.97</v>
      </c>
      <c r="G562" t="n">
        <v>44.94</v>
      </c>
      <c r="H562" t="n">
        <v>0.57</v>
      </c>
      <c r="I562" t="n">
        <v>24</v>
      </c>
      <c r="J562" t="n">
        <v>193.71</v>
      </c>
      <c r="K562" t="n">
        <v>53.44</v>
      </c>
      <c r="L562" t="n">
        <v>6.25</v>
      </c>
      <c r="M562" t="n">
        <v>1</v>
      </c>
      <c r="N562" t="n">
        <v>39.02</v>
      </c>
      <c r="O562" t="n">
        <v>24124.47</v>
      </c>
      <c r="P562" t="n">
        <v>181.72</v>
      </c>
      <c r="Q562" t="n">
        <v>2103.84</v>
      </c>
      <c r="R562" t="n">
        <v>82.37</v>
      </c>
      <c r="S562" t="n">
        <v>60.53</v>
      </c>
      <c r="T562" t="n">
        <v>11069.31</v>
      </c>
      <c r="U562" t="n">
        <v>0.73</v>
      </c>
      <c r="V562" t="n">
        <v>0.96</v>
      </c>
      <c r="W562" t="n">
        <v>0.23</v>
      </c>
      <c r="X562" t="n">
        <v>0.7</v>
      </c>
      <c r="Y562" t="n">
        <v>1</v>
      </c>
      <c r="Z562" t="n">
        <v>10</v>
      </c>
    </row>
    <row r="563">
      <c r="A563" t="n">
        <v>22</v>
      </c>
      <c r="B563" t="n">
        <v>95</v>
      </c>
      <c r="C563" t="inlineStr">
        <is>
          <t xml:space="preserve">CONCLUIDO	</t>
        </is>
      </c>
      <c r="D563" t="n">
        <v>4.6863</v>
      </c>
      <c r="E563" t="n">
        <v>21.34</v>
      </c>
      <c r="F563" t="n">
        <v>17.98</v>
      </c>
      <c r="G563" t="n">
        <v>44.94</v>
      </c>
      <c r="H563" t="n">
        <v>0.59</v>
      </c>
      <c r="I563" t="n">
        <v>24</v>
      </c>
      <c r="J563" t="n">
        <v>194.09</v>
      </c>
      <c r="K563" t="n">
        <v>53.44</v>
      </c>
      <c r="L563" t="n">
        <v>6.5</v>
      </c>
      <c r="M563" t="n">
        <v>0</v>
      </c>
      <c r="N563" t="n">
        <v>39.16</v>
      </c>
      <c r="O563" t="n">
        <v>24172.03</v>
      </c>
      <c r="P563" t="n">
        <v>182.07</v>
      </c>
      <c r="Q563" t="n">
        <v>2103.91</v>
      </c>
      <c r="R563" t="n">
        <v>82.44</v>
      </c>
      <c r="S563" t="n">
        <v>60.53</v>
      </c>
      <c r="T563" t="n">
        <v>11103.35</v>
      </c>
      <c r="U563" t="n">
        <v>0.73</v>
      </c>
      <c r="V563" t="n">
        <v>0.96</v>
      </c>
      <c r="W563" t="n">
        <v>0.23</v>
      </c>
      <c r="X563" t="n">
        <v>0.7</v>
      </c>
      <c r="Y563" t="n">
        <v>1</v>
      </c>
      <c r="Z563" t="n">
        <v>10</v>
      </c>
    </row>
    <row r="564">
      <c r="A564" t="n">
        <v>0</v>
      </c>
      <c r="B564" t="n">
        <v>55</v>
      </c>
      <c r="C564" t="inlineStr">
        <is>
          <t xml:space="preserve">CONCLUIDO	</t>
        </is>
      </c>
      <c r="D564" t="n">
        <v>3.6905</v>
      </c>
      <c r="E564" t="n">
        <v>27.1</v>
      </c>
      <c r="F564" t="n">
        <v>21.52</v>
      </c>
      <c r="G564" t="n">
        <v>8.85</v>
      </c>
      <c r="H564" t="n">
        <v>0.15</v>
      </c>
      <c r="I564" t="n">
        <v>146</v>
      </c>
      <c r="J564" t="n">
        <v>116.05</v>
      </c>
      <c r="K564" t="n">
        <v>43.4</v>
      </c>
      <c r="L564" t="n">
        <v>1</v>
      </c>
      <c r="M564" t="n">
        <v>144</v>
      </c>
      <c r="N564" t="n">
        <v>16.65</v>
      </c>
      <c r="O564" t="n">
        <v>14546.17</v>
      </c>
      <c r="P564" t="n">
        <v>200.9</v>
      </c>
      <c r="Q564" t="n">
        <v>2104.27</v>
      </c>
      <c r="R564" t="n">
        <v>199.58</v>
      </c>
      <c r="S564" t="n">
        <v>60.53</v>
      </c>
      <c r="T564" t="n">
        <v>69063.32000000001</v>
      </c>
      <c r="U564" t="n">
        <v>0.3</v>
      </c>
      <c r="V564" t="n">
        <v>0.8</v>
      </c>
      <c r="W564" t="n">
        <v>0.39</v>
      </c>
      <c r="X564" t="n">
        <v>4.24</v>
      </c>
      <c r="Y564" t="n">
        <v>1</v>
      </c>
      <c r="Z564" t="n">
        <v>10</v>
      </c>
    </row>
    <row r="565">
      <c r="A565" t="n">
        <v>1</v>
      </c>
      <c r="B565" t="n">
        <v>55</v>
      </c>
      <c r="C565" t="inlineStr">
        <is>
          <t xml:space="preserve">CONCLUIDO	</t>
        </is>
      </c>
      <c r="D565" t="n">
        <v>3.994</v>
      </c>
      <c r="E565" t="n">
        <v>25.04</v>
      </c>
      <c r="F565" t="n">
        <v>20.37</v>
      </c>
      <c r="G565" t="n">
        <v>11.32</v>
      </c>
      <c r="H565" t="n">
        <v>0.19</v>
      </c>
      <c r="I565" t="n">
        <v>108</v>
      </c>
      <c r="J565" t="n">
        <v>116.37</v>
      </c>
      <c r="K565" t="n">
        <v>43.4</v>
      </c>
      <c r="L565" t="n">
        <v>1.25</v>
      </c>
      <c r="M565" t="n">
        <v>106</v>
      </c>
      <c r="N565" t="n">
        <v>16.72</v>
      </c>
      <c r="O565" t="n">
        <v>14585.96</v>
      </c>
      <c r="P565" t="n">
        <v>185.24</v>
      </c>
      <c r="Q565" t="n">
        <v>2104.26</v>
      </c>
      <c r="R565" t="n">
        <v>161.52</v>
      </c>
      <c r="S565" t="n">
        <v>60.53</v>
      </c>
      <c r="T565" t="n">
        <v>50227.25</v>
      </c>
      <c r="U565" t="n">
        <v>0.37</v>
      </c>
      <c r="V565" t="n">
        <v>0.84</v>
      </c>
      <c r="W565" t="n">
        <v>0.34</v>
      </c>
      <c r="X565" t="n">
        <v>3.09</v>
      </c>
      <c r="Y565" t="n">
        <v>1</v>
      </c>
      <c r="Z565" t="n">
        <v>10</v>
      </c>
    </row>
    <row r="566">
      <c r="A566" t="n">
        <v>2</v>
      </c>
      <c r="B566" t="n">
        <v>55</v>
      </c>
      <c r="C566" t="inlineStr">
        <is>
          <t xml:space="preserve">CONCLUIDO	</t>
        </is>
      </c>
      <c r="D566" t="n">
        <v>4.2017</v>
      </c>
      <c r="E566" t="n">
        <v>23.8</v>
      </c>
      <c r="F566" t="n">
        <v>19.68</v>
      </c>
      <c r="G566" t="n">
        <v>13.9</v>
      </c>
      <c r="H566" t="n">
        <v>0.23</v>
      </c>
      <c r="I566" t="n">
        <v>85</v>
      </c>
      <c r="J566" t="n">
        <v>116.69</v>
      </c>
      <c r="K566" t="n">
        <v>43.4</v>
      </c>
      <c r="L566" t="n">
        <v>1.5</v>
      </c>
      <c r="M566" t="n">
        <v>83</v>
      </c>
      <c r="N566" t="n">
        <v>16.79</v>
      </c>
      <c r="O566" t="n">
        <v>14625.77</v>
      </c>
      <c r="P566" t="n">
        <v>174.39</v>
      </c>
      <c r="Q566" t="n">
        <v>2104.25</v>
      </c>
      <c r="R566" t="n">
        <v>138.99</v>
      </c>
      <c r="S566" t="n">
        <v>60.53</v>
      </c>
      <c r="T566" t="n">
        <v>39073.37</v>
      </c>
      <c r="U566" t="n">
        <v>0.44</v>
      </c>
      <c r="V566" t="n">
        <v>0.87</v>
      </c>
      <c r="W566" t="n">
        <v>0.3</v>
      </c>
      <c r="X566" t="n">
        <v>2.4</v>
      </c>
      <c r="Y566" t="n">
        <v>1</v>
      </c>
      <c r="Z566" t="n">
        <v>10</v>
      </c>
    </row>
    <row r="567">
      <c r="A567" t="n">
        <v>3</v>
      </c>
      <c r="B567" t="n">
        <v>55</v>
      </c>
      <c r="C567" t="inlineStr">
        <is>
          <t xml:space="preserve">CONCLUIDO	</t>
        </is>
      </c>
      <c r="D567" t="n">
        <v>4.3615</v>
      </c>
      <c r="E567" t="n">
        <v>22.93</v>
      </c>
      <c r="F567" t="n">
        <v>19.2</v>
      </c>
      <c r="G567" t="n">
        <v>16.69</v>
      </c>
      <c r="H567" t="n">
        <v>0.26</v>
      </c>
      <c r="I567" t="n">
        <v>69</v>
      </c>
      <c r="J567" t="n">
        <v>117.01</v>
      </c>
      <c r="K567" t="n">
        <v>43.4</v>
      </c>
      <c r="L567" t="n">
        <v>1.75</v>
      </c>
      <c r="M567" t="n">
        <v>67</v>
      </c>
      <c r="N567" t="n">
        <v>16.86</v>
      </c>
      <c r="O567" t="n">
        <v>14665.62</v>
      </c>
      <c r="P567" t="n">
        <v>165.03</v>
      </c>
      <c r="Q567" t="n">
        <v>2104</v>
      </c>
      <c r="R567" t="n">
        <v>122.96</v>
      </c>
      <c r="S567" t="n">
        <v>60.53</v>
      </c>
      <c r="T567" t="n">
        <v>31141.67</v>
      </c>
      <c r="U567" t="n">
        <v>0.49</v>
      </c>
      <c r="V567" t="n">
        <v>0.9</v>
      </c>
      <c r="W567" t="n">
        <v>0.27</v>
      </c>
      <c r="X567" t="n">
        <v>1.92</v>
      </c>
      <c r="Y567" t="n">
        <v>1</v>
      </c>
      <c r="Z567" t="n">
        <v>10</v>
      </c>
    </row>
    <row r="568">
      <c r="A568" t="n">
        <v>4</v>
      </c>
      <c r="B568" t="n">
        <v>55</v>
      </c>
      <c r="C568" t="inlineStr">
        <is>
          <t xml:space="preserve">CONCLUIDO	</t>
        </is>
      </c>
      <c r="D568" t="n">
        <v>4.5044</v>
      </c>
      <c r="E568" t="n">
        <v>22.2</v>
      </c>
      <c r="F568" t="n">
        <v>18.75</v>
      </c>
      <c r="G568" t="n">
        <v>19.74</v>
      </c>
      <c r="H568" t="n">
        <v>0.3</v>
      </c>
      <c r="I568" t="n">
        <v>57</v>
      </c>
      <c r="J568" t="n">
        <v>117.34</v>
      </c>
      <c r="K568" t="n">
        <v>43.4</v>
      </c>
      <c r="L568" t="n">
        <v>2</v>
      </c>
      <c r="M568" t="n">
        <v>55</v>
      </c>
      <c r="N568" t="n">
        <v>16.94</v>
      </c>
      <c r="O568" t="n">
        <v>14705.49</v>
      </c>
      <c r="P568" t="n">
        <v>155.57</v>
      </c>
      <c r="Q568" t="n">
        <v>2104.03</v>
      </c>
      <c r="R568" t="n">
        <v>108.29</v>
      </c>
      <c r="S568" t="n">
        <v>60.53</v>
      </c>
      <c r="T568" t="n">
        <v>23865.31</v>
      </c>
      <c r="U568" t="n">
        <v>0.5600000000000001</v>
      </c>
      <c r="V568" t="n">
        <v>0.92</v>
      </c>
      <c r="W568" t="n">
        <v>0.25</v>
      </c>
      <c r="X568" t="n">
        <v>1.48</v>
      </c>
      <c r="Y568" t="n">
        <v>1</v>
      </c>
      <c r="Z568" t="n">
        <v>10</v>
      </c>
    </row>
    <row r="569">
      <c r="A569" t="n">
        <v>5</v>
      </c>
      <c r="B569" t="n">
        <v>55</v>
      </c>
      <c r="C569" t="inlineStr">
        <is>
          <t xml:space="preserve">CONCLUIDO	</t>
        </is>
      </c>
      <c r="D569" t="n">
        <v>4.4921</v>
      </c>
      <c r="E569" t="n">
        <v>22.26</v>
      </c>
      <c r="F569" t="n">
        <v>18.98</v>
      </c>
      <c r="G569" t="n">
        <v>22.78</v>
      </c>
      <c r="H569" t="n">
        <v>0.34</v>
      </c>
      <c r="I569" t="n">
        <v>50</v>
      </c>
      <c r="J569" t="n">
        <v>117.66</v>
      </c>
      <c r="K569" t="n">
        <v>43.4</v>
      </c>
      <c r="L569" t="n">
        <v>2.25</v>
      </c>
      <c r="M569" t="n">
        <v>48</v>
      </c>
      <c r="N569" t="n">
        <v>17.01</v>
      </c>
      <c r="O569" t="n">
        <v>14745.39</v>
      </c>
      <c r="P569" t="n">
        <v>152.77</v>
      </c>
      <c r="Q569" t="n">
        <v>2103.93</v>
      </c>
      <c r="R569" t="n">
        <v>117.66</v>
      </c>
      <c r="S569" t="n">
        <v>60.53</v>
      </c>
      <c r="T569" t="n">
        <v>28582.73</v>
      </c>
      <c r="U569" t="n">
        <v>0.51</v>
      </c>
      <c r="V569" t="n">
        <v>0.91</v>
      </c>
      <c r="W569" t="n">
        <v>0.23</v>
      </c>
      <c r="X569" t="n">
        <v>1.71</v>
      </c>
      <c r="Y569" t="n">
        <v>1</v>
      </c>
      <c r="Z569" t="n">
        <v>10</v>
      </c>
    </row>
    <row r="570">
      <c r="A570" t="n">
        <v>6</v>
      </c>
      <c r="B570" t="n">
        <v>55</v>
      </c>
      <c r="C570" t="inlineStr">
        <is>
          <t xml:space="preserve">CONCLUIDO	</t>
        </is>
      </c>
      <c r="D570" t="n">
        <v>4.6207</v>
      </c>
      <c r="E570" t="n">
        <v>21.64</v>
      </c>
      <c r="F570" t="n">
        <v>18.53</v>
      </c>
      <c r="G570" t="n">
        <v>25.86</v>
      </c>
      <c r="H570" t="n">
        <v>0.37</v>
      </c>
      <c r="I570" t="n">
        <v>43</v>
      </c>
      <c r="J570" t="n">
        <v>117.98</v>
      </c>
      <c r="K570" t="n">
        <v>43.4</v>
      </c>
      <c r="L570" t="n">
        <v>2.5</v>
      </c>
      <c r="M570" t="n">
        <v>29</v>
      </c>
      <c r="N570" t="n">
        <v>17.08</v>
      </c>
      <c r="O570" t="n">
        <v>14785.31</v>
      </c>
      <c r="P570" t="n">
        <v>142.6</v>
      </c>
      <c r="Q570" t="n">
        <v>2104.07</v>
      </c>
      <c r="R570" t="n">
        <v>100.93</v>
      </c>
      <c r="S570" t="n">
        <v>60.53</v>
      </c>
      <c r="T570" t="n">
        <v>20254.54</v>
      </c>
      <c r="U570" t="n">
        <v>0.6</v>
      </c>
      <c r="V570" t="n">
        <v>0.93</v>
      </c>
      <c r="W570" t="n">
        <v>0.25</v>
      </c>
      <c r="X570" t="n">
        <v>1.25</v>
      </c>
      <c r="Y570" t="n">
        <v>1</v>
      </c>
      <c r="Z570" t="n">
        <v>10</v>
      </c>
    </row>
    <row r="571">
      <c r="A571" t="n">
        <v>7</v>
      </c>
      <c r="B571" t="n">
        <v>55</v>
      </c>
      <c r="C571" t="inlineStr">
        <is>
          <t xml:space="preserve">CONCLUIDO	</t>
        </is>
      </c>
      <c r="D571" t="n">
        <v>4.6495</v>
      </c>
      <c r="E571" t="n">
        <v>21.51</v>
      </c>
      <c r="F571" t="n">
        <v>18.47</v>
      </c>
      <c r="G571" t="n">
        <v>27.7</v>
      </c>
      <c r="H571" t="n">
        <v>0.41</v>
      </c>
      <c r="I571" t="n">
        <v>40</v>
      </c>
      <c r="J571" t="n">
        <v>118.31</v>
      </c>
      <c r="K571" t="n">
        <v>43.4</v>
      </c>
      <c r="L571" t="n">
        <v>2.75</v>
      </c>
      <c r="M571" t="n">
        <v>3</v>
      </c>
      <c r="N571" t="n">
        <v>17.16</v>
      </c>
      <c r="O571" t="n">
        <v>14825.26</v>
      </c>
      <c r="P571" t="n">
        <v>140.38</v>
      </c>
      <c r="Q571" t="n">
        <v>2103.91</v>
      </c>
      <c r="R571" t="n">
        <v>97.98</v>
      </c>
      <c r="S571" t="n">
        <v>60.53</v>
      </c>
      <c r="T571" t="n">
        <v>18797.08</v>
      </c>
      <c r="U571" t="n">
        <v>0.62</v>
      </c>
      <c r="V571" t="n">
        <v>0.93</v>
      </c>
      <c r="W571" t="n">
        <v>0.27</v>
      </c>
      <c r="X571" t="n">
        <v>1.19</v>
      </c>
      <c r="Y571" t="n">
        <v>1</v>
      </c>
      <c r="Z571" t="n">
        <v>10</v>
      </c>
    </row>
    <row r="572">
      <c r="A572" t="n">
        <v>8</v>
      </c>
      <c r="B572" t="n">
        <v>55</v>
      </c>
      <c r="C572" t="inlineStr">
        <is>
          <t xml:space="preserve">CONCLUIDO	</t>
        </is>
      </c>
      <c r="D572" t="n">
        <v>4.6467</v>
      </c>
      <c r="E572" t="n">
        <v>21.52</v>
      </c>
      <c r="F572" t="n">
        <v>18.48</v>
      </c>
      <c r="G572" t="n">
        <v>27.72</v>
      </c>
      <c r="H572" t="n">
        <v>0.45</v>
      </c>
      <c r="I572" t="n">
        <v>40</v>
      </c>
      <c r="J572" t="n">
        <v>118.63</v>
      </c>
      <c r="K572" t="n">
        <v>43.4</v>
      </c>
      <c r="L572" t="n">
        <v>3</v>
      </c>
      <c r="M572" t="n">
        <v>0</v>
      </c>
      <c r="N572" t="n">
        <v>17.23</v>
      </c>
      <c r="O572" t="n">
        <v>14865.24</v>
      </c>
      <c r="P572" t="n">
        <v>140.51</v>
      </c>
      <c r="Q572" t="n">
        <v>2103.99</v>
      </c>
      <c r="R572" t="n">
        <v>98.13</v>
      </c>
      <c r="S572" t="n">
        <v>60.53</v>
      </c>
      <c r="T572" t="n">
        <v>18869.66</v>
      </c>
      <c r="U572" t="n">
        <v>0.62</v>
      </c>
      <c r="V572" t="n">
        <v>0.93</v>
      </c>
      <c r="W572" t="n">
        <v>0.28</v>
      </c>
      <c r="X572" t="n">
        <v>1.2</v>
      </c>
      <c r="Y572" t="n">
        <v>1</v>
      </c>
      <c r="Z57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INDEX(resultados!$A$2:$ZZ$572, 1, MATCH($B$1, resultados!$A$1:$ZZ$1, 0))</f>
        <v/>
      </c>
      <c r="B7">
        <f>INDEX(resultados!$A$2:$ZZ$572, 1, MATCH($B$2, resultados!$A$1:$ZZ$1, 0))</f>
        <v/>
      </c>
      <c r="C7">
        <f>INDEX(resultados!$A$2:$ZZ$572, 1, MATCH($B$3, resultados!$A$1:$ZZ$1, 0))</f>
        <v/>
      </c>
    </row>
    <row r="8">
      <c r="A8">
        <f>INDEX(resultados!$A$2:$ZZ$572, 2, MATCH($B$1, resultados!$A$1:$ZZ$1, 0))</f>
        <v/>
      </c>
      <c r="B8">
        <f>INDEX(resultados!$A$2:$ZZ$572, 2, MATCH($B$2, resultados!$A$1:$ZZ$1, 0))</f>
        <v/>
      </c>
      <c r="C8">
        <f>INDEX(resultados!$A$2:$ZZ$572, 2, MATCH($B$3, resultados!$A$1:$ZZ$1, 0))</f>
        <v/>
      </c>
    </row>
    <row r="9">
      <c r="A9">
        <f>INDEX(resultados!$A$2:$ZZ$572, 3, MATCH($B$1, resultados!$A$1:$ZZ$1, 0))</f>
        <v/>
      </c>
      <c r="B9">
        <f>INDEX(resultados!$A$2:$ZZ$572, 3, MATCH($B$2, resultados!$A$1:$ZZ$1, 0))</f>
        <v/>
      </c>
      <c r="C9">
        <f>INDEX(resultados!$A$2:$ZZ$572, 3, MATCH($B$3, resultados!$A$1:$ZZ$1, 0))</f>
        <v/>
      </c>
    </row>
    <row r="10">
      <c r="A10">
        <f>INDEX(resultados!$A$2:$ZZ$572, 4, MATCH($B$1, resultados!$A$1:$ZZ$1, 0))</f>
        <v/>
      </c>
      <c r="B10">
        <f>INDEX(resultados!$A$2:$ZZ$572, 4, MATCH($B$2, resultados!$A$1:$ZZ$1, 0))</f>
        <v/>
      </c>
      <c r="C10">
        <f>INDEX(resultados!$A$2:$ZZ$572, 4, MATCH($B$3, resultados!$A$1:$ZZ$1, 0))</f>
        <v/>
      </c>
    </row>
    <row r="11">
      <c r="A11">
        <f>INDEX(resultados!$A$2:$ZZ$572, 5, MATCH($B$1, resultados!$A$1:$ZZ$1, 0))</f>
        <v/>
      </c>
      <c r="B11">
        <f>INDEX(resultados!$A$2:$ZZ$572, 5, MATCH($B$2, resultados!$A$1:$ZZ$1, 0))</f>
        <v/>
      </c>
      <c r="C11">
        <f>INDEX(resultados!$A$2:$ZZ$572, 5, MATCH($B$3, resultados!$A$1:$ZZ$1, 0))</f>
        <v/>
      </c>
    </row>
    <row r="12">
      <c r="A12">
        <f>INDEX(resultados!$A$2:$ZZ$572, 6, MATCH($B$1, resultados!$A$1:$ZZ$1, 0))</f>
        <v/>
      </c>
      <c r="B12">
        <f>INDEX(resultados!$A$2:$ZZ$572, 6, MATCH($B$2, resultados!$A$1:$ZZ$1, 0))</f>
        <v/>
      </c>
      <c r="C12">
        <f>INDEX(resultados!$A$2:$ZZ$572, 6, MATCH($B$3, resultados!$A$1:$ZZ$1, 0))</f>
        <v/>
      </c>
    </row>
    <row r="13">
      <c r="A13">
        <f>INDEX(resultados!$A$2:$ZZ$572, 7, MATCH($B$1, resultados!$A$1:$ZZ$1, 0))</f>
        <v/>
      </c>
      <c r="B13">
        <f>INDEX(resultados!$A$2:$ZZ$572, 7, MATCH($B$2, resultados!$A$1:$ZZ$1, 0))</f>
        <v/>
      </c>
      <c r="C13">
        <f>INDEX(resultados!$A$2:$ZZ$572, 7, MATCH($B$3, resultados!$A$1:$ZZ$1, 0))</f>
        <v/>
      </c>
    </row>
    <row r="14">
      <c r="A14">
        <f>INDEX(resultados!$A$2:$ZZ$572, 8, MATCH($B$1, resultados!$A$1:$ZZ$1, 0))</f>
        <v/>
      </c>
      <c r="B14">
        <f>INDEX(resultados!$A$2:$ZZ$572, 8, MATCH($B$2, resultados!$A$1:$ZZ$1, 0))</f>
        <v/>
      </c>
      <c r="C14">
        <f>INDEX(resultados!$A$2:$ZZ$572, 8, MATCH($B$3, resultados!$A$1:$ZZ$1, 0))</f>
        <v/>
      </c>
    </row>
    <row r="15">
      <c r="A15">
        <f>INDEX(resultados!$A$2:$ZZ$572, 9, MATCH($B$1, resultados!$A$1:$ZZ$1, 0))</f>
        <v/>
      </c>
      <c r="B15">
        <f>INDEX(resultados!$A$2:$ZZ$572, 9, MATCH($B$2, resultados!$A$1:$ZZ$1, 0))</f>
        <v/>
      </c>
      <c r="C15">
        <f>INDEX(resultados!$A$2:$ZZ$572, 9, MATCH($B$3, resultados!$A$1:$ZZ$1, 0))</f>
        <v/>
      </c>
    </row>
    <row r="16">
      <c r="A16">
        <f>INDEX(resultados!$A$2:$ZZ$572, 10, MATCH($B$1, resultados!$A$1:$ZZ$1, 0))</f>
        <v/>
      </c>
      <c r="B16">
        <f>INDEX(resultados!$A$2:$ZZ$572, 10, MATCH($B$2, resultados!$A$1:$ZZ$1, 0))</f>
        <v/>
      </c>
      <c r="C16">
        <f>INDEX(resultados!$A$2:$ZZ$572, 10, MATCH($B$3, resultados!$A$1:$ZZ$1, 0))</f>
        <v/>
      </c>
    </row>
    <row r="17">
      <c r="A17">
        <f>INDEX(resultados!$A$2:$ZZ$572, 11, MATCH($B$1, resultados!$A$1:$ZZ$1, 0))</f>
        <v/>
      </c>
      <c r="B17">
        <f>INDEX(resultados!$A$2:$ZZ$572, 11, MATCH($B$2, resultados!$A$1:$ZZ$1, 0))</f>
        <v/>
      </c>
      <c r="C17">
        <f>INDEX(resultados!$A$2:$ZZ$572, 11, MATCH($B$3, resultados!$A$1:$ZZ$1, 0))</f>
        <v/>
      </c>
    </row>
    <row r="18">
      <c r="A18">
        <f>INDEX(resultados!$A$2:$ZZ$572, 12, MATCH($B$1, resultados!$A$1:$ZZ$1, 0))</f>
        <v/>
      </c>
      <c r="B18">
        <f>INDEX(resultados!$A$2:$ZZ$572, 12, MATCH($B$2, resultados!$A$1:$ZZ$1, 0))</f>
        <v/>
      </c>
      <c r="C18">
        <f>INDEX(resultados!$A$2:$ZZ$572, 12, MATCH($B$3, resultados!$A$1:$ZZ$1, 0))</f>
        <v/>
      </c>
    </row>
    <row r="19">
      <c r="A19">
        <f>INDEX(resultados!$A$2:$ZZ$572, 13, MATCH($B$1, resultados!$A$1:$ZZ$1, 0))</f>
        <v/>
      </c>
      <c r="B19">
        <f>INDEX(resultados!$A$2:$ZZ$572, 13, MATCH($B$2, resultados!$A$1:$ZZ$1, 0))</f>
        <v/>
      </c>
      <c r="C19">
        <f>INDEX(resultados!$A$2:$ZZ$572, 13, MATCH($B$3, resultados!$A$1:$ZZ$1, 0))</f>
        <v/>
      </c>
    </row>
    <row r="20">
      <c r="A20">
        <f>INDEX(resultados!$A$2:$ZZ$572, 14, MATCH($B$1, resultados!$A$1:$ZZ$1, 0))</f>
        <v/>
      </c>
      <c r="B20">
        <f>INDEX(resultados!$A$2:$ZZ$572, 14, MATCH($B$2, resultados!$A$1:$ZZ$1, 0))</f>
        <v/>
      </c>
      <c r="C20">
        <f>INDEX(resultados!$A$2:$ZZ$572, 14, MATCH($B$3, resultados!$A$1:$ZZ$1, 0))</f>
        <v/>
      </c>
    </row>
    <row r="21">
      <c r="A21">
        <f>INDEX(resultados!$A$2:$ZZ$572, 15, MATCH($B$1, resultados!$A$1:$ZZ$1, 0))</f>
        <v/>
      </c>
      <c r="B21">
        <f>INDEX(resultados!$A$2:$ZZ$572, 15, MATCH($B$2, resultados!$A$1:$ZZ$1, 0))</f>
        <v/>
      </c>
      <c r="C21">
        <f>INDEX(resultados!$A$2:$ZZ$572, 15, MATCH($B$3, resultados!$A$1:$ZZ$1, 0))</f>
        <v/>
      </c>
    </row>
    <row r="22">
      <c r="A22">
        <f>INDEX(resultados!$A$2:$ZZ$572, 16, MATCH($B$1, resultados!$A$1:$ZZ$1, 0))</f>
        <v/>
      </c>
      <c r="B22">
        <f>INDEX(resultados!$A$2:$ZZ$572, 16, MATCH($B$2, resultados!$A$1:$ZZ$1, 0))</f>
        <v/>
      </c>
      <c r="C22">
        <f>INDEX(resultados!$A$2:$ZZ$572, 16, MATCH($B$3, resultados!$A$1:$ZZ$1, 0))</f>
        <v/>
      </c>
    </row>
    <row r="23">
      <c r="A23">
        <f>INDEX(resultados!$A$2:$ZZ$572, 17, MATCH($B$1, resultados!$A$1:$ZZ$1, 0))</f>
        <v/>
      </c>
      <c r="B23">
        <f>INDEX(resultados!$A$2:$ZZ$572, 17, MATCH($B$2, resultados!$A$1:$ZZ$1, 0))</f>
        <v/>
      </c>
      <c r="C23">
        <f>INDEX(resultados!$A$2:$ZZ$572, 17, MATCH($B$3, resultados!$A$1:$ZZ$1, 0))</f>
        <v/>
      </c>
    </row>
    <row r="24">
      <c r="A24">
        <f>INDEX(resultados!$A$2:$ZZ$572, 18, MATCH($B$1, resultados!$A$1:$ZZ$1, 0))</f>
        <v/>
      </c>
      <c r="B24">
        <f>INDEX(resultados!$A$2:$ZZ$572, 18, MATCH($B$2, resultados!$A$1:$ZZ$1, 0))</f>
        <v/>
      </c>
      <c r="C24">
        <f>INDEX(resultados!$A$2:$ZZ$572, 18, MATCH($B$3, resultados!$A$1:$ZZ$1, 0))</f>
        <v/>
      </c>
    </row>
    <row r="25">
      <c r="A25">
        <f>INDEX(resultados!$A$2:$ZZ$572, 19, MATCH($B$1, resultados!$A$1:$ZZ$1, 0))</f>
        <v/>
      </c>
      <c r="B25">
        <f>INDEX(resultados!$A$2:$ZZ$572, 19, MATCH($B$2, resultados!$A$1:$ZZ$1, 0))</f>
        <v/>
      </c>
      <c r="C25">
        <f>INDEX(resultados!$A$2:$ZZ$572, 19, MATCH($B$3, resultados!$A$1:$ZZ$1, 0))</f>
        <v/>
      </c>
    </row>
    <row r="26">
      <c r="A26">
        <f>INDEX(resultados!$A$2:$ZZ$572, 20, MATCH($B$1, resultados!$A$1:$ZZ$1, 0))</f>
        <v/>
      </c>
      <c r="B26">
        <f>INDEX(resultados!$A$2:$ZZ$572, 20, MATCH($B$2, resultados!$A$1:$ZZ$1, 0))</f>
        <v/>
      </c>
      <c r="C26">
        <f>INDEX(resultados!$A$2:$ZZ$572, 20, MATCH($B$3, resultados!$A$1:$ZZ$1, 0))</f>
        <v/>
      </c>
    </row>
    <row r="27">
      <c r="A27">
        <f>INDEX(resultados!$A$2:$ZZ$572, 21, MATCH($B$1, resultados!$A$1:$ZZ$1, 0))</f>
        <v/>
      </c>
      <c r="B27">
        <f>INDEX(resultados!$A$2:$ZZ$572, 21, MATCH($B$2, resultados!$A$1:$ZZ$1, 0))</f>
        <v/>
      </c>
      <c r="C27">
        <f>INDEX(resultados!$A$2:$ZZ$572, 21, MATCH($B$3, resultados!$A$1:$ZZ$1, 0))</f>
        <v/>
      </c>
    </row>
    <row r="28">
      <c r="A28">
        <f>INDEX(resultados!$A$2:$ZZ$572, 22, MATCH($B$1, resultados!$A$1:$ZZ$1, 0))</f>
        <v/>
      </c>
      <c r="B28">
        <f>INDEX(resultados!$A$2:$ZZ$572, 22, MATCH($B$2, resultados!$A$1:$ZZ$1, 0))</f>
        <v/>
      </c>
      <c r="C28">
        <f>INDEX(resultados!$A$2:$ZZ$572, 22, MATCH($B$3, resultados!$A$1:$ZZ$1, 0))</f>
        <v/>
      </c>
    </row>
    <row r="29">
      <c r="A29">
        <f>INDEX(resultados!$A$2:$ZZ$572, 23, MATCH($B$1, resultados!$A$1:$ZZ$1, 0))</f>
        <v/>
      </c>
      <c r="B29">
        <f>INDEX(resultados!$A$2:$ZZ$572, 23, MATCH($B$2, resultados!$A$1:$ZZ$1, 0))</f>
        <v/>
      </c>
      <c r="C29">
        <f>INDEX(resultados!$A$2:$ZZ$572, 23, MATCH($B$3, resultados!$A$1:$ZZ$1, 0))</f>
        <v/>
      </c>
    </row>
    <row r="30">
      <c r="A30">
        <f>INDEX(resultados!$A$2:$ZZ$572, 24, MATCH($B$1, resultados!$A$1:$ZZ$1, 0))</f>
        <v/>
      </c>
      <c r="B30">
        <f>INDEX(resultados!$A$2:$ZZ$572, 24, MATCH($B$2, resultados!$A$1:$ZZ$1, 0))</f>
        <v/>
      </c>
      <c r="C30">
        <f>INDEX(resultados!$A$2:$ZZ$572, 24, MATCH($B$3, resultados!$A$1:$ZZ$1, 0))</f>
        <v/>
      </c>
    </row>
    <row r="31">
      <c r="A31">
        <f>INDEX(resultados!$A$2:$ZZ$572, 25, MATCH($B$1, resultados!$A$1:$ZZ$1, 0))</f>
        <v/>
      </c>
      <c r="B31">
        <f>INDEX(resultados!$A$2:$ZZ$572, 25, MATCH($B$2, resultados!$A$1:$ZZ$1, 0))</f>
        <v/>
      </c>
      <c r="C31">
        <f>INDEX(resultados!$A$2:$ZZ$572, 25, MATCH($B$3, resultados!$A$1:$ZZ$1, 0))</f>
        <v/>
      </c>
    </row>
    <row r="32">
      <c r="A32">
        <f>INDEX(resultados!$A$2:$ZZ$572, 26, MATCH($B$1, resultados!$A$1:$ZZ$1, 0))</f>
        <v/>
      </c>
      <c r="B32">
        <f>INDEX(resultados!$A$2:$ZZ$572, 26, MATCH($B$2, resultados!$A$1:$ZZ$1, 0))</f>
        <v/>
      </c>
      <c r="C32">
        <f>INDEX(resultados!$A$2:$ZZ$572, 26, MATCH($B$3, resultados!$A$1:$ZZ$1, 0))</f>
        <v/>
      </c>
    </row>
    <row r="33">
      <c r="A33">
        <f>INDEX(resultados!$A$2:$ZZ$572, 27, MATCH($B$1, resultados!$A$1:$ZZ$1, 0))</f>
        <v/>
      </c>
      <c r="B33">
        <f>INDEX(resultados!$A$2:$ZZ$572, 27, MATCH($B$2, resultados!$A$1:$ZZ$1, 0))</f>
        <v/>
      </c>
      <c r="C33">
        <f>INDEX(resultados!$A$2:$ZZ$572, 27, MATCH($B$3, resultados!$A$1:$ZZ$1, 0))</f>
        <v/>
      </c>
    </row>
    <row r="34">
      <c r="A34">
        <f>INDEX(resultados!$A$2:$ZZ$572, 28, MATCH($B$1, resultados!$A$1:$ZZ$1, 0))</f>
        <v/>
      </c>
      <c r="B34">
        <f>INDEX(resultados!$A$2:$ZZ$572, 28, MATCH($B$2, resultados!$A$1:$ZZ$1, 0))</f>
        <v/>
      </c>
      <c r="C34">
        <f>INDEX(resultados!$A$2:$ZZ$572, 28, MATCH($B$3, resultados!$A$1:$ZZ$1, 0))</f>
        <v/>
      </c>
    </row>
    <row r="35">
      <c r="A35">
        <f>INDEX(resultados!$A$2:$ZZ$572, 29, MATCH($B$1, resultados!$A$1:$ZZ$1, 0))</f>
        <v/>
      </c>
      <c r="B35">
        <f>INDEX(resultados!$A$2:$ZZ$572, 29, MATCH($B$2, resultados!$A$1:$ZZ$1, 0))</f>
        <v/>
      </c>
      <c r="C35">
        <f>INDEX(resultados!$A$2:$ZZ$572, 29, MATCH($B$3, resultados!$A$1:$ZZ$1, 0))</f>
        <v/>
      </c>
    </row>
    <row r="36">
      <c r="A36">
        <f>INDEX(resultados!$A$2:$ZZ$572, 30, MATCH($B$1, resultados!$A$1:$ZZ$1, 0))</f>
        <v/>
      </c>
      <c r="B36">
        <f>INDEX(resultados!$A$2:$ZZ$572, 30, MATCH($B$2, resultados!$A$1:$ZZ$1, 0))</f>
        <v/>
      </c>
      <c r="C36">
        <f>INDEX(resultados!$A$2:$ZZ$572, 30, MATCH($B$3, resultados!$A$1:$ZZ$1, 0))</f>
        <v/>
      </c>
    </row>
    <row r="37">
      <c r="A37">
        <f>INDEX(resultados!$A$2:$ZZ$572, 31, MATCH($B$1, resultados!$A$1:$ZZ$1, 0))</f>
        <v/>
      </c>
      <c r="B37">
        <f>INDEX(resultados!$A$2:$ZZ$572, 31, MATCH($B$2, resultados!$A$1:$ZZ$1, 0))</f>
        <v/>
      </c>
      <c r="C37">
        <f>INDEX(resultados!$A$2:$ZZ$572, 31, MATCH($B$3, resultados!$A$1:$ZZ$1, 0))</f>
        <v/>
      </c>
    </row>
    <row r="38">
      <c r="A38">
        <f>INDEX(resultados!$A$2:$ZZ$572, 32, MATCH($B$1, resultados!$A$1:$ZZ$1, 0))</f>
        <v/>
      </c>
      <c r="B38">
        <f>INDEX(resultados!$A$2:$ZZ$572, 32, MATCH($B$2, resultados!$A$1:$ZZ$1, 0))</f>
        <v/>
      </c>
      <c r="C38">
        <f>INDEX(resultados!$A$2:$ZZ$572, 32, MATCH($B$3, resultados!$A$1:$ZZ$1, 0))</f>
        <v/>
      </c>
    </row>
    <row r="39">
      <c r="A39">
        <f>INDEX(resultados!$A$2:$ZZ$572, 33, MATCH($B$1, resultados!$A$1:$ZZ$1, 0))</f>
        <v/>
      </c>
      <c r="B39">
        <f>INDEX(resultados!$A$2:$ZZ$572, 33, MATCH($B$2, resultados!$A$1:$ZZ$1, 0))</f>
        <v/>
      </c>
      <c r="C39">
        <f>INDEX(resultados!$A$2:$ZZ$572, 33, MATCH($B$3, resultados!$A$1:$ZZ$1, 0))</f>
        <v/>
      </c>
    </row>
    <row r="40">
      <c r="A40">
        <f>INDEX(resultados!$A$2:$ZZ$572, 34, MATCH($B$1, resultados!$A$1:$ZZ$1, 0))</f>
        <v/>
      </c>
      <c r="B40">
        <f>INDEX(resultados!$A$2:$ZZ$572, 34, MATCH($B$2, resultados!$A$1:$ZZ$1, 0))</f>
        <v/>
      </c>
      <c r="C40">
        <f>INDEX(resultados!$A$2:$ZZ$572, 34, MATCH($B$3, resultados!$A$1:$ZZ$1, 0))</f>
        <v/>
      </c>
    </row>
    <row r="41">
      <c r="A41">
        <f>INDEX(resultados!$A$2:$ZZ$572, 35, MATCH($B$1, resultados!$A$1:$ZZ$1, 0))</f>
        <v/>
      </c>
      <c r="B41">
        <f>INDEX(resultados!$A$2:$ZZ$572, 35, MATCH($B$2, resultados!$A$1:$ZZ$1, 0))</f>
        <v/>
      </c>
      <c r="C41">
        <f>INDEX(resultados!$A$2:$ZZ$572, 35, MATCH($B$3, resultados!$A$1:$ZZ$1, 0))</f>
        <v/>
      </c>
    </row>
    <row r="42">
      <c r="A42">
        <f>INDEX(resultados!$A$2:$ZZ$572, 36, MATCH($B$1, resultados!$A$1:$ZZ$1, 0))</f>
        <v/>
      </c>
      <c r="B42">
        <f>INDEX(resultados!$A$2:$ZZ$572, 36, MATCH($B$2, resultados!$A$1:$ZZ$1, 0))</f>
        <v/>
      </c>
      <c r="C42">
        <f>INDEX(resultados!$A$2:$ZZ$572, 36, MATCH($B$3, resultados!$A$1:$ZZ$1, 0))</f>
        <v/>
      </c>
    </row>
    <row r="43">
      <c r="A43">
        <f>INDEX(resultados!$A$2:$ZZ$572, 37, MATCH($B$1, resultados!$A$1:$ZZ$1, 0))</f>
        <v/>
      </c>
      <c r="B43">
        <f>INDEX(resultados!$A$2:$ZZ$572, 37, MATCH($B$2, resultados!$A$1:$ZZ$1, 0))</f>
        <v/>
      </c>
      <c r="C43">
        <f>INDEX(resultados!$A$2:$ZZ$572, 37, MATCH($B$3, resultados!$A$1:$ZZ$1, 0))</f>
        <v/>
      </c>
    </row>
    <row r="44">
      <c r="A44">
        <f>INDEX(resultados!$A$2:$ZZ$572, 38, MATCH($B$1, resultados!$A$1:$ZZ$1, 0))</f>
        <v/>
      </c>
      <c r="B44">
        <f>INDEX(resultados!$A$2:$ZZ$572, 38, MATCH($B$2, resultados!$A$1:$ZZ$1, 0))</f>
        <v/>
      </c>
      <c r="C44">
        <f>INDEX(resultados!$A$2:$ZZ$572, 38, MATCH($B$3, resultados!$A$1:$ZZ$1, 0))</f>
        <v/>
      </c>
    </row>
    <row r="45">
      <c r="A45">
        <f>INDEX(resultados!$A$2:$ZZ$572, 39, MATCH($B$1, resultados!$A$1:$ZZ$1, 0))</f>
        <v/>
      </c>
      <c r="B45">
        <f>INDEX(resultados!$A$2:$ZZ$572, 39, MATCH($B$2, resultados!$A$1:$ZZ$1, 0))</f>
        <v/>
      </c>
      <c r="C45">
        <f>INDEX(resultados!$A$2:$ZZ$572, 39, MATCH($B$3, resultados!$A$1:$ZZ$1, 0))</f>
        <v/>
      </c>
    </row>
    <row r="46">
      <c r="A46">
        <f>INDEX(resultados!$A$2:$ZZ$572, 40, MATCH($B$1, resultados!$A$1:$ZZ$1, 0))</f>
        <v/>
      </c>
      <c r="B46">
        <f>INDEX(resultados!$A$2:$ZZ$572, 40, MATCH($B$2, resultados!$A$1:$ZZ$1, 0))</f>
        <v/>
      </c>
      <c r="C46">
        <f>INDEX(resultados!$A$2:$ZZ$572, 40, MATCH($B$3, resultados!$A$1:$ZZ$1, 0))</f>
        <v/>
      </c>
    </row>
    <row r="47">
      <c r="A47">
        <f>INDEX(resultados!$A$2:$ZZ$572, 41, MATCH($B$1, resultados!$A$1:$ZZ$1, 0))</f>
        <v/>
      </c>
      <c r="B47">
        <f>INDEX(resultados!$A$2:$ZZ$572, 41, MATCH($B$2, resultados!$A$1:$ZZ$1, 0))</f>
        <v/>
      </c>
      <c r="C47">
        <f>INDEX(resultados!$A$2:$ZZ$572, 41, MATCH($B$3, resultados!$A$1:$ZZ$1, 0))</f>
        <v/>
      </c>
    </row>
    <row r="48">
      <c r="A48">
        <f>INDEX(resultados!$A$2:$ZZ$572, 42, MATCH($B$1, resultados!$A$1:$ZZ$1, 0))</f>
        <v/>
      </c>
      <c r="B48">
        <f>INDEX(resultados!$A$2:$ZZ$572, 42, MATCH($B$2, resultados!$A$1:$ZZ$1, 0))</f>
        <v/>
      </c>
      <c r="C48">
        <f>INDEX(resultados!$A$2:$ZZ$572, 42, MATCH($B$3, resultados!$A$1:$ZZ$1, 0))</f>
        <v/>
      </c>
    </row>
    <row r="49">
      <c r="A49">
        <f>INDEX(resultados!$A$2:$ZZ$572, 43, MATCH($B$1, resultados!$A$1:$ZZ$1, 0))</f>
        <v/>
      </c>
      <c r="B49">
        <f>INDEX(resultados!$A$2:$ZZ$572, 43, MATCH($B$2, resultados!$A$1:$ZZ$1, 0))</f>
        <v/>
      </c>
      <c r="C49">
        <f>INDEX(resultados!$A$2:$ZZ$572, 43, MATCH($B$3, resultados!$A$1:$ZZ$1, 0))</f>
        <v/>
      </c>
    </row>
    <row r="50">
      <c r="A50">
        <f>INDEX(resultados!$A$2:$ZZ$572, 44, MATCH($B$1, resultados!$A$1:$ZZ$1, 0))</f>
        <v/>
      </c>
      <c r="B50">
        <f>INDEX(resultados!$A$2:$ZZ$572, 44, MATCH($B$2, resultados!$A$1:$ZZ$1, 0))</f>
        <v/>
      </c>
      <c r="C50">
        <f>INDEX(resultados!$A$2:$ZZ$572, 44, MATCH($B$3, resultados!$A$1:$ZZ$1, 0))</f>
        <v/>
      </c>
    </row>
    <row r="51">
      <c r="A51">
        <f>INDEX(resultados!$A$2:$ZZ$572, 45, MATCH($B$1, resultados!$A$1:$ZZ$1, 0))</f>
        <v/>
      </c>
      <c r="B51">
        <f>INDEX(resultados!$A$2:$ZZ$572, 45, MATCH($B$2, resultados!$A$1:$ZZ$1, 0))</f>
        <v/>
      </c>
      <c r="C51">
        <f>INDEX(resultados!$A$2:$ZZ$572, 45, MATCH($B$3, resultados!$A$1:$ZZ$1, 0))</f>
        <v/>
      </c>
    </row>
    <row r="52">
      <c r="A52">
        <f>INDEX(resultados!$A$2:$ZZ$572, 46, MATCH($B$1, resultados!$A$1:$ZZ$1, 0))</f>
        <v/>
      </c>
      <c r="B52">
        <f>INDEX(resultados!$A$2:$ZZ$572, 46, MATCH($B$2, resultados!$A$1:$ZZ$1, 0))</f>
        <v/>
      </c>
      <c r="C52">
        <f>INDEX(resultados!$A$2:$ZZ$572, 46, MATCH($B$3, resultados!$A$1:$ZZ$1, 0))</f>
        <v/>
      </c>
    </row>
    <row r="53">
      <c r="A53">
        <f>INDEX(resultados!$A$2:$ZZ$572, 47, MATCH($B$1, resultados!$A$1:$ZZ$1, 0))</f>
        <v/>
      </c>
      <c r="B53">
        <f>INDEX(resultados!$A$2:$ZZ$572, 47, MATCH($B$2, resultados!$A$1:$ZZ$1, 0))</f>
        <v/>
      </c>
      <c r="C53">
        <f>INDEX(resultados!$A$2:$ZZ$572, 47, MATCH($B$3, resultados!$A$1:$ZZ$1, 0))</f>
        <v/>
      </c>
    </row>
    <row r="54">
      <c r="A54">
        <f>INDEX(resultados!$A$2:$ZZ$572, 48, MATCH($B$1, resultados!$A$1:$ZZ$1, 0))</f>
        <v/>
      </c>
      <c r="B54">
        <f>INDEX(resultados!$A$2:$ZZ$572, 48, MATCH($B$2, resultados!$A$1:$ZZ$1, 0))</f>
        <v/>
      </c>
      <c r="C54">
        <f>INDEX(resultados!$A$2:$ZZ$572, 48, MATCH($B$3, resultados!$A$1:$ZZ$1, 0))</f>
        <v/>
      </c>
    </row>
    <row r="55">
      <c r="A55">
        <f>INDEX(resultados!$A$2:$ZZ$572, 49, MATCH($B$1, resultados!$A$1:$ZZ$1, 0))</f>
        <v/>
      </c>
      <c r="B55">
        <f>INDEX(resultados!$A$2:$ZZ$572, 49, MATCH($B$2, resultados!$A$1:$ZZ$1, 0))</f>
        <v/>
      </c>
      <c r="C55">
        <f>INDEX(resultados!$A$2:$ZZ$572, 49, MATCH($B$3, resultados!$A$1:$ZZ$1, 0))</f>
        <v/>
      </c>
    </row>
    <row r="56">
      <c r="A56">
        <f>INDEX(resultados!$A$2:$ZZ$572, 50, MATCH($B$1, resultados!$A$1:$ZZ$1, 0))</f>
        <v/>
      </c>
      <c r="B56">
        <f>INDEX(resultados!$A$2:$ZZ$572, 50, MATCH($B$2, resultados!$A$1:$ZZ$1, 0))</f>
        <v/>
      </c>
      <c r="C56">
        <f>INDEX(resultados!$A$2:$ZZ$572, 50, MATCH($B$3, resultados!$A$1:$ZZ$1, 0))</f>
        <v/>
      </c>
    </row>
    <row r="57">
      <c r="A57">
        <f>INDEX(resultados!$A$2:$ZZ$572, 51, MATCH($B$1, resultados!$A$1:$ZZ$1, 0))</f>
        <v/>
      </c>
      <c r="B57">
        <f>INDEX(resultados!$A$2:$ZZ$572, 51, MATCH($B$2, resultados!$A$1:$ZZ$1, 0))</f>
        <v/>
      </c>
      <c r="C57">
        <f>INDEX(resultados!$A$2:$ZZ$572, 51, MATCH($B$3, resultados!$A$1:$ZZ$1, 0))</f>
        <v/>
      </c>
    </row>
    <row r="58">
      <c r="A58">
        <f>INDEX(resultados!$A$2:$ZZ$572, 52, MATCH($B$1, resultados!$A$1:$ZZ$1, 0))</f>
        <v/>
      </c>
      <c r="B58">
        <f>INDEX(resultados!$A$2:$ZZ$572, 52, MATCH($B$2, resultados!$A$1:$ZZ$1, 0))</f>
        <v/>
      </c>
      <c r="C58">
        <f>INDEX(resultados!$A$2:$ZZ$572, 52, MATCH($B$3, resultados!$A$1:$ZZ$1, 0))</f>
        <v/>
      </c>
    </row>
    <row r="59">
      <c r="A59">
        <f>INDEX(resultados!$A$2:$ZZ$572, 53, MATCH($B$1, resultados!$A$1:$ZZ$1, 0))</f>
        <v/>
      </c>
      <c r="B59">
        <f>INDEX(resultados!$A$2:$ZZ$572, 53, MATCH($B$2, resultados!$A$1:$ZZ$1, 0))</f>
        <v/>
      </c>
      <c r="C59">
        <f>INDEX(resultados!$A$2:$ZZ$572, 53, MATCH($B$3, resultados!$A$1:$ZZ$1, 0))</f>
        <v/>
      </c>
    </row>
    <row r="60">
      <c r="A60">
        <f>INDEX(resultados!$A$2:$ZZ$572, 54, MATCH($B$1, resultados!$A$1:$ZZ$1, 0))</f>
        <v/>
      </c>
      <c r="B60">
        <f>INDEX(resultados!$A$2:$ZZ$572, 54, MATCH($B$2, resultados!$A$1:$ZZ$1, 0))</f>
        <v/>
      </c>
      <c r="C60">
        <f>INDEX(resultados!$A$2:$ZZ$572, 54, MATCH($B$3, resultados!$A$1:$ZZ$1, 0))</f>
        <v/>
      </c>
    </row>
    <row r="61">
      <c r="A61">
        <f>INDEX(resultados!$A$2:$ZZ$572, 55, MATCH($B$1, resultados!$A$1:$ZZ$1, 0))</f>
        <v/>
      </c>
      <c r="B61">
        <f>INDEX(resultados!$A$2:$ZZ$572, 55, MATCH($B$2, resultados!$A$1:$ZZ$1, 0))</f>
        <v/>
      </c>
      <c r="C61">
        <f>INDEX(resultados!$A$2:$ZZ$572, 55, MATCH($B$3, resultados!$A$1:$ZZ$1, 0))</f>
        <v/>
      </c>
    </row>
    <row r="62">
      <c r="A62">
        <f>INDEX(resultados!$A$2:$ZZ$572, 56, MATCH($B$1, resultados!$A$1:$ZZ$1, 0))</f>
        <v/>
      </c>
      <c r="B62">
        <f>INDEX(resultados!$A$2:$ZZ$572, 56, MATCH($B$2, resultados!$A$1:$ZZ$1, 0))</f>
        <v/>
      </c>
      <c r="C62">
        <f>INDEX(resultados!$A$2:$ZZ$572, 56, MATCH($B$3, resultados!$A$1:$ZZ$1, 0))</f>
        <v/>
      </c>
    </row>
    <row r="63">
      <c r="A63">
        <f>INDEX(resultados!$A$2:$ZZ$572, 57, MATCH($B$1, resultados!$A$1:$ZZ$1, 0))</f>
        <v/>
      </c>
      <c r="B63">
        <f>INDEX(resultados!$A$2:$ZZ$572, 57, MATCH($B$2, resultados!$A$1:$ZZ$1, 0))</f>
        <v/>
      </c>
      <c r="C63">
        <f>INDEX(resultados!$A$2:$ZZ$572, 57, MATCH($B$3, resultados!$A$1:$ZZ$1, 0))</f>
        <v/>
      </c>
    </row>
    <row r="64">
      <c r="A64">
        <f>INDEX(resultados!$A$2:$ZZ$572, 58, MATCH($B$1, resultados!$A$1:$ZZ$1, 0))</f>
        <v/>
      </c>
      <c r="B64">
        <f>INDEX(resultados!$A$2:$ZZ$572, 58, MATCH($B$2, resultados!$A$1:$ZZ$1, 0))</f>
        <v/>
      </c>
      <c r="C64">
        <f>INDEX(resultados!$A$2:$ZZ$572, 58, MATCH($B$3, resultados!$A$1:$ZZ$1, 0))</f>
        <v/>
      </c>
    </row>
    <row r="65">
      <c r="A65">
        <f>INDEX(resultados!$A$2:$ZZ$572, 59, MATCH($B$1, resultados!$A$1:$ZZ$1, 0))</f>
        <v/>
      </c>
      <c r="B65">
        <f>INDEX(resultados!$A$2:$ZZ$572, 59, MATCH($B$2, resultados!$A$1:$ZZ$1, 0))</f>
        <v/>
      </c>
      <c r="C65">
        <f>INDEX(resultados!$A$2:$ZZ$572, 59, MATCH($B$3, resultados!$A$1:$ZZ$1, 0))</f>
        <v/>
      </c>
    </row>
    <row r="66">
      <c r="A66">
        <f>INDEX(resultados!$A$2:$ZZ$572, 60, MATCH($B$1, resultados!$A$1:$ZZ$1, 0))</f>
        <v/>
      </c>
      <c r="B66">
        <f>INDEX(resultados!$A$2:$ZZ$572, 60, MATCH($B$2, resultados!$A$1:$ZZ$1, 0))</f>
        <v/>
      </c>
      <c r="C66">
        <f>INDEX(resultados!$A$2:$ZZ$572, 60, MATCH($B$3, resultados!$A$1:$ZZ$1, 0))</f>
        <v/>
      </c>
    </row>
    <row r="67">
      <c r="A67">
        <f>INDEX(resultados!$A$2:$ZZ$572, 61, MATCH($B$1, resultados!$A$1:$ZZ$1, 0))</f>
        <v/>
      </c>
      <c r="B67">
        <f>INDEX(resultados!$A$2:$ZZ$572, 61, MATCH($B$2, resultados!$A$1:$ZZ$1, 0))</f>
        <v/>
      </c>
      <c r="C67">
        <f>INDEX(resultados!$A$2:$ZZ$572, 61, MATCH($B$3, resultados!$A$1:$ZZ$1, 0))</f>
        <v/>
      </c>
    </row>
    <row r="68">
      <c r="A68">
        <f>INDEX(resultados!$A$2:$ZZ$572, 62, MATCH($B$1, resultados!$A$1:$ZZ$1, 0))</f>
        <v/>
      </c>
      <c r="B68">
        <f>INDEX(resultados!$A$2:$ZZ$572, 62, MATCH($B$2, resultados!$A$1:$ZZ$1, 0))</f>
        <v/>
      </c>
      <c r="C68">
        <f>INDEX(resultados!$A$2:$ZZ$572, 62, MATCH($B$3, resultados!$A$1:$ZZ$1, 0))</f>
        <v/>
      </c>
    </row>
    <row r="69">
      <c r="A69">
        <f>INDEX(resultados!$A$2:$ZZ$572, 63, MATCH($B$1, resultados!$A$1:$ZZ$1, 0))</f>
        <v/>
      </c>
      <c r="B69">
        <f>INDEX(resultados!$A$2:$ZZ$572, 63, MATCH($B$2, resultados!$A$1:$ZZ$1, 0))</f>
        <v/>
      </c>
      <c r="C69">
        <f>INDEX(resultados!$A$2:$ZZ$572, 63, MATCH($B$3, resultados!$A$1:$ZZ$1, 0))</f>
        <v/>
      </c>
    </row>
    <row r="70">
      <c r="A70">
        <f>INDEX(resultados!$A$2:$ZZ$572, 64, MATCH($B$1, resultados!$A$1:$ZZ$1, 0))</f>
        <v/>
      </c>
      <c r="B70">
        <f>INDEX(resultados!$A$2:$ZZ$572, 64, MATCH($B$2, resultados!$A$1:$ZZ$1, 0))</f>
        <v/>
      </c>
      <c r="C70">
        <f>INDEX(resultados!$A$2:$ZZ$572, 64, MATCH($B$3, resultados!$A$1:$ZZ$1, 0))</f>
        <v/>
      </c>
    </row>
    <row r="71">
      <c r="A71">
        <f>INDEX(resultados!$A$2:$ZZ$572, 65, MATCH($B$1, resultados!$A$1:$ZZ$1, 0))</f>
        <v/>
      </c>
      <c r="B71">
        <f>INDEX(resultados!$A$2:$ZZ$572, 65, MATCH($B$2, resultados!$A$1:$ZZ$1, 0))</f>
        <v/>
      </c>
      <c r="C71">
        <f>INDEX(resultados!$A$2:$ZZ$572, 65, MATCH($B$3, resultados!$A$1:$ZZ$1, 0))</f>
        <v/>
      </c>
    </row>
    <row r="72">
      <c r="A72">
        <f>INDEX(resultados!$A$2:$ZZ$572, 66, MATCH($B$1, resultados!$A$1:$ZZ$1, 0))</f>
        <v/>
      </c>
      <c r="B72">
        <f>INDEX(resultados!$A$2:$ZZ$572, 66, MATCH($B$2, resultados!$A$1:$ZZ$1, 0))</f>
        <v/>
      </c>
      <c r="C72">
        <f>INDEX(resultados!$A$2:$ZZ$572, 66, MATCH($B$3, resultados!$A$1:$ZZ$1, 0))</f>
        <v/>
      </c>
    </row>
    <row r="73">
      <c r="A73">
        <f>INDEX(resultados!$A$2:$ZZ$572, 67, MATCH($B$1, resultados!$A$1:$ZZ$1, 0))</f>
        <v/>
      </c>
      <c r="B73">
        <f>INDEX(resultados!$A$2:$ZZ$572, 67, MATCH($B$2, resultados!$A$1:$ZZ$1, 0))</f>
        <v/>
      </c>
      <c r="C73">
        <f>INDEX(resultados!$A$2:$ZZ$572, 67, MATCH($B$3, resultados!$A$1:$ZZ$1, 0))</f>
        <v/>
      </c>
    </row>
    <row r="74">
      <c r="A74">
        <f>INDEX(resultados!$A$2:$ZZ$572, 68, MATCH($B$1, resultados!$A$1:$ZZ$1, 0))</f>
        <v/>
      </c>
      <c r="B74">
        <f>INDEX(resultados!$A$2:$ZZ$572, 68, MATCH($B$2, resultados!$A$1:$ZZ$1, 0))</f>
        <v/>
      </c>
      <c r="C74">
        <f>INDEX(resultados!$A$2:$ZZ$572, 68, MATCH($B$3, resultados!$A$1:$ZZ$1, 0))</f>
        <v/>
      </c>
    </row>
    <row r="75">
      <c r="A75">
        <f>INDEX(resultados!$A$2:$ZZ$572, 69, MATCH($B$1, resultados!$A$1:$ZZ$1, 0))</f>
        <v/>
      </c>
      <c r="B75">
        <f>INDEX(resultados!$A$2:$ZZ$572, 69, MATCH($B$2, resultados!$A$1:$ZZ$1, 0))</f>
        <v/>
      </c>
      <c r="C75">
        <f>INDEX(resultados!$A$2:$ZZ$572, 69, MATCH($B$3, resultados!$A$1:$ZZ$1, 0))</f>
        <v/>
      </c>
    </row>
    <row r="76">
      <c r="A76">
        <f>INDEX(resultados!$A$2:$ZZ$572, 70, MATCH($B$1, resultados!$A$1:$ZZ$1, 0))</f>
        <v/>
      </c>
      <c r="B76">
        <f>INDEX(resultados!$A$2:$ZZ$572, 70, MATCH($B$2, resultados!$A$1:$ZZ$1, 0))</f>
        <v/>
      </c>
      <c r="C76">
        <f>INDEX(resultados!$A$2:$ZZ$572, 70, MATCH($B$3, resultados!$A$1:$ZZ$1, 0))</f>
        <v/>
      </c>
    </row>
    <row r="77">
      <c r="A77">
        <f>INDEX(resultados!$A$2:$ZZ$572, 71, MATCH($B$1, resultados!$A$1:$ZZ$1, 0))</f>
        <v/>
      </c>
      <c r="B77">
        <f>INDEX(resultados!$A$2:$ZZ$572, 71, MATCH($B$2, resultados!$A$1:$ZZ$1, 0))</f>
        <v/>
      </c>
      <c r="C77">
        <f>INDEX(resultados!$A$2:$ZZ$572, 71, MATCH($B$3, resultados!$A$1:$ZZ$1, 0))</f>
        <v/>
      </c>
    </row>
    <row r="78">
      <c r="A78">
        <f>INDEX(resultados!$A$2:$ZZ$572, 72, MATCH($B$1, resultados!$A$1:$ZZ$1, 0))</f>
        <v/>
      </c>
      <c r="B78">
        <f>INDEX(resultados!$A$2:$ZZ$572, 72, MATCH($B$2, resultados!$A$1:$ZZ$1, 0))</f>
        <v/>
      </c>
      <c r="C78">
        <f>INDEX(resultados!$A$2:$ZZ$572, 72, MATCH($B$3, resultados!$A$1:$ZZ$1, 0))</f>
        <v/>
      </c>
    </row>
    <row r="79">
      <c r="A79">
        <f>INDEX(resultados!$A$2:$ZZ$572, 73, MATCH($B$1, resultados!$A$1:$ZZ$1, 0))</f>
        <v/>
      </c>
      <c r="B79">
        <f>INDEX(resultados!$A$2:$ZZ$572, 73, MATCH($B$2, resultados!$A$1:$ZZ$1, 0))</f>
        <v/>
      </c>
      <c r="C79">
        <f>INDEX(resultados!$A$2:$ZZ$572, 73, MATCH($B$3, resultados!$A$1:$ZZ$1, 0))</f>
        <v/>
      </c>
    </row>
    <row r="80">
      <c r="A80">
        <f>INDEX(resultados!$A$2:$ZZ$572, 74, MATCH($B$1, resultados!$A$1:$ZZ$1, 0))</f>
        <v/>
      </c>
      <c r="B80">
        <f>INDEX(resultados!$A$2:$ZZ$572, 74, MATCH($B$2, resultados!$A$1:$ZZ$1, 0))</f>
        <v/>
      </c>
      <c r="C80">
        <f>INDEX(resultados!$A$2:$ZZ$572, 74, MATCH($B$3, resultados!$A$1:$ZZ$1, 0))</f>
        <v/>
      </c>
    </row>
    <row r="81">
      <c r="A81">
        <f>INDEX(resultados!$A$2:$ZZ$572, 75, MATCH($B$1, resultados!$A$1:$ZZ$1, 0))</f>
        <v/>
      </c>
      <c r="B81">
        <f>INDEX(resultados!$A$2:$ZZ$572, 75, MATCH($B$2, resultados!$A$1:$ZZ$1, 0))</f>
        <v/>
      </c>
      <c r="C81">
        <f>INDEX(resultados!$A$2:$ZZ$572, 75, MATCH($B$3, resultados!$A$1:$ZZ$1, 0))</f>
        <v/>
      </c>
    </row>
    <row r="82">
      <c r="A82">
        <f>INDEX(resultados!$A$2:$ZZ$572, 76, MATCH($B$1, resultados!$A$1:$ZZ$1, 0))</f>
        <v/>
      </c>
      <c r="B82">
        <f>INDEX(resultados!$A$2:$ZZ$572, 76, MATCH($B$2, resultados!$A$1:$ZZ$1, 0))</f>
        <v/>
      </c>
      <c r="C82">
        <f>INDEX(resultados!$A$2:$ZZ$572, 76, MATCH($B$3, resultados!$A$1:$ZZ$1, 0))</f>
        <v/>
      </c>
    </row>
    <row r="83">
      <c r="A83">
        <f>INDEX(resultados!$A$2:$ZZ$572, 77, MATCH($B$1, resultados!$A$1:$ZZ$1, 0))</f>
        <v/>
      </c>
      <c r="B83">
        <f>INDEX(resultados!$A$2:$ZZ$572, 77, MATCH($B$2, resultados!$A$1:$ZZ$1, 0))</f>
        <v/>
      </c>
      <c r="C83">
        <f>INDEX(resultados!$A$2:$ZZ$572, 77, MATCH($B$3, resultados!$A$1:$ZZ$1, 0))</f>
        <v/>
      </c>
    </row>
    <row r="84">
      <c r="A84">
        <f>INDEX(resultados!$A$2:$ZZ$572, 78, MATCH($B$1, resultados!$A$1:$ZZ$1, 0))</f>
        <v/>
      </c>
      <c r="B84">
        <f>INDEX(resultados!$A$2:$ZZ$572, 78, MATCH($B$2, resultados!$A$1:$ZZ$1, 0))</f>
        <v/>
      </c>
      <c r="C84">
        <f>INDEX(resultados!$A$2:$ZZ$572, 78, MATCH($B$3, resultados!$A$1:$ZZ$1, 0))</f>
        <v/>
      </c>
    </row>
    <row r="85">
      <c r="A85">
        <f>INDEX(resultados!$A$2:$ZZ$572, 79, MATCH($B$1, resultados!$A$1:$ZZ$1, 0))</f>
        <v/>
      </c>
      <c r="B85">
        <f>INDEX(resultados!$A$2:$ZZ$572, 79, MATCH($B$2, resultados!$A$1:$ZZ$1, 0))</f>
        <v/>
      </c>
      <c r="C85">
        <f>INDEX(resultados!$A$2:$ZZ$572, 79, MATCH($B$3, resultados!$A$1:$ZZ$1, 0))</f>
        <v/>
      </c>
    </row>
    <row r="86">
      <c r="A86">
        <f>INDEX(resultados!$A$2:$ZZ$572, 80, MATCH($B$1, resultados!$A$1:$ZZ$1, 0))</f>
        <v/>
      </c>
      <c r="B86">
        <f>INDEX(resultados!$A$2:$ZZ$572, 80, MATCH($B$2, resultados!$A$1:$ZZ$1, 0))</f>
        <v/>
      </c>
      <c r="C86">
        <f>INDEX(resultados!$A$2:$ZZ$572, 80, MATCH($B$3, resultados!$A$1:$ZZ$1, 0))</f>
        <v/>
      </c>
    </row>
    <row r="87">
      <c r="A87">
        <f>INDEX(resultados!$A$2:$ZZ$572, 81, MATCH($B$1, resultados!$A$1:$ZZ$1, 0))</f>
        <v/>
      </c>
      <c r="B87">
        <f>INDEX(resultados!$A$2:$ZZ$572, 81, MATCH($B$2, resultados!$A$1:$ZZ$1, 0))</f>
        <v/>
      </c>
      <c r="C87">
        <f>INDEX(resultados!$A$2:$ZZ$572, 81, MATCH($B$3, resultados!$A$1:$ZZ$1, 0))</f>
        <v/>
      </c>
    </row>
    <row r="88">
      <c r="A88">
        <f>INDEX(resultados!$A$2:$ZZ$572, 82, MATCH($B$1, resultados!$A$1:$ZZ$1, 0))</f>
        <v/>
      </c>
      <c r="B88">
        <f>INDEX(resultados!$A$2:$ZZ$572, 82, MATCH($B$2, resultados!$A$1:$ZZ$1, 0))</f>
        <v/>
      </c>
      <c r="C88">
        <f>INDEX(resultados!$A$2:$ZZ$572, 82, MATCH($B$3, resultados!$A$1:$ZZ$1, 0))</f>
        <v/>
      </c>
    </row>
    <row r="89">
      <c r="A89">
        <f>INDEX(resultados!$A$2:$ZZ$572, 83, MATCH($B$1, resultados!$A$1:$ZZ$1, 0))</f>
        <v/>
      </c>
      <c r="B89">
        <f>INDEX(resultados!$A$2:$ZZ$572, 83, MATCH($B$2, resultados!$A$1:$ZZ$1, 0))</f>
        <v/>
      </c>
      <c r="C89">
        <f>INDEX(resultados!$A$2:$ZZ$572, 83, MATCH($B$3, resultados!$A$1:$ZZ$1, 0))</f>
        <v/>
      </c>
    </row>
    <row r="90">
      <c r="A90">
        <f>INDEX(resultados!$A$2:$ZZ$572, 84, MATCH($B$1, resultados!$A$1:$ZZ$1, 0))</f>
        <v/>
      </c>
      <c r="B90">
        <f>INDEX(resultados!$A$2:$ZZ$572, 84, MATCH($B$2, resultados!$A$1:$ZZ$1, 0))</f>
        <v/>
      </c>
      <c r="C90">
        <f>INDEX(resultados!$A$2:$ZZ$572, 84, MATCH($B$3, resultados!$A$1:$ZZ$1, 0))</f>
        <v/>
      </c>
    </row>
    <row r="91">
      <c r="A91">
        <f>INDEX(resultados!$A$2:$ZZ$572, 85, MATCH($B$1, resultados!$A$1:$ZZ$1, 0))</f>
        <v/>
      </c>
      <c r="B91">
        <f>INDEX(resultados!$A$2:$ZZ$572, 85, MATCH($B$2, resultados!$A$1:$ZZ$1, 0))</f>
        <v/>
      </c>
      <c r="C91">
        <f>INDEX(resultados!$A$2:$ZZ$572, 85, MATCH($B$3, resultados!$A$1:$ZZ$1, 0))</f>
        <v/>
      </c>
    </row>
    <row r="92">
      <c r="A92">
        <f>INDEX(resultados!$A$2:$ZZ$572, 86, MATCH($B$1, resultados!$A$1:$ZZ$1, 0))</f>
        <v/>
      </c>
      <c r="B92">
        <f>INDEX(resultados!$A$2:$ZZ$572, 86, MATCH($B$2, resultados!$A$1:$ZZ$1, 0))</f>
        <v/>
      </c>
      <c r="C92">
        <f>INDEX(resultados!$A$2:$ZZ$572, 86, MATCH($B$3, resultados!$A$1:$ZZ$1, 0))</f>
        <v/>
      </c>
    </row>
    <row r="93">
      <c r="A93">
        <f>INDEX(resultados!$A$2:$ZZ$572, 87, MATCH($B$1, resultados!$A$1:$ZZ$1, 0))</f>
        <v/>
      </c>
      <c r="B93">
        <f>INDEX(resultados!$A$2:$ZZ$572, 87, MATCH($B$2, resultados!$A$1:$ZZ$1, 0))</f>
        <v/>
      </c>
      <c r="C93">
        <f>INDEX(resultados!$A$2:$ZZ$572, 87, MATCH($B$3, resultados!$A$1:$ZZ$1, 0))</f>
        <v/>
      </c>
    </row>
    <row r="94">
      <c r="A94">
        <f>INDEX(resultados!$A$2:$ZZ$572, 88, MATCH($B$1, resultados!$A$1:$ZZ$1, 0))</f>
        <v/>
      </c>
      <c r="B94">
        <f>INDEX(resultados!$A$2:$ZZ$572, 88, MATCH($B$2, resultados!$A$1:$ZZ$1, 0))</f>
        <v/>
      </c>
      <c r="C94">
        <f>INDEX(resultados!$A$2:$ZZ$572, 88, MATCH($B$3, resultados!$A$1:$ZZ$1, 0))</f>
        <v/>
      </c>
    </row>
    <row r="95">
      <c r="A95">
        <f>INDEX(resultados!$A$2:$ZZ$572, 89, MATCH($B$1, resultados!$A$1:$ZZ$1, 0))</f>
        <v/>
      </c>
      <c r="B95">
        <f>INDEX(resultados!$A$2:$ZZ$572, 89, MATCH($B$2, resultados!$A$1:$ZZ$1, 0))</f>
        <v/>
      </c>
      <c r="C95">
        <f>INDEX(resultados!$A$2:$ZZ$572, 89, MATCH($B$3, resultados!$A$1:$ZZ$1, 0))</f>
        <v/>
      </c>
    </row>
    <row r="96">
      <c r="A96">
        <f>INDEX(resultados!$A$2:$ZZ$572, 90, MATCH($B$1, resultados!$A$1:$ZZ$1, 0))</f>
        <v/>
      </c>
      <c r="B96">
        <f>INDEX(resultados!$A$2:$ZZ$572, 90, MATCH($B$2, resultados!$A$1:$ZZ$1, 0))</f>
        <v/>
      </c>
      <c r="C96">
        <f>INDEX(resultados!$A$2:$ZZ$572, 90, MATCH($B$3, resultados!$A$1:$ZZ$1, 0))</f>
        <v/>
      </c>
    </row>
    <row r="97">
      <c r="A97">
        <f>INDEX(resultados!$A$2:$ZZ$572, 91, MATCH($B$1, resultados!$A$1:$ZZ$1, 0))</f>
        <v/>
      </c>
      <c r="B97">
        <f>INDEX(resultados!$A$2:$ZZ$572, 91, MATCH($B$2, resultados!$A$1:$ZZ$1, 0))</f>
        <v/>
      </c>
      <c r="C97">
        <f>INDEX(resultados!$A$2:$ZZ$572, 91, MATCH($B$3, resultados!$A$1:$ZZ$1, 0))</f>
        <v/>
      </c>
    </row>
    <row r="98">
      <c r="A98">
        <f>INDEX(resultados!$A$2:$ZZ$572, 92, MATCH($B$1, resultados!$A$1:$ZZ$1, 0))</f>
        <v/>
      </c>
      <c r="B98">
        <f>INDEX(resultados!$A$2:$ZZ$572, 92, MATCH($B$2, resultados!$A$1:$ZZ$1, 0))</f>
        <v/>
      </c>
      <c r="C98">
        <f>INDEX(resultados!$A$2:$ZZ$572, 92, MATCH($B$3, resultados!$A$1:$ZZ$1, 0))</f>
        <v/>
      </c>
    </row>
    <row r="99">
      <c r="A99">
        <f>INDEX(resultados!$A$2:$ZZ$572, 93, MATCH($B$1, resultados!$A$1:$ZZ$1, 0))</f>
        <v/>
      </c>
      <c r="B99">
        <f>INDEX(resultados!$A$2:$ZZ$572, 93, MATCH($B$2, resultados!$A$1:$ZZ$1, 0))</f>
        <v/>
      </c>
      <c r="C99">
        <f>INDEX(resultados!$A$2:$ZZ$572, 93, MATCH($B$3, resultados!$A$1:$ZZ$1, 0))</f>
        <v/>
      </c>
    </row>
    <row r="100">
      <c r="A100">
        <f>INDEX(resultados!$A$2:$ZZ$572, 94, MATCH($B$1, resultados!$A$1:$ZZ$1, 0))</f>
        <v/>
      </c>
      <c r="B100">
        <f>INDEX(resultados!$A$2:$ZZ$572, 94, MATCH($B$2, resultados!$A$1:$ZZ$1, 0))</f>
        <v/>
      </c>
      <c r="C100">
        <f>INDEX(resultados!$A$2:$ZZ$572, 94, MATCH($B$3, resultados!$A$1:$ZZ$1, 0))</f>
        <v/>
      </c>
    </row>
    <row r="101">
      <c r="A101">
        <f>INDEX(resultados!$A$2:$ZZ$572, 95, MATCH($B$1, resultados!$A$1:$ZZ$1, 0))</f>
        <v/>
      </c>
      <c r="B101">
        <f>INDEX(resultados!$A$2:$ZZ$572, 95, MATCH($B$2, resultados!$A$1:$ZZ$1, 0))</f>
        <v/>
      </c>
      <c r="C101">
        <f>INDEX(resultados!$A$2:$ZZ$572, 95, MATCH($B$3, resultados!$A$1:$ZZ$1, 0))</f>
        <v/>
      </c>
    </row>
    <row r="102">
      <c r="A102">
        <f>INDEX(resultados!$A$2:$ZZ$572, 96, MATCH($B$1, resultados!$A$1:$ZZ$1, 0))</f>
        <v/>
      </c>
      <c r="B102">
        <f>INDEX(resultados!$A$2:$ZZ$572, 96, MATCH($B$2, resultados!$A$1:$ZZ$1, 0))</f>
        <v/>
      </c>
      <c r="C102">
        <f>INDEX(resultados!$A$2:$ZZ$572, 96, MATCH($B$3, resultados!$A$1:$ZZ$1, 0))</f>
        <v/>
      </c>
    </row>
    <row r="103">
      <c r="A103">
        <f>INDEX(resultados!$A$2:$ZZ$572, 97, MATCH($B$1, resultados!$A$1:$ZZ$1, 0))</f>
        <v/>
      </c>
      <c r="B103">
        <f>INDEX(resultados!$A$2:$ZZ$572, 97, MATCH($B$2, resultados!$A$1:$ZZ$1, 0))</f>
        <v/>
      </c>
      <c r="C103">
        <f>INDEX(resultados!$A$2:$ZZ$572, 97, MATCH($B$3, resultados!$A$1:$ZZ$1, 0))</f>
        <v/>
      </c>
    </row>
    <row r="104">
      <c r="A104">
        <f>INDEX(resultados!$A$2:$ZZ$572, 98, MATCH($B$1, resultados!$A$1:$ZZ$1, 0))</f>
        <v/>
      </c>
      <c r="B104">
        <f>INDEX(resultados!$A$2:$ZZ$572, 98, MATCH($B$2, resultados!$A$1:$ZZ$1, 0))</f>
        <v/>
      </c>
      <c r="C104">
        <f>INDEX(resultados!$A$2:$ZZ$572, 98, MATCH($B$3, resultados!$A$1:$ZZ$1, 0))</f>
        <v/>
      </c>
    </row>
    <row r="105">
      <c r="A105">
        <f>INDEX(resultados!$A$2:$ZZ$572, 99, MATCH($B$1, resultados!$A$1:$ZZ$1, 0))</f>
        <v/>
      </c>
      <c r="B105">
        <f>INDEX(resultados!$A$2:$ZZ$572, 99, MATCH($B$2, resultados!$A$1:$ZZ$1, 0))</f>
        <v/>
      </c>
      <c r="C105">
        <f>INDEX(resultados!$A$2:$ZZ$572, 99, MATCH($B$3, resultados!$A$1:$ZZ$1, 0))</f>
        <v/>
      </c>
    </row>
    <row r="106">
      <c r="A106">
        <f>INDEX(resultados!$A$2:$ZZ$572, 100, MATCH($B$1, resultados!$A$1:$ZZ$1, 0))</f>
        <v/>
      </c>
      <c r="B106">
        <f>INDEX(resultados!$A$2:$ZZ$572, 100, MATCH($B$2, resultados!$A$1:$ZZ$1, 0))</f>
        <v/>
      </c>
      <c r="C106">
        <f>INDEX(resultados!$A$2:$ZZ$572, 100, MATCH($B$3, resultados!$A$1:$ZZ$1, 0))</f>
        <v/>
      </c>
    </row>
    <row r="107">
      <c r="A107">
        <f>INDEX(resultados!$A$2:$ZZ$572, 101, MATCH($B$1, resultados!$A$1:$ZZ$1, 0))</f>
        <v/>
      </c>
      <c r="B107">
        <f>INDEX(resultados!$A$2:$ZZ$572, 101, MATCH($B$2, resultados!$A$1:$ZZ$1, 0))</f>
        <v/>
      </c>
      <c r="C107">
        <f>INDEX(resultados!$A$2:$ZZ$572, 101, MATCH($B$3, resultados!$A$1:$ZZ$1, 0))</f>
        <v/>
      </c>
    </row>
    <row r="108">
      <c r="A108">
        <f>INDEX(resultados!$A$2:$ZZ$572, 102, MATCH($B$1, resultados!$A$1:$ZZ$1, 0))</f>
        <v/>
      </c>
      <c r="B108">
        <f>INDEX(resultados!$A$2:$ZZ$572, 102, MATCH($B$2, resultados!$A$1:$ZZ$1, 0))</f>
        <v/>
      </c>
      <c r="C108">
        <f>INDEX(resultados!$A$2:$ZZ$572, 102, MATCH($B$3, resultados!$A$1:$ZZ$1, 0))</f>
        <v/>
      </c>
    </row>
    <row r="109">
      <c r="A109">
        <f>INDEX(resultados!$A$2:$ZZ$572, 103, MATCH($B$1, resultados!$A$1:$ZZ$1, 0))</f>
        <v/>
      </c>
      <c r="B109">
        <f>INDEX(resultados!$A$2:$ZZ$572, 103, MATCH($B$2, resultados!$A$1:$ZZ$1, 0))</f>
        <v/>
      </c>
      <c r="C109">
        <f>INDEX(resultados!$A$2:$ZZ$572, 103, MATCH($B$3, resultados!$A$1:$ZZ$1, 0))</f>
        <v/>
      </c>
    </row>
    <row r="110">
      <c r="A110">
        <f>INDEX(resultados!$A$2:$ZZ$572, 104, MATCH($B$1, resultados!$A$1:$ZZ$1, 0))</f>
        <v/>
      </c>
      <c r="B110">
        <f>INDEX(resultados!$A$2:$ZZ$572, 104, MATCH($B$2, resultados!$A$1:$ZZ$1, 0))</f>
        <v/>
      </c>
      <c r="C110">
        <f>INDEX(resultados!$A$2:$ZZ$572, 104, MATCH($B$3, resultados!$A$1:$ZZ$1, 0))</f>
        <v/>
      </c>
    </row>
    <row r="111">
      <c r="A111">
        <f>INDEX(resultados!$A$2:$ZZ$572, 105, MATCH($B$1, resultados!$A$1:$ZZ$1, 0))</f>
        <v/>
      </c>
      <c r="B111">
        <f>INDEX(resultados!$A$2:$ZZ$572, 105, MATCH($B$2, resultados!$A$1:$ZZ$1, 0))</f>
        <v/>
      </c>
      <c r="C111">
        <f>INDEX(resultados!$A$2:$ZZ$572, 105, MATCH($B$3, resultados!$A$1:$ZZ$1, 0))</f>
        <v/>
      </c>
    </row>
    <row r="112">
      <c r="A112">
        <f>INDEX(resultados!$A$2:$ZZ$572, 106, MATCH($B$1, resultados!$A$1:$ZZ$1, 0))</f>
        <v/>
      </c>
      <c r="B112">
        <f>INDEX(resultados!$A$2:$ZZ$572, 106, MATCH($B$2, resultados!$A$1:$ZZ$1, 0))</f>
        <v/>
      </c>
      <c r="C112">
        <f>INDEX(resultados!$A$2:$ZZ$572, 106, MATCH($B$3, resultados!$A$1:$ZZ$1, 0))</f>
        <v/>
      </c>
    </row>
    <row r="113">
      <c r="A113">
        <f>INDEX(resultados!$A$2:$ZZ$572, 107, MATCH($B$1, resultados!$A$1:$ZZ$1, 0))</f>
        <v/>
      </c>
      <c r="B113">
        <f>INDEX(resultados!$A$2:$ZZ$572, 107, MATCH($B$2, resultados!$A$1:$ZZ$1, 0))</f>
        <v/>
      </c>
      <c r="C113">
        <f>INDEX(resultados!$A$2:$ZZ$572, 107, MATCH($B$3, resultados!$A$1:$ZZ$1, 0))</f>
        <v/>
      </c>
    </row>
    <row r="114">
      <c r="A114">
        <f>INDEX(resultados!$A$2:$ZZ$572, 108, MATCH($B$1, resultados!$A$1:$ZZ$1, 0))</f>
        <v/>
      </c>
      <c r="B114">
        <f>INDEX(resultados!$A$2:$ZZ$572, 108, MATCH($B$2, resultados!$A$1:$ZZ$1, 0))</f>
        <v/>
      </c>
      <c r="C114">
        <f>INDEX(resultados!$A$2:$ZZ$572, 108, MATCH($B$3, resultados!$A$1:$ZZ$1, 0))</f>
        <v/>
      </c>
    </row>
    <row r="115">
      <c r="A115">
        <f>INDEX(resultados!$A$2:$ZZ$572, 109, MATCH($B$1, resultados!$A$1:$ZZ$1, 0))</f>
        <v/>
      </c>
      <c r="B115">
        <f>INDEX(resultados!$A$2:$ZZ$572, 109, MATCH($B$2, resultados!$A$1:$ZZ$1, 0))</f>
        <v/>
      </c>
      <c r="C115">
        <f>INDEX(resultados!$A$2:$ZZ$572, 109, MATCH($B$3, resultados!$A$1:$ZZ$1, 0))</f>
        <v/>
      </c>
    </row>
    <row r="116">
      <c r="A116">
        <f>INDEX(resultados!$A$2:$ZZ$572, 110, MATCH($B$1, resultados!$A$1:$ZZ$1, 0))</f>
        <v/>
      </c>
      <c r="B116">
        <f>INDEX(resultados!$A$2:$ZZ$572, 110, MATCH($B$2, resultados!$A$1:$ZZ$1, 0))</f>
        <v/>
      </c>
      <c r="C116">
        <f>INDEX(resultados!$A$2:$ZZ$572, 110, MATCH($B$3, resultados!$A$1:$ZZ$1, 0))</f>
        <v/>
      </c>
    </row>
    <row r="117">
      <c r="A117">
        <f>INDEX(resultados!$A$2:$ZZ$572, 111, MATCH($B$1, resultados!$A$1:$ZZ$1, 0))</f>
        <v/>
      </c>
      <c r="B117">
        <f>INDEX(resultados!$A$2:$ZZ$572, 111, MATCH($B$2, resultados!$A$1:$ZZ$1, 0))</f>
        <v/>
      </c>
      <c r="C117">
        <f>INDEX(resultados!$A$2:$ZZ$572, 111, MATCH($B$3, resultados!$A$1:$ZZ$1, 0))</f>
        <v/>
      </c>
    </row>
    <row r="118">
      <c r="A118">
        <f>INDEX(resultados!$A$2:$ZZ$572, 112, MATCH($B$1, resultados!$A$1:$ZZ$1, 0))</f>
        <v/>
      </c>
      <c r="B118">
        <f>INDEX(resultados!$A$2:$ZZ$572, 112, MATCH($B$2, resultados!$A$1:$ZZ$1, 0))</f>
        <v/>
      </c>
      <c r="C118">
        <f>INDEX(resultados!$A$2:$ZZ$572, 112, MATCH($B$3, resultados!$A$1:$ZZ$1, 0))</f>
        <v/>
      </c>
    </row>
    <row r="119">
      <c r="A119">
        <f>INDEX(resultados!$A$2:$ZZ$572, 113, MATCH($B$1, resultados!$A$1:$ZZ$1, 0))</f>
        <v/>
      </c>
      <c r="B119">
        <f>INDEX(resultados!$A$2:$ZZ$572, 113, MATCH($B$2, resultados!$A$1:$ZZ$1, 0))</f>
        <v/>
      </c>
      <c r="C119">
        <f>INDEX(resultados!$A$2:$ZZ$572, 113, MATCH($B$3, resultados!$A$1:$ZZ$1, 0))</f>
        <v/>
      </c>
    </row>
    <row r="120">
      <c r="A120">
        <f>INDEX(resultados!$A$2:$ZZ$572, 114, MATCH($B$1, resultados!$A$1:$ZZ$1, 0))</f>
        <v/>
      </c>
      <c r="B120">
        <f>INDEX(resultados!$A$2:$ZZ$572, 114, MATCH($B$2, resultados!$A$1:$ZZ$1, 0))</f>
        <v/>
      </c>
      <c r="C120">
        <f>INDEX(resultados!$A$2:$ZZ$572, 114, MATCH($B$3, resultados!$A$1:$ZZ$1, 0))</f>
        <v/>
      </c>
    </row>
    <row r="121">
      <c r="A121">
        <f>INDEX(resultados!$A$2:$ZZ$572, 115, MATCH($B$1, resultados!$A$1:$ZZ$1, 0))</f>
        <v/>
      </c>
      <c r="B121">
        <f>INDEX(resultados!$A$2:$ZZ$572, 115, MATCH($B$2, resultados!$A$1:$ZZ$1, 0))</f>
        <v/>
      </c>
      <c r="C121">
        <f>INDEX(resultados!$A$2:$ZZ$572, 115, MATCH($B$3, resultados!$A$1:$ZZ$1, 0))</f>
        <v/>
      </c>
    </row>
    <row r="122">
      <c r="A122">
        <f>INDEX(resultados!$A$2:$ZZ$572, 116, MATCH($B$1, resultados!$A$1:$ZZ$1, 0))</f>
        <v/>
      </c>
      <c r="B122">
        <f>INDEX(resultados!$A$2:$ZZ$572, 116, MATCH($B$2, resultados!$A$1:$ZZ$1, 0))</f>
        <v/>
      </c>
      <c r="C122">
        <f>INDEX(resultados!$A$2:$ZZ$572, 116, MATCH($B$3, resultados!$A$1:$ZZ$1, 0))</f>
        <v/>
      </c>
    </row>
    <row r="123">
      <c r="A123">
        <f>INDEX(resultados!$A$2:$ZZ$572, 117, MATCH($B$1, resultados!$A$1:$ZZ$1, 0))</f>
        <v/>
      </c>
      <c r="B123">
        <f>INDEX(resultados!$A$2:$ZZ$572, 117, MATCH($B$2, resultados!$A$1:$ZZ$1, 0))</f>
        <v/>
      </c>
      <c r="C123">
        <f>INDEX(resultados!$A$2:$ZZ$572, 117, MATCH($B$3, resultados!$A$1:$ZZ$1, 0))</f>
        <v/>
      </c>
    </row>
    <row r="124">
      <c r="A124">
        <f>INDEX(resultados!$A$2:$ZZ$572, 118, MATCH($B$1, resultados!$A$1:$ZZ$1, 0))</f>
        <v/>
      </c>
      <c r="B124">
        <f>INDEX(resultados!$A$2:$ZZ$572, 118, MATCH($B$2, resultados!$A$1:$ZZ$1, 0))</f>
        <v/>
      </c>
      <c r="C124">
        <f>INDEX(resultados!$A$2:$ZZ$572, 118, MATCH($B$3, resultados!$A$1:$ZZ$1, 0))</f>
        <v/>
      </c>
    </row>
    <row r="125">
      <c r="A125">
        <f>INDEX(resultados!$A$2:$ZZ$572, 119, MATCH($B$1, resultados!$A$1:$ZZ$1, 0))</f>
        <v/>
      </c>
      <c r="B125">
        <f>INDEX(resultados!$A$2:$ZZ$572, 119, MATCH($B$2, resultados!$A$1:$ZZ$1, 0))</f>
        <v/>
      </c>
      <c r="C125">
        <f>INDEX(resultados!$A$2:$ZZ$572, 119, MATCH($B$3, resultados!$A$1:$ZZ$1, 0))</f>
        <v/>
      </c>
    </row>
    <row r="126">
      <c r="A126">
        <f>INDEX(resultados!$A$2:$ZZ$572, 120, MATCH($B$1, resultados!$A$1:$ZZ$1, 0))</f>
        <v/>
      </c>
      <c r="B126">
        <f>INDEX(resultados!$A$2:$ZZ$572, 120, MATCH($B$2, resultados!$A$1:$ZZ$1, 0))</f>
        <v/>
      </c>
      <c r="C126">
        <f>INDEX(resultados!$A$2:$ZZ$572, 120, MATCH($B$3, resultados!$A$1:$ZZ$1, 0))</f>
        <v/>
      </c>
    </row>
    <row r="127">
      <c r="A127">
        <f>INDEX(resultados!$A$2:$ZZ$572, 121, MATCH($B$1, resultados!$A$1:$ZZ$1, 0))</f>
        <v/>
      </c>
      <c r="B127">
        <f>INDEX(resultados!$A$2:$ZZ$572, 121, MATCH($B$2, resultados!$A$1:$ZZ$1, 0))</f>
        <v/>
      </c>
      <c r="C127">
        <f>INDEX(resultados!$A$2:$ZZ$572, 121, MATCH($B$3, resultados!$A$1:$ZZ$1, 0))</f>
        <v/>
      </c>
    </row>
    <row r="128">
      <c r="A128">
        <f>INDEX(resultados!$A$2:$ZZ$572, 122, MATCH($B$1, resultados!$A$1:$ZZ$1, 0))</f>
        <v/>
      </c>
      <c r="B128">
        <f>INDEX(resultados!$A$2:$ZZ$572, 122, MATCH($B$2, resultados!$A$1:$ZZ$1, 0))</f>
        <v/>
      </c>
      <c r="C128">
        <f>INDEX(resultados!$A$2:$ZZ$572, 122, MATCH($B$3, resultados!$A$1:$ZZ$1, 0))</f>
        <v/>
      </c>
    </row>
    <row r="129">
      <c r="A129">
        <f>INDEX(resultados!$A$2:$ZZ$572, 123, MATCH($B$1, resultados!$A$1:$ZZ$1, 0))</f>
        <v/>
      </c>
      <c r="B129">
        <f>INDEX(resultados!$A$2:$ZZ$572, 123, MATCH($B$2, resultados!$A$1:$ZZ$1, 0))</f>
        <v/>
      </c>
      <c r="C129">
        <f>INDEX(resultados!$A$2:$ZZ$572, 123, MATCH($B$3, resultados!$A$1:$ZZ$1, 0))</f>
        <v/>
      </c>
    </row>
    <row r="130">
      <c r="A130">
        <f>INDEX(resultados!$A$2:$ZZ$572, 124, MATCH($B$1, resultados!$A$1:$ZZ$1, 0))</f>
        <v/>
      </c>
      <c r="B130">
        <f>INDEX(resultados!$A$2:$ZZ$572, 124, MATCH($B$2, resultados!$A$1:$ZZ$1, 0))</f>
        <v/>
      </c>
      <c r="C130">
        <f>INDEX(resultados!$A$2:$ZZ$572, 124, MATCH($B$3, resultados!$A$1:$ZZ$1, 0))</f>
        <v/>
      </c>
    </row>
    <row r="131">
      <c r="A131">
        <f>INDEX(resultados!$A$2:$ZZ$572, 125, MATCH($B$1, resultados!$A$1:$ZZ$1, 0))</f>
        <v/>
      </c>
      <c r="B131">
        <f>INDEX(resultados!$A$2:$ZZ$572, 125, MATCH($B$2, resultados!$A$1:$ZZ$1, 0))</f>
        <v/>
      </c>
      <c r="C131">
        <f>INDEX(resultados!$A$2:$ZZ$572, 125, MATCH($B$3, resultados!$A$1:$ZZ$1, 0))</f>
        <v/>
      </c>
    </row>
    <row r="132">
      <c r="A132">
        <f>INDEX(resultados!$A$2:$ZZ$572, 126, MATCH($B$1, resultados!$A$1:$ZZ$1, 0))</f>
        <v/>
      </c>
      <c r="B132">
        <f>INDEX(resultados!$A$2:$ZZ$572, 126, MATCH($B$2, resultados!$A$1:$ZZ$1, 0))</f>
        <v/>
      </c>
      <c r="C132">
        <f>INDEX(resultados!$A$2:$ZZ$572, 126, MATCH($B$3, resultados!$A$1:$ZZ$1, 0))</f>
        <v/>
      </c>
    </row>
    <row r="133">
      <c r="A133">
        <f>INDEX(resultados!$A$2:$ZZ$572, 127, MATCH($B$1, resultados!$A$1:$ZZ$1, 0))</f>
        <v/>
      </c>
      <c r="B133">
        <f>INDEX(resultados!$A$2:$ZZ$572, 127, MATCH($B$2, resultados!$A$1:$ZZ$1, 0))</f>
        <v/>
      </c>
      <c r="C133">
        <f>INDEX(resultados!$A$2:$ZZ$572, 127, MATCH($B$3, resultados!$A$1:$ZZ$1, 0))</f>
        <v/>
      </c>
    </row>
    <row r="134">
      <c r="A134">
        <f>INDEX(resultados!$A$2:$ZZ$572, 128, MATCH($B$1, resultados!$A$1:$ZZ$1, 0))</f>
        <v/>
      </c>
      <c r="B134">
        <f>INDEX(resultados!$A$2:$ZZ$572, 128, MATCH($B$2, resultados!$A$1:$ZZ$1, 0))</f>
        <v/>
      </c>
      <c r="C134">
        <f>INDEX(resultados!$A$2:$ZZ$572, 128, MATCH($B$3, resultados!$A$1:$ZZ$1, 0))</f>
        <v/>
      </c>
    </row>
    <row r="135">
      <c r="A135">
        <f>INDEX(resultados!$A$2:$ZZ$572, 129, MATCH($B$1, resultados!$A$1:$ZZ$1, 0))</f>
        <v/>
      </c>
      <c r="B135">
        <f>INDEX(resultados!$A$2:$ZZ$572, 129, MATCH($B$2, resultados!$A$1:$ZZ$1, 0))</f>
        <v/>
      </c>
      <c r="C135">
        <f>INDEX(resultados!$A$2:$ZZ$572, 129, MATCH($B$3, resultados!$A$1:$ZZ$1, 0))</f>
        <v/>
      </c>
    </row>
    <row r="136">
      <c r="A136">
        <f>INDEX(resultados!$A$2:$ZZ$572, 130, MATCH($B$1, resultados!$A$1:$ZZ$1, 0))</f>
        <v/>
      </c>
      <c r="B136">
        <f>INDEX(resultados!$A$2:$ZZ$572, 130, MATCH($B$2, resultados!$A$1:$ZZ$1, 0))</f>
        <v/>
      </c>
      <c r="C136">
        <f>INDEX(resultados!$A$2:$ZZ$572, 130, MATCH($B$3, resultados!$A$1:$ZZ$1, 0))</f>
        <v/>
      </c>
    </row>
    <row r="137">
      <c r="A137">
        <f>INDEX(resultados!$A$2:$ZZ$572, 131, MATCH($B$1, resultados!$A$1:$ZZ$1, 0))</f>
        <v/>
      </c>
      <c r="B137">
        <f>INDEX(resultados!$A$2:$ZZ$572, 131, MATCH($B$2, resultados!$A$1:$ZZ$1, 0))</f>
        <v/>
      </c>
      <c r="C137">
        <f>INDEX(resultados!$A$2:$ZZ$572, 131, MATCH($B$3, resultados!$A$1:$ZZ$1, 0))</f>
        <v/>
      </c>
    </row>
    <row r="138">
      <c r="A138">
        <f>INDEX(resultados!$A$2:$ZZ$572, 132, MATCH($B$1, resultados!$A$1:$ZZ$1, 0))</f>
        <v/>
      </c>
      <c r="B138">
        <f>INDEX(resultados!$A$2:$ZZ$572, 132, MATCH($B$2, resultados!$A$1:$ZZ$1, 0))</f>
        <v/>
      </c>
      <c r="C138">
        <f>INDEX(resultados!$A$2:$ZZ$572, 132, MATCH($B$3, resultados!$A$1:$ZZ$1, 0))</f>
        <v/>
      </c>
    </row>
    <row r="139">
      <c r="A139">
        <f>INDEX(resultados!$A$2:$ZZ$572, 133, MATCH($B$1, resultados!$A$1:$ZZ$1, 0))</f>
        <v/>
      </c>
      <c r="B139">
        <f>INDEX(resultados!$A$2:$ZZ$572, 133, MATCH($B$2, resultados!$A$1:$ZZ$1, 0))</f>
        <v/>
      </c>
      <c r="C139">
        <f>INDEX(resultados!$A$2:$ZZ$572, 133, MATCH($B$3, resultados!$A$1:$ZZ$1, 0))</f>
        <v/>
      </c>
    </row>
    <row r="140">
      <c r="A140">
        <f>INDEX(resultados!$A$2:$ZZ$572, 134, MATCH($B$1, resultados!$A$1:$ZZ$1, 0))</f>
        <v/>
      </c>
      <c r="B140">
        <f>INDEX(resultados!$A$2:$ZZ$572, 134, MATCH($B$2, resultados!$A$1:$ZZ$1, 0))</f>
        <v/>
      </c>
      <c r="C140">
        <f>INDEX(resultados!$A$2:$ZZ$572, 134, MATCH($B$3, resultados!$A$1:$ZZ$1, 0))</f>
        <v/>
      </c>
    </row>
    <row r="141">
      <c r="A141">
        <f>INDEX(resultados!$A$2:$ZZ$572, 135, MATCH($B$1, resultados!$A$1:$ZZ$1, 0))</f>
        <v/>
      </c>
      <c r="B141">
        <f>INDEX(resultados!$A$2:$ZZ$572, 135, MATCH($B$2, resultados!$A$1:$ZZ$1, 0))</f>
        <v/>
      </c>
      <c r="C141">
        <f>INDEX(resultados!$A$2:$ZZ$572, 135, MATCH($B$3, resultados!$A$1:$ZZ$1, 0))</f>
        <v/>
      </c>
    </row>
    <row r="142">
      <c r="A142">
        <f>INDEX(resultados!$A$2:$ZZ$572, 136, MATCH($B$1, resultados!$A$1:$ZZ$1, 0))</f>
        <v/>
      </c>
      <c r="B142">
        <f>INDEX(resultados!$A$2:$ZZ$572, 136, MATCH($B$2, resultados!$A$1:$ZZ$1, 0))</f>
        <v/>
      </c>
      <c r="C142">
        <f>INDEX(resultados!$A$2:$ZZ$572, 136, MATCH($B$3, resultados!$A$1:$ZZ$1, 0))</f>
        <v/>
      </c>
    </row>
    <row r="143">
      <c r="A143">
        <f>INDEX(resultados!$A$2:$ZZ$572, 137, MATCH($B$1, resultados!$A$1:$ZZ$1, 0))</f>
        <v/>
      </c>
      <c r="B143">
        <f>INDEX(resultados!$A$2:$ZZ$572, 137, MATCH($B$2, resultados!$A$1:$ZZ$1, 0))</f>
        <v/>
      </c>
      <c r="C143">
        <f>INDEX(resultados!$A$2:$ZZ$572, 137, MATCH($B$3, resultados!$A$1:$ZZ$1, 0))</f>
        <v/>
      </c>
    </row>
    <row r="144">
      <c r="A144">
        <f>INDEX(resultados!$A$2:$ZZ$572, 138, MATCH($B$1, resultados!$A$1:$ZZ$1, 0))</f>
        <v/>
      </c>
      <c r="B144">
        <f>INDEX(resultados!$A$2:$ZZ$572, 138, MATCH($B$2, resultados!$A$1:$ZZ$1, 0))</f>
        <v/>
      </c>
      <c r="C144">
        <f>INDEX(resultados!$A$2:$ZZ$572, 138, MATCH($B$3, resultados!$A$1:$ZZ$1, 0))</f>
        <v/>
      </c>
    </row>
    <row r="145">
      <c r="A145">
        <f>INDEX(resultados!$A$2:$ZZ$572, 139, MATCH($B$1, resultados!$A$1:$ZZ$1, 0))</f>
        <v/>
      </c>
      <c r="B145">
        <f>INDEX(resultados!$A$2:$ZZ$572, 139, MATCH($B$2, resultados!$A$1:$ZZ$1, 0))</f>
        <v/>
      </c>
      <c r="C145">
        <f>INDEX(resultados!$A$2:$ZZ$572, 139, MATCH($B$3, resultados!$A$1:$ZZ$1, 0))</f>
        <v/>
      </c>
    </row>
    <row r="146">
      <c r="A146">
        <f>INDEX(resultados!$A$2:$ZZ$572, 140, MATCH($B$1, resultados!$A$1:$ZZ$1, 0))</f>
        <v/>
      </c>
      <c r="B146">
        <f>INDEX(resultados!$A$2:$ZZ$572, 140, MATCH($B$2, resultados!$A$1:$ZZ$1, 0))</f>
        <v/>
      </c>
      <c r="C146">
        <f>INDEX(resultados!$A$2:$ZZ$572, 140, MATCH($B$3, resultados!$A$1:$ZZ$1, 0))</f>
        <v/>
      </c>
    </row>
    <row r="147">
      <c r="A147">
        <f>INDEX(resultados!$A$2:$ZZ$572, 141, MATCH($B$1, resultados!$A$1:$ZZ$1, 0))</f>
        <v/>
      </c>
      <c r="B147">
        <f>INDEX(resultados!$A$2:$ZZ$572, 141, MATCH($B$2, resultados!$A$1:$ZZ$1, 0))</f>
        <v/>
      </c>
      <c r="C147">
        <f>INDEX(resultados!$A$2:$ZZ$572, 141, MATCH($B$3, resultados!$A$1:$ZZ$1, 0))</f>
        <v/>
      </c>
    </row>
    <row r="148">
      <c r="A148">
        <f>INDEX(resultados!$A$2:$ZZ$572, 142, MATCH($B$1, resultados!$A$1:$ZZ$1, 0))</f>
        <v/>
      </c>
      <c r="B148">
        <f>INDEX(resultados!$A$2:$ZZ$572, 142, MATCH($B$2, resultados!$A$1:$ZZ$1, 0))</f>
        <v/>
      </c>
      <c r="C148">
        <f>INDEX(resultados!$A$2:$ZZ$572, 142, MATCH($B$3, resultados!$A$1:$ZZ$1, 0))</f>
        <v/>
      </c>
    </row>
    <row r="149">
      <c r="A149">
        <f>INDEX(resultados!$A$2:$ZZ$572, 143, MATCH($B$1, resultados!$A$1:$ZZ$1, 0))</f>
        <v/>
      </c>
      <c r="B149">
        <f>INDEX(resultados!$A$2:$ZZ$572, 143, MATCH($B$2, resultados!$A$1:$ZZ$1, 0))</f>
        <v/>
      </c>
      <c r="C149">
        <f>INDEX(resultados!$A$2:$ZZ$572, 143, MATCH($B$3, resultados!$A$1:$ZZ$1, 0))</f>
        <v/>
      </c>
    </row>
    <row r="150">
      <c r="A150">
        <f>INDEX(resultados!$A$2:$ZZ$572, 144, MATCH($B$1, resultados!$A$1:$ZZ$1, 0))</f>
        <v/>
      </c>
      <c r="B150">
        <f>INDEX(resultados!$A$2:$ZZ$572, 144, MATCH($B$2, resultados!$A$1:$ZZ$1, 0))</f>
        <v/>
      </c>
      <c r="C150">
        <f>INDEX(resultados!$A$2:$ZZ$572, 144, MATCH($B$3, resultados!$A$1:$ZZ$1, 0))</f>
        <v/>
      </c>
    </row>
    <row r="151">
      <c r="A151">
        <f>INDEX(resultados!$A$2:$ZZ$572, 145, MATCH($B$1, resultados!$A$1:$ZZ$1, 0))</f>
        <v/>
      </c>
      <c r="B151">
        <f>INDEX(resultados!$A$2:$ZZ$572, 145, MATCH($B$2, resultados!$A$1:$ZZ$1, 0))</f>
        <v/>
      </c>
      <c r="C151">
        <f>INDEX(resultados!$A$2:$ZZ$572, 145, MATCH($B$3, resultados!$A$1:$ZZ$1, 0))</f>
        <v/>
      </c>
    </row>
    <row r="152">
      <c r="A152">
        <f>INDEX(resultados!$A$2:$ZZ$572, 146, MATCH($B$1, resultados!$A$1:$ZZ$1, 0))</f>
        <v/>
      </c>
      <c r="B152">
        <f>INDEX(resultados!$A$2:$ZZ$572, 146, MATCH($B$2, resultados!$A$1:$ZZ$1, 0))</f>
        <v/>
      </c>
      <c r="C152">
        <f>INDEX(resultados!$A$2:$ZZ$572, 146, MATCH($B$3, resultados!$A$1:$ZZ$1, 0))</f>
        <v/>
      </c>
    </row>
    <row r="153">
      <c r="A153">
        <f>INDEX(resultados!$A$2:$ZZ$572, 147, MATCH($B$1, resultados!$A$1:$ZZ$1, 0))</f>
        <v/>
      </c>
      <c r="B153">
        <f>INDEX(resultados!$A$2:$ZZ$572, 147, MATCH($B$2, resultados!$A$1:$ZZ$1, 0))</f>
        <v/>
      </c>
      <c r="C153">
        <f>INDEX(resultados!$A$2:$ZZ$572, 147, MATCH($B$3, resultados!$A$1:$ZZ$1, 0))</f>
        <v/>
      </c>
    </row>
    <row r="154">
      <c r="A154">
        <f>INDEX(resultados!$A$2:$ZZ$572, 148, MATCH($B$1, resultados!$A$1:$ZZ$1, 0))</f>
        <v/>
      </c>
      <c r="B154">
        <f>INDEX(resultados!$A$2:$ZZ$572, 148, MATCH($B$2, resultados!$A$1:$ZZ$1, 0))</f>
        <v/>
      </c>
      <c r="C154">
        <f>INDEX(resultados!$A$2:$ZZ$572, 148, MATCH($B$3, resultados!$A$1:$ZZ$1, 0))</f>
        <v/>
      </c>
    </row>
    <row r="155">
      <c r="A155">
        <f>INDEX(resultados!$A$2:$ZZ$572, 149, MATCH($B$1, resultados!$A$1:$ZZ$1, 0))</f>
        <v/>
      </c>
      <c r="B155">
        <f>INDEX(resultados!$A$2:$ZZ$572, 149, MATCH($B$2, resultados!$A$1:$ZZ$1, 0))</f>
        <v/>
      </c>
      <c r="C155">
        <f>INDEX(resultados!$A$2:$ZZ$572, 149, MATCH($B$3, resultados!$A$1:$ZZ$1, 0))</f>
        <v/>
      </c>
    </row>
    <row r="156">
      <c r="A156">
        <f>INDEX(resultados!$A$2:$ZZ$572, 150, MATCH($B$1, resultados!$A$1:$ZZ$1, 0))</f>
        <v/>
      </c>
      <c r="B156">
        <f>INDEX(resultados!$A$2:$ZZ$572, 150, MATCH($B$2, resultados!$A$1:$ZZ$1, 0))</f>
        <v/>
      </c>
      <c r="C156">
        <f>INDEX(resultados!$A$2:$ZZ$572, 150, MATCH($B$3, resultados!$A$1:$ZZ$1, 0))</f>
        <v/>
      </c>
    </row>
    <row r="157">
      <c r="A157">
        <f>INDEX(resultados!$A$2:$ZZ$572, 151, MATCH($B$1, resultados!$A$1:$ZZ$1, 0))</f>
        <v/>
      </c>
      <c r="B157">
        <f>INDEX(resultados!$A$2:$ZZ$572, 151, MATCH($B$2, resultados!$A$1:$ZZ$1, 0))</f>
        <v/>
      </c>
      <c r="C157">
        <f>INDEX(resultados!$A$2:$ZZ$572, 151, MATCH($B$3, resultados!$A$1:$ZZ$1, 0))</f>
        <v/>
      </c>
    </row>
    <row r="158">
      <c r="A158">
        <f>INDEX(resultados!$A$2:$ZZ$572, 152, MATCH($B$1, resultados!$A$1:$ZZ$1, 0))</f>
        <v/>
      </c>
      <c r="B158">
        <f>INDEX(resultados!$A$2:$ZZ$572, 152, MATCH($B$2, resultados!$A$1:$ZZ$1, 0))</f>
        <v/>
      </c>
      <c r="C158">
        <f>INDEX(resultados!$A$2:$ZZ$572, 152, MATCH($B$3, resultados!$A$1:$ZZ$1, 0))</f>
        <v/>
      </c>
    </row>
    <row r="159">
      <c r="A159">
        <f>INDEX(resultados!$A$2:$ZZ$572, 153, MATCH($B$1, resultados!$A$1:$ZZ$1, 0))</f>
        <v/>
      </c>
      <c r="B159">
        <f>INDEX(resultados!$A$2:$ZZ$572, 153, MATCH($B$2, resultados!$A$1:$ZZ$1, 0))</f>
        <v/>
      </c>
      <c r="C159">
        <f>INDEX(resultados!$A$2:$ZZ$572, 153, MATCH($B$3, resultados!$A$1:$ZZ$1, 0))</f>
        <v/>
      </c>
    </row>
    <row r="160">
      <c r="A160">
        <f>INDEX(resultados!$A$2:$ZZ$572, 154, MATCH($B$1, resultados!$A$1:$ZZ$1, 0))</f>
        <v/>
      </c>
      <c r="B160">
        <f>INDEX(resultados!$A$2:$ZZ$572, 154, MATCH($B$2, resultados!$A$1:$ZZ$1, 0))</f>
        <v/>
      </c>
      <c r="C160">
        <f>INDEX(resultados!$A$2:$ZZ$572, 154, MATCH($B$3, resultados!$A$1:$ZZ$1, 0))</f>
        <v/>
      </c>
    </row>
    <row r="161">
      <c r="A161">
        <f>INDEX(resultados!$A$2:$ZZ$572, 155, MATCH($B$1, resultados!$A$1:$ZZ$1, 0))</f>
        <v/>
      </c>
      <c r="B161">
        <f>INDEX(resultados!$A$2:$ZZ$572, 155, MATCH($B$2, resultados!$A$1:$ZZ$1, 0))</f>
        <v/>
      </c>
      <c r="C161">
        <f>INDEX(resultados!$A$2:$ZZ$572, 155, MATCH($B$3, resultados!$A$1:$ZZ$1, 0))</f>
        <v/>
      </c>
    </row>
    <row r="162">
      <c r="A162">
        <f>INDEX(resultados!$A$2:$ZZ$572, 156, MATCH($B$1, resultados!$A$1:$ZZ$1, 0))</f>
        <v/>
      </c>
      <c r="B162">
        <f>INDEX(resultados!$A$2:$ZZ$572, 156, MATCH($B$2, resultados!$A$1:$ZZ$1, 0))</f>
        <v/>
      </c>
      <c r="C162">
        <f>INDEX(resultados!$A$2:$ZZ$572, 156, MATCH($B$3, resultados!$A$1:$ZZ$1, 0))</f>
        <v/>
      </c>
    </row>
    <row r="163">
      <c r="A163">
        <f>INDEX(resultados!$A$2:$ZZ$572, 157, MATCH($B$1, resultados!$A$1:$ZZ$1, 0))</f>
        <v/>
      </c>
      <c r="B163">
        <f>INDEX(resultados!$A$2:$ZZ$572, 157, MATCH($B$2, resultados!$A$1:$ZZ$1, 0))</f>
        <v/>
      </c>
      <c r="C163">
        <f>INDEX(resultados!$A$2:$ZZ$572, 157, MATCH($B$3, resultados!$A$1:$ZZ$1, 0))</f>
        <v/>
      </c>
    </row>
    <row r="164">
      <c r="A164">
        <f>INDEX(resultados!$A$2:$ZZ$572, 158, MATCH($B$1, resultados!$A$1:$ZZ$1, 0))</f>
        <v/>
      </c>
      <c r="B164">
        <f>INDEX(resultados!$A$2:$ZZ$572, 158, MATCH($B$2, resultados!$A$1:$ZZ$1, 0))</f>
        <v/>
      </c>
      <c r="C164">
        <f>INDEX(resultados!$A$2:$ZZ$572, 158, MATCH($B$3, resultados!$A$1:$ZZ$1, 0))</f>
        <v/>
      </c>
    </row>
    <row r="165">
      <c r="A165">
        <f>INDEX(resultados!$A$2:$ZZ$572, 159, MATCH($B$1, resultados!$A$1:$ZZ$1, 0))</f>
        <v/>
      </c>
      <c r="B165">
        <f>INDEX(resultados!$A$2:$ZZ$572, 159, MATCH($B$2, resultados!$A$1:$ZZ$1, 0))</f>
        <v/>
      </c>
      <c r="C165">
        <f>INDEX(resultados!$A$2:$ZZ$572, 159, MATCH($B$3, resultados!$A$1:$ZZ$1, 0))</f>
        <v/>
      </c>
    </row>
    <row r="166">
      <c r="A166">
        <f>INDEX(resultados!$A$2:$ZZ$572, 160, MATCH($B$1, resultados!$A$1:$ZZ$1, 0))</f>
        <v/>
      </c>
      <c r="B166">
        <f>INDEX(resultados!$A$2:$ZZ$572, 160, MATCH($B$2, resultados!$A$1:$ZZ$1, 0))</f>
        <v/>
      </c>
      <c r="C166">
        <f>INDEX(resultados!$A$2:$ZZ$572, 160, MATCH($B$3, resultados!$A$1:$ZZ$1, 0))</f>
        <v/>
      </c>
    </row>
    <row r="167">
      <c r="A167">
        <f>INDEX(resultados!$A$2:$ZZ$572, 161, MATCH($B$1, resultados!$A$1:$ZZ$1, 0))</f>
        <v/>
      </c>
      <c r="B167">
        <f>INDEX(resultados!$A$2:$ZZ$572, 161, MATCH($B$2, resultados!$A$1:$ZZ$1, 0))</f>
        <v/>
      </c>
      <c r="C167">
        <f>INDEX(resultados!$A$2:$ZZ$572, 161, MATCH($B$3, resultados!$A$1:$ZZ$1, 0))</f>
        <v/>
      </c>
    </row>
    <row r="168">
      <c r="A168">
        <f>INDEX(resultados!$A$2:$ZZ$572, 162, MATCH($B$1, resultados!$A$1:$ZZ$1, 0))</f>
        <v/>
      </c>
      <c r="B168">
        <f>INDEX(resultados!$A$2:$ZZ$572, 162, MATCH($B$2, resultados!$A$1:$ZZ$1, 0))</f>
        <v/>
      </c>
      <c r="C168">
        <f>INDEX(resultados!$A$2:$ZZ$572, 162, MATCH($B$3, resultados!$A$1:$ZZ$1, 0))</f>
        <v/>
      </c>
    </row>
    <row r="169">
      <c r="A169">
        <f>INDEX(resultados!$A$2:$ZZ$572, 163, MATCH($B$1, resultados!$A$1:$ZZ$1, 0))</f>
        <v/>
      </c>
      <c r="B169">
        <f>INDEX(resultados!$A$2:$ZZ$572, 163, MATCH($B$2, resultados!$A$1:$ZZ$1, 0))</f>
        <v/>
      </c>
      <c r="C169">
        <f>INDEX(resultados!$A$2:$ZZ$572, 163, MATCH($B$3, resultados!$A$1:$ZZ$1, 0))</f>
        <v/>
      </c>
    </row>
    <row r="170">
      <c r="A170">
        <f>INDEX(resultados!$A$2:$ZZ$572, 164, MATCH($B$1, resultados!$A$1:$ZZ$1, 0))</f>
        <v/>
      </c>
      <c r="B170">
        <f>INDEX(resultados!$A$2:$ZZ$572, 164, MATCH($B$2, resultados!$A$1:$ZZ$1, 0))</f>
        <v/>
      </c>
      <c r="C170">
        <f>INDEX(resultados!$A$2:$ZZ$572, 164, MATCH($B$3, resultados!$A$1:$ZZ$1, 0))</f>
        <v/>
      </c>
    </row>
    <row r="171">
      <c r="A171">
        <f>INDEX(resultados!$A$2:$ZZ$572, 165, MATCH($B$1, resultados!$A$1:$ZZ$1, 0))</f>
        <v/>
      </c>
      <c r="B171">
        <f>INDEX(resultados!$A$2:$ZZ$572, 165, MATCH($B$2, resultados!$A$1:$ZZ$1, 0))</f>
        <v/>
      </c>
      <c r="C171">
        <f>INDEX(resultados!$A$2:$ZZ$572, 165, MATCH($B$3, resultados!$A$1:$ZZ$1, 0))</f>
        <v/>
      </c>
    </row>
    <row r="172">
      <c r="A172">
        <f>INDEX(resultados!$A$2:$ZZ$572, 166, MATCH($B$1, resultados!$A$1:$ZZ$1, 0))</f>
        <v/>
      </c>
      <c r="B172">
        <f>INDEX(resultados!$A$2:$ZZ$572, 166, MATCH($B$2, resultados!$A$1:$ZZ$1, 0))</f>
        <v/>
      </c>
      <c r="C172">
        <f>INDEX(resultados!$A$2:$ZZ$572, 166, MATCH($B$3, resultados!$A$1:$ZZ$1, 0))</f>
        <v/>
      </c>
    </row>
    <row r="173">
      <c r="A173">
        <f>INDEX(resultados!$A$2:$ZZ$572, 167, MATCH($B$1, resultados!$A$1:$ZZ$1, 0))</f>
        <v/>
      </c>
      <c r="B173">
        <f>INDEX(resultados!$A$2:$ZZ$572, 167, MATCH($B$2, resultados!$A$1:$ZZ$1, 0))</f>
        <v/>
      </c>
      <c r="C173">
        <f>INDEX(resultados!$A$2:$ZZ$572, 167, MATCH($B$3, resultados!$A$1:$ZZ$1, 0))</f>
        <v/>
      </c>
    </row>
    <row r="174">
      <c r="A174">
        <f>INDEX(resultados!$A$2:$ZZ$572, 168, MATCH($B$1, resultados!$A$1:$ZZ$1, 0))</f>
        <v/>
      </c>
      <c r="B174">
        <f>INDEX(resultados!$A$2:$ZZ$572, 168, MATCH($B$2, resultados!$A$1:$ZZ$1, 0))</f>
        <v/>
      </c>
      <c r="C174">
        <f>INDEX(resultados!$A$2:$ZZ$572, 168, MATCH($B$3, resultados!$A$1:$ZZ$1, 0))</f>
        <v/>
      </c>
    </row>
    <row r="175">
      <c r="A175">
        <f>INDEX(resultados!$A$2:$ZZ$572, 169, MATCH($B$1, resultados!$A$1:$ZZ$1, 0))</f>
        <v/>
      </c>
      <c r="B175">
        <f>INDEX(resultados!$A$2:$ZZ$572, 169, MATCH($B$2, resultados!$A$1:$ZZ$1, 0))</f>
        <v/>
      </c>
      <c r="C175">
        <f>INDEX(resultados!$A$2:$ZZ$572, 169, MATCH($B$3, resultados!$A$1:$ZZ$1, 0))</f>
        <v/>
      </c>
    </row>
    <row r="176">
      <c r="A176">
        <f>INDEX(resultados!$A$2:$ZZ$572, 170, MATCH($B$1, resultados!$A$1:$ZZ$1, 0))</f>
        <v/>
      </c>
      <c r="B176">
        <f>INDEX(resultados!$A$2:$ZZ$572, 170, MATCH($B$2, resultados!$A$1:$ZZ$1, 0))</f>
        <v/>
      </c>
      <c r="C176">
        <f>INDEX(resultados!$A$2:$ZZ$572, 170, MATCH($B$3, resultados!$A$1:$ZZ$1, 0))</f>
        <v/>
      </c>
    </row>
    <row r="177">
      <c r="A177">
        <f>INDEX(resultados!$A$2:$ZZ$572, 171, MATCH($B$1, resultados!$A$1:$ZZ$1, 0))</f>
        <v/>
      </c>
      <c r="B177">
        <f>INDEX(resultados!$A$2:$ZZ$572, 171, MATCH($B$2, resultados!$A$1:$ZZ$1, 0))</f>
        <v/>
      </c>
      <c r="C177">
        <f>INDEX(resultados!$A$2:$ZZ$572, 171, MATCH($B$3, resultados!$A$1:$ZZ$1, 0))</f>
        <v/>
      </c>
    </row>
    <row r="178">
      <c r="A178">
        <f>INDEX(resultados!$A$2:$ZZ$572, 172, MATCH($B$1, resultados!$A$1:$ZZ$1, 0))</f>
        <v/>
      </c>
      <c r="B178">
        <f>INDEX(resultados!$A$2:$ZZ$572, 172, MATCH($B$2, resultados!$A$1:$ZZ$1, 0))</f>
        <v/>
      </c>
      <c r="C178">
        <f>INDEX(resultados!$A$2:$ZZ$572, 172, MATCH($B$3, resultados!$A$1:$ZZ$1, 0))</f>
        <v/>
      </c>
    </row>
    <row r="179">
      <c r="A179">
        <f>INDEX(resultados!$A$2:$ZZ$572, 173, MATCH($B$1, resultados!$A$1:$ZZ$1, 0))</f>
        <v/>
      </c>
      <c r="B179">
        <f>INDEX(resultados!$A$2:$ZZ$572, 173, MATCH($B$2, resultados!$A$1:$ZZ$1, 0))</f>
        <v/>
      </c>
      <c r="C179">
        <f>INDEX(resultados!$A$2:$ZZ$572, 173, MATCH($B$3, resultados!$A$1:$ZZ$1, 0))</f>
        <v/>
      </c>
    </row>
    <row r="180">
      <c r="A180">
        <f>INDEX(resultados!$A$2:$ZZ$572, 174, MATCH($B$1, resultados!$A$1:$ZZ$1, 0))</f>
        <v/>
      </c>
      <c r="B180">
        <f>INDEX(resultados!$A$2:$ZZ$572, 174, MATCH($B$2, resultados!$A$1:$ZZ$1, 0))</f>
        <v/>
      </c>
      <c r="C180">
        <f>INDEX(resultados!$A$2:$ZZ$572, 174, MATCH($B$3, resultados!$A$1:$ZZ$1, 0))</f>
        <v/>
      </c>
    </row>
    <row r="181">
      <c r="A181">
        <f>INDEX(resultados!$A$2:$ZZ$572, 175, MATCH($B$1, resultados!$A$1:$ZZ$1, 0))</f>
        <v/>
      </c>
      <c r="B181">
        <f>INDEX(resultados!$A$2:$ZZ$572, 175, MATCH($B$2, resultados!$A$1:$ZZ$1, 0))</f>
        <v/>
      </c>
      <c r="C181">
        <f>INDEX(resultados!$A$2:$ZZ$572, 175, MATCH($B$3, resultados!$A$1:$ZZ$1, 0))</f>
        <v/>
      </c>
    </row>
    <row r="182">
      <c r="A182">
        <f>INDEX(resultados!$A$2:$ZZ$572, 176, MATCH($B$1, resultados!$A$1:$ZZ$1, 0))</f>
        <v/>
      </c>
      <c r="B182">
        <f>INDEX(resultados!$A$2:$ZZ$572, 176, MATCH($B$2, resultados!$A$1:$ZZ$1, 0))</f>
        <v/>
      </c>
      <c r="C182">
        <f>INDEX(resultados!$A$2:$ZZ$572, 176, MATCH($B$3, resultados!$A$1:$ZZ$1, 0))</f>
        <v/>
      </c>
    </row>
    <row r="183">
      <c r="A183">
        <f>INDEX(resultados!$A$2:$ZZ$572, 177, MATCH($B$1, resultados!$A$1:$ZZ$1, 0))</f>
        <v/>
      </c>
      <c r="B183">
        <f>INDEX(resultados!$A$2:$ZZ$572, 177, MATCH($B$2, resultados!$A$1:$ZZ$1, 0))</f>
        <v/>
      </c>
      <c r="C183">
        <f>INDEX(resultados!$A$2:$ZZ$572, 177, MATCH($B$3, resultados!$A$1:$ZZ$1, 0))</f>
        <v/>
      </c>
    </row>
    <row r="184">
      <c r="A184">
        <f>INDEX(resultados!$A$2:$ZZ$572, 178, MATCH($B$1, resultados!$A$1:$ZZ$1, 0))</f>
        <v/>
      </c>
      <c r="B184">
        <f>INDEX(resultados!$A$2:$ZZ$572, 178, MATCH($B$2, resultados!$A$1:$ZZ$1, 0))</f>
        <v/>
      </c>
      <c r="C184">
        <f>INDEX(resultados!$A$2:$ZZ$572, 178, MATCH($B$3, resultados!$A$1:$ZZ$1, 0))</f>
        <v/>
      </c>
    </row>
    <row r="185">
      <c r="A185">
        <f>INDEX(resultados!$A$2:$ZZ$572, 179, MATCH($B$1, resultados!$A$1:$ZZ$1, 0))</f>
        <v/>
      </c>
      <c r="B185">
        <f>INDEX(resultados!$A$2:$ZZ$572, 179, MATCH($B$2, resultados!$A$1:$ZZ$1, 0))</f>
        <v/>
      </c>
      <c r="C185">
        <f>INDEX(resultados!$A$2:$ZZ$572, 179, MATCH($B$3, resultados!$A$1:$ZZ$1, 0))</f>
        <v/>
      </c>
    </row>
    <row r="186">
      <c r="A186">
        <f>INDEX(resultados!$A$2:$ZZ$572, 180, MATCH($B$1, resultados!$A$1:$ZZ$1, 0))</f>
        <v/>
      </c>
      <c r="B186">
        <f>INDEX(resultados!$A$2:$ZZ$572, 180, MATCH($B$2, resultados!$A$1:$ZZ$1, 0))</f>
        <v/>
      </c>
      <c r="C186">
        <f>INDEX(resultados!$A$2:$ZZ$572, 180, MATCH($B$3, resultados!$A$1:$ZZ$1, 0))</f>
        <v/>
      </c>
    </row>
    <row r="187">
      <c r="A187">
        <f>INDEX(resultados!$A$2:$ZZ$572, 181, MATCH($B$1, resultados!$A$1:$ZZ$1, 0))</f>
        <v/>
      </c>
      <c r="B187">
        <f>INDEX(resultados!$A$2:$ZZ$572, 181, MATCH($B$2, resultados!$A$1:$ZZ$1, 0))</f>
        <v/>
      </c>
      <c r="C187">
        <f>INDEX(resultados!$A$2:$ZZ$572, 181, MATCH($B$3, resultados!$A$1:$ZZ$1, 0))</f>
        <v/>
      </c>
    </row>
    <row r="188">
      <c r="A188">
        <f>INDEX(resultados!$A$2:$ZZ$572, 182, MATCH($B$1, resultados!$A$1:$ZZ$1, 0))</f>
        <v/>
      </c>
      <c r="B188">
        <f>INDEX(resultados!$A$2:$ZZ$572, 182, MATCH($B$2, resultados!$A$1:$ZZ$1, 0))</f>
        <v/>
      </c>
      <c r="C188">
        <f>INDEX(resultados!$A$2:$ZZ$572, 182, MATCH($B$3, resultados!$A$1:$ZZ$1, 0))</f>
        <v/>
      </c>
    </row>
    <row r="189">
      <c r="A189">
        <f>INDEX(resultados!$A$2:$ZZ$572, 183, MATCH($B$1, resultados!$A$1:$ZZ$1, 0))</f>
        <v/>
      </c>
      <c r="B189">
        <f>INDEX(resultados!$A$2:$ZZ$572, 183, MATCH($B$2, resultados!$A$1:$ZZ$1, 0))</f>
        <v/>
      </c>
      <c r="C189">
        <f>INDEX(resultados!$A$2:$ZZ$572, 183, MATCH($B$3, resultados!$A$1:$ZZ$1, 0))</f>
        <v/>
      </c>
    </row>
    <row r="190">
      <c r="A190">
        <f>INDEX(resultados!$A$2:$ZZ$572, 184, MATCH($B$1, resultados!$A$1:$ZZ$1, 0))</f>
        <v/>
      </c>
      <c r="B190">
        <f>INDEX(resultados!$A$2:$ZZ$572, 184, MATCH($B$2, resultados!$A$1:$ZZ$1, 0))</f>
        <v/>
      </c>
      <c r="C190">
        <f>INDEX(resultados!$A$2:$ZZ$572, 184, MATCH($B$3, resultados!$A$1:$ZZ$1, 0))</f>
        <v/>
      </c>
    </row>
    <row r="191">
      <c r="A191">
        <f>INDEX(resultados!$A$2:$ZZ$572, 185, MATCH($B$1, resultados!$A$1:$ZZ$1, 0))</f>
        <v/>
      </c>
      <c r="B191">
        <f>INDEX(resultados!$A$2:$ZZ$572, 185, MATCH($B$2, resultados!$A$1:$ZZ$1, 0))</f>
        <v/>
      </c>
      <c r="C191">
        <f>INDEX(resultados!$A$2:$ZZ$572, 185, MATCH($B$3, resultados!$A$1:$ZZ$1, 0))</f>
        <v/>
      </c>
    </row>
    <row r="192">
      <c r="A192">
        <f>INDEX(resultados!$A$2:$ZZ$572, 186, MATCH($B$1, resultados!$A$1:$ZZ$1, 0))</f>
        <v/>
      </c>
      <c r="B192">
        <f>INDEX(resultados!$A$2:$ZZ$572, 186, MATCH($B$2, resultados!$A$1:$ZZ$1, 0))</f>
        <v/>
      </c>
      <c r="C192">
        <f>INDEX(resultados!$A$2:$ZZ$572, 186, MATCH($B$3, resultados!$A$1:$ZZ$1, 0))</f>
        <v/>
      </c>
    </row>
    <row r="193">
      <c r="A193">
        <f>INDEX(resultados!$A$2:$ZZ$572, 187, MATCH($B$1, resultados!$A$1:$ZZ$1, 0))</f>
        <v/>
      </c>
      <c r="B193">
        <f>INDEX(resultados!$A$2:$ZZ$572, 187, MATCH($B$2, resultados!$A$1:$ZZ$1, 0))</f>
        <v/>
      </c>
      <c r="C193">
        <f>INDEX(resultados!$A$2:$ZZ$572, 187, MATCH($B$3, resultados!$A$1:$ZZ$1, 0))</f>
        <v/>
      </c>
    </row>
    <row r="194">
      <c r="A194">
        <f>INDEX(resultados!$A$2:$ZZ$572, 188, MATCH($B$1, resultados!$A$1:$ZZ$1, 0))</f>
        <v/>
      </c>
      <c r="B194">
        <f>INDEX(resultados!$A$2:$ZZ$572, 188, MATCH($B$2, resultados!$A$1:$ZZ$1, 0))</f>
        <v/>
      </c>
      <c r="C194">
        <f>INDEX(resultados!$A$2:$ZZ$572, 188, MATCH($B$3, resultados!$A$1:$ZZ$1, 0))</f>
        <v/>
      </c>
    </row>
    <row r="195">
      <c r="A195">
        <f>INDEX(resultados!$A$2:$ZZ$572, 189, MATCH($B$1, resultados!$A$1:$ZZ$1, 0))</f>
        <v/>
      </c>
      <c r="B195">
        <f>INDEX(resultados!$A$2:$ZZ$572, 189, MATCH($B$2, resultados!$A$1:$ZZ$1, 0))</f>
        <v/>
      </c>
      <c r="C195">
        <f>INDEX(resultados!$A$2:$ZZ$572, 189, MATCH($B$3, resultados!$A$1:$ZZ$1, 0))</f>
        <v/>
      </c>
    </row>
    <row r="196">
      <c r="A196">
        <f>INDEX(resultados!$A$2:$ZZ$572, 190, MATCH($B$1, resultados!$A$1:$ZZ$1, 0))</f>
        <v/>
      </c>
      <c r="B196">
        <f>INDEX(resultados!$A$2:$ZZ$572, 190, MATCH($B$2, resultados!$A$1:$ZZ$1, 0))</f>
        <v/>
      </c>
      <c r="C196">
        <f>INDEX(resultados!$A$2:$ZZ$572, 190, MATCH($B$3, resultados!$A$1:$ZZ$1, 0))</f>
        <v/>
      </c>
    </row>
    <row r="197">
      <c r="A197">
        <f>INDEX(resultados!$A$2:$ZZ$572, 191, MATCH($B$1, resultados!$A$1:$ZZ$1, 0))</f>
        <v/>
      </c>
      <c r="B197">
        <f>INDEX(resultados!$A$2:$ZZ$572, 191, MATCH($B$2, resultados!$A$1:$ZZ$1, 0))</f>
        <v/>
      </c>
      <c r="C197">
        <f>INDEX(resultados!$A$2:$ZZ$572, 191, MATCH($B$3, resultados!$A$1:$ZZ$1, 0))</f>
        <v/>
      </c>
    </row>
    <row r="198">
      <c r="A198">
        <f>INDEX(resultados!$A$2:$ZZ$572, 192, MATCH($B$1, resultados!$A$1:$ZZ$1, 0))</f>
        <v/>
      </c>
      <c r="B198">
        <f>INDEX(resultados!$A$2:$ZZ$572, 192, MATCH($B$2, resultados!$A$1:$ZZ$1, 0))</f>
        <v/>
      </c>
      <c r="C198">
        <f>INDEX(resultados!$A$2:$ZZ$572, 192, MATCH($B$3, resultados!$A$1:$ZZ$1, 0))</f>
        <v/>
      </c>
    </row>
    <row r="199">
      <c r="A199">
        <f>INDEX(resultados!$A$2:$ZZ$572, 193, MATCH($B$1, resultados!$A$1:$ZZ$1, 0))</f>
        <v/>
      </c>
      <c r="B199">
        <f>INDEX(resultados!$A$2:$ZZ$572, 193, MATCH($B$2, resultados!$A$1:$ZZ$1, 0))</f>
        <v/>
      </c>
      <c r="C199">
        <f>INDEX(resultados!$A$2:$ZZ$572, 193, MATCH($B$3, resultados!$A$1:$ZZ$1, 0))</f>
        <v/>
      </c>
    </row>
    <row r="200">
      <c r="A200">
        <f>INDEX(resultados!$A$2:$ZZ$572, 194, MATCH($B$1, resultados!$A$1:$ZZ$1, 0))</f>
        <v/>
      </c>
      <c r="B200">
        <f>INDEX(resultados!$A$2:$ZZ$572, 194, MATCH($B$2, resultados!$A$1:$ZZ$1, 0))</f>
        <v/>
      </c>
      <c r="C200">
        <f>INDEX(resultados!$A$2:$ZZ$572, 194, MATCH($B$3, resultados!$A$1:$ZZ$1, 0))</f>
        <v/>
      </c>
    </row>
    <row r="201">
      <c r="A201">
        <f>INDEX(resultados!$A$2:$ZZ$572, 195, MATCH($B$1, resultados!$A$1:$ZZ$1, 0))</f>
        <v/>
      </c>
      <c r="B201">
        <f>INDEX(resultados!$A$2:$ZZ$572, 195, MATCH($B$2, resultados!$A$1:$ZZ$1, 0))</f>
        <v/>
      </c>
      <c r="C201">
        <f>INDEX(resultados!$A$2:$ZZ$572, 195, MATCH($B$3, resultados!$A$1:$ZZ$1, 0))</f>
        <v/>
      </c>
    </row>
    <row r="202">
      <c r="A202">
        <f>INDEX(resultados!$A$2:$ZZ$572, 196, MATCH($B$1, resultados!$A$1:$ZZ$1, 0))</f>
        <v/>
      </c>
      <c r="B202">
        <f>INDEX(resultados!$A$2:$ZZ$572, 196, MATCH($B$2, resultados!$A$1:$ZZ$1, 0))</f>
        <v/>
      </c>
      <c r="C202">
        <f>INDEX(resultados!$A$2:$ZZ$572, 196, MATCH($B$3, resultados!$A$1:$ZZ$1, 0))</f>
        <v/>
      </c>
    </row>
    <row r="203">
      <c r="A203">
        <f>INDEX(resultados!$A$2:$ZZ$572, 197, MATCH($B$1, resultados!$A$1:$ZZ$1, 0))</f>
        <v/>
      </c>
      <c r="B203">
        <f>INDEX(resultados!$A$2:$ZZ$572, 197, MATCH($B$2, resultados!$A$1:$ZZ$1, 0))</f>
        <v/>
      </c>
      <c r="C203">
        <f>INDEX(resultados!$A$2:$ZZ$572, 197, MATCH($B$3, resultados!$A$1:$ZZ$1, 0))</f>
        <v/>
      </c>
    </row>
    <row r="204">
      <c r="A204">
        <f>INDEX(resultados!$A$2:$ZZ$572, 198, MATCH($B$1, resultados!$A$1:$ZZ$1, 0))</f>
        <v/>
      </c>
      <c r="B204">
        <f>INDEX(resultados!$A$2:$ZZ$572, 198, MATCH($B$2, resultados!$A$1:$ZZ$1, 0))</f>
        <v/>
      </c>
      <c r="C204">
        <f>INDEX(resultados!$A$2:$ZZ$572, 198, MATCH($B$3, resultados!$A$1:$ZZ$1, 0))</f>
        <v/>
      </c>
    </row>
    <row r="205">
      <c r="A205">
        <f>INDEX(resultados!$A$2:$ZZ$572, 199, MATCH($B$1, resultados!$A$1:$ZZ$1, 0))</f>
        <v/>
      </c>
      <c r="B205">
        <f>INDEX(resultados!$A$2:$ZZ$572, 199, MATCH($B$2, resultados!$A$1:$ZZ$1, 0))</f>
        <v/>
      </c>
      <c r="C205">
        <f>INDEX(resultados!$A$2:$ZZ$572, 199, MATCH($B$3, resultados!$A$1:$ZZ$1, 0))</f>
        <v/>
      </c>
    </row>
    <row r="206">
      <c r="A206">
        <f>INDEX(resultados!$A$2:$ZZ$572, 200, MATCH($B$1, resultados!$A$1:$ZZ$1, 0))</f>
        <v/>
      </c>
      <c r="B206">
        <f>INDEX(resultados!$A$2:$ZZ$572, 200, MATCH($B$2, resultados!$A$1:$ZZ$1, 0))</f>
        <v/>
      </c>
      <c r="C206">
        <f>INDEX(resultados!$A$2:$ZZ$572, 200, MATCH($B$3, resultados!$A$1:$ZZ$1, 0))</f>
        <v/>
      </c>
    </row>
    <row r="207">
      <c r="A207">
        <f>INDEX(resultados!$A$2:$ZZ$572, 201, MATCH($B$1, resultados!$A$1:$ZZ$1, 0))</f>
        <v/>
      </c>
      <c r="B207">
        <f>INDEX(resultados!$A$2:$ZZ$572, 201, MATCH($B$2, resultados!$A$1:$ZZ$1, 0))</f>
        <v/>
      </c>
      <c r="C207">
        <f>INDEX(resultados!$A$2:$ZZ$572, 201, MATCH($B$3, resultados!$A$1:$ZZ$1, 0))</f>
        <v/>
      </c>
    </row>
    <row r="208">
      <c r="A208">
        <f>INDEX(resultados!$A$2:$ZZ$572, 202, MATCH($B$1, resultados!$A$1:$ZZ$1, 0))</f>
        <v/>
      </c>
      <c r="B208">
        <f>INDEX(resultados!$A$2:$ZZ$572, 202, MATCH($B$2, resultados!$A$1:$ZZ$1, 0))</f>
        <v/>
      </c>
      <c r="C208">
        <f>INDEX(resultados!$A$2:$ZZ$572, 202, MATCH($B$3, resultados!$A$1:$ZZ$1, 0))</f>
        <v/>
      </c>
    </row>
    <row r="209">
      <c r="A209">
        <f>INDEX(resultados!$A$2:$ZZ$572, 203, MATCH($B$1, resultados!$A$1:$ZZ$1, 0))</f>
        <v/>
      </c>
      <c r="B209">
        <f>INDEX(resultados!$A$2:$ZZ$572, 203, MATCH($B$2, resultados!$A$1:$ZZ$1, 0))</f>
        <v/>
      </c>
      <c r="C209">
        <f>INDEX(resultados!$A$2:$ZZ$572, 203, MATCH($B$3, resultados!$A$1:$ZZ$1, 0))</f>
        <v/>
      </c>
    </row>
    <row r="210">
      <c r="A210">
        <f>INDEX(resultados!$A$2:$ZZ$572, 204, MATCH($B$1, resultados!$A$1:$ZZ$1, 0))</f>
        <v/>
      </c>
      <c r="B210">
        <f>INDEX(resultados!$A$2:$ZZ$572, 204, MATCH($B$2, resultados!$A$1:$ZZ$1, 0))</f>
        <v/>
      </c>
      <c r="C210">
        <f>INDEX(resultados!$A$2:$ZZ$572, 204, MATCH($B$3, resultados!$A$1:$ZZ$1, 0))</f>
        <v/>
      </c>
    </row>
    <row r="211">
      <c r="A211">
        <f>INDEX(resultados!$A$2:$ZZ$572, 205, MATCH($B$1, resultados!$A$1:$ZZ$1, 0))</f>
        <v/>
      </c>
      <c r="B211">
        <f>INDEX(resultados!$A$2:$ZZ$572, 205, MATCH($B$2, resultados!$A$1:$ZZ$1, 0))</f>
        <v/>
      </c>
      <c r="C211">
        <f>INDEX(resultados!$A$2:$ZZ$572, 205, MATCH($B$3, resultados!$A$1:$ZZ$1, 0))</f>
        <v/>
      </c>
    </row>
    <row r="212">
      <c r="A212">
        <f>INDEX(resultados!$A$2:$ZZ$572, 206, MATCH($B$1, resultados!$A$1:$ZZ$1, 0))</f>
        <v/>
      </c>
      <c r="B212">
        <f>INDEX(resultados!$A$2:$ZZ$572, 206, MATCH($B$2, resultados!$A$1:$ZZ$1, 0))</f>
        <v/>
      </c>
      <c r="C212">
        <f>INDEX(resultados!$A$2:$ZZ$572, 206, MATCH($B$3, resultados!$A$1:$ZZ$1, 0))</f>
        <v/>
      </c>
    </row>
    <row r="213">
      <c r="A213">
        <f>INDEX(resultados!$A$2:$ZZ$572, 207, MATCH($B$1, resultados!$A$1:$ZZ$1, 0))</f>
        <v/>
      </c>
      <c r="B213">
        <f>INDEX(resultados!$A$2:$ZZ$572, 207, MATCH($B$2, resultados!$A$1:$ZZ$1, 0))</f>
        <v/>
      </c>
      <c r="C213">
        <f>INDEX(resultados!$A$2:$ZZ$572, 207, MATCH($B$3, resultados!$A$1:$ZZ$1, 0))</f>
        <v/>
      </c>
    </row>
    <row r="214">
      <c r="A214">
        <f>INDEX(resultados!$A$2:$ZZ$572, 208, MATCH($B$1, resultados!$A$1:$ZZ$1, 0))</f>
        <v/>
      </c>
      <c r="B214">
        <f>INDEX(resultados!$A$2:$ZZ$572, 208, MATCH($B$2, resultados!$A$1:$ZZ$1, 0))</f>
        <v/>
      </c>
      <c r="C214">
        <f>INDEX(resultados!$A$2:$ZZ$572, 208, MATCH($B$3, resultados!$A$1:$ZZ$1, 0))</f>
        <v/>
      </c>
    </row>
    <row r="215">
      <c r="A215">
        <f>INDEX(resultados!$A$2:$ZZ$572, 209, MATCH($B$1, resultados!$A$1:$ZZ$1, 0))</f>
        <v/>
      </c>
      <c r="B215">
        <f>INDEX(resultados!$A$2:$ZZ$572, 209, MATCH($B$2, resultados!$A$1:$ZZ$1, 0))</f>
        <v/>
      </c>
      <c r="C215">
        <f>INDEX(resultados!$A$2:$ZZ$572, 209, MATCH($B$3, resultados!$A$1:$ZZ$1, 0))</f>
        <v/>
      </c>
    </row>
    <row r="216">
      <c r="A216">
        <f>INDEX(resultados!$A$2:$ZZ$572, 210, MATCH($B$1, resultados!$A$1:$ZZ$1, 0))</f>
        <v/>
      </c>
      <c r="B216">
        <f>INDEX(resultados!$A$2:$ZZ$572, 210, MATCH($B$2, resultados!$A$1:$ZZ$1, 0))</f>
        <v/>
      </c>
      <c r="C216">
        <f>INDEX(resultados!$A$2:$ZZ$572, 210, MATCH($B$3, resultados!$A$1:$ZZ$1, 0))</f>
        <v/>
      </c>
    </row>
    <row r="217">
      <c r="A217">
        <f>INDEX(resultados!$A$2:$ZZ$572, 211, MATCH($B$1, resultados!$A$1:$ZZ$1, 0))</f>
        <v/>
      </c>
      <c r="B217">
        <f>INDEX(resultados!$A$2:$ZZ$572, 211, MATCH($B$2, resultados!$A$1:$ZZ$1, 0))</f>
        <v/>
      </c>
      <c r="C217">
        <f>INDEX(resultados!$A$2:$ZZ$572, 211, MATCH($B$3, resultados!$A$1:$ZZ$1, 0))</f>
        <v/>
      </c>
    </row>
    <row r="218">
      <c r="A218">
        <f>INDEX(resultados!$A$2:$ZZ$572, 212, MATCH($B$1, resultados!$A$1:$ZZ$1, 0))</f>
        <v/>
      </c>
      <c r="B218">
        <f>INDEX(resultados!$A$2:$ZZ$572, 212, MATCH($B$2, resultados!$A$1:$ZZ$1, 0))</f>
        <v/>
      </c>
      <c r="C218">
        <f>INDEX(resultados!$A$2:$ZZ$572, 212, MATCH($B$3, resultados!$A$1:$ZZ$1, 0))</f>
        <v/>
      </c>
    </row>
    <row r="219">
      <c r="A219">
        <f>INDEX(resultados!$A$2:$ZZ$572, 213, MATCH($B$1, resultados!$A$1:$ZZ$1, 0))</f>
        <v/>
      </c>
      <c r="B219">
        <f>INDEX(resultados!$A$2:$ZZ$572, 213, MATCH($B$2, resultados!$A$1:$ZZ$1, 0))</f>
        <v/>
      </c>
      <c r="C219">
        <f>INDEX(resultados!$A$2:$ZZ$572, 213, MATCH($B$3, resultados!$A$1:$ZZ$1, 0))</f>
        <v/>
      </c>
    </row>
    <row r="220">
      <c r="A220">
        <f>INDEX(resultados!$A$2:$ZZ$572, 214, MATCH($B$1, resultados!$A$1:$ZZ$1, 0))</f>
        <v/>
      </c>
      <c r="B220">
        <f>INDEX(resultados!$A$2:$ZZ$572, 214, MATCH($B$2, resultados!$A$1:$ZZ$1, 0))</f>
        <v/>
      </c>
      <c r="C220">
        <f>INDEX(resultados!$A$2:$ZZ$572, 214, MATCH($B$3, resultados!$A$1:$ZZ$1, 0))</f>
        <v/>
      </c>
    </row>
    <row r="221">
      <c r="A221">
        <f>INDEX(resultados!$A$2:$ZZ$572, 215, MATCH($B$1, resultados!$A$1:$ZZ$1, 0))</f>
        <v/>
      </c>
      <c r="B221">
        <f>INDEX(resultados!$A$2:$ZZ$572, 215, MATCH($B$2, resultados!$A$1:$ZZ$1, 0))</f>
        <v/>
      </c>
      <c r="C221">
        <f>INDEX(resultados!$A$2:$ZZ$572, 215, MATCH($B$3, resultados!$A$1:$ZZ$1, 0))</f>
        <v/>
      </c>
    </row>
    <row r="222">
      <c r="A222">
        <f>INDEX(resultados!$A$2:$ZZ$572, 216, MATCH($B$1, resultados!$A$1:$ZZ$1, 0))</f>
        <v/>
      </c>
      <c r="B222">
        <f>INDEX(resultados!$A$2:$ZZ$572, 216, MATCH($B$2, resultados!$A$1:$ZZ$1, 0))</f>
        <v/>
      </c>
      <c r="C222">
        <f>INDEX(resultados!$A$2:$ZZ$572, 216, MATCH($B$3, resultados!$A$1:$ZZ$1, 0))</f>
        <v/>
      </c>
    </row>
    <row r="223">
      <c r="A223">
        <f>INDEX(resultados!$A$2:$ZZ$572, 217, MATCH($B$1, resultados!$A$1:$ZZ$1, 0))</f>
        <v/>
      </c>
      <c r="B223">
        <f>INDEX(resultados!$A$2:$ZZ$572, 217, MATCH($B$2, resultados!$A$1:$ZZ$1, 0))</f>
        <v/>
      </c>
      <c r="C223">
        <f>INDEX(resultados!$A$2:$ZZ$572, 217, MATCH($B$3, resultados!$A$1:$ZZ$1, 0))</f>
        <v/>
      </c>
    </row>
    <row r="224">
      <c r="A224">
        <f>INDEX(resultados!$A$2:$ZZ$572, 218, MATCH($B$1, resultados!$A$1:$ZZ$1, 0))</f>
        <v/>
      </c>
      <c r="B224">
        <f>INDEX(resultados!$A$2:$ZZ$572, 218, MATCH($B$2, resultados!$A$1:$ZZ$1, 0))</f>
        <v/>
      </c>
      <c r="C224">
        <f>INDEX(resultados!$A$2:$ZZ$572, 218, MATCH($B$3, resultados!$A$1:$ZZ$1, 0))</f>
        <v/>
      </c>
    </row>
    <row r="225">
      <c r="A225">
        <f>INDEX(resultados!$A$2:$ZZ$572, 219, MATCH($B$1, resultados!$A$1:$ZZ$1, 0))</f>
        <v/>
      </c>
      <c r="B225">
        <f>INDEX(resultados!$A$2:$ZZ$572, 219, MATCH($B$2, resultados!$A$1:$ZZ$1, 0))</f>
        <v/>
      </c>
      <c r="C225">
        <f>INDEX(resultados!$A$2:$ZZ$572, 219, MATCH($B$3, resultados!$A$1:$ZZ$1, 0))</f>
        <v/>
      </c>
    </row>
    <row r="226">
      <c r="A226">
        <f>INDEX(resultados!$A$2:$ZZ$572, 220, MATCH($B$1, resultados!$A$1:$ZZ$1, 0))</f>
        <v/>
      </c>
      <c r="B226">
        <f>INDEX(resultados!$A$2:$ZZ$572, 220, MATCH($B$2, resultados!$A$1:$ZZ$1, 0))</f>
        <v/>
      </c>
      <c r="C226">
        <f>INDEX(resultados!$A$2:$ZZ$572, 220, MATCH($B$3, resultados!$A$1:$ZZ$1, 0))</f>
        <v/>
      </c>
    </row>
    <row r="227">
      <c r="A227">
        <f>INDEX(resultados!$A$2:$ZZ$572, 221, MATCH($B$1, resultados!$A$1:$ZZ$1, 0))</f>
        <v/>
      </c>
      <c r="B227">
        <f>INDEX(resultados!$A$2:$ZZ$572, 221, MATCH($B$2, resultados!$A$1:$ZZ$1, 0))</f>
        <v/>
      </c>
      <c r="C227">
        <f>INDEX(resultados!$A$2:$ZZ$572, 221, MATCH($B$3, resultados!$A$1:$ZZ$1, 0))</f>
        <v/>
      </c>
    </row>
    <row r="228">
      <c r="A228">
        <f>INDEX(resultados!$A$2:$ZZ$572, 222, MATCH($B$1, resultados!$A$1:$ZZ$1, 0))</f>
        <v/>
      </c>
      <c r="B228">
        <f>INDEX(resultados!$A$2:$ZZ$572, 222, MATCH($B$2, resultados!$A$1:$ZZ$1, 0))</f>
        <v/>
      </c>
      <c r="C228">
        <f>INDEX(resultados!$A$2:$ZZ$572, 222, MATCH($B$3, resultados!$A$1:$ZZ$1, 0))</f>
        <v/>
      </c>
    </row>
    <row r="229">
      <c r="A229">
        <f>INDEX(resultados!$A$2:$ZZ$572, 223, MATCH($B$1, resultados!$A$1:$ZZ$1, 0))</f>
        <v/>
      </c>
      <c r="B229">
        <f>INDEX(resultados!$A$2:$ZZ$572, 223, MATCH($B$2, resultados!$A$1:$ZZ$1, 0))</f>
        <v/>
      </c>
      <c r="C229">
        <f>INDEX(resultados!$A$2:$ZZ$572, 223, MATCH($B$3, resultados!$A$1:$ZZ$1, 0))</f>
        <v/>
      </c>
    </row>
    <row r="230">
      <c r="A230">
        <f>INDEX(resultados!$A$2:$ZZ$572, 224, MATCH($B$1, resultados!$A$1:$ZZ$1, 0))</f>
        <v/>
      </c>
      <c r="B230">
        <f>INDEX(resultados!$A$2:$ZZ$572, 224, MATCH($B$2, resultados!$A$1:$ZZ$1, 0))</f>
        <v/>
      </c>
      <c r="C230">
        <f>INDEX(resultados!$A$2:$ZZ$572, 224, MATCH($B$3, resultados!$A$1:$ZZ$1, 0))</f>
        <v/>
      </c>
    </row>
    <row r="231">
      <c r="A231">
        <f>INDEX(resultados!$A$2:$ZZ$572, 225, MATCH($B$1, resultados!$A$1:$ZZ$1, 0))</f>
        <v/>
      </c>
      <c r="B231">
        <f>INDEX(resultados!$A$2:$ZZ$572, 225, MATCH($B$2, resultados!$A$1:$ZZ$1, 0))</f>
        <v/>
      </c>
      <c r="C231">
        <f>INDEX(resultados!$A$2:$ZZ$572, 225, MATCH($B$3, resultados!$A$1:$ZZ$1, 0))</f>
        <v/>
      </c>
    </row>
    <row r="232">
      <c r="A232">
        <f>INDEX(resultados!$A$2:$ZZ$572, 226, MATCH($B$1, resultados!$A$1:$ZZ$1, 0))</f>
        <v/>
      </c>
      <c r="B232">
        <f>INDEX(resultados!$A$2:$ZZ$572, 226, MATCH($B$2, resultados!$A$1:$ZZ$1, 0))</f>
        <v/>
      </c>
      <c r="C232">
        <f>INDEX(resultados!$A$2:$ZZ$572, 226, MATCH($B$3, resultados!$A$1:$ZZ$1, 0))</f>
        <v/>
      </c>
    </row>
    <row r="233">
      <c r="A233">
        <f>INDEX(resultados!$A$2:$ZZ$572, 227, MATCH($B$1, resultados!$A$1:$ZZ$1, 0))</f>
        <v/>
      </c>
      <c r="B233">
        <f>INDEX(resultados!$A$2:$ZZ$572, 227, MATCH($B$2, resultados!$A$1:$ZZ$1, 0))</f>
        <v/>
      </c>
      <c r="C233">
        <f>INDEX(resultados!$A$2:$ZZ$572, 227, MATCH($B$3, resultados!$A$1:$ZZ$1, 0))</f>
        <v/>
      </c>
    </row>
    <row r="234">
      <c r="A234">
        <f>INDEX(resultados!$A$2:$ZZ$572, 228, MATCH($B$1, resultados!$A$1:$ZZ$1, 0))</f>
        <v/>
      </c>
      <c r="B234">
        <f>INDEX(resultados!$A$2:$ZZ$572, 228, MATCH($B$2, resultados!$A$1:$ZZ$1, 0))</f>
        <v/>
      </c>
      <c r="C234">
        <f>INDEX(resultados!$A$2:$ZZ$572, 228, MATCH($B$3, resultados!$A$1:$ZZ$1, 0))</f>
        <v/>
      </c>
    </row>
    <row r="235">
      <c r="A235">
        <f>INDEX(resultados!$A$2:$ZZ$572, 229, MATCH($B$1, resultados!$A$1:$ZZ$1, 0))</f>
        <v/>
      </c>
      <c r="B235">
        <f>INDEX(resultados!$A$2:$ZZ$572, 229, MATCH($B$2, resultados!$A$1:$ZZ$1, 0))</f>
        <v/>
      </c>
      <c r="C235">
        <f>INDEX(resultados!$A$2:$ZZ$572, 229, MATCH($B$3, resultados!$A$1:$ZZ$1, 0))</f>
        <v/>
      </c>
    </row>
    <row r="236">
      <c r="A236">
        <f>INDEX(resultados!$A$2:$ZZ$572, 230, MATCH($B$1, resultados!$A$1:$ZZ$1, 0))</f>
        <v/>
      </c>
      <c r="B236">
        <f>INDEX(resultados!$A$2:$ZZ$572, 230, MATCH($B$2, resultados!$A$1:$ZZ$1, 0))</f>
        <v/>
      </c>
      <c r="C236">
        <f>INDEX(resultados!$A$2:$ZZ$572, 230, MATCH($B$3, resultados!$A$1:$ZZ$1, 0))</f>
        <v/>
      </c>
    </row>
    <row r="237">
      <c r="A237">
        <f>INDEX(resultados!$A$2:$ZZ$572, 231, MATCH($B$1, resultados!$A$1:$ZZ$1, 0))</f>
        <v/>
      </c>
      <c r="B237">
        <f>INDEX(resultados!$A$2:$ZZ$572, 231, MATCH($B$2, resultados!$A$1:$ZZ$1, 0))</f>
        <v/>
      </c>
      <c r="C237">
        <f>INDEX(resultados!$A$2:$ZZ$572, 231, MATCH($B$3, resultados!$A$1:$ZZ$1, 0))</f>
        <v/>
      </c>
    </row>
    <row r="238">
      <c r="A238">
        <f>INDEX(resultados!$A$2:$ZZ$572, 232, MATCH($B$1, resultados!$A$1:$ZZ$1, 0))</f>
        <v/>
      </c>
      <c r="B238">
        <f>INDEX(resultados!$A$2:$ZZ$572, 232, MATCH($B$2, resultados!$A$1:$ZZ$1, 0))</f>
        <v/>
      </c>
      <c r="C238">
        <f>INDEX(resultados!$A$2:$ZZ$572, 232, MATCH($B$3, resultados!$A$1:$ZZ$1, 0))</f>
        <v/>
      </c>
    </row>
    <row r="239">
      <c r="A239">
        <f>INDEX(resultados!$A$2:$ZZ$572, 233, MATCH($B$1, resultados!$A$1:$ZZ$1, 0))</f>
        <v/>
      </c>
      <c r="B239">
        <f>INDEX(resultados!$A$2:$ZZ$572, 233, MATCH($B$2, resultados!$A$1:$ZZ$1, 0))</f>
        <v/>
      </c>
      <c r="C239">
        <f>INDEX(resultados!$A$2:$ZZ$572, 233, MATCH($B$3, resultados!$A$1:$ZZ$1, 0))</f>
        <v/>
      </c>
    </row>
    <row r="240">
      <c r="A240">
        <f>INDEX(resultados!$A$2:$ZZ$572, 234, MATCH($B$1, resultados!$A$1:$ZZ$1, 0))</f>
        <v/>
      </c>
      <c r="B240">
        <f>INDEX(resultados!$A$2:$ZZ$572, 234, MATCH($B$2, resultados!$A$1:$ZZ$1, 0))</f>
        <v/>
      </c>
      <c r="C240">
        <f>INDEX(resultados!$A$2:$ZZ$572, 234, MATCH($B$3, resultados!$A$1:$ZZ$1, 0))</f>
        <v/>
      </c>
    </row>
    <row r="241">
      <c r="A241">
        <f>INDEX(resultados!$A$2:$ZZ$572, 235, MATCH($B$1, resultados!$A$1:$ZZ$1, 0))</f>
        <v/>
      </c>
      <c r="B241">
        <f>INDEX(resultados!$A$2:$ZZ$572, 235, MATCH($B$2, resultados!$A$1:$ZZ$1, 0))</f>
        <v/>
      </c>
      <c r="C241">
        <f>INDEX(resultados!$A$2:$ZZ$572, 235, MATCH($B$3, resultados!$A$1:$ZZ$1, 0))</f>
        <v/>
      </c>
    </row>
    <row r="242">
      <c r="A242">
        <f>INDEX(resultados!$A$2:$ZZ$572, 236, MATCH($B$1, resultados!$A$1:$ZZ$1, 0))</f>
        <v/>
      </c>
      <c r="B242">
        <f>INDEX(resultados!$A$2:$ZZ$572, 236, MATCH($B$2, resultados!$A$1:$ZZ$1, 0))</f>
        <v/>
      </c>
      <c r="C242">
        <f>INDEX(resultados!$A$2:$ZZ$572, 236, MATCH($B$3, resultados!$A$1:$ZZ$1, 0))</f>
        <v/>
      </c>
    </row>
    <row r="243">
      <c r="A243">
        <f>INDEX(resultados!$A$2:$ZZ$572, 237, MATCH($B$1, resultados!$A$1:$ZZ$1, 0))</f>
        <v/>
      </c>
      <c r="B243">
        <f>INDEX(resultados!$A$2:$ZZ$572, 237, MATCH($B$2, resultados!$A$1:$ZZ$1, 0))</f>
        <v/>
      </c>
      <c r="C243">
        <f>INDEX(resultados!$A$2:$ZZ$572, 237, MATCH($B$3, resultados!$A$1:$ZZ$1, 0))</f>
        <v/>
      </c>
    </row>
    <row r="244">
      <c r="A244">
        <f>INDEX(resultados!$A$2:$ZZ$572, 238, MATCH($B$1, resultados!$A$1:$ZZ$1, 0))</f>
        <v/>
      </c>
      <c r="B244">
        <f>INDEX(resultados!$A$2:$ZZ$572, 238, MATCH($B$2, resultados!$A$1:$ZZ$1, 0))</f>
        <v/>
      </c>
      <c r="C244">
        <f>INDEX(resultados!$A$2:$ZZ$572, 238, MATCH($B$3, resultados!$A$1:$ZZ$1, 0))</f>
        <v/>
      </c>
    </row>
    <row r="245">
      <c r="A245">
        <f>INDEX(resultados!$A$2:$ZZ$572, 239, MATCH($B$1, resultados!$A$1:$ZZ$1, 0))</f>
        <v/>
      </c>
      <c r="B245">
        <f>INDEX(resultados!$A$2:$ZZ$572, 239, MATCH($B$2, resultados!$A$1:$ZZ$1, 0))</f>
        <v/>
      </c>
      <c r="C245">
        <f>INDEX(resultados!$A$2:$ZZ$572, 239, MATCH($B$3, resultados!$A$1:$ZZ$1, 0))</f>
        <v/>
      </c>
    </row>
    <row r="246">
      <c r="A246">
        <f>INDEX(resultados!$A$2:$ZZ$572, 240, MATCH($B$1, resultados!$A$1:$ZZ$1, 0))</f>
        <v/>
      </c>
      <c r="B246">
        <f>INDEX(resultados!$A$2:$ZZ$572, 240, MATCH($B$2, resultados!$A$1:$ZZ$1, 0))</f>
        <v/>
      </c>
      <c r="C246">
        <f>INDEX(resultados!$A$2:$ZZ$572, 240, MATCH($B$3, resultados!$A$1:$ZZ$1, 0))</f>
        <v/>
      </c>
    </row>
    <row r="247">
      <c r="A247">
        <f>INDEX(resultados!$A$2:$ZZ$572, 241, MATCH($B$1, resultados!$A$1:$ZZ$1, 0))</f>
        <v/>
      </c>
      <c r="B247">
        <f>INDEX(resultados!$A$2:$ZZ$572, 241, MATCH($B$2, resultados!$A$1:$ZZ$1, 0))</f>
        <v/>
      </c>
      <c r="C247">
        <f>INDEX(resultados!$A$2:$ZZ$572, 241, MATCH($B$3, resultados!$A$1:$ZZ$1, 0))</f>
        <v/>
      </c>
    </row>
    <row r="248">
      <c r="A248">
        <f>INDEX(resultados!$A$2:$ZZ$572, 242, MATCH($B$1, resultados!$A$1:$ZZ$1, 0))</f>
        <v/>
      </c>
      <c r="B248">
        <f>INDEX(resultados!$A$2:$ZZ$572, 242, MATCH($B$2, resultados!$A$1:$ZZ$1, 0))</f>
        <v/>
      </c>
      <c r="C248">
        <f>INDEX(resultados!$A$2:$ZZ$572, 242, MATCH($B$3, resultados!$A$1:$ZZ$1, 0))</f>
        <v/>
      </c>
    </row>
    <row r="249">
      <c r="A249">
        <f>INDEX(resultados!$A$2:$ZZ$572, 243, MATCH($B$1, resultados!$A$1:$ZZ$1, 0))</f>
        <v/>
      </c>
      <c r="B249">
        <f>INDEX(resultados!$A$2:$ZZ$572, 243, MATCH($B$2, resultados!$A$1:$ZZ$1, 0))</f>
        <v/>
      </c>
      <c r="C249">
        <f>INDEX(resultados!$A$2:$ZZ$572, 243, MATCH($B$3, resultados!$A$1:$ZZ$1, 0))</f>
        <v/>
      </c>
    </row>
    <row r="250">
      <c r="A250">
        <f>INDEX(resultados!$A$2:$ZZ$572, 244, MATCH($B$1, resultados!$A$1:$ZZ$1, 0))</f>
        <v/>
      </c>
      <c r="B250">
        <f>INDEX(resultados!$A$2:$ZZ$572, 244, MATCH($B$2, resultados!$A$1:$ZZ$1, 0))</f>
        <v/>
      </c>
      <c r="C250">
        <f>INDEX(resultados!$A$2:$ZZ$572, 244, MATCH($B$3, resultados!$A$1:$ZZ$1, 0))</f>
        <v/>
      </c>
    </row>
    <row r="251">
      <c r="A251">
        <f>INDEX(resultados!$A$2:$ZZ$572, 245, MATCH($B$1, resultados!$A$1:$ZZ$1, 0))</f>
        <v/>
      </c>
      <c r="B251">
        <f>INDEX(resultados!$A$2:$ZZ$572, 245, MATCH($B$2, resultados!$A$1:$ZZ$1, 0))</f>
        <v/>
      </c>
      <c r="C251">
        <f>INDEX(resultados!$A$2:$ZZ$572, 245, MATCH($B$3, resultados!$A$1:$ZZ$1, 0))</f>
        <v/>
      </c>
    </row>
    <row r="252">
      <c r="A252">
        <f>INDEX(resultados!$A$2:$ZZ$572, 246, MATCH($B$1, resultados!$A$1:$ZZ$1, 0))</f>
        <v/>
      </c>
      <c r="B252">
        <f>INDEX(resultados!$A$2:$ZZ$572, 246, MATCH($B$2, resultados!$A$1:$ZZ$1, 0))</f>
        <v/>
      </c>
      <c r="C252">
        <f>INDEX(resultados!$A$2:$ZZ$572, 246, MATCH($B$3, resultados!$A$1:$ZZ$1, 0))</f>
        <v/>
      </c>
    </row>
    <row r="253">
      <c r="A253">
        <f>INDEX(resultados!$A$2:$ZZ$572, 247, MATCH($B$1, resultados!$A$1:$ZZ$1, 0))</f>
        <v/>
      </c>
      <c r="B253">
        <f>INDEX(resultados!$A$2:$ZZ$572, 247, MATCH($B$2, resultados!$A$1:$ZZ$1, 0))</f>
        <v/>
      </c>
      <c r="C253">
        <f>INDEX(resultados!$A$2:$ZZ$572, 247, MATCH($B$3, resultados!$A$1:$ZZ$1, 0))</f>
        <v/>
      </c>
    </row>
    <row r="254">
      <c r="A254">
        <f>INDEX(resultados!$A$2:$ZZ$572, 248, MATCH($B$1, resultados!$A$1:$ZZ$1, 0))</f>
        <v/>
      </c>
      <c r="B254">
        <f>INDEX(resultados!$A$2:$ZZ$572, 248, MATCH($B$2, resultados!$A$1:$ZZ$1, 0))</f>
        <v/>
      </c>
      <c r="C254">
        <f>INDEX(resultados!$A$2:$ZZ$572, 248, MATCH($B$3, resultados!$A$1:$ZZ$1, 0))</f>
        <v/>
      </c>
    </row>
    <row r="255">
      <c r="A255">
        <f>INDEX(resultados!$A$2:$ZZ$572, 249, MATCH($B$1, resultados!$A$1:$ZZ$1, 0))</f>
        <v/>
      </c>
      <c r="B255">
        <f>INDEX(resultados!$A$2:$ZZ$572, 249, MATCH($B$2, resultados!$A$1:$ZZ$1, 0))</f>
        <v/>
      </c>
      <c r="C255">
        <f>INDEX(resultados!$A$2:$ZZ$572, 249, MATCH($B$3, resultados!$A$1:$ZZ$1, 0))</f>
        <v/>
      </c>
    </row>
    <row r="256">
      <c r="A256">
        <f>INDEX(resultados!$A$2:$ZZ$572, 250, MATCH($B$1, resultados!$A$1:$ZZ$1, 0))</f>
        <v/>
      </c>
      <c r="B256">
        <f>INDEX(resultados!$A$2:$ZZ$572, 250, MATCH($B$2, resultados!$A$1:$ZZ$1, 0))</f>
        <v/>
      </c>
      <c r="C256">
        <f>INDEX(resultados!$A$2:$ZZ$572, 250, MATCH($B$3, resultados!$A$1:$ZZ$1, 0))</f>
        <v/>
      </c>
    </row>
    <row r="257">
      <c r="A257">
        <f>INDEX(resultados!$A$2:$ZZ$572, 251, MATCH($B$1, resultados!$A$1:$ZZ$1, 0))</f>
        <v/>
      </c>
      <c r="B257">
        <f>INDEX(resultados!$A$2:$ZZ$572, 251, MATCH($B$2, resultados!$A$1:$ZZ$1, 0))</f>
        <v/>
      </c>
      <c r="C257">
        <f>INDEX(resultados!$A$2:$ZZ$572, 251, MATCH($B$3, resultados!$A$1:$ZZ$1, 0))</f>
        <v/>
      </c>
    </row>
    <row r="258">
      <c r="A258">
        <f>INDEX(resultados!$A$2:$ZZ$572, 252, MATCH($B$1, resultados!$A$1:$ZZ$1, 0))</f>
        <v/>
      </c>
      <c r="B258">
        <f>INDEX(resultados!$A$2:$ZZ$572, 252, MATCH($B$2, resultados!$A$1:$ZZ$1, 0))</f>
        <v/>
      </c>
      <c r="C258">
        <f>INDEX(resultados!$A$2:$ZZ$572, 252, MATCH($B$3, resultados!$A$1:$ZZ$1, 0))</f>
        <v/>
      </c>
    </row>
    <row r="259">
      <c r="A259">
        <f>INDEX(resultados!$A$2:$ZZ$572, 253, MATCH($B$1, resultados!$A$1:$ZZ$1, 0))</f>
        <v/>
      </c>
      <c r="B259">
        <f>INDEX(resultados!$A$2:$ZZ$572, 253, MATCH($B$2, resultados!$A$1:$ZZ$1, 0))</f>
        <v/>
      </c>
      <c r="C259">
        <f>INDEX(resultados!$A$2:$ZZ$572, 253, MATCH($B$3, resultados!$A$1:$ZZ$1, 0))</f>
        <v/>
      </c>
    </row>
    <row r="260">
      <c r="A260">
        <f>INDEX(resultados!$A$2:$ZZ$572, 254, MATCH($B$1, resultados!$A$1:$ZZ$1, 0))</f>
        <v/>
      </c>
      <c r="B260">
        <f>INDEX(resultados!$A$2:$ZZ$572, 254, MATCH($B$2, resultados!$A$1:$ZZ$1, 0))</f>
        <v/>
      </c>
      <c r="C260">
        <f>INDEX(resultados!$A$2:$ZZ$572, 254, MATCH($B$3, resultados!$A$1:$ZZ$1, 0))</f>
        <v/>
      </c>
    </row>
    <row r="261">
      <c r="A261">
        <f>INDEX(resultados!$A$2:$ZZ$572, 255, MATCH($B$1, resultados!$A$1:$ZZ$1, 0))</f>
        <v/>
      </c>
      <c r="B261">
        <f>INDEX(resultados!$A$2:$ZZ$572, 255, MATCH($B$2, resultados!$A$1:$ZZ$1, 0))</f>
        <v/>
      </c>
      <c r="C261">
        <f>INDEX(resultados!$A$2:$ZZ$572, 255, MATCH($B$3, resultados!$A$1:$ZZ$1, 0))</f>
        <v/>
      </c>
    </row>
    <row r="262">
      <c r="A262">
        <f>INDEX(resultados!$A$2:$ZZ$572, 256, MATCH($B$1, resultados!$A$1:$ZZ$1, 0))</f>
        <v/>
      </c>
      <c r="B262">
        <f>INDEX(resultados!$A$2:$ZZ$572, 256, MATCH($B$2, resultados!$A$1:$ZZ$1, 0))</f>
        <v/>
      </c>
      <c r="C262">
        <f>INDEX(resultados!$A$2:$ZZ$572, 256, MATCH($B$3, resultados!$A$1:$ZZ$1, 0))</f>
        <v/>
      </c>
    </row>
    <row r="263">
      <c r="A263">
        <f>INDEX(resultados!$A$2:$ZZ$572, 257, MATCH($B$1, resultados!$A$1:$ZZ$1, 0))</f>
        <v/>
      </c>
      <c r="B263">
        <f>INDEX(resultados!$A$2:$ZZ$572, 257, MATCH($B$2, resultados!$A$1:$ZZ$1, 0))</f>
        <v/>
      </c>
      <c r="C263">
        <f>INDEX(resultados!$A$2:$ZZ$572, 257, MATCH($B$3, resultados!$A$1:$ZZ$1, 0))</f>
        <v/>
      </c>
    </row>
    <row r="264">
      <c r="A264">
        <f>INDEX(resultados!$A$2:$ZZ$572, 258, MATCH($B$1, resultados!$A$1:$ZZ$1, 0))</f>
        <v/>
      </c>
      <c r="B264">
        <f>INDEX(resultados!$A$2:$ZZ$572, 258, MATCH($B$2, resultados!$A$1:$ZZ$1, 0))</f>
        <v/>
      </c>
      <c r="C264">
        <f>INDEX(resultados!$A$2:$ZZ$572, 258, MATCH($B$3, resultados!$A$1:$ZZ$1, 0))</f>
        <v/>
      </c>
    </row>
    <row r="265">
      <c r="A265">
        <f>INDEX(resultados!$A$2:$ZZ$572, 259, MATCH($B$1, resultados!$A$1:$ZZ$1, 0))</f>
        <v/>
      </c>
      <c r="B265">
        <f>INDEX(resultados!$A$2:$ZZ$572, 259, MATCH($B$2, resultados!$A$1:$ZZ$1, 0))</f>
        <v/>
      </c>
      <c r="C265">
        <f>INDEX(resultados!$A$2:$ZZ$572, 259, MATCH($B$3, resultados!$A$1:$ZZ$1, 0))</f>
        <v/>
      </c>
    </row>
    <row r="266">
      <c r="A266">
        <f>INDEX(resultados!$A$2:$ZZ$572, 260, MATCH($B$1, resultados!$A$1:$ZZ$1, 0))</f>
        <v/>
      </c>
      <c r="B266">
        <f>INDEX(resultados!$A$2:$ZZ$572, 260, MATCH($B$2, resultados!$A$1:$ZZ$1, 0))</f>
        <v/>
      </c>
      <c r="C266">
        <f>INDEX(resultados!$A$2:$ZZ$572, 260, MATCH($B$3, resultados!$A$1:$ZZ$1, 0))</f>
        <v/>
      </c>
    </row>
    <row r="267">
      <c r="A267">
        <f>INDEX(resultados!$A$2:$ZZ$572, 261, MATCH($B$1, resultados!$A$1:$ZZ$1, 0))</f>
        <v/>
      </c>
      <c r="B267">
        <f>INDEX(resultados!$A$2:$ZZ$572, 261, MATCH($B$2, resultados!$A$1:$ZZ$1, 0))</f>
        <v/>
      </c>
      <c r="C267">
        <f>INDEX(resultados!$A$2:$ZZ$572, 261, MATCH($B$3, resultados!$A$1:$ZZ$1, 0))</f>
        <v/>
      </c>
    </row>
    <row r="268">
      <c r="A268">
        <f>INDEX(resultados!$A$2:$ZZ$572, 262, MATCH($B$1, resultados!$A$1:$ZZ$1, 0))</f>
        <v/>
      </c>
      <c r="B268">
        <f>INDEX(resultados!$A$2:$ZZ$572, 262, MATCH($B$2, resultados!$A$1:$ZZ$1, 0))</f>
        <v/>
      </c>
      <c r="C268">
        <f>INDEX(resultados!$A$2:$ZZ$572, 262, MATCH($B$3, resultados!$A$1:$ZZ$1, 0))</f>
        <v/>
      </c>
    </row>
    <row r="269">
      <c r="A269">
        <f>INDEX(resultados!$A$2:$ZZ$572, 263, MATCH($B$1, resultados!$A$1:$ZZ$1, 0))</f>
        <v/>
      </c>
      <c r="B269">
        <f>INDEX(resultados!$A$2:$ZZ$572, 263, MATCH($B$2, resultados!$A$1:$ZZ$1, 0))</f>
        <v/>
      </c>
      <c r="C269">
        <f>INDEX(resultados!$A$2:$ZZ$572, 263, MATCH($B$3, resultados!$A$1:$ZZ$1, 0))</f>
        <v/>
      </c>
    </row>
    <row r="270">
      <c r="A270">
        <f>INDEX(resultados!$A$2:$ZZ$572, 264, MATCH($B$1, resultados!$A$1:$ZZ$1, 0))</f>
        <v/>
      </c>
      <c r="B270">
        <f>INDEX(resultados!$A$2:$ZZ$572, 264, MATCH($B$2, resultados!$A$1:$ZZ$1, 0))</f>
        <v/>
      </c>
      <c r="C270">
        <f>INDEX(resultados!$A$2:$ZZ$572, 264, MATCH($B$3, resultados!$A$1:$ZZ$1, 0))</f>
        <v/>
      </c>
    </row>
    <row r="271">
      <c r="A271">
        <f>INDEX(resultados!$A$2:$ZZ$572, 265, MATCH($B$1, resultados!$A$1:$ZZ$1, 0))</f>
        <v/>
      </c>
      <c r="B271">
        <f>INDEX(resultados!$A$2:$ZZ$572, 265, MATCH($B$2, resultados!$A$1:$ZZ$1, 0))</f>
        <v/>
      </c>
      <c r="C271">
        <f>INDEX(resultados!$A$2:$ZZ$572, 265, MATCH($B$3, resultados!$A$1:$ZZ$1, 0))</f>
        <v/>
      </c>
    </row>
    <row r="272">
      <c r="A272">
        <f>INDEX(resultados!$A$2:$ZZ$572, 266, MATCH($B$1, resultados!$A$1:$ZZ$1, 0))</f>
        <v/>
      </c>
      <c r="B272">
        <f>INDEX(resultados!$A$2:$ZZ$572, 266, MATCH($B$2, resultados!$A$1:$ZZ$1, 0))</f>
        <v/>
      </c>
      <c r="C272">
        <f>INDEX(resultados!$A$2:$ZZ$572, 266, MATCH($B$3, resultados!$A$1:$ZZ$1, 0))</f>
        <v/>
      </c>
    </row>
    <row r="273">
      <c r="A273">
        <f>INDEX(resultados!$A$2:$ZZ$572, 267, MATCH($B$1, resultados!$A$1:$ZZ$1, 0))</f>
        <v/>
      </c>
      <c r="B273">
        <f>INDEX(resultados!$A$2:$ZZ$572, 267, MATCH($B$2, resultados!$A$1:$ZZ$1, 0))</f>
        <v/>
      </c>
      <c r="C273">
        <f>INDEX(resultados!$A$2:$ZZ$572, 267, MATCH($B$3, resultados!$A$1:$ZZ$1, 0))</f>
        <v/>
      </c>
    </row>
    <row r="274">
      <c r="A274">
        <f>INDEX(resultados!$A$2:$ZZ$572, 268, MATCH($B$1, resultados!$A$1:$ZZ$1, 0))</f>
        <v/>
      </c>
      <c r="B274">
        <f>INDEX(resultados!$A$2:$ZZ$572, 268, MATCH($B$2, resultados!$A$1:$ZZ$1, 0))</f>
        <v/>
      </c>
      <c r="C274">
        <f>INDEX(resultados!$A$2:$ZZ$572, 268, MATCH($B$3, resultados!$A$1:$ZZ$1, 0))</f>
        <v/>
      </c>
    </row>
    <row r="275">
      <c r="A275">
        <f>INDEX(resultados!$A$2:$ZZ$572, 269, MATCH($B$1, resultados!$A$1:$ZZ$1, 0))</f>
        <v/>
      </c>
      <c r="B275">
        <f>INDEX(resultados!$A$2:$ZZ$572, 269, MATCH($B$2, resultados!$A$1:$ZZ$1, 0))</f>
        <v/>
      </c>
      <c r="C275">
        <f>INDEX(resultados!$A$2:$ZZ$572, 269, MATCH($B$3, resultados!$A$1:$ZZ$1, 0))</f>
        <v/>
      </c>
    </row>
    <row r="276">
      <c r="A276">
        <f>INDEX(resultados!$A$2:$ZZ$572, 270, MATCH($B$1, resultados!$A$1:$ZZ$1, 0))</f>
        <v/>
      </c>
      <c r="B276">
        <f>INDEX(resultados!$A$2:$ZZ$572, 270, MATCH($B$2, resultados!$A$1:$ZZ$1, 0))</f>
        <v/>
      </c>
      <c r="C276">
        <f>INDEX(resultados!$A$2:$ZZ$572, 270, MATCH($B$3, resultados!$A$1:$ZZ$1, 0))</f>
        <v/>
      </c>
    </row>
    <row r="277">
      <c r="A277">
        <f>INDEX(resultados!$A$2:$ZZ$572, 271, MATCH($B$1, resultados!$A$1:$ZZ$1, 0))</f>
        <v/>
      </c>
      <c r="B277">
        <f>INDEX(resultados!$A$2:$ZZ$572, 271, MATCH($B$2, resultados!$A$1:$ZZ$1, 0))</f>
        <v/>
      </c>
      <c r="C277">
        <f>INDEX(resultados!$A$2:$ZZ$572, 271, MATCH($B$3, resultados!$A$1:$ZZ$1, 0))</f>
        <v/>
      </c>
    </row>
    <row r="278">
      <c r="A278">
        <f>INDEX(resultados!$A$2:$ZZ$572, 272, MATCH($B$1, resultados!$A$1:$ZZ$1, 0))</f>
        <v/>
      </c>
      <c r="B278">
        <f>INDEX(resultados!$A$2:$ZZ$572, 272, MATCH($B$2, resultados!$A$1:$ZZ$1, 0))</f>
        <v/>
      </c>
      <c r="C278">
        <f>INDEX(resultados!$A$2:$ZZ$572, 272, MATCH($B$3, resultados!$A$1:$ZZ$1, 0))</f>
        <v/>
      </c>
    </row>
    <row r="279">
      <c r="A279">
        <f>INDEX(resultados!$A$2:$ZZ$572, 273, MATCH($B$1, resultados!$A$1:$ZZ$1, 0))</f>
        <v/>
      </c>
      <c r="B279">
        <f>INDEX(resultados!$A$2:$ZZ$572, 273, MATCH($B$2, resultados!$A$1:$ZZ$1, 0))</f>
        <v/>
      </c>
      <c r="C279">
        <f>INDEX(resultados!$A$2:$ZZ$572, 273, MATCH($B$3, resultados!$A$1:$ZZ$1, 0))</f>
        <v/>
      </c>
    </row>
    <row r="280">
      <c r="A280">
        <f>INDEX(resultados!$A$2:$ZZ$572, 274, MATCH($B$1, resultados!$A$1:$ZZ$1, 0))</f>
        <v/>
      </c>
      <c r="B280">
        <f>INDEX(resultados!$A$2:$ZZ$572, 274, MATCH($B$2, resultados!$A$1:$ZZ$1, 0))</f>
        <v/>
      </c>
      <c r="C280">
        <f>INDEX(resultados!$A$2:$ZZ$572, 274, MATCH($B$3, resultados!$A$1:$ZZ$1, 0))</f>
        <v/>
      </c>
    </row>
    <row r="281">
      <c r="A281">
        <f>INDEX(resultados!$A$2:$ZZ$572, 275, MATCH($B$1, resultados!$A$1:$ZZ$1, 0))</f>
        <v/>
      </c>
      <c r="B281">
        <f>INDEX(resultados!$A$2:$ZZ$572, 275, MATCH($B$2, resultados!$A$1:$ZZ$1, 0))</f>
        <v/>
      </c>
      <c r="C281">
        <f>INDEX(resultados!$A$2:$ZZ$572, 275, MATCH($B$3, resultados!$A$1:$ZZ$1, 0))</f>
        <v/>
      </c>
    </row>
    <row r="282">
      <c r="A282">
        <f>INDEX(resultados!$A$2:$ZZ$572, 276, MATCH($B$1, resultados!$A$1:$ZZ$1, 0))</f>
        <v/>
      </c>
      <c r="B282">
        <f>INDEX(resultados!$A$2:$ZZ$572, 276, MATCH($B$2, resultados!$A$1:$ZZ$1, 0))</f>
        <v/>
      </c>
      <c r="C282">
        <f>INDEX(resultados!$A$2:$ZZ$572, 276, MATCH($B$3, resultados!$A$1:$ZZ$1, 0))</f>
        <v/>
      </c>
    </row>
    <row r="283">
      <c r="A283">
        <f>INDEX(resultados!$A$2:$ZZ$572, 277, MATCH($B$1, resultados!$A$1:$ZZ$1, 0))</f>
        <v/>
      </c>
      <c r="B283">
        <f>INDEX(resultados!$A$2:$ZZ$572, 277, MATCH($B$2, resultados!$A$1:$ZZ$1, 0))</f>
        <v/>
      </c>
      <c r="C283">
        <f>INDEX(resultados!$A$2:$ZZ$572, 277, MATCH($B$3, resultados!$A$1:$ZZ$1, 0))</f>
        <v/>
      </c>
    </row>
    <row r="284">
      <c r="A284">
        <f>INDEX(resultados!$A$2:$ZZ$572, 278, MATCH($B$1, resultados!$A$1:$ZZ$1, 0))</f>
        <v/>
      </c>
      <c r="B284">
        <f>INDEX(resultados!$A$2:$ZZ$572, 278, MATCH($B$2, resultados!$A$1:$ZZ$1, 0))</f>
        <v/>
      </c>
      <c r="C284">
        <f>INDEX(resultados!$A$2:$ZZ$572, 278, MATCH($B$3, resultados!$A$1:$ZZ$1, 0))</f>
        <v/>
      </c>
    </row>
    <row r="285">
      <c r="A285">
        <f>INDEX(resultados!$A$2:$ZZ$572, 279, MATCH($B$1, resultados!$A$1:$ZZ$1, 0))</f>
        <v/>
      </c>
      <c r="B285">
        <f>INDEX(resultados!$A$2:$ZZ$572, 279, MATCH($B$2, resultados!$A$1:$ZZ$1, 0))</f>
        <v/>
      </c>
      <c r="C285">
        <f>INDEX(resultados!$A$2:$ZZ$572, 279, MATCH($B$3, resultados!$A$1:$ZZ$1, 0))</f>
        <v/>
      </c>
    </row>
    <row r="286">
      <c r="A286">
        <f>INDEX(resultados!$A$2:$ZZ$572, 280, MATCH($B$1, resultados!$A$1:$ZZ$1, 0))</f>
        <v/>
      </c>
      <c r="B286">
        <f>INDEX(resultados!$A$2:$ZZ$572, 280, MATCH($B$2, resultados!$A$1:$ZZ$1, 0))</f>
        <v/>
      </c>
      <c r="C286">
        <f>INDEX(resultados!$A$2:$ZZ$572, 280, MATCH($B$3, resultados!$A$1:$ZZ$1, 0))</f>
        <v/>
      </c>
    </row>
    <row r="287">
      <c r="A287">
        <f>INDEX(resultados!$A$2:$ZZ$572, 281, MATCH($B$1, resultados!$A$1:$ZZ$1, 0))</f>
        <v/>
      </c>
      <c r="B287">
        <f>INDEX(resultados!$A$2:$ZZ$572, 281, MATCH($B$2, resultados!$A$1:$ZZ$1, 0))</f>
        <v/>
      </c>
      <c r="C287">
        <f>INDEX(resultados!$A$2:$ZZ$572, 281, MATCH($B$3, resultados!$A$1:$ZZ$1, 0))</f>
        <v/>
      </c>
    </row>
    <row r="288">
      <c r="A288">
        <f>INDEX(resultados!$A$2:$ZZ$572, 282, MATCH($B$1, resultados!$A$1:$ZZ$1, 0))</f>
        <v/>
      </c>
      <c r="B288">
        <f>INDEX(resultados!$A$2:$ZZ$572, 282, MATCH($B$2, resultados!$A$1:$ZZ$1, 0))</f>
        <v/>
      </c>
      <c r="C288">
        <f>INDEX(resultados!$A$2:$ZZ$572, 282, MATCH($B$3, resultados!$A$1:$ZZ$1, 0))</f>
        <v/>
      </c>
    </row>
    <row r="289">
      <c r="A289">
        <f>INDEX(resultados!$A$2:$ZZ$572, 283, MATCH($B$1, resultados!$A$1:$ZZ$1, 0))</f>
        <v/>
      </c>
      <c r="B289">
        <f>INDEX(resultados!$A$2:$ZZ$572, 283, MATCH($B$2, resultados!$A$1:$ZZ$1, 0))</f>
        <v/>
      </c>
      <c r="C289">
        <f>INDEX(resultados!$A$2:$ZZ$572, 283, MATCH($B$3, resultados!$A$1:$ZZ$1, 0))</f>
        <v/>
      </c>
    </row>
    <row r="290">
      <c r="A290">
        <f>INDEX(resultados!$A$2:$ZZ$572, 284, MATCH($B$1, resultados!$A$1:$ZZ$1, 0))</f>
        <v/>
      </c>
      <c r="B290">
        <f>INDEX(resultados!$A$2:$ZZ$572, 284, MATCH($B$2, resultados!$A$1:$ZZ$1, 0))</f>
        <v/>
      </c>
      <c r="C290">
        <f>INDEX(resultados!$A$2:$ZZ$572, 284, MATCH($B$3, resultados!$A$1:$ZZ$1, 0))</f>
        <v/>
      </c>
    </row>
    <row r="291">
      <c r="A291">
        <f>INDEX(resultados!$A$2:$ZZ$572, 285, MATCH($B$1, resultados!$A$1:$ZZ$1, 0))</f>
        <v/>
      </c>
      <c r="B291">
        <f>INDEX(resultados!$A$2:$ZZ$572, 285, MATCH($B$2, resultados!$A$1:$ZZ$1, 0))</f>
        <v/>
      </c>
      <c r="C291">
        <f>INDEX(resultados!$A$2:$ZZ$572, 285, MATCH($B$3, resultados!$A$1:$ZZ$1, 0))</f>
        <v/>
      </c>
    </row>
    <row r="292">
      <c r="A292">
        <f>INDEX(resultados!$A$2:$ZZ$572, 286, MATCH($B$1, resultados!$A$1:$ZZ$1, 0))</f>
        <v/>
      </c>
      <c r="B292">
        <f>INDEX(resultados!$A$2:$ZZ$572, 286, MATCH($B$2, resultados!$A$1:$ZZ$1, 0))</f>
        <v/>
      </c>
      <c r="C292">
        <f>INDEX(resultados!$A$2:$ZZ$572, 286, MATCH($B$3, resultados!$A$1:$ZZ$1, 0))</f>
        <v/>
      </c>
    </row>
    <row r="293">
      <c r="A293">
        <f>INDEX(resultados!$A$2:$ZZ$572, 287, MATCH($B$1, resultados!$A$1:$ZZ$1, 0))</f>
        <v/>
      </c>
      <c r="B293">
        <f>INDEX(resultados!$A$2:$ZZ$572, 287, MATCH($B$2, resultados!$A$1:$ZZ$1, 0))</f>
        <v/>
      </c>
      <c r="C293">
        <f>INDEX(resultados!$A$2:$ZZ$572, 287, MATCH($B$3, resultados!$A$1:$ZZ$1, 0))</f>
        <v/>
      </c>
    </row>
    <row r="294">
      <c r="A294">
        <f>INDEX(resultados!$A$2:$ZZ$572, 288, MATCH($B$1, resultados!$A$1:$ZZ$1, 0))</f>
        <v/>
      </c>
      <c r="B294">
        <f>INDEX(resultados!$A$2:$ZZ$572, 288, MATCH($B$2, resultados!$A$1:$ZZ$1, 0))</f>
        <v/>
      </c>
      <c r="C294">
        <f>INDEX(resultados!$A$2:$ZZ$572, 288, MATCH($B$3, resultados!$A$1:$ZZ$1, 0))</f>
        <v/>
      </c>
    </row>
    <row r="295">
      <c r="A295">
        <f>INDEX(resultados!$A$2:$ZZ$572, 289, MATCH($B$1, resultados!$A$1:$ZZ$1, 0))</f>
        <v/>
      </c>
      <c r="B295">
        <f>INDEX(resultados!$A$2:$ZZ$572, 289, MATCH($B$2, resultados!$A$1:$ZZ$1, 0))</f>
        <v/>
      </c>
      <c r="C295">
        <f>INDEX(resultados!$A$2:$ZZ$572, 289, MATCH($B$3, resultados!$A$1:$ZZ$1, 0))</f>
        <v/>
      </c>
    </row>
    <row r="296">
      <c r="A296">
        <f>INDEX(resultados!$A$2:$ZZ$572, 290, MATCH($B$1, resultados!$A$1:$ZZ$1, 0))</f>
        <v/>
      </c>
      <c r="B296">
        <f>INDEX(resultados!$A$2:$ZZ$572, 290, MATCH($B$2, resultados!$A$1:$ZZ$1, 0))</f>
        <v/>
      </c>
      <c r="C296">
        <f>INDEX(resultados!$A$2:$ZZ$572, 290, MATCH($B$3, resultados!$A$1:$ZZ$1, 0))</f>
        <v/>
      </c>
    </row>
    <row r="297">
      <c r="A297">
        <f>INDEX(resultados!$A$2:$ZZ$572, 291, MATCH($B$1, resultados!$A$1:$ZZ$1, 0))</f>
        <v/>
      </c>
      <c r="B297">
        <f>INDEX(resultados!$A$2:$ZZ$572, 291, MATCH($B$2, resultados!$A$1:$ZZ$1, 0))</f>
        <v/>
      </c>
      <c r="C297">
        <f>INDEX(resultados!$A$2:$ZZ$572, 291, MATCH($B$3, resultados!$A$1:$ZZ$1, 0))</f>
        <v/>
      </c>
    </row>
    <row r="298">
      <c r="A298">
        <f>INDEX(resultados!$A$2:$ZZ$572, 292, MATCH($B$1, resultados!$A$1:$ZZ$1, 0))</f>
        <v/>
      </c>
      <c r="B298">
        <f>INDEX(resultados!$A$2:$ZZ$572, 292, MATCH($B$2, resultados!$A$1:$ZZ$1, 0))</f>
        <v/>
      </c>
      <c r="C298">
        <f>INDEX(resultados!$A$2:$ZZ$572, 292, MATCH($B$3, resultados!$A$1:$ZZ$1, 0))</f>
        <v/>
      </c>
    </row>
    <row r="299">
      <c r="A299">
        <f>INDEX(resultados!$A$2:$ZZ$572, 293, MATCH($B$1, resultados!$A$1:$ZZ$1, 0))</f>
        <v/>
      </c>
      <c r="B299">
        <f>INDEX(resultados!$A$2:$ZZ$572, 293, MATCH($B$2, resultados!$A$1:$ZZ$1, 0))</f>
        <v/>
      </c>
      <c r="C299">
        <f>INDEX(resultados!$A$2:$ZZ$572, 293, MATCH($B$3, resultados!$A$1:$ZZ$1, 0))</f>
        <v/>
      </c>
    </row>
    <row r="300">
      <c r="A300">
        <f>INDEX(resultados!$A$2:$ZZ$572, 294, MATCH($B$1, resultados!$A$1:$ZZ$1, 0))</f>
        <v/>
      </c>
      <c r="B300">
        <f>INDEX(resultados!$A$2:$ZZ$572, 294, MATCH($B$2, resultados!$A$1:$ZZ$1, 0))</f>
        <v/>
      </c>
      <c r="C300">
        <f>INDEX(resultados!$A$2:$ZZ$572, 294, MATCH($B$3, resultados!$A$1:$ZZ$1, 0))</f>
        <v/>
      </c>
    </row>
    <row r="301">
      <c r="A301">
        <f>INDEX(resultados!$A$2:$ZZ$572, 295, MATCH($B$1, resultados!$A$1:$ZZ$1, 0))</f>
        <v/>
      </c>
      <c r="B301">
        <f>INDEX(resultados!$A$2:$ZZ$572, 295, MATCH($B$2, resultados!$A$1:$ZZ$1, 0))</f>
        <v/>
      </c>
      <c r="C301">
        <f>INDEX(resultados!$A$2:$ZZ$572, 295, MATCH($B$3, resultados!$A$1:$ZZ$1, 0))</f>
        <v/>
      </c>
    </row>
    <row r="302">
      <c r="A302">
        <f>INDEX(resultados!$A$2:$ZZ$572, 296, MATCH($B$1, resultados!$A$1:$ZZ$1, 0))</f>
        <v/>
      </c>
      <c r="B302">
        <f>INDEX(resultados!$A$2:$ZZ$572, 296, MATCH($B$2, resultados!$A$1:$ZZ$1, 0))</f>
        <v/>
      </c>
      <c r="C302">
        <f>INDEX(resultados!$A$2:$ZZ$572, 296, MATCH($B$3, resultados!$A$1:$ZZ$1, 0))</f>
        <v/>
      </c>
    </row>
    <row r="303">
      <c r="A303">
        <f>INDEX(resultados!$A$2:$ZZ$572, 297, MATCH($B$1, resultados!$A$1:$ZZ$1, 0))</f>
        <v/>
      </c>
      <c r="B303">
        <f>INDEX(resultados!$A$2:$ZZ$572, 297, MATCH($B$2, resultados!$A$1:$ZZ$1, 0))</f>
        <v/>
      </c>
      <c r="C303">
        <f>INDEX(resultados!$A$2:$ZZ$572, 297, MATCH($B$3, resultados!$A$1:$ZZ$1, 0))</f>
        <v/>
      </c>
    </row>
    <row r="304">
      <c r="A304">
        <f>INDEX(resultados!$A$2:$ZZ$572, 298, MATCH($B$1, resultados!$A$1:$ZZ$1, 0))</f>
        <v/>
      </c>
      <c r="B304">
        <f>INDEX(resultados!$A$2:$ZZ$572, 298, MATCH($B$2, resultados!$A$1:$ZZ$1, 0))</f>
        <v/>
      </c>
      <c r="C304">
        <f>INDEX(resultados!$A$2:$ZZ$572, 298, MATCH($B$3, resultados!$A$1:$ZZ$1, 0))</f>
        <v/>
      </c>
    </row>
    <row r="305">
      <c r="A305">
        <f>INDEX(resultados!$A$2:$ZZ$572, 299, MATCH($B$1, resultados!$A$1:$ZZ$1, 0))</f>
        <v/>
      </c>
      <c r="B305">
        <f>INDEX(resultados!$A$2:$ZZ$572, 299, MATCH($B$2, resultados!$A$1:$ZZ$1, 0))</f>
        <v/>
      </c>
      <c r="C305">
        <f>INDEX(resultados!$A$2:$ZZ$572, 299, MATCH($B$3, resultados!$A$1:$ZZ$1, 0))</f>
        <v/>
      </c>
    </row>
    <row r="306">
      <c r="A306">
        <f>INDEX(resultados!$A$2:$ZZ$572, 300, MATCH($B$1, resultados!$A$1:$ZZ$1, 0))</f>
        <v/>
      </c>
      <c r="B306">
        <f>INDEX(resultados!$A$2:$ZZ$572, 300, MATCH($B$2, resultados!$A$1:$ZZ$1, 0))</f>
        <v/>
      </c>
      <c r="C306">
        <f>INDEX(resultados!$A$2:$ZZ$572, 300, MATCH($B$3, resultados!$A$1:$ZZ$1, 0))</f>
        <v/>
      </c>
    </row>
    <row r="307">
      <c r="A307">
        <f>INDEX(resultados!$A$2:$ZZ$572, 301, MATCH($B$1, resultados!$A$1:$ZZ$1, 0))</f>
        <v/>
      </c>
      <c r="B307">
        <f>INDEX(resultados!$A$2:$ZZ$572, 301, MATCH($B$2, resultados!$A$1:$ZZ$1, 0))</f>
        <v/>
      </c>
      <c r="C307">
        <f>INDEX(resultados!$A$2:$ZZ$572, 301, MATCH($B$3, resultados!$A$1:$ZZ$1, 0))</f>
        <v/>
      </c>
    </row>
    <row r="308">
      <c r="A308">
        <f>INDEX(resultados!$A$2:$ZZ$572, 302, MATCH($B$1, resultados!$A$1:$ZZ$1, 0))</f>
        <v/>
      </c>
      <c r="B308">
        <f>INDEX(resultados!$A$2:$ZZ$572, 302, MATCH($B$2, resultados!$A$1:$ZZ$1, 0))</f>
        <v/>
      </c>
      <c r="C308">
        <f>INDEX(resultados!$A$2:$ZZ$572, 302, MATCH($B$3, resultados!$A$1:$ZZ$1, 0))</f>
        <v/>
      </c>
    </row>
    <row r="309">
      <c r="A309">
        <f>INDEX(resultados!$A$2:$ZZ$572, 303, MATCH($B$1, resultados!$A$1:$ZZ$1, 0))</f>
        <v/>
      </c>
      <c r="B309">
        <f>INDEX(resultados!$A$2:$ZZ$572, 303, MATCH($B$2, resultados!$A$1:$ZZ$1, 0))</f>
        <v/>
      </c>
      <c r="C309">
        <f>INDEX(resultados!$A$2:$ZZ$572, 303, MATCH($B$3, resultados!$A$1:$ZZ$1, 0))</f>
        <v/>
      </c>
    </row>
    <row r="310">
      <c r="A310">
        <f>INDEX(resultados!$A$2:$ZZ$572, 304, MATCH($B$1, resultados!$A$1:$ZZ$1, 0))</f>
        <v/>
      </c>
      <c r="B310">
        <f>INDEX(resultados!$A$2:$ZZ$572, 304, MATCH($B$2, resultados!$A$1:$ZZ$1, 0))</f>
        <v/>
      </c>
      <c r="C310">
        <f>INDEX(resultados!$A$2:$ZZ$572, 304, MATCH($B$3, resultados!$A$1:$ZZ$1, 0))</f>
        <v/>
      </c>
    </row>
    <row r="311">
      <c r="A311">
        <f>INDEX(resultados!$A$2:$ZZ$572, 305, MATCH($B$1, resultados!$A$1:$ZZ$1, 0))</f>
        <v/>
      </c>
      <c r="B311">
        <f>INDEX(resultados!$A$2:$ZZ$572, 305, MATCH($B$2, resultados!$A$1:$ZZ$1, 0))</f>
        <v/>
      </c>
      <c r="C311">
        <f>INDEX(resultados!$A$2:$ZZ$572, 305, MATCH($B$3, resultados!$A$1:$ZZ$1, 0))</f>
        <v/>
      </c>
    </row>
    <row r="312">
      <c r="A312">
        <f>INDEX(resultados!$A$2:$ZZ$572, 306, MATCH($B$1, resultados!$A$1:$ZZ$1, 0))</f>
        <v/>
      </c>
      <c r="B312">
        <f>INDEX(resultados!$A$2:$ZZ$572, 306, MATCH($B$2, resultados!$A$1:$ZZ$1, 0))</f>
        <v/>
      </c>
      <c r="C312">
        <f>INDEX(resultados!$A$2:$ZZ$572, 306, MATCH($B$3, resultados!$A$1:$ZZ$1, 0))</f>
        <v/>
      </c>
    </row>
    <row r="313">
      <c r="A313">
        <f>INDEX(resultados!$A$2:$ZZ$572, 307, MATCH($B$1, resultados!$A$1:$ZZ$1, 0))</f>
        <v/>
      </c>
      <c r="B313">
        <f>INDEX(resultados!$A$2:$ZZ$572, 307, MATCH($B$2, resultados!$A$1:$ZZ$1, 0))</f>
        <v/>
      </c>
      <c r="C313">
        <f>INDEX(resultados!$A$2:$ZZ$572, 307, MATCH($B$3, resultados!$A$1:$ZZ$1, 0))</f>
        <v/>
      </c>
    </row>
    <row r="314">
      <c r="A314">
        <f>INDEX(resultados!$A$2:$ZZ$572, 308, MATCH($B$1, resultados!$A$1:$ZZ$1, 0))</f>
        <v/>
      </c>
      <c r="B314">
        <f>INDEX(resultados!$A$2:$ZZ$572, 308, MATCH($B$2, resultados!$A$1:$ZZ$1, 0))</f>
        <v/>
      </c>
      <c r="C314">
        <f>INDEX(resultados!$A$2:$ZZ$572, 308, MATCH($B$3, resultados!$A$1:$ZZ$1, 0))</f>
        <v/>
      </c>
    </row>
    <row r="315">
      <c r="A315">
        <f>INDEX(resultados!$A$2:$ZZ$572, 309, MATCH($B$1, resultados!$A$1:$ZZ$1, 0))</f>
        <v/>
      </c>
      <c r="B315">
        <f>INDEX(resultados!$A$2:$ZZ$572, 309, MATCH($B$2, resultados!$A$1:$ZZ$1, 0))</f>
        <v/>
      </c>
      <c r="C315">
        <f>INDEX(resultados!$A$2:$ZZ$572, 309, MATCH($B$3, resultados!$A$1:$ZZ$1, 0))</f>
        <v/>
      </c>
    </row>
    <row r="316">
      <c r="A316">
        <f>INDEX(resultados!$A$2:$ZZ$572, 310, MATCH($B$1, resultados!$A$1:$ZZ$1, 0))</f>
        <v/>
      </c>
      <c r="B316">
        <f>INDEX(resultados!$A$2:$ZZ$572, 310, MATCH($B$2, resultados!$A$1:$ZZ$1, 0))</f>
        <v/>
      </c>
      <c r="C316">
        <f>INDEX(resultados!$A$2:$ZZ$572, 310, MATCH($B$3, resultados!$A$1:$ZZ$1, 0))</f>
        <v/>
      </c>
    </row>
    <row r="317">
      <c r="A317">
        <f>INDEX(resultados!$A$2:$ZZ$572, 311, MATCH($B$1, resultados!$A$1:$ZZ$1, 0))</f>
        <v/>
      </c>
      <c r="B317">
        <f>INDEX(resultados!$A$2:$ZZ$572, 311, MATCH($B$2, resultados!$A$1:$ZZ$1, 0))</f>
        <v/>
      </c>
      <c r="C317">
        <f>INDEX(resultados!$A$2:$ZZ$572, 311, MATCH($B$3, resultados!$A$1:$ZZ$1, 0))</f>
        <v/>
      </c>
    </row>
    <row r="318">
      <c r="A318">
        <f>INDEX(resultados!$A$2:$ZZ$572, 312, MATCH($B$1, resultados!$A$1:$ZZ$1, 0))</f>
        <v/>
      </c>
      <c r="B318">
        <f>INDEX(resultados!$A$2:$ZZ$572, 312, MATCH($B$2, resultados!$A$1:$ZZ$1, 0))</f>
        <v/>
      </c>
      <c r="C318">
        <f>INDEX(resultados!$A$2:$ZZ$572, 312, MATCH($B$3, resultados!$A$1:$ZZ$1, 0))</f>
        <v/>
      </c>
    </row>
    <row r="319">
      <c r="A319">
        <f>INDEX(resultados!$A$2:$ZZ$572, 313, MATCH($B$1, resultados!$A$1:$ZZ$1, 0))</f>
        <v/>
      </c>
      <c r="B319">
        <f>INDEX(resultados!$A$2:$ZZ$572, 313, MATCH($B$2, resultados!$A$1:$ZZ$1, 0))</f>
        <v/>
      </c>
      <c r="C319">
        <f>INDEX(resultados!$A$2:$ZZ$572, 313, MATCH($B$3, resultados!$A$1:$ZZ$1, 0))</f>
        <v/>
      </c>
    </row>
    <row r="320">
      <c r="A320">
        <f>INDEX(resultados!$A$2:$ZZ$572, 314, MATCH($B$1, resultados!$A$1:$ZZ$1, 0))</f>
        <v/>
      </c>
      <c r="B320">
        <f>INDEX(resultados!$A$2:$ZZ$572, 314, MATCH($B$2, resultados!$A$1:$ZZ$1, 0))</f>
        <v/>
      </c>
      <c r="C320">
        <f>INDEX(resultados!$A$2:$ZZ$572, 314, MATCH($B$3, resultados!$A$1:$ZZ$1, 0))</f>
        <v/>
      </c>
    </row>
    <row r="321">
      <c r="A321">
        <f>INDEX(resultados!$A$2:$ZZ$572, 315, MATCH($B$1, resultados!$A$1:$ZZ$1, 0))</f>
        <v/>
      </c>
      <c r="B321">
        <f>INDEX(resultados!$A$2:$ZZ$572, 315, MATCH($B$2, resultados!$A$1:$ZZ$1, 0))</f>
        <v/>
      </c>
      <c r="C321">
        <f>INDEX(resultados!$A$2:$ZZ$572, 315, MATCH($B$3, resultados!$A$1:$ZZ$1, 0))</f>
        <v/>
      </c>
    </row>
    <row r="322">
      <c r="A322">
        <f>INDEX(resultados!$A$2:$ZZ$572, 316, MATCH($B$1, resultados!$A$1:$ZZ$1, 0))</f>
        <v/>
      </c>
      <c r="B322">
        <f>INDEX(resultados!$A$2:$ZZ$572, 316, MATCH($B$2, resultados!$A$1:$ZZ$1, 0))</f>
        <v/>
      </c>
      <c r="C322">
        <f>INDEX(resultados!$A$2:$ZZ$572, 316, MATCH($B$3, resultados!$A$1:$ZZ$1, 0))</f>
        <v/>
      </c>
    </row>
    <row r="323">
      <c r="A323">
        <f>INDEX(resultados!$A$2:$ZZ$572, 317, MATCH($B$1, resultados!$A$1:$ZZ$1, 0))</f>
        <v/>
      </c>
      <c r="B323">
        <f>INDEX(resultados!$A$2:$ZZ$572, 317, MATCH($B$2, resultados!$A$1:$ZZ$1, 0))</f>
        <v/>
      </c>
      <c r="C323">
        <f>INDEX(resultados!$A$2:$ZZ$572, 317, MATCH($B$3, resultados!$A$1:$ZZ$1, 0))</f>
        <v/>
      </c>
    </row>
    <row r="324">
      <c r="A324">
        <f>INDEX(resultados!$A$2:$ZZ$572, 318, MATCH($B$1, resultados!$A$1:$ZZ$1, 0))</f>
        <v/>
      </c>
      <c r="B324">
        <f>INDEX(resultados!$A$2:$ZZ$572, 318, MATCH($B$2, resultados!$A$1:$ZZ$1, 0))</f>
        <v/>
      </c>
      <c r="C324">
        <f>INDEX(resultados!$A$2:$ZZ$572, 318, MATCH($B$3, resultados!$A$1:$ZZ$1, 0))</f>
        <v/>
      </c>
    </row>
    <row r="325">
      <c r="A325">
        <f>INDEX(resultados!$A$2:$ZZ$572, 319, MATCH($B$1, resultados!$A$1:$ZZ$1, 0))</f>
        <v/>
      </c>
      <c r="B325">
        <f>INDEX(resultados!$A$2:$ZZ$572, 319, MATCH($B$2, resultados!$A$1:$ZZ$1, 0))</f>
        <v/>
      </c>
      <c r="C325">
        <f>INDEX(resultados!$A$2:$ZZ$572, 319, MATCH($B$3, resultados!$A$1:$ZZ$1, 0))</f>
        <v/>
      </c>
    </row>
    <row r="326">
      <c r="A326">
        <f>INDEX(resultados!$A$2:$ZZ$572, 320, MATCH($B$1, resultados!$A$1:$ZZ$1, 0))</f>
        <v/>
      </c>
      <c r="B326">
        <f>INDEX(resultados!$A$2:$ZZ$572, 320, MATCH($B$2, resultados!$A$1:$ZZ$1, 0))</f>
        <v/>
      </c>
      <c r="C326">
        <f>INDEX(resultados!$A$2:$ZZ$572, 320, MATCH($B$3, resultados!$A$1:$ZZ$1, 0))</f>
        <v/>
      </c>
    </row>
    <row r="327">
      <c r="A327">
        <f>INDEX(resultados!$A$2:$ZZ$572, 321, MATCH($B$1, resultados!$A$1:$ZZ$1, 0))</f>
        <v/>
      </c>
      <c r="B327">
        <f>INDEX(resultados!$A$2:$ZZ$572, 321, MATCH($B$2, resultados!$A$1:$ZZ$1, 0))</f>
        <v/>
      </c>
      <c r="C327">
        <f>INDEX(resultados!$A$2:$ZZ$572, 321, MATCH($B$3, resultados!$A$1:$ZZ$1, 0))</f>
        <v/>
      </c>
    </row>
    <row r="328">
      <c r="A328">
        <f>INDEX(resultados!$A$2:$ZZ$572, 322, MATCH($B$1, resultados!$A$1:$ZZ$1, 0))</f>
        <v/>
      </c>
      <c r="B328">
        <f>INDEX(resultados!$A$2:$ZZ$572, 322, MATCH($B$2, resultados!$A$1:$ZZ$1, 0))</f>
        <v/>
      </c>
      <c r="C328">
        <f>INDEX(resultados!$A$2:$ZZ$572, 322, MATCH($B$3, resultados!$A$1:$ZZ$1, 0))</f>
        <v/>
      </c>
    </row>
    <row r="329">
      <c r="A329">
        <f>INDEX(resultados!$A$2:$ZZ$572, 323, MATCH($B$1, resultados!$A$1:$ZZ$1, 0))</f>
        <v/>
      </c>
      <c r="B329">
        <f>INDEX(resultados!$A$2:$ZZ$572, 323, MATCH($B$2, resultados!$A$1:$ZZ$1, 0))</f>
        <v/>
      </c>
      <c r="C329">
        <f>INDEX(resultados!$A$2:$ZZ$572, 323, MATCH($B$3, resultados!$A$1:$ZZ$1, 0))</f>
        <v/>
      </c>
    </row>
    <row r="330">
      <c r="A330">
        <f>INDEX(resultados!$A$2:$ZZ$572, 324, MATCH($B$1, resultados!$A$1:$ZZ$1, 0))</f>
        <v/>
      </c>
      <c r="B330">
        <f>INDEX(resultados!$A$2:$ZZ$572, 324, MATCH($B$2, resultados!$A$1:$ZZ$1, 0))</f>
        <v/>
      </c>
      <c r="C330">
        <f>INDEX(resultados!$A$2:$ZZ$572, 324, MATCH($B$3, resultados!$A$1:$ZZ$1, 0))</f>
        <v/>
      </c>
    </row>
    <row r="331">
      <c r="A331">
        <f>INDEX(resultados!$A$2:$ZZ$572, 325, MATCH($B$1, resultados!$A$1:$ZZ$1, 0))</f>
        <v/>
      </c>
      <c r="B331">
        <f>INDEX(resultados!$A$2:$ZZ$572, 325, MATCH($B$2, resultados!$A$1:$ZZ$1, 0))</f>
        <v/>
      </c>
      <c r="C331">
        <f>INDEX(resultados!$A$2:$ZZ$572, 325, MATCH($B$3, resultados!$A$1:$ZZ$1, 0))</f>
        <v/>
      </c>
    </row>
    <row r="332">
      <c r="A332">
        <f>INDEX(resultados!$A$2:$ZZ$572, 326, MATCH($B$1, resultados!$A$1:$ZZ$1, 0))</f>
        <v/>
      </c>
      <c r="B332">
        <f>INDEX(resultados!$A$2:$ZZ$572, 326, MATCH($B$2, resultados!$A$1:$ZZ$1, 0))</f>
        <v/>
      </c>
      <c r="C332">
        <f>INDEX(resultados!$A$2:$ZZ$572, 326, MATCH($B$3, resultados!$A$1:$ZZ$1, 0))</f>
        <v/>
      </c>
    </row>
    <row r="333">
      <c r="A333">
        <f>INDEX(resultados!$A$2:$ZZ$572, 327, MATCH($B$1, resultados!$A$1:$ZZ$1, 0))</f>
        <v/>
      </c>
      <c r="B333">
        <f>INDEX(resultados!$A$2:$ZZ$572, 327, MATCH($B$2, resultados!$A$1:$ZZ$1, 0))</f>
        <v/>
      </c>
      <c r="C333">
        <f>INDEX(resultados!$A$2:$ZZ$572, 327, MATCH($B$3, resultados!$A$1:$ZZ$1, 0))</f>
        <v/>
      </c>
    </row>
    <row r="334">
      <c r="A334">
        <f>INDEX(resultados!$A$2:$ZZ$572, 328, MATCH($B$1, resultados!$A$1:$ZZ$1, 0))</f>
        <v/>
      </c>
      <c r="B334">
        <f>INDEX(resultados!$A$2:$ZZ$572, 328, MATCH($B$2, resultados!$A$1:$ZZ$1, 0))</f>
        <v/>
      </c>
      <c r="C334">
        <f>INDEX(resultados!$A$2:$ZZ$572, 328, MATCH($B$3, resultados!$A$1:$ZZ$1, 0))</f>
        <v/>
      </c>
    </row>
    <row r="335">
      <c r="A335">
        <f>INDEX(resultados!$A$2:$ZZ$572, 329, MATCH($B$1, resultados!$A$1:$ZZ$1, 0))</f>
        <v/>
      </c>
      <c r="B335">
        <f>INDEX(resultados!$A$2:$ZZ$572, 329, MATCH($B$2, resultados!$A$1:$ZZ$1, 0))</f>
        <v/>
      </c>
      <c r="C335">
        <f>INDEX(resultados!$A$2:$ZZ$572, 329, MATCH($B$3, resultados!$A$1:$ZZ$1, 0))</f>
        <v/>
      </c>
    </row>
    <row r="336">
      <c r="A336">
        <f>INDEX(resultados!$A$2:$ZZ$572, 330, MATCH($B$1, resultados!$A$1:$ZZ$1, 0))</f>
        <v/>
      </c>
      <c r="B336">
        <f>INDEX(resultados!$A$2:$ZZ$572, 330, MATCH($B$2, resultados!$A$1:$ZZ$1, 0))</f>
        <v/>
      </c>
      <c r="C336">
        <f>INDEX(resultados!$A$2:$ZZ$572, 330, MATCH($B$3, resultados!$A$1:$ZZ$1, 0))</f>
        <v/>
      </c>
    </row>
    <row r="337">
      <c r="A337">
        <f>INDEX(resultados!$A$2:$ZZ$572, 331, MATCH($B$1, resultados!$A$1:$ZZ$1, 0))</f>
        <v/>
      </c>
      <c r="B337">
        <f>INDEX(resultados!$A$2:$ZZ$572, 331, MATCH($B$2, resultados!$A$1:$ZZ$1, 0))</f>
        <v/>
      </c>
      <c r="C337">
        <f>INDEX(resultados!$A$2:$ZZ$572, 331, MATCH($B$3, resultados!$A$1:$ZZ$1, 0))</f>
        <v/>
      </c>
    </row>
    <row r="338">
      <c r="A338">
        <f>INDEX(resultados!$A$2:$ZZ$572, 332, MATCH($B$1, resultados!$A$1:$ZZ$1, 0))</f>
        <v/>
      </c>
      <c r="B338">
        <f>INDEX(resultados!$A$2:$ZZ$572, 332, MATCH($B$2, resultados!$A$1:$ZZ$1, 0))</f>
        <v/>
      </c>
      <c r="C338">
        <f>INDEX(resultados!$A$2:$ZZ$572, 332, MATCH($B$3, resultados!$A$1:$ZZ$1, 0))</f>
        <v/>
      </c>
    </row>
    <row r="339">
      <c r="A339">
        <f>INDEX(resultados!$A$2:$ZZ$572, 333, MATCH($B$1, resultados!$A$1:$ZZ$1, 0))</f>
        <v/>
      </c>
      <c r="B339">
        <f>INDEX(resultados!$A$2:$ZZ$572, 333, MATCH($B$2, resultados!$A$1:$ZZ$1, 0))</f>
        <v/>
      </c>
      <c r="C339">
        <f>INDEX(resultados!$A$2:$ZZ$572, 333, MATCH($B$3, resultados!$A$1:$ZZ$1, 0))</f>
        <v/>
      </c>
    </row>
    <row r="340">
      <c r="A340">
        <f>INDEX(resultados!$A$2:$ZZ$572, 334, MATCH($B$1, resultados!$A$1:$ZZ$1, 0))</f>
        <v/>
      </c>
      <c r="B340">
        <f>INDEX(resultados!$A$2:$ZZ$572, 334, MATCH($B$2, resultados!$A$1:$ZZ$1, 0))</f>
        <v/>
      </c>
      <c r="C340">
        <f>INDEX(resultados!$A$2:$ZZ$572, 334, MATCH($B$3, resultados!$A$1:$ZZ$1, 0))</f>
        <v/>
      </c>
    </row>
    <row r="341">
      <c r="A341">
        <f>INDEX(resultados!$A$2:$ZZ$572, 335, MATCH($B$1, resultados!$A$1:$ZZ$1, 0))</f>
        <v/>
      </c>
      <c r="B341">
        <f>INDEX(resultados!$A$2:$ZZ$572, 335, MATCH($B$2, resultados!$A$1:$ZZ$1, 0))</f>
        <v/>
      </c>
      <c r="C341">
        <f>INDEX(resultados!$A$2:$ZZ$572, 335, MATCH($B$3, resultados!$A$1:$ZZ$1, 0))</f>
        <v/>
      </c>
    </row>
    <row r="342">
      <c r="A342">
        <f>INDEX(resultados!$A$2:$ZZ$572, 336, MATCH($B$1, resultados!$A$1:$ZZ$1, 0))</f>
        <v/>
      </c>
      <c r="B342">
        <f>INDEX(resultados!$A$2:$ZZ$572, 336, MATCH($B$2, resultados!$A$1:$ZZ$1, 0))</f>
        <v/>
      </c>
      <c r="C342">
        <f>INDEX(resultados!$A$2:$ZZ$572, 336, MATCH($B$3, resultados!$A$1:$ZZ$1, 0))</f>
        <v/>
      </c>
    </row>
    <row r="343">
      <c r="A343">
        <f>INDEX(resultados!$A$2:$ZZ$572, 337, MATCH($B$1, resultados!$A$1:$ZZ$1, 0))</f>
        <v/>
      </c>
      <c r="B343">
        <f>INDEX(resultados!$A$2:$ZZ$572, 337, MATCH($B$2, resultados!$A$1:$ZZ$1, 0))</f>
        <v/>
      </c>
      <c r="C343">
        <f>INDEX(resultados!$A$2:$ZZ$572, 337, MATCH($B$3, resultados!$A$1:$ZZ$1, 0))</f>
        <v/>
      </c>
    </row>
    <row r="344">
      <c r="A344">
        <f>INDEX(resultados!$A$2:$ZZ$572, 338, MATCH($B$1, resultados!$A$1:$ZZ$1, 0))</f>
        <v/>
      </c>
      <c r="B344">
        <f>INDEX(resultados!$A$2:$ZZ$572, 338, MATCH($B$2, resultados!$A$1:$ZZ$1, 0))</f>
        <v/>
      </c>
      <c r="C344">
        <f>INDEX(resultados!$A$2:$ZZ$572, 338, MATCH($B$3, resultados!$A$1:$ZZ$1, 0))</f>
        <v/>
      </c>
    </row>
    <row r="345">
      <c r="A345">
        <f>INDEX(resultados!$A$2:$ZZ$572, 339, MATCH($B$1, resultados!$A$1:$ZZ$1, 0))</f>
        <v/>
      </c>
      <c r="B345">
        <f>INDEX(resultados!$A$2:$ZZ$572, 339, MATCH($B$2, resultados!$A$1:$ZZ$1, 0))</f>
        <v/>
      </c>
      <c r="C345">
        <f>INDEX(resultados!$A$2:$ZZ$572, 339, MATCH($B$3, resultados!$A$1:$ZZ$1, 0))</f>
        <v/>
      </c>
    </row>
    <row r="346">
      <c r="A346">
        <f>INDEX(resultados!$A$2:$ZZ$572, 340, MATCH($B$1, resultados!$A$1:$ZZ$1, 0))</f>
        <v/>
      </c>
      <c r="B346">
        <f>INDEX(resultados!$A$2:$ZZ$572, 340, MATCH($B$2, resultados!$A$1:$ZZ$1, 0))</f>
        <v/>
      </c>
      <c r="C346">
        <f>INDEX(resultados!$A$2:$ZZ$572, 340, MATCH($B$3, resultados!$A$1:$ZZ$1, 0))</f>
        <v/>
      </c>
    </row>
    <row r="347">
      <c r="A347">
        <f>INDEX(resultados!$A$2:$ZZ$572, 341, MATCH($B$1, resultados!$A$1:$ZZ$1, 0))</f>
        <v/>
      </c>
      <c r="B347">
        <f>INDEX(resultados!$A$2:$ZZ$572, 341, MATCH($B$2, resultados!$A$1:$ZZ$1, 0))</f>
        <v/>
      </c>
      <c r="C347">
        <f>INDEX(resultados!$A$2:$ZZ$572, 341, MATCH($B$3, resultados!$A$1:$ZZ$1, 0))</f>
        <v/>
      </c>
    </row>
    <row r="348">
      <c r="A348">
        <f>INDEX(resultados!$A$2:$ZZ$572, 342, MATCH($B$1, resultados!$A$1:$ZZ$1, 0))</f>
        <v/>
      </c>
      <c r="B348">
        <f>INDEX(resultados!$A$2:$ZZ$572, 342, MATCH($B$2, resultados!$A$1:$ZZ$1, 0))</f>
        <v/>
      </c>
      <c r="C348">
        <f>INDEX(resultados!$A$2:$ZZ$572, 342, MATCH($B$3, resultados!$A$1:$ZZ$1, 0))</f>
        <v/>
      </c>
    </row>
    <row r="349">
      <c r="A349">
        <f>INDEX(resultados!$A$2:$ZZ$572, 343, MATCH($B$1, resultados!$A$1:$ZZ$1, 0))</f>
        <v/>
      </c>
      <c r="B349">
        <f>INDEX(resultados!$A$2:$ZZ$572, 343, MATCH($B$2, resultados!$A$1:$ZZ$1, 0))</f>
        <v/>
      </c>
      <c r="C349">
        <f>INDEX(resultados!$A$2:$ZZ$572, 343, MATCH($B$3, resultados!$A$1:$ZZ$1, 0))</f>
        <v/>
      </c>
    </row>
    <row r="350">
      <c r="A350">
        <f>INDEX(resultados!$A$2:$ZZ$572, 344, MATCH($B$1, resultados!$A$1:$ZZ$1, 0))</f>
        <v/>
      </c>
      <c r="B350">
        <f>INDEX(resultados!$A$2:$ZZ$572, 344, MATCH($B$2, resultados!$A$1:$ZZ$1, 0))</f>
        <v/>
      </c>
      <c r="C350">
        <f>INDEX(resultados!$A$2:$ZZ$572, 344, MATCH($B$3, resultados!$A$1:$ZZ$1, 0))</f>
        <v/>
      </c>
    </row>
    <row r="351">
      <c r="A351">
        <f>INDEX(resultados!$A$2:$ZZ$572, 345, MATCH($B$1, resultados!$A$1:$ZZ$1, 0))</f>
        <v/>
      </c>
      <c r="B351">
        <f>INDEX(resultados!$A$2:$ZZ$572, 345, MATCH($B$2, resultados!$A$1:$ZZ$1, 0))</f>
        <v/>
      </c>
      <c r="C351">
        <f>INDEX(resultados!$A$2:$ZZ$572, 345, MATCH($B$3, resultados!$A$1:$ZZ$1, 0))</f>
        <v/>
      </c>
    </row>
    <row r="352">
      <c r="A352">
        <f>INDEX(resultados!$A$2:$ZZ$572, 346, MATCH($B$1, resultados!$A$1:$ZZ$1, 0))</f>
        <v/>
      </c>
      <c r="B352">
        <f>INDEX(resultados!$A$2:$ZZ$572, 346, MATCH($B$2, resultados!$A$1:$ZZ$1, 0))</f>
        <v/>
      </c>
      <c r="C352">
        <f>INDEX(resultados!$A$2:$ZZ$572, 346, MATCH($B$3, resultados!$A$1:$ZZ$1, 0))</f>
        <v/>
      </c>
    </row>
    <row r="353">
      <c r="A353">
        <f>INDEX(resultados!$A$2:$ZZ$572, 347, MATCH($B$1, resultados!$A$1:$ZZ$1, 0))</f>
        <v/>
      </c>
      <c r="B353">
        <f>INDEX(resultados!$A$2:$ZZ$572, 347, MATCH($B$2, resultados!$A$1:$ZZ$1, 0))</f>
        <v/>
      </c>
      <c r="C353">
        <f>INDEX(resultados!$A$2:$ZZ$572, 347, MATCH($B$3, resultados!$A$1:$ZZ$1, 0))</f>
        <v/>
      </c>
    </row>
    <row r="354">
      <c r="A354">
        <f>INDEX(resultados!$A$2:$ZZ$572, 348, MATCH($B$1, resultados!$A$1:$ZZ$1, 0))</f>
        <v/>
      </c>
      <c r="B354">
        <f>INDEX(resultados!$A$2:$ZZ$572, 348, MATCH($B$2, resultados!$A$1:$ZZ$1, 0))</f>
        <v/>
      </c>
      <c r="C354">
        <f>INDEX(resultados!$A$2:$ZZ$572, 348, MATCH($B$3, resultados!$A$1:$ZZ$1, 0))</f>
        <v/>
      </c>
    </row>
    <row r="355">
      <c r="A355">
        <f>INDEX(resultados!$A$2:$ZZ$572, 349, MATCH($B$1, resultados!$A$1:$ZZ$1, 0))</f>
        <v/>
      </c>
      <c r="B355">
        <f>INDEX(resultados!$A$2:$ZZ$572, 349, MATCH($B$2, resultados!$A$1:$ZZ$1, 0))</f>
        <v/>
      </c>
      <c r="C355">
        <f>INDEX(resultados!$A$2:$ZZ$572, 349, MATCH($B$3, resultados!$A$1:$ZZ$1, 0))</f>
        <v/>
      </c>
    </row>
    <row r="356">
      <c r="A356">
        <f>INDEX(resultados!$A$2:$ZZ$572, 350, MATCH($B$1, resultados!$A$1:$ZZ$1, 0))</f>
        <v/>
      </c>
      <c r="B356">
        <f>INDEX(resultados!$A$2:$ZZ$572, 350, MATCH($B$2, resultados!$A$1:$ZZ$1, 0))</f>
        <v/>
      </c>
      <c r="C356">
        <f>INDEX(resultados!$A$2:$ZZ$572, 350, MATCH($B$3, resultados!$A$1:$ZZ$1, 0))</f>
        <v/>
      </c>
    </row>
    <row r="357">
      <c r="A357">
        <f>INDEX(resultados!$A$2:$ZZ$572, 351, MATCH($B$1, resultados!$A$1:$ZZ$1, 0))</f>
        <v/>
      </c>
      <c r="B357">
        <f>INDEX(resultados!$A$2:$ZZ$572, 351, MATCH($B$2, resultados!$A$1:$ZZ$1, 0))</f>
        <v/>
      </c>
      <c r="C357">
        <f>INDEX(resultados!$A$2:$ZZ$572, 351, MATCH($B$3, resultados!$A$1:$ZZ$1, 0))</f>
        <v/>
      </c>
    </row>
    <row r="358">
      <c r="A358">
        <f>INDEX(resultados!$A$2:$ZZ$572, 352, MATCH($B$1, resultados!$A$1:$ZZ$1, 0))</f>
        <v/>
      </c>
      <c r="B358">
        <f>INDEX(resultados!$A$2:$ZZ$572, 352, MATCH($B$2, resultados!$A$1:$ZZ$1, 0))</f>
        <v/>
      </c>
      <c r="C358">
        <f>INDEX(resultados!$A$2:$ZZ$572, 352, MATCH($B$3, resultados!$A$1:$ZZ$1, 0))</f>
        <v/>
      </c>
    </row>
    <row r="359">
      <c r="A359">
        <f>INDEX(resultados!$A$2:$ZZ$572, 353, MATCH($B$1, resultados!$A$1:$ZZ$1, 0))</f>
        <v/>
      </c>
      <c r="B359">
        <f>INDEX(resultados!$A$2:$ZZ$572, 353, MATCH($B$2, resultados!$A$1:$ZZ$1, 0))</f>
        <v/>
      </c>
      <c r="C359">
        <f>INDEX(resultados!$A$2:$ZZ$572, 353, MATCH($B$3, resultados!$A$1:$ZZ$1, 0))</f>
        <v/>
      </c>
    </row>
    <row r="360">
      <c r="A360">
        <f>INDEX(resultados!$A$2:$ZZ$572, 354, MATCH($B$1, resultados!$A$1:$ZZ$1, 0))</f>
        <v/>
      </c>
      <c r="B360">
        <f>INDEX(resultados!$A$2:$ZZ$572, 354, MATCH($B$2, resultados!$A$1:$ZZ$1, 0))</f>
        <v/>
      </c>
      <c r="C360">
        <f>INDEX(resultados!$A$2:$ZZ$572, 354, MATCH($B$3, resultados!$A$1:$ZZ$1, 0))</f>
        <v/>
      </c>
    </row>
    <row r="361">
      <c r="A361">
        <f>INDEX(resultados!$A$2:$ZZ$572, 355, MATCH($B$1, resultados!$A$1:$ZZ$1, 0))</f>
        <v/>
      </c>
      <c r="B361">
        <f>INDEX(resultados!$A$2:$ZZ$572, 355, MATCH($B$2, resultados!$A$1:$ZZ$1, 0))</f>
        <v/>
      </c>
      <c r="C361">
        <f>INDEX(resultados!$A$2:$ZZ$572, 355, MATCH($B$3, resultados!$A$1:$ZZ$1, 0))</f>
        <v/>
      </c>
    </row>
    <row r="362">
      <c r="A362">
        <f>INDEX(resultados!$A$2:$ZZ$572, 356, MATCH($B$1, resultados!$A$1:$ZZ$1, 0))</f>
        <v/>
      </c>
      <c r="B362">
        <f>INDEX(resultados!$A$2:$ZZ$572, 356, MATCH($B$2, resultados!$A$1:$ZZ$1, 0))</f>
        <v/>
      </c>
      <c r="C362">
        <f>INDEX(resultados!$A$2:$ZZ$572, 356, MATCH($B$3, resultados!$A$1:$ZZ$1, 0))</f>
        <v/>
      </c>
    </row>
    <row r="363">
      <c r="A363">
        <f>INDEX(resultados!$A$2:$ZZ$572, 357, MATCH($B$1, resultados!$A$1:$ZZ$1, 0))</f>
        <v/>
      </c>
      <c r="B363">
        <f>INDEX(resultados!$A$2:$ZZ$572, 357, MATCH($B$2, resultados!$A$1:$ZZ$1, 0))</f>
        <v/>
      </c>
      <c r="C363">
        <f>INDEX(resultados!$A$2:$ZZ$572, 357, MATCH($B$3, resultados!$A$1:$ZZ$1, 0))</f>
        <v/>
      </c>
    </row>
    <row r="364">
      <c r="A364">
        <f>INDEX(resultados!$A$2:$ZZ$572, 358, MATCH($B$1, resultados!$A$1:$ZZ$1, 0))</f>
        <v/>
      </c>
      <c r="B364">
        <f>INDEX(resultados!$A$2:$ZZ$572, 358, MATCH($B$2, resultados!$A$1:$ZZ$1, 0))</f>
        <v/>
      </c>
      <c r="C364">
        <f>INDEX(resultados!$A$2:$ZZ$572, 358, MATCH($B$3, resultados!$A$1:$ZZ$1, 0))</f>
        <v/>
      </c>
    </row>
    <row r="365">
      <c r="A365">
        <f>INDEX(resultados!$A$2:$ZZ$572, 359, MATCH($B$1, resultados!$A$1:$ZZ$1, 0))</f>
        <v/>
      </c>
      <c r="B365">
        <f>INDEX(resultados!$A$2:$ZZ$572, 359, MATCH($B$2, resultados!$A$1:$ZZ$1, 0))</f>
        <v/>
      </c>
      <c r="C365">
        <f>INDEX(resultados!$A$2:$ZZ$572, 359, MATCH($B$3, resultados!$A$1:$ZZ$1, 0))</f>
        <v/>
      </c>
    </row>
    <row r="366">
      <c r="A366">
        <f>INDEX(resultados!$A$2:$ZZ$572, 360, MATCH($B$1, resultados!$A$1:$ZZ$1, 0))</f>
        <v/>
      </c>
      <c r="B366">
        <f>INDEX(resultados!$A$2:$ZZ$572, 360, MATCH($B$2, resultados!$A$1:$ZZ$1, 0))</f>
        <v/>
      </c>
      <c r="C366">
        <f>INDEX(resultados!$A$2:$ZZ$572, 360, MATCH($B$3, resultados!$A$1:$ZZ$1, 0))</f>
        <v/>
      </c>
    </row>
    <row r="367">
      <c r="A367">
        <f>INDEX(resultados!$A$2:$ZZ$572, 361, MATCH($B$1, resultados!$A$1:$ZZ$1, 0))</f>
        <v/>
      </c>
      <c r="B367">
        <f>INDEX(resultados!$A$2:$ZZ$572, 361, MATCH($B$2, resultados!$A$1:$ZZ$1, 0))</f>
        <v/>
      </c>
      <c r="C367">
        <f>INDEX(resultados!$A$2:$ZZ$572, 361, MATCH($B$3, resultados!$A$1:$ZZ$1, 0))</f>
        <v/>
      </c>
    </row>
    <row r="368">
      <c r="A368">
        <f>INDEX(resultados!$A$2:$ZZ$572, 362, MATCH($B$1, resultados!$A$1:$ZZ$1, 0))</f>
        <v/>
      </c>
      <c r="B368">
        <f>INDEX(resultados!$A$2:$ZZ$572, 362, MATCH($B$2, resultados!$A$1:$ZZ$1, 0))</f>
        <v/>
      </c>
      <c r="C368">
        <f>INDEX(resultados!$A$2:$ZZ$572, 362, MATCH($B$3, resultados!$A$1:$ZZ$1, 0))</f>
        <v/>
      </c>
    </row>
    <row r="369">
      <c r="A369">
        <f>INDEX(resultados!$A$2:$ZZ$572, 363, MATCH($B$1, resultados!$A$1:$ZZ$1, 0))</f>
        <v/>
      </c>
      <c r="B369">
        <f>INDEX(resultados!$A$2:$ZZ$572, 363, MATCH($B$2, resultados!$A$1:$ZZ$1, 0))</f>
        <v/>
      </c>
      <c r="C369">
        <f>INDEX(resultados!$A$2:$ZZ$572, 363, MATCH($B$3, resultados!$A$1:$ZZ$1, 0))</f>
        <v/>
      </c>
    </row>
    <row r="370">
      <c r="A370">
        <f>INDEX(resultados!$A$2:$ZZ$572, 364, MATCH($B$1, resultados!$A$1:$ZZ$1, 0))</f>
        <v/>
      </c>
      <c r="B370">
        <f>INDEX(resultados!$A$2:$ZZ$572, 364, MATCH($B$2, resultados!$A$1:$ZZ$1, 0))</f>
        <v/>
      </c>
      <c r="C370">
        <f>INDEX(resultados!$A$2:$ZZ$572, 364, MATCH($B$3, resultados!$A$1:$ZZ$1, 0))</f>
        <v/>
      </c>
    </row>
    <row r="371">
      <c r="A371">
        <f>INDEX(resultados!$A$2:$ZZ$572, 365, MATCH($B$1, resultados!$A$1:$ZZ$1, 0))</f>
        <v/>
      </c>
      <c r="B371">
        <f>INDEX(resultados!$A$2:$ZZ$572, 365, MATCH($B$2, resultados!$A$1:$ZZ$1, 0))</f>
        <v/>
      </c>
      <c r="C371">
        <f>INDEX(resultados!$A$2:$ZZ$572, 365, MATCH($B$3, resultados!$A$1:$ZZ$1, 0))</f>
        <v/>
      </c>
    </row>
    <row r="372">
      <c r="A372">
        <f>INDEX(resultados!$A$2:$ZZ$572, 366, MATCH($B$1, resultados!$A$1:$ZZ$1, 0))</f>
        <v/>
      </c>
      <c r="B372">
        <f>INDEX(resultados!$A$2:$ZZ$572, 366, MATCH($B$2, resultados!$A$1:$ZZ$1, 0))</f>
        <v/>
      </c>
      <c r="C372">
        <f>INDEX(resultados!$A$2:$ZZ$572, 366, MATCH($B$3, resultados!$A$1:$ZZ$1, 0))</f>
        <v/>
      </c>
    </row>
    <row r="373">
      <c r="A373">
        <f>INDEX(resultados!$A$2:$ZZ$572, 367, MATCH($B$1, resultados!$A$1:$ZZ$1, 0))</f>
        <v/>
      </c>
      <c r="B373">
        <f>INDEX(resultados!$A$2:$ZZ$572, 367, MATCH($B$2, resultados!$A$1:$ZZ$1, 0))</f>
        <v/>
      </c>
      <c r="C373">
        <f>INDEX(resultados!$A$2:$ZZ$572, 367, MATCH($B$3, resultados!$A$1:$ZZ$1, 0))</f>
        <v/>
      </c>
    </row>
    <row r="374">
      <c r="A374">
        <f>INDEX(resultados!$A$2:$ZZ$572, 368, MATCH($B$1, resultados!$A$1:$ZZ$1, 0))</f>
        <v/>
      </c>
      <c r="B374">
        <f>INDEX(resultados!$A$2:$ZZ$572, 368, MATCH($B$2, resultados!$A$1:$ZZ$1, 0))</f>
        <v/>
      </c>
      <c r="C374">
        <f>INDEX(resultados!$A$2:$ZZ$572, 368, MATCH($B$3, resultados!$A$1:$ZZ$1, 0))</f>
        <v/>
      </c>
    </row>
    <row r="375">
      <c r="A375">
        <f>INDEX(resultados!$A$2:$ZZ$572, 369, MATCH($B$1, resultados!$A$1:$ZZ$1, 0))</f>
        <v/>
      </c>
      <c r="B375">
        <f>INDEX(resultados!$A$2:$ZZ$572, 369, MATCH($B$2, resultados!$A$1:$ZZ$1, 0))</f>
        <v/>
      </c>
      <c r="C375">
        <f>INDEX(resultados!$A$2:$ZZ$572, 369, MATCH($B$3, resultados!$A$1:$ZZ$1, 0))</f>
        <v/>
      </c>
    </row>
    <row r="376">
      <c r="A376">
        <f>INDEX(resultados!$A$2:$ZZ$572, 370, MATCH($B$1, resultados!$A$1:$ZZ$1, 0))</f>
        <v/>
      </c>
      <c r="B376">
        <f>INDEX(resultados!$A$2:$ZZ$572, 370, MATCH($B$2, resultados!$A$1:$ZZ$1, 0))</f>
        <v/>
      </c>
      <c r="C376">
        <f>INDEX(resultados!$A$2:$ZZ$572, 370, MATCH($B$3, resultados!$A$1:$ZZ$1, 0))</f>
        <v/>
      </c>
    </row>
    <row r="377">
      <c r="A377">
        <f>INDEX(resultados!$A$2:$ZZ$572, 371, MATCH($B$1, resultados!$A$1:$ZZ$1, 0))</f>
        <v/>
      </c>
      <c r="B377">
        <f>INDEX(resultados!$A$2:$ZZ$572, 371, MATCH($B$2, resultados!$A$1:$ZZ$1, 0))</f>
        <v/>
      </c>
      <c r="C377">
        <f>INDEX(resultados!$A$2:$ZZ$572, 371, MATCH($B$3, resultados!$A$1:$ZZ$1, 0))</f>
        <v/>
      </c>
    </row>
    <row r="378">
      <c r="A378">
        <f>INDEX(resultados!$A$2:$ZZ$572, 372, MATCH($B$1, resultados!$A$1:$ZZ$1, 0))</f>
        <v/>
      </c>
      <c r="B378">
        <f>INDEX(resultados!$A$2:$ZZ$572, 372, MATCH($B$2, resultados!$A$1:$ZZ$1, 0))</f>
        <v/>
      </c>
      <c r="C378">
        <f>INDEX(resultados!$A$2:$ZZ$572, 372, MATCH($B$3, resultados!$A$1:$ZZ$1, 0))</f>
        <v/>
      </c>
    </row>
    <row r="379">
      <c r="A379">
        <f>INDEX(resultados!$A$2:$ZZ$572, 373, MATCH($B$1, resultados!$A$1:$ZZ$1, 0))</f>
        <v/>
      </c>
      <c r="B379">
        <f>INDEX(resultados!$A$2:$ZZ$572, 373, MATCH($B$2, resultados!$A$1:$ZZ$1, 0))</f>
        <v/>
      </c>
      <c r="C379">
        <f>INDEX(resultados!$A$2:$ZZ$572, 373, MATCH($B$3, resultados!$A$1:$ZZ$1, 0))</f>
        <v/>
      </c>
    </row>
    <row r="380">
      <c r="A380">
        <f>INDEX(resultados!$A$2:$ZZ$572, 374, MATCH($B$1, resultados!$A$1:$ZZ$1, 0))</f>
        <v/>
      </c>
      <c r="B380">
        <f>INDEX(resultados!$A$2:$ZZ$572, 374, MATCH($B$2, resultados!$A$1:$ZZ$1, 0))</f>
        <v/>
      </c>
      <c r="C380">
        <f>INDEX(resultados!$A$2:$ZZ$572, 374, MATCH($B$3, resultados!$A$1:$ZZ$1, 0))</f>
        <v/>
      </c>
    </row>
    <row r="381">
      <c r="A381">
        <f>INDEX(resultados!$A$2:$ZZ$572, 375, MATCH($B$1, resultados!$A$1:$ZZ$1, 0))</f>
        <v/>
      </c>
      <c r="B381">
        <f>INDEX(resultados!$A$2:$ZZ$572, 375, MATCH($B$2, resultados!$A$1:$ZZ$1, 0))</f>
        <v/>
      </c>
      <c r="C381">
        <f>INDEX(resultados!$A$2:$ZZ$572, 375, MATCH($B$3, resultados!$A$1:$ZZ$1, 0))</f>
        <v/>
      </c>
    </row>
    <row r="382">
      <c r="A382">
        <f>INDEX(resultados!$A$2:$ZZ$572, 376, MATCH($B$1, resultados!$A$1:$ZZ$1, 0))</f>
        <v/>
      </c>
      <c r="B382">
        <f>INDEX(resultados!$A$2:$ZZ$572, 376, MATCH($B$2, resultados!$A$1:$ZZ$1, 0))</f>
        <v/>
      </c>
      <c r="C382">
        <f>INDEX(resultados!$A$2:$ZZ$572, 376, MATCH($B$3, resultados!$A$1:$ZZ$1, 0))</f>
        <v/>
      </c>
    </row>
    <row r="383">
      <c r="A383">
        <f>INDEX(resultados!$A$2:$ZZ$572, 377, MATCH($B$1, resultados!$A$1:$ZZ$1, 0))</f>
        <v/>
      </c>
      <c r="B383">
        <f>INDEX(resultados!$A$2:$ZZ$572, 377, MATCH($B$2, resultados!$A$1:$ZZ$1, 0))</f>
        <v/>
      </c>
      <c r="C383">
        <f>INDEX(resultados!$A$2:$ZZ$572, 377, MATCH($B$3, resultados!$A$1:$ZZ$1, 0))</f>
        <v/>
      </c>
    </row>
    <row r="384">
      <c r="A384">
        <f>INDEX(resultados!$A$2:$ZZ$572, 378, MATCH($B$1, resultados!$A$1:$ZZ$1, 0))</f>
        <v/>
      </c>
      <c r="B384">
        <f>INDEX(resultados!$A$2:$ZZ$572, 378, MATCH($B$2, resultados!$A$1:$ZZ$1, 0))</f>
        <v/>
      </c>
      <c r="C384">
        <f>INDEX(resultados!$A$2:$ZZ$572, 378, MATCH($B$3, resultados!$A$1:$ZZ$1, 0))</f>
        <v/>
      </c>
    </row>
    <row r="385">
      <c r="A385">
        <f>INDEX(resultados!$A$2:$ZZ$572, 379, MATCH($B$1, resultados!$A$1:$ZZ$1, 0))</f>
        <v/>
      </c>
      <c r="B385">
        <f>INDEX(resultados!$A$2:$ZZ$572, 379, MATCH($B$2, resultados!$A$1:$ZZ$1, 0))</f>
        <v/>
      </c>
      <c r="C385">
        <f>INDEX(resultados!$A$2:$ZZ$572, 379, MATCH($B$3, resultados!$A$1:$ZZ$1, 0))</f>
        <v/>
      </c>
    </row>
    <row r="386">
      <c r="A386">
        <f>INDEX(resultados!$A$2:$ZZ$572, 380, MATCH($B$1, resultados!$A$1:$ZZ$1, 0))</f>
        <v/>
      </c>
      <c r="B386">
        <f>INDEX(resultados!$A$2:$ZZ$572, 380, MATCH($B$2, resultados!$A$1:$ZZ$1, 0))</f>
        <v/>
      </c>
      <c r="C386">
        <f>INDEX(resultados!$A$2:$ZZ$572, 380, MATCH($B$3, resultados!$A$1:$ZZ$1, 0))</f>
        <v/>
      </c>
    </row>
    <row r="387">
      <c r="A387">
        <f>INDEX(resultados!$A$2:$ZZ$572, 381, MATCH($B$1, resultados!$A$1:$ZZ$1, 0))</f>
        <v/>
      </c>
      <c r="B387">
        <f>INDEX(resultados!$A$2:$ZZ$572, 381, MATCH($B$2, resultados!$A$1:$ZZ$1, 0))</f>
        <v/>
      </c>
      <c r="C387">
        <f>INDEX(resultados!$A$2:$ZZ$572, 381, MATCH($B$3, resultados!$A$1:$ZZ$1, 0))</f>
        <v/>
      </c>
    </row>
    <row r="388">
      <c r="A388">
        <f>INDEX(resultados!$A$2:$ZZ$572, 382, MATCH($B$1, resultados!$A$1:$ZZ$1, 0))</f>
        <v/>
      </c>
      <c r="B388">
        <f>INDEX(resultados!$A$2:$ZZ$572, 382, MATCH($B$2, resultados!$A$1:$ZZ$1, 0))</f>
        <v/>
      </c>
      <c r="C388">
        <f>INDEX(resultados!$A$2:$ZZ$572, 382, MATCH($B$3, resultados!$A$1:$ZZ$1, 0))</f>
        <v/>
      </c>
    </row>
    <row r="389">
      <c r="A389">
        <f>INDEX(resultados!$A$2:$ZZ$572, 383, MATCH($B$1, resultados!$A$1:$ZZ$1, 0))</f>
        <v/>
      </c>
      <c r="B389">
        <f>INDEX(resultados!$A$2:$ZZ$572, 383, MATCH($B$2, resultados!$A$1:$ZZ$1, 0))</f>
        <v/>
      </c>
      <c r="C389">
        <f>INDEX(resultados!$A$2:$ZZ$572, 383, MATCH($B$3, resultados!$A$1:$ZZ$1, 0))</f>
        <v/>
      </c>
    </row>
    <row r="390">
      <c r="A390">
        <f>INDEX(resultados!$A$2:$ZZ$572, 384, MATCH($B$1, resultados!$A$1:$ZZ$1, 0))</f>
        <v/>
      </c>
      <c r="B390">
        <f>INDEX(resultados!$A$2:$ZZ$572, 384, MATCH($B$2, resultados!$A$1:$ZZ$1, 0))</f>
        <v/>
      </c>
      <c r="C390">
        <f>INDEX(resultados!$A$2:$ZZ$572, 384, MATCH($B$3, resultados!$A$1:$ZZ$1, 0))</f>
        <v/>
      </c>
    </row>
    <row r="391">
      <c r="A391">
        <f>INDEX(resultados!$A$2:$ZZ$572, 385, MATCH($B$1, resultados!$A$1:$ZZ$1, 0))</f>
        <v/>
      </c>
      <c r="B391">
        <f>INDEX(resultados!$A$2:$ZZ$572, 385, MATCH($B$2, resultados!$A$1:$ZZ$1, 0))</f>
        <v/>
      </c>
      <c r="C391">
        <f>INDEX(resultados!$A$2:$ZZ$572, 385, MATCH($B$3, resultados!$A$1:$ZZ$1, 0))</f>
        <v/>
      </c>
    </row>
    <row r="392">
      <c r="A392">
        <f>INDEX(resultados!$A$2:$ZZ$572, 386, MATCH($B$1, resultados!$A$1:$ZZ$1, 0))</f>
        <v/>
      </c>
      <c r="B392">
        <f>INDEX(resultados!$A$2:$ZZ$572, 386, MATCH($B$2, resultados!$A$1:$ZZ$1, 0))</f>
        <v/>
      </c>
      <c r="C392">
        <f>INDEX(resultados!$A$2:$ZZ$572, 386, MATCH($B$3, resultados!$A$1:$ZZ$1, 0))</f>
        <v/>
      </c>
    </row>
    <row r="393">
      <c r="A393">
        <f>INDEX(resultados!$A$2:$ZZ$572, 387, MATCH($B$1, resultados!$A$1:$ZZ$1, 0))</f>
        <v/>
      </c>
      <c r="B393">
        <f>INDEX(resultados!$A$2:$ZZ$572, 387, MATCH($B$2, resultados!$A$1:$ZZ$1, 0))</f>
        <v/>
      </c>
      <c r="C393">
        <f>INDEX(resultados!$A$2:$ZZ$572, 387, MATCH($B$3, resultados!$A$1:$ZZ$1, 0))</f>
        <v/>
      </c>
    </row>
    <row r="394">
      <c r="A394">
        <f>INDEX(resultados!$A$2:$ZZ$572, 388, MATCH($B$1, resultados!$A$1:$ZZ$1, 0))</f>
        <v/>
      </c>
      <c r="B394">
        <f>INDEX(resultados!$A$2:$ZZ$572, 388, MATCH($B$2, resultados!$A$1:$ZZ$1, 0))</f>
        <v/>
      </c>
      <c r="C394">
        <f>INDEX(resultados!$A$2:$ZZ$572, 388, MATCH($B$3, resultados!$A$1:$ZZ$1, 0))</f>
        <v/>
      </c>
    </row>
    <row r="395">
      <c r="A395">
        <f>INDEX(resultados!$A$2:$ZZ$572, 389, MATCH($B$1, resultados!$A$1:$ZZ$1, 0))</f>
        <v/>
      </c>
      <c r="B395">
        <f>INDEX(resultados!$A$2:$ZZ$572, 389, MATCH($B$2, resultados!$A$1:$ZZ$1, 0))</f>
        <v/>
      </c>
      <c r="C395">
        <f>INDEX(resultados!$A$2:$ZZ$572, 389, MATCH($B$3, resultados!$A$1:$ZZ$1, 0))</f>
        <v/>
      </c>
    </row>
    <row r="396">
      <c r="A396">
        <f>INDEX(resultados!$A$2:$ZZ$572, 390, MATCH($B$1, resultados!$A$1:$ZZ$1, 0))</f>
        <v/>
      </c>
      <c r="B396">
        <f>INDEX(resultados!$A$2:$ZZ$572, 390, MATCH($B$2, resultados!$A$1:$ZZ$1, 0))</f>
        <v/>
      </c>
      <c r="C396">
        <f>INDEX(resultados!$A$2:$ZZ$572, 390, MATCH($B$3, resultados!$A$1:$ZZ$1, 0))</f>
        <v/>
      </c>
    </row>
    <row r="397">
      <c r="A397">
        <f>INDEX(resultados!$A$2:$ZZ$572, 391, MATCH($B$1, resultados!$A$1:$ZZ$1, 0))</f>
        <v/>
      </c>
      <c r="B397">
        <f>INDEX(resultados!$A$2:$ZZ$572, 391, MATCH($B$2, resultados!$A$1:$ZZ$1, 0))</f>
        <v/>
      </c>
      <c r="C397">
        <f>INDEX(resultados!$A$2:$ZZ$572, 391, MATCH($B$3, resultados!$A$1:$ZZ$1, 0))</f>
        <v/>
      </c>
    </row>
    <row r="398">
      <c r="A398">
        <f>INDEX(resultados!$A$2:$ZZ$572, 392, MATCH($B$1, resultados!$A$1:$ZZ$1, 0))</f>
        <v/>
      </c>
      <c r="B398">
        <f>INDEX(resultados!$A$2:$ZZ$572, 392, MATCH($B$2, resultados!$A$1:$ZZ$1, 0))</f>
        <v/>
      </c>
      <c r="C398">
        <f>INDEX(resultados!$A$2:$ZZ$572, 392, MATCH($B$3, resultados!$A$1:$ZZ$1, 0))</f>
        <v/>
      </c>
    </row>
    <row r="399">
      <c r="A399">
        <f>INDEX(resultados!$A$2:$ZZ$572, 393, MATCH($B$1, resultados!$A$1:$ZZ$1, 0))</f>
        <v/>
      </c>
      <c r="B399">
        <f>INDEX(resultados!$A$2:$ZZ$572, 393, MATCH($B$2, resultados!$A$1:$ZZ$1, 0))</f>
        <v/>
      </c>
      <c r="C399">
        <f>INDEX(resultados!$A$2:$ZZ$572, 393, MATCH($B$3, resultados!$A$1:$ZZ$1, 0))</f>
        <v/>
      </c>
    </row>
    <row r="400">
      <c r="A400">
        <f>INDEX(resultados!$A$2:$ZZ$572, 394, MATCH($B$1, resultados!$A$1:$ZZ$1, 0))</f>
        <v/>
      </c>
      <c r="B400">
        <f>INDEX(resultados!$A$2:$ZZ$572, 394, MATCH($B$2, resultados!$A$1:$ZZ$1, 0))</f>
        <v/>
      </c>
      <c r="C400">
        <f>INDEX(resultados!$A$2:$ZZ$572, 394, MATCH($B$3, resultados!$A$1:$ZZ$1, 0))</f>
        <v/>
      </c>
    </row>
    <row r="401">
      <c r="A401">
        <f>INDEX(resultados!$A$2:$ZZ$572, 395, MATCH($B$1, resultados!$A$1:$ZZ$1, 0))</f>
        <v/>
      </c>
      <c r="B401">
        <f>INDEX(resultados!$A$2:$ZZ$572, 395, MATCH($B$2, resultados!$A$1:$ZZ$1, 0))</f>
        <v/>
      </c>
      <c r="C401">
        <f>INDEX(resultados!$A$2:$ZZ$572, 395, MATCH($B$3, resultados!$A$1:$ZZ$1, 0))</f>
        <v/>
      </c>
    </row>
    <row r="402">
      <c r="A402">
        <f>INDEX(resultados!$A$2:$ZZ$572, 396, MATCH($B$1, resultados!$A$1:$ZZ$1, 0))</f>
        <v/>
      </c>
      <c r="B402">
        <f>INDEX(resultados!$A$2:$ZZ$572, 396, MATCH($B$2, resultados!$A$1:$ZZ$1, 0))</f>
        <v/>
      </c>
      <c r="C402">
        <f>INDEX(resultados!$A$2:$ZZ$572, 396, MATCH($B$3, resultados!$A$1:$ZZ$1, 0))</f>
        <v/>
      </c>
    </row>
    <row r="403">
      <c r="A403">
        <f>INDEX(resultados!$A$2:$ZZ$572, 397, MATCH($B$1, resultados!$A$1:$ZZ$1, 0))</f>
        <v/>
      </c>
      <c r="B403">
        <f>INDEX(resultados!$A$2:$ZZ$572, 397, MATCH($B$2, resultados!$A$1:$ZZ$1, 0))</f>
        <v/>
      </c>
      <c r="C403">
        <f>INDEX(resultados!$A$2:$ZZ$572, 397, MATCH($B$3, resultados!$A$1:$ZZ$1, 0))</f>
        <v/>
      </c>
    </row>
    <row r="404">
      <c r="A404">
        <f>INDEX(resultados!$A$2:$ZZ$572, 398, MATCH($B$1, resultados!$A$1:$ZZ$1, 0))</f>
        <v/>
      </c>
      <c r="B404">
        <f>INDEX(resultados!$A$2:$ZZ$572, 398, MATCH($B$2, resultados!$A$1:$ZZ$1, 0))</f>
        <v/>
      </c>
      <c r="C404">
        <f>INDEX(resultados!$A$2:$ZZ$572, 398, MATCH($B$3, resultados!$A$1:$ZZ$1, 0))</f>
        <v/>
      </c>
    </row>
    <row r="405">
      <c r="A405">
        <f>INDEX(resultados!$A$2:$ZZ$572, 399, MATCH($B$1, resultados!$A$1:$ZZ$1, 0))</f>
        <v/>
      </c>
      <c r="B405">
        <f>INDEX(resultados!$A$2:$ZZ$572, 399, MATCH($B$2, resultados!$A$1:$ZZ$1, 0))</f>
        <v/>
      </c>
      <c r="C405">
        <f>INDEX(resultados!$A$2:$ZZ$572, 399, MATCH($B$3, resultados!$A$1:$ZZ$1, 0))</f>
        <v/>
      </c>
    </row>
    <row r="406">
      <c r="A406">
        <f>INDEX(resultados!$A$2:$ZZ$572, 400, MATCH($B$1, resultados!$A$1:$ZZ$1, 0))</f>
        <v/>
      </c>
      <c r="B406">
        <f>INDEX(resultados!$A$2:$ZZ$572, 400, MATCH($B$2, resultados!$A$1:$ZZ$1, 0))</f>
        <v/>
      </c>
      <c r="C406">
        <f>INDEX(resultados!$A$2:$ZZ$572, 400, MATCH($B$3, resultados!$A$1:$ZZ$1, 0))</f>
        <v/>
      </c>
    </row>
    <row r="407">
      <c r="A407">
        <f>INDEX(resultados!$A$2:$ZZ$572, 401, MATCH($B$1, resultados!$A$1:$ZZ$1, 0))</f>
        <v/>
      </c>
      <c r="B407">
        <f>INDEX(resultados!$A$2:$ZZ$572, 401, MATCH($B$2, resultados!$A$1:$ZZ$1, 0))</f>
        <v/>
      </c>
      <c r="C407">
        <f>INDEX(resultados!$A$2:$ZZ$572, 401, MATCH($B$3, resultados!$A$1:$ZZ$1, 0))</f>
        <v/>
      </c>
    </row>
    <row r="408">
      <c r="A408">
        <f>INDEX(resultados!$A$2:$ZZ$572, 402, MATCH($B$1, resultados!$A$1:$ZZ$1, 0))</f>
        <v/>
      </c>
      <c r="B408">
        <f>INDEX(resultados!$A$2:$ZZ$572, 402, MATCH($B$2, resultados!$A$1:$ZZ$1, 0))</f>
        <v/>
      </c>
      <c r="C408">
        <f>INDEX(resultados!$A$2:$ZZ$572, 402, MATCH($B$3, resultados!$A$1:$ZZ$1, 0))</f>
        <v/>
      </c>
    </row>
    <row r="409">
      <c r="A409">
        <f>INDEX(resultados!$A$2:$ZZ$572, 403, MATCH($B$1, resultados!$A$1:$ZZ$1, 0))</f>
        <v/>
      </c>
      <c r="B409">
        <f>INDEX(resultados!$A$2:$ZZ$572, 403, MATCH($B$2, resultados!$A$1:$ZZ$1, 0))</f>
        <v/>
      </c>
      <c r="C409">
        <f>INDEX(resultados!$A$2:$ZZ$572, 403, MATCH($B$3, resultados!$A$1:$ZZ$1, 0))</f>
        <v/>
      </c>
    </row>
    <row r="410">
      <c r="A410">
        <f>INDEX(resultados!$A$2:$ZZ$572, 404, MATCH($B$1, resultados!$A$1:$ZZ$1, 0))</f>
        <v/>
      </c>
      <c r="B410">
        <f>INDEX(resultados!$A$2:$ZZ$572, 404, MATCH($B$2, resultados!$A$1:$ZZ$1, 0))</f>
        <v/>
      </c>
      <c r="C410">
        <f>INDEX(resultados!$A$2:$ZZ$572, 404, MATCH($B$3, resultados!$A$1:$ZZ$1, 0))</f>
        <v/>
      </c>
    </row>
    <row r="411">
      <c r="A411">
        <f>INDEX(resultados!$A$2:$ZZ$572, 405, MATCH($B$1, resultados!$A$1:$ZZ$1, 0))</f>
        <v/>
      </c>
      <c r="B411">
        <f>INDEX(resultados!$A$2:$ZZ$572, 405, MATCH($B$2, resultados!$A$1:$ZZ$1, 0))</f>
        <v/>
      </c>
      <c r="C411">
        <f>INDEX(resultados!$A$2:$ZZ$572, 405, MATCH($B$3, resultados!$A$1:$ZZ$1, 0))</f>
        <v/>
      </c>
    </row>
    <row r="412">
      <c r="A412">
        <f>INDEX(resultados!$A$2:$ZZ$572, 406, MATCH($B$1, resultados!$A$1:$ZZ$1, 0))</f>
        <v/>
      </c>
      <c r="B412">
        <f>INDEX(resultados!$A$2:$ZZ$572, 406, MATCH($B$2, resultados!$A$1:$ZZ$1, 0))</f>
        <v/>
      </c>
      <c r="C412">
        <f>INDEX(resultados!$A$2:$ZZ$572, 406, MATCH($B$3, resultados!$A$1:$ZZ$1, 0))</f>
        <v/>
      </c>
    </row>
    <row r="413">
      <c r="A413">
        <f>INDEX(resultados!$A$2:$ZZ$572, 407, MATCH($B$1, resultados!$A$1:$ZZ$1, 0))</f>
        <v/>
      </c>
      <c r="B413">
        <f>INDEX(resultados!$A$2:$ZZ$572, 407, MATCH($B$2, resultados!$A$1:$ZZ$1, 0))</f>
        <v/>
      </c>
      <c r="C413">
        <f>INDEX(resultados!$A$2:$ZZ$572, 407, MATCH($B$3, resultados!$A$1:$ZZ$1, 0))</f>
        <v/>
      </c>
    </row>
    <row r="414">
      <c r="A414">
        <f>INDEX(resultados!$A$2:$ZZ$572, 408, MATCH($B$1, resultados!$A$1:$ZZ$1, 0))</f>
        <v/>
      </c>
      <c r="B414">
        <f>INDEX(resultados!$A$2:$ZZ$572, 408, MATCH($B$2, resultados!$A$1:$ZZ$1, 0))</f>
        <v/>
      </c>
      <c r="C414">
        <f>INDEX(resultados!$A$2:$ZZ$572, 408, MATCH($B$3, resultados!$A$1:$ZZ$1, 0))</f>
        <v/>
      </c>
    </row>
    <row r="415">
      <c r="A415">
        <f>INDEX(resultados!$A$2:$ZZ$572, 409, MATCH($B$1, resultados!$A$1:$ZZ$1, 0))</f>
        <v/>
      </c>
      <c r="B415">
        <f>INDEX(resultados!$A$2:$ZZ$572, 409, MATCH($B$2, resultados!$A$1:$ZZ$1, 0))</f>
        <v/>
      </c>
      <c r="C415">
        <f>INDEX(resultados!$A$2:$ZZ$572, 409, MATCH($B$3, resultados!$A$1:$ZZ$1, 0))</f>
        <v/>
      </c>
    </row>
    <row r="416">
      <c r="A416">
        <f>INDEX(resultados!$A$2:$ZZ$572, 410, MATCH($B$1, resultados!$A$1:$ZZ$1, 0))</f>
        <v/>
      </c>
      <c r="B416">
        <f>INDEX(resultados!$A$2:$ZZ$572, 410, MATCH($B$2, resultados!$A$1:$ZZ$1, 0))</f>
        <v/>
      </c>
      <c r="C416">
        <f>INDEX(resultados!$A$2:$ZZ$572, 410, MATCH($B$3, resultados!$A$1:$ZZ$1, 0))</f>
        <v/>
      </c>
    </row>
    <row r="417">
      <c r="A417">
        <f>INDEX(resultados!$A$2:$ZZ$572, 411, MATCH($B$1, resultados!$A$1:$ZZ$1, 0))</f>
        <v/>
      </c>
      <c r="B417">
        <f>INDEX(resultados!$A$2:$ZZ$572, 411, MATCH($B$2, resultados!$A$1:$ZZ$1, 0))</f>
        <v/>
      </c>
      <c r="C417">
        <f>INDEX(resultados!$A$2:$ZZ$572, 411, MATCH($B$3, resultados!$A$1:$ZZ$1, 0))</f>
        <v/>
      </c>
    </row>
    <row r="418">
      <c r="A418">
        <f>INDEX(resultados!$A$2:$ZZ$572, 412, MATCH($B$1, resultados!$A$1:$ZZ$1, 0))</f>
        <v/>
      </c>
      <c r="B418">
        <f>INDEX(resultados!$A$2:$ZZ$572, 412, MATCH($B$2, resultados!$A$1:$ZZ$1, 0))</f>
        <v/>
      </c>
      <c r="C418">
        <f>INDEX(resultados!$A$2:$ZZ$572, 412, MATCH($B$3, resultados!$A$1:$ZZ$1, 0))</f>
        <v/>
      </c>
    </row>
    <row r="419">
      <c r="A419">
        <f>INDEX(resultados!$A$2:$ZZ$572, 413, MATCH($B$1, resultados!$A$1:$ZZ$1, 0))</f>
        <v/>
      </c>
      <c r="B419">
        <f>INDEX(resultados!$A$2:$ZZ$572, 413, MATCH($B$2, resultados!$A$1:$ZZ$1, 0))</f>
        <v/>
      </c>
      <c r="C419">
        <f>INDEX(resultados!$A$2:$ZZ$572, 413, MATCH($B$3, resultados!$A$1:$ZZ$1, 0))</f>
        <v/>
      </c>
    </row>
    <row r="420">
      <c r="A420">
        <f>INDEX(resultados!$A$2:$ZZ$572, 414, MATCH($B$1, resultados!$A$1:$ZZ$1, 0))</f>
        <v/>
      </c>
      <c r="B420">
        <f>INDEX(resultados!$A$2:$ZZ$572, 414, MATCH($B$2, resultados!$A$1:$ZZ$1, 0))</f>
        <v/>
      </c>
      <c r="C420">
        <f>INDEX(resultados!$A$2:$ZZ$572, 414, MATCH($B$3, resultados!$A$1:$ZZ$1, 0))</f>
        <v/>
      </c>
    </row>
    <row r="421">
      <c r="A421">
        <f>INDEX(resultados!$A$2:$ZZ$572, 415, MATCH($B$1, resultados!$A$1:$ZZ$1, 0))</f>
        <v/>
      </c>
      <c r="B421">
        <f>INDEX(resultados!$A$2:$ZZ$572, 415, MATCH($B$2, resultados!$A$1:$ZZ$1, 0))</f>
        <v/>
      </c>
      <c r="C421">
        <f>INDEX(resultados!$A$2:$ZZ$572, 415, MATCH($B$3, resultados!$A$1:$ZZ$1, 0))</f>
        <v/>
      </c>
    </row>
    <row r="422">
      <c r="A422">
        <f>INDEX(resultados!$A$2:$ZZ$572, 416, MATCH($B$1, resultados!$A$1:$ZZ$1, 0))</f>
        <v/>
      </c>
      <c r="B422">
        <f>INDEX(resultados!$A$2:$ZZ$572, 416, MATCH($B$2, resultados!$A$1:$ZZ$1, 0))</f>
        <v/>
      </c>
      <c r="C422">
        <f>INDEX(resultados!$A$2:$ZZ$572, 416, MATCH($B$3, resultados!$A$1:$ZZ$1, 0))</f>
        <v/>
      </c>
    </row>
    <row r="423">
      <c r="A423">
        <f>INDEX(resultados!$A$2:$ZZ$572, 417, MATCH($B$1, resultados!$A$1:$ZZ$1, 0))</f>
        <v/>
      </c>
      <c r="B423">
        <f>INDEX(resultados!$A$2:$ZZ$572, 417, MATCH($B$2, resultados!$A$1:$ZZ$1, 0))</f>
        <v/>
      </c>
      <c r="C423">
        <f>INDEX(resultados!$A$2:$ZZ$572, 417, MATCH($B$3, resultados!$A$1:$ZZ$1, 0))</f>
        <v/>
      </c>
    </row>
    <row r="424">
      <c r="A424">
        <f>INDEX(resultados!$A$2:$ZZ$572, 418, MATCH($B$1, resultados!$A$1:$ZZ$1, 0))</f>
        <v/>
      </c>
      <c r="B424">
        <f>INDEX(resultados!$A$2:$ZZ$572, 418, MATCH($B$2, resultados!$A$1:$ZZ$1, 0))</f>
        <v/>
      </c>
      <c r="C424">
        <f>INDEX(resultados!$A$2:$ZZ$572, 418, MATCH($B$3, resultados!$A$1:$ZZ$1, 0))</f>
        <v/>
      </c>
    </row>
    <row r="425">
      <c r="A425">
        <f>INDEX(resultados!$A$2:$ZZ$572, 419, MATCH($B$1, resultados!$A$1:$ZZ$1, 0))</f>
        <v/>
      </c>
      <c r="B425">
        <f>INDEX(resultados!$A$2:$ZZ$572, 419, MATCH($B$2, resultados!$A$1:$ZZ$1, 0))</f>
        <v/>
      </c>
      <c r="C425">
        <f>INDEX(resultados!$A$2:$ZZ$572, 419, MATCH($B$3, resultados!$A$1:$ZZ$1, 0))</f>
        <v/>
      </c>
    </row>
    <row r="426">
      <c r="A426">
        <f>INDEX(resultados!$A$2:$ZZ$572, 420, MATCH($B$1, resultados!$A$1:$ZZ$1, 0))</f>
        <v/>
      </c>
      <c r="B426">
        <f>INDEX(resultados!$A$2:$ZZ$572, 420, MATCH($B$2, resultados!$A$1:$ZZ$1, 0))</f>
        <v/>
      </c>
      <c r="C426">
        <f>INDEX(resultados!$A$2:$ZZ$572, 420, MATCH($B$3, resultados!$A$1:$ZZ$1, 0))</f>
        <v/>
      </c>
    </row>
    <row r="427">
      <c r="A427">
        <f>INDEX(resultados!$A$2:$ZZ$572, 421, MATCH($B$1, resultados!$A$1:$ZZ$1, 0))</f>
        <v/>
      </c>
      <c r="B427">
        <f>INDEX(resultados!$A$2:$ZZ$572, 421, MATCH($B$2, resultados!$A$1:$ZZ$1, 0))</f>
        <v/>
      </c>
      <c r="C427">
        <f>INDEX(resultados!$A$2:$ZZ$572, 421, MATCH($B$3, resultados!$A$1:$ZZ$1, 0))</f>
        <v/>
      </c>
    </row>
    <row r="428">
      <c r="A428">
        <f>INDEX(resultados!$A$2:$ZZ$572, 422, MATCH($B$1, resultados!$A$1:$ZZ$1, 0))</f>
        <v/>
      </c>
      <c r="B428">
        <f>INDEX(resultados!$A$2:$ZZ$572, 422, MATCH($B$2, resultados!$A$1:$ZZ$1, 0))</f>
        <v/>
      </c>
      <c r="C428">
        <f>INDEX(resultados!$A$2:$ZZ$572, 422, MATCH($B$3, resultados!$A$1:$ZZ$1, 0))</f>
        <v/>
      </c>
    </row>
    <row r="429">
      <c r="A429">
        <f>INDEX(resultados!$A$2:$ZZ$572, 423, MATCH($B$1, resultados!$A$1:$ZZ$1, 0))</f>
        <v/>
      </c>
      <c r="B429">
        <f>INDEX(resultados!$A$2:$ZZ$572, 423, MATCH($B$2, resultados!$A$1:$ZZ$1, 0))</f>
        <v/>
      </c>
      <c r="C429">
        <f>INDEX(resultados!$A$2:$ZZ$572, 423, MATCH($B$3, resultados!$A$1:$ZZ$1, 0))</f>
        <v/>
      </c>
    </row>
    <row r="430">
      <c r="A430">
        <f>INDEX(resultados!$A$2:$ZZ$572, 424, MATCH($B$1, resultados!$A$1:$ZZ$1, 0))</f>
        <v/>
      </c>
      <c r="B430">
        <f>INDEX(resultados!$A$2:$ZZ$572, 424, MATCH($B$2, resultados!$A$1:$ZZ$1, 0))</f>
        <v/>
      </c>
      <c r="C430">
        <f>INDEX(resultados!$A$2:$ZZ$572, 424, MATCH($B$3, resultados!$A$1:$ZZ$1, 0))</f>
        <v/>
      </c>
    </row>
    <row r="431">
      <c r="A431">
        <f>INDEX(resultados!$A$2:$ZZ$572, 425, MATCH($B$1, resultados!$A$1:$ZZ$1, 0))</f>
        <v/>
      </c>
      <c r="B431">
        <f>INDEX(resultados!$A$2:$ZZ$572, 425, MATCH($B$2, resultados!$A$1:$ZZ$1, 0))</f>
        <v/>
      </c>
      <c r="C431">
        <f>INDEX(resultados!$A$2:$ZZ$572, 425, MATCH($B$3, resultados!$A$1:$ZZ$1, 0))</f>
        <v/>
      </c>
    </row>
    <row r="432">
      <c r="A432">
        <f>INDEX(resultados!$A$2:$ZZ$572, 426, MATCH($B$1, resultados!$A$1:$ZZ$1, 0))</f>
        <v/>
      </c>
      <c r="B432">
        <f>INDEX(resultados!$A$2:$ZZ$572, 426, MATCH($B$2, resultados!$A$1:$ZZ$1, 0))</f>
        <v/>
      </c>
      <c r="C432">
        <f>INDEX(resultados!$A$2:$ZZ$572, 426, MATCH($B$3, resultados!$A$1:$ZZ$1, 0))</f>
        <v/>
      </c>
    </row>
    <row r="433">
      <c r="A433">
        <f>INDEX(resultados!$A$2:$ZZ$572, 427, MATCH($B$1, resultados!$A$1:$ZZ$1, 0))</f>
        <v/>
      </c>
      <c r="B433">
        <f>INDEX(resultados!$A$2:$ZZ$572, 427, MATCH($B$2, resultados!$A$1:$ZZ$1, 0))</f>
        <v/>
      </c>
      <c r="C433">
        <f>INDEX(resultados!$A$2:$ZZ$572, 427, MATCH($B$3, resultados!$A$1:$ZZ$1, 0))</f>
        <v/>
      </c>
    </row>
    <row r="434">
      <c r="A434">
        <f>INDEX(resultados!$A$2:$ZZ$572, 428, MATCH($B$1, resultados!$A$1:$ZZ$1, 0))</f>
        <v/>
      </c>
      <c r="B434">
        <f>INDEX(resultados!$A$2:$ZZ$572, 428, MATCH($B$2, resultados!$A$1:$ZZ$1, 0))</f>
        <v/>
      </c>
      <c r="C434">
        <f>INDEX(resultados!$A$2:$ZZ$572, 428, MATCH($B$3, resultados!$A$1:$ZZ$1, 0))</f>
        <v/>
      </c>
    </row>
    <row r="435">
      <c r="A435">
        <f>INDEX(resultados!$A$2:$ZZ$572, 429, MATCH($B$1, resultados!$A$1:$ZZ$1, 0))</f>
        <v/>
      </c>
      <c r="B435">
        <f>INDEX(resultados!$A$2:$ZZ$572, 429, MATCH($B$2, resultados!$A$1:$ZZ$1, 0))</f>
        <v/>
      </c>
      <c r="C435">
        <f>INDEX(resultados!$A$2:$ZZ$572, 429, MATCH($B$3, resultados!$A$1:$ZZ$1, 0))</f>
        <v/>
      </c>
    </row>
    <row r="436">
      <c r="A436">
        <f>INDEX(resultados!$A$2:$ZZ$572, 430, MATCH($B$1, resultados!$A$1:$ZZ$1, 0))</f>
        <v/>
      </c>
      <c r="B436">
        <f>INDEX(resultados!$A$2:$ZZ$572, 430, MATCH($B$2, resultados!$A$1:$ZZ$1, 0))</f>
        <v/>
      </c>
      <c r="C436">
        <f>INDEX(resultados!$A$2:$ZZ$572, 430, MATCH($B$3, resultados!$A$1:$ZZ$1, 0))</f>
        <v/>
      </c>
    </row>
    <row r="437">
      <c r="A437">
        <f>INDEX(resultados!$A$2:$ZZ$572, 431, MATCH($B$1, resultados!$A$1:$ZZ$1, 0))</f>
        <v/>
      </c>
      <c r="B437">
        <f>INDEX(resultados!$A$2:$ZZ$572, 431, MATCH($B$2, resultados!$A$1:$ZZ$1, 0))</f>
        <v/>
      </c>
      <c r="C437">
        <f>INDEX(resultados!$A$2:$ZZ$572, 431, MATCH($B$3, resultados!$A$1:$ZZ$1, 0))</f>
        <v/>
      </c>
    </row>
    <row r="438">
      <c r="A438">
        <f>INDEX(resultados!$A$2:$ZZ$572, 432, MATCH($B$1, resultados!$A$1:$ZZ$1, 0))</f>
        <v/>
      </c>
      <c r="B438">
        <f>INDEX(resultados!$A$2:$ZZ$572, 432, MATCH($B$2, resultados!$A$1:$ZZ$1, 0))</f>
        <v/>
      </c>
      <c r="C438">
        <f>INDEX(resultados!$A$2:$ZZ$572, 432, MATCH($B$3, resultados!$A$1:$ZZ$1, 0))</f>
        <v/>
      </c>
    </row>
    <row r="439">
      <c r="A439">
        <f>INDEX(resultados!$A$2:$ZZ$572, 433, MATCH($B$1, resultados!$A$1:$ZZ$1, 0))</f>
        <v/>
      </c>
      <c r="B439">
        <f>INDEX(resultados!$A$2:$ZZ$572, 433, MATCH($B$2, resultados!$A$1:$ZZ$1, 0))</f>
        <v/>
      </c>
      <c r="C439">
        <f>INDEX(resultados!$A$2:$ZZ$572, 433, MATCH($B$3, resultados!$A$1:$ZZ$1, 0))</f>
        <v/>
      </c>
    </row>
    <row r="440">
      <c r="A440">
        <f>INDEX(resultados!$A$2:$ZZ$572, 434, MATCH($B$1, resultados!$A$1:$ZZ$1, 0))</f>
        <v/>
      </c>
      <c r="B440">
        <f>INDEX(resultados!$A$2:$ZZ$572, 434, MATCH($B$2, resultados!$A$1:$ZZ$1, 0))</f>
        <v/>
      </c>
      <c r="C440">
        <f>INDEX(resultados!$A$2:$ZZ$572, 434, MATCH($B$3, resultados!$A$1:$ZZ$1, 0))</f>
        <v/>
      </c>
    </row>
    <row r="441">
      <c r="A441">
        <f>INDEX(resultados!$A$2:$ZZ$572, 435, MATCH($B$1, resultados!$A$1:$ZZ$1, 0))</f>
        <v/>
      </c>
      <c r="B441">
        <f>INDEX(resultados!$A$2:$ZZ$572, 435, MATCH($B$2, resultados!$A$1:$ZZ$1, 0))</f>
        <v/>
      </c>
      <c r="C441">
        <f>INDEX(resultados!$A$2:$ZZ$572, 435, MATCH($B$3, resultados!$A$1:$ZZ$1, 0))</f>
        <v/>
      </c>
    </row>
    <row r="442">
      <c r="A442">
        <f>INDEX(resultados!$A$2:$ZZ$572, 436, MATCH($B$1, resultados!$A$1:$ZZ$1, 0))</f>
        <v/>
      </c>
      <c r="B442">
        <f>INDEX(resultados!$A$2:$ZZ$572, 436, MATCH($B$2, resultados!$A$1:$ZZ$1, 0))</f>
        <v/>
      </c>
      <c r="C442">
        <f>INDEX(resultados!$A$2:$ZZ$572, 436, MATCH($B$3, resultados!$A$1:$ZZ$1, 0))</f>
        <v/>
      </c>
    </row>
    <row r="443">
      <c r="A443">
        <f>INDEX(resultados!$A$2:$ZZ$572, 437, MATCH($B$1, resultados!$A$1:$ZZ$1, 0))</f>
        <v/>
      </c>
      <c r="B443">
        <f>INDEX(resultados!$A$2:$ZZ$572, 437, MATCH($B$2, resultados!$A$1:$ZZ$1, 0))</f>
        <v/>
      </c>
      <c r="C443">
        <f>INDEX(resultados!$A$2:$ZZ$572, 437, MATCH($B$3, resultados!$A$1:$ZZ$1, 0))</f>
        <v/>
      </c>
    </row>
    <row r="444">
      <c r="A444">
        <f>INDEX(resultados!$A$2:$ZZ$572, 438, MATCH($B$1, resultados!$A$1:$ZZ$1, 0))</f>
        <v/>
      </c>
      <c r="B444">
        <f>INDEX(resultados!$A$2:$ZZ$572, 438, MATCH($B$2, resultados!$A$1:$ZZ$1, 0))</f>
        <v/>
      </c>
      <c r="C444">
        <f>INDEX(resultados!$A$2:$ZZ$572, 438, MATCH($B$3, resultados!$A$1:$ZZ$1, 0))</f>
        <v/>
      </c>
    </row>
    <row r="445">
      <c r="A445">
        <f>INDEX(resultados!$A$2:$ZZ$572, 439, MATCH($B$1, resultados!$A$1:$ZZ$1, 0))</f>
        <v/>
      </c>
      <c r="B445">
        <f>INDEX(resultados!$A$2:$ZZ$572, 439, MATCH($B$2, resultados!$A$1:$ZZ$1, 0))</f>
        <v/>
      </c>
      <c r="C445">
        <f>INDEX(resultados!$A$2:$ZZ$572, 439, MATCH($B$3, resultados!$A$1:$ZZ$1, 0))</f>
        <v/>
      </c>
    </row>
    <row r="446">
      <c r="A446">
        <f>INDEX(resultados!$A$2:$ZZ$572, 440, MATCH($B$1, resultados!$A$1:$ZZ$1, 0))</f>
        <v/>
      </c>
      <c r="B446">
        <f>INDEX(resultados!$A$2:$ZZ$572, 440, MATCH($B$2, resultados!$A$1:$ZZ$1, 0))</f>
        <v/>
      </c>
      <c r="C446">
        <f>INDEX(resultados!$A$2:$ZZ$572, 440, MATCH($B$3, resultados!$A$1:$ZZ$1, 0))</f>
        <v/>
      </c>
    </row>
    <row r="447">
      <c r="A447">
        <f>INDEX(resultados!$A$2:$ZZ$572, 441, MATCH($B$1, resultados!$A$1:$ZZ$1, 0))</f>
        <v/>
      </c>
      <c r="B447">
        <f>INDEX(resultados!$A$2:$ZZ$572, 441, MATCH($B$2, resultados!$A$1:$ZZ$1, 0))</f>
        <v/>
      </c>
      <c r="C447">
        <f>INDEX(resultados!$A$2:$ZZ$572, 441, MATCH($B$3, resultados!$A$1:$ZZ$1, 0))</f>
        <v/>
      </c>
    </row>
    <row r="448">
      <c r="A448">
        <f>INDEX(resultados!$A$2:$ZZ$572, 442, MATCH($B$1, resultados!$A$1:$ZZ$1, 0))</f>
        <v/>
      </c>
      <c r="B448">
        <f>INDEX(resultados!$A$2:$ZZ$572, 442, MATCH($B$2, resultados!$A$1:$ZZ$1, 0))</f>
        <v/>
      </c>
      <c r="C448">
        <f>INDEX(resultados!$A$2:$ZZ$572, 442, MATCH($B$3, resultados!$A$1:$ZZ$1, 0))</f>
        <v/>
      </c>
    </row>
    <row r="449">
      <c r="A449">
        <f>INDEX(resultados!$A$2:$ZZ$572, 443, MATCH($B$1, resultados!$A$1:$ZZ$1, 0))</f>
        <v/>
      </c>
      <c r="B449">
        <f>INDEX(resultados!$A$2:$ZZ$572, 443, MATCH($B$2, resultados!$A$1:$ZZ$1, 0))</f>
        <v/>
      </c>
      <c r="C449">
        <f>INDEX(resultados!$A$2:$ZZ$572, 443, MATCH($B$3, resultados!$A$1:$ZZ$1, 0))</f>
        <v/>
      </c>
    </row>
    <row r="450">
      <c r="A450">
        <f>INDEX(resultados!$A$2:$ZZ$572, 444, MATCH($B$1, resultados!$A$1:$ZZ$1, 0))</f>
        <v/>
      </c>
      <c r="B450">
        <f>INDEX(resultados!$A$2:$ZZ$572, 444, MATCH($B$2, resultados!$A$1:$ZZ$1, 0))</f>
        <v/>
      </c>
      <c r="C450">
        <f>INDEX(resultados!$A$2:$ZZ$572, 444, MATCH($B$3, resultados!$A$1:$ZZ$1, 0))</f>
        <v/>
      </c>
    </row>
    <row r="451">
      <c r="A451">
        <f>INDEX(resultados!$A$2:$ZZ$572, 445, MATCH($B$1, resultados!$A$1:$ZZ$1, 0))</f>
        <v/>
      </c>
      <c r="B451">
        <f>INDEX(resultados!$A$2:$ZZ$572, 445, MATCH($B$2, resultados!$A$1:$ZZ$1, 0))</f>
        <v/>
      </c>
      <c r="C451">
        <f>INDEX(resultados!$A$2:$ZZ$572, 445, MATCH($B$3, resultados!$A$1:$ZZ$1, 0))</f>
        <v/>
      </c>
    </row>
    <row r="452">
      <c r="A452">
        <f>INDEX(resultados!$A$2:$ZZ$572, 446, MATCH($B$1, resultados!$A$1:$ZZ$1, 0))</f>
        <v/>
      </c>
      <c r="B452">
        <f>INDEX(resultados!$A$2:$ZZ$572, 446, MATCH($B$2, resultados!$A$1:$ZZ$1, 0))</f>
        <v/>
      </c>
      <c r="C452">
        <f>INDEX(resultados!$A$2:$ZZ$572, 446, MATCH($B$3, resultados!$A$1:$ZZ$1, 0))</f>
        <v/>
      </c>
    </row>
    <row r="453">
      <c r="A453">
        <f>INDEX(resultados!$A$2:$ZZ$572, 447, MATCH($B$1, resultados!$A$1:$ZZ$1, 0))</f>
        <v/>
      </c>
      <c r="B453">
        <f>INDEX(resultados!$A$2:$ZZ$572, 447, MATCH($B$2, resultados!$A$1:$ZZ$1, 0))</f>
        <v/>
      </c>
      <c r="C453">
        <f>INDEX(resultados!$A$2:$ZZ$572, 447, MATCH($B$3, resultados!$A$1:$ZZ$1, 0))</f>
        <v/>
      </c>
    </row>
    <row r="454">
      <c r="A454">
        <f>INDEX(resultados!$A$2:$ZZ$572, 448, MATCH($B$1, resultados!$A$1:$ZZ$1, 0))</f>
        <v/>
      </c>
      <c r="B454">
        <f>INDEX(resultados!$A$2:$ZZ$572, 448, MATCH($B$2, resultados!$A$1:$ZZ$1, 0))</f>
        <v/>
      </c>
      <c r="C454">
        <f>INDEX(resultados!$A$2:$ZZ$572, 448, MATCH($B$3, resultados!$A$1:$ZZ$1, 0))</f>
        <v/>
      </c>
    </row>
    <row r="455">
      <c r="A455">
        <f>INDEX(resultados!$A$2:$ZZ$572, 449, MATCH($B$1, resultados!$A$1:$ZZ$1, 0))</f>
        <v/>
      </c>
      <c r="B455">
        <f>INDEX(resultados!$A$2:$ZZ$572, 449, MATCH($B$2, resultados!$A$1:$ZZ$1, 0))</f>
        <v/>
      </c>
      <c r="C455">
        <f>INDEX(resultados!$A$2:$ZZ$572, 449, MATCH($B$3, resultados!$A$1:$ZZ$1, 0))</f>
        <v/>
      </c>
    </row>
    <row r="456">
      <c r="A456">
        <f>INDEX(resultados!$A$2:$ZZ$572, 450, MATCH($B$1, resultados!$A$1:$ZZ$1, 0))</f>
        <v/>
      </c>
      <c r="B456">
        <f>INDEX(resultados!$A$2:$ZZ$572, 450, MATCH($B$2, resultados!$A$1:$ZZ$1, 0))</f>
        <v/>
      </c>
      <c r="C456">
        <f>INDEX(resultados!$A$2:$ZZ$572, 450, MATCH($B$3, resultados!$A$1:$ZZ$1, 0))</f>
        <v/>
      </c>
    </row>
    <row r="457">
      <c r="A457">
        <f>INDEX(resultados!$A$2:$ZZ$572, 451, MATCH($B$1, resultados!$A$1:$ZZ$1, 0))</f>
        <v/>
      </c>
      <c r="B457">
        <f>INDEX(resultados!$A$2:$ZZ$572, 451, MATCH($B$2, resultados!$A$1:$ZZ$1, 0))</f>
        <v/>
      </c>
      <c r="C457">
        <f>INDEX(resultados!$A$2:$ZZ$572, 451, MATCH($B$3, resultados!$A$1:$ZZ$1, 0))</f>
        <v/>
      </c>
    </row>
    <row r="458">
      <c r="A458">
        <f>INDEX(resultados!$A$2:$ZZ$572, 452, MATCH($B$1, resultados!$A$1:$ZZ$1, 0))</f>
        <v/>
      </c>
      <c r="B458">
        <f>INDEX(resultados!$A$2:$ZZ$572, 452, MATCH($B$2, resultados!$A$1:$ZZ$1, 0))</f>
        <v/>
      </c>
      <c r="C458">
        <f>INDEX(resultados!$A$2:$ZZ$572, 452, MATCH($B$3, resultados!$A$1:$ZZ$1, 0))</f>
        <v/>
      </c>
    </row>
    <row r="459">
      <c r="A459">
        <f>INDEX(resultados!$A$2:$ZZ$572, 453, MATCH($B$1, resultados!$A$1:$ZZ$1, 0))</f>
        <v/>
      </c>
      <c r="B459">
        <f>INDEX(resultados!$A$2:$ZZ$572, 453, MATCH($B$2, resultados!$A$1:$ZZ$1, 0))</f>
        <v/>
      </c>
      <c r="C459">
        <f>INDEX(resultados!$A$2:$ZZ$572, 453, MATCH($B$3, resultados!$A$1:$ZZ$1, 0))</f>
        <v/>
      </c>
    </row>
    <row r="460">
      <c r="A460">
        <f>INDEX(resultados!$A$2:$ZZ$572, 454, MATCH($B$1, resultados!$A$1:$ZZ$1, 0))</f>
        <v/>
      </c>
      <c r="B460">
        <f>INDEX(resultados!$A$2:$ZZ$572, 454, MATCH($B$2, resultados!$A$1:$ZZ$1, 0))</f>
        <v/>
      </c>
      <c r="C460">
        <f>INDEX(resultados!$A$2:$ZZ$572, 454, MATCH($B$3, resultados!$A$1:$ZZ$1, 0))</f>
        <v/>
      </c>
    </row>
    <row r="461">
      <c r="A461">
        <f>INDEX(resultados!$A$2:$ZZ$572, 455, MATCH($B$1, resultados!$A$1:$ZZ$1, 0))</f>
        <v/>
      </c>
      <c r="B461">
        <f>INDEX(resultados!$A$2:$ZZ$572, 455, MATCH($B$2, resultados!$A$1:$ZZ$1, 0))</f>
        <v/>
      </c>
      <c r="C461">
        <f>INDEX(resultados!$A$2:$ZZ$572, 455, MATCH($B$3, resultados!$A$1:$ZZ$1, 0))</f>
        <v/>
      </c>
    </row>
    <row r="462">
      <c r="A462">
        <f>INDEX(resultados!$A$2:$ZZ$572, 456, MATCH($B$1, resultados!$A$1:$ZZ$1, 0))</f>
        <v/>
      </c>
      <c r="B462">
        <f>INDEX(resultados!$A$2:$ZZ$572, 456, MATCH($B$2, resultados!$A$1:$ZZ$1, 0))</f>
        <v/>
      </c>
      <c r="C462">
        <f>INDEX(resultados!$A$2:$ZZ$572, 456, MATCH($B$3, resultados!$A$1:$ZZ$1, 0))</f>
        <v/>
      </c>
    </row>
    <row r="463">
      <c r="A463">
        <f>INDEX(resultados!$A$2:$ZZ$572, 457, MATCH($B$1, resultados!$A$1:$ZZ$1, 0))</f>
        <v/>
      </c>
      <c r="B463">
        <f>INDEX(resultados!$A$2:$ZZ$572, 457, MATCH($B$2, resultados!$A$1:$ZZ$1, 0))</f>
        <v/>
      </c>
      <c r="C463">
        <f>INDEX(resultados!$A$2:$ZZ$572, 457, MATCH($B$3, resultados!$A$1:$ZZ$1, 0))</f>
        <v/>
      </c>
    </row>
    <row r="464">
      <c r="A464">
        <f>INDEX(resultados!$A$2:$ZZ$572, 458, MATCH($B$1, resultados!$A$1:$ZZ$1, 0))</f>
        <v/>
      </c>
      <c r="B464">
        <f>INDEX(resultados!$A$2:$ZZ$572, 458, MATCH($B$2, resultados!$A$1:$ZZ$1, 0))</f>
        <v/>
      </c>
      <c r="C464">
        <f>INDEX(resultados!$A$2:$ZZ$572, 458, MATCH($B$3, resultados!$A$1:$ZZ$1, 0))</f>
        <v/>
      </c>
    </row>
    <row r="465">
      <c r="A465">
        <f>INDEX(resultados!$A$2:$ZZ$572, 459, MATCH($B$1, resultados!$A$1:$ZZ$1, 0))</f>
        <v/>
      </c>
      <c r="B465">
        <f>INDEX(resultados!$A$2:$ZZ$572, 459, MATCH($B$2, resultados!$A$1:$ZZ$1, 0))</f>
        <v/>
      </c>
      <c r="C465">
        <f>INDEX(resultados!$A$2:$ZZ$572, 459, MATCH($B$3, resultados!$A$1:$ZZ$1, 0))</f>
        <v/>
      </c>
    </row>
    <row r="466">
      <c r="A466">
        <f>INDEX(resultados!$A$2:$ZZ$572, 460, MATCH($B$1, resultados!$A$1:$ZZ$1, 0))</f>
        <v/>
      </c>
      <c r="B466">
        <f>INDEX(resultados!$A$2:$ZZ$572, 460, MATCH($B$2, resultados!$A$1:$ZZ$1, 0))</f>
        <v/>
      </c>
      <c r="C466">
        <f>INDEX(resultados!$A$2:$ZZ$572, 460, MATCH($B$3, resultados!$A$1:$ZZ$1, 0))</f>
        <v/>
      </c>
    </row>
    <row r="467">
      <c r="A467">
        <f>INDEX(resultados!$A$2:$ZZ$572, 461, MATCH($B$1, resultados!$A$1:$ZZ$1, 0))</f>
        <v/>
      </c>
      <c r="B467">
        <f>INDEX(resultados!$A$2:$ZZ$572, 461, MATCH($B$2, resultados!$A$1:$ZZ$1, 0))</f>
        <v/>
      </c>
      <c r="C467">
        <f>INDEX(resultados!$A$2:$ZZ$572, 461, MATCH($B$3, resultados!$A$1:$ZZ$1, 0))</f>
        <v/>
      </c>
    </row>
    <row r="468">
      <c r="A468">
        <f>INDEX(resultados!$A$2:$ZZ$572, 462, MATCH($B$1, resultados!$A$1:$ZZ$1, 0))</f>
        <v/>
      </c>
      <c r="B468">
        <f>INDEX(resultados!$A$2:$ZZ$572, 462, MATCH($B$2, resultados!$A$1:$ZZ$1, 0))</f>
        <v/>
      </c>
      <c r="C468">
        <f>INDEX(resultados!$A$2:$ZZ$572, 462, MATCH($B$3, resultados!$A$1:$ZZ$1, 0))</f>
        <v/>
      </c>
    </row>
    <row r="469">
      <c r="A469">
        <f>INDEX(resultados!$A$2:$ZZ$572, 463, MATCH($B$1, resultados!$A$1:$ZZ$1, 0))</f>
        <v/>
      </c>
      <c r="B469">
        <f>INDEX(resultados!$A$2:$ZZ$572, 463, MATCH($B$2, resultados!$A$1:$ZZ$1, 0))</f>
        <v/>
      </c>
      <c r="C469">
        <f>INDEX(resultados!$A$2:$ZZ$572, 463, MATCH($B$3, resultados!$A$1:$ZZ$1, 0))</f>
        <v/>
      </c>
    </row>
    <row r="470">
      <c r="A470">
        <f>INDEX(resultados!$A$2:$ZZ$572, 464, MATCH($B$1, resultados!$A$1:$ZZ$1, 0))</f>
        <v/>
      </c>
      <c r="B470">
        <f>INDEX(resultados!$A$2:$ZZ$572, 464, MATCH($B$2, resultados!$A$1:$ZZ$1, 0))</f>
        <v/>
      </c>
      <c r="C470">
        <f>INDEX(resultados!$A$2:$ZZ$572, 464, MATCH($B$3, resultados!$A$1:$ZZ$1, 0))</f>
        <v/>
      </c>
    </row>
    <row r="471">
      <c r="A471">
        <f>INDEX(resultados!$A$2:$ZZ$572, 465, MATCH($B$1, resultados!$A$1:$ZZ$1, 0))</f>
        <v/>
      </c>
      <c r="B471">
        <f>INDEX(resultados!$A$2:$ZZ$572, 465, MATCH($B$2, resultados!$A$1:$ZZ$1, 0))</f>
        <v/>
      </c>
      <c r="C471">
        <f>INDEX(resultados!$A$2:$ZZ$572, 465, MATCH($B$3, resultados!$A$1:$ZZ$1, 0))</f>
        <v/>
      </c>
    </row>
    <row r="472">
      <c r="A472">
        <f>INDEX(resultados!$A$2:$ZZ$572, 466, MATCH($B$1, resultados!$A$1:$ZZ$1, 0))</f>
        <v/>
      </c>
      <c r="B472">
        <f>INDEX(resultados!$A$2:$ZZ$572, 466, MATCH($B$2, resultados!$A$1:$ZZ$1, 0))</f>
        <v/>
      </c>
      <c r="C472">
        <f>INDEX(resultados!$A$2:$ZZ$572, 466, MATCH($B$3, resultados!$A$1:$ZZ$1, 0))</f>
        <v/>
      </c>
    </row>
    <row r="473">
      <c r="A473">
        <f>INDEX(resultados!$A$2:$ZZ$572, 467, MATCH($B$1, resultados!$A$1:$ZZ$1, 0))</f>
        <v/>
      </c>
      <c r="B473">
        <f>INDEX(resultados!$A$2:$ZZ$572, 467, MATCH($B$2, resultados!$A$1:$ZZ$1, 0))</f>
        <v/>
      </c>
      <c r="C473">
        <f>INDEX(resultados!$A$2:$ZZ$572, 467, MATCH($B$3, resultados!$A$1:$ZZ$1, 0))</f>
        <v/>
      </c>
    </row>
    <row r="474">
      <c r="A474">
        <f>INDEX(resultados!$A$2:$ZZ$572, 468, MATCH($B$1, resultados!$A$1:$ZZ$1, 0))</f>
        <v/>
      </c>
      <c r="B474">
        <f>INDEX(resultados!$A$2:$ZZ$572, 468, MATCH($B$2, resultados!$A$1:$ZZ$1, 0))</f>
        <v/>
      </c>
      <c r="C474">
        <f>INDEX(resultados!$A$2:$ZZ$572, 468, MATCH($B$3, resultados!$A$1:$ZZ$1, 0))</f>
        <v/>
      </c>
    </row>
    <row r="475">
      <c r="A475">
        <f>INDEX(resultados!$A$2:$ZZ$572, 469, MATCH($B$1, resultados!$A$1:$ZZ$1, 0))</f>
        <v/>
      </c>
      <c r="B475">
        <f>INDEX(resultados!$A$2:$ZZ$572, 469, MATCH($B$2, resultados!$A$1:$ZZ$1, 0))</f>
        <v/>
      </c>
      <c r="C475">
        <f>INDEX(resultados!$A$2:$ZZ$572, 469, MATCH($B$3, resultados!$A$1:$ZZ$1, 0))</f>
        <v/>
      </c>
    </row>
    <row r="476">
      <c r="A476">
        <f>INDEX(resultados!$A$2:$ZZ$572, 470, MATCH($B$1, resultados!$A$1:$ZZ$1, 0))</f>
        <v/>
      </c>
      <c r="B476">
        <f>INDEX(resultados!$A$2:$ZZ$572, 470, MATCH($B$2, resultados!$A$1:$ZZ$1, 0))</f>
        <v/>
      </c>
      <c r="C476">
        <f>INDEX(resultados!$A$2:$ZZ$572, 470, MATCH($B$3, resultados!$A$1:$ZZ$1, 0))</f>
        <v/>
      </c>
    </row>
    <row r="477">
      <c r="A477">
        <f>INDEX(resultados!$A$2:$ZZ$572, 471, MATCH($B$1, resultados!$A$1:$ZZ$1, 0))</f>
        <v/>
      </c>
      <c r="B477">
        <f>INDEX(resultados!$A$2:$ZZ$572, 471, MATCH($B$2, resultados!$A$1:$ZZ$1, 0))</f>
        <v/>
      </c>
      <c r="C477">
        <f>INDEX(resultados!$A$2:$ZZ$572, 471, MATCH($B$3, resultados!$A$1:$ZZ$1, 0))</f>
        <v/>
      </c>
    </row>
    <row r="478">
      <c r="A478">
        <f>INDEX(resultados!$A$2:$ZZ$572, 472, MATCH($B$1, resultados!$A$1:$ZZ$1, 0))</f>
        <v/>
      </c>
      <c r="B478">
        <f>INDEX(resultados!$A$2:$ZZ$572, 472, MATCH($B$2, resultados!$A$1:$ZZ$1, 0))</f>
        <v/>
      </c>
      <c r="C478">
        <f>INDEX(resultados!$A$2:$ZZ$572, 472, MATCH($B$3, resultados!$A$1:$ZZ$1, 0))</f>
        <v/>
      </c>
    </row>
    <row r="479">
      <c r="A479">
        <f>INDEX(resultados!$A$2:$ZZ$572, 473, MATCH($B$1, resultados!$A$1:$ZZ$1, 0))</f>
        <v/>
      </c>
      <c r="B479">
        <f>INDEX(resultados!$A$2:$ZZ$572, 473, MATCH($B$2, resultados!$A$1:$ZZ$1, 0))</f>
        <v/>
      </c>
      <c r="C479">
        <f>INDEX(resultados!$A$2:$ZZ$572, 473, MATCH($B$3, resultados!$A$1:$ZZ$1, 0))</f>
        <v/>
      </c>
    </row>
    <row r="480">
      <c r="A480">
        <f>INDEX(resultados!$A$2:$ZZ$572, 474, MATCH($B$1, resultados!$A$1:$ZZ$1, 0))</f>
        <v/>
      </c>
      <c r="B480">
        <f>INDEX(resultados!$A$2:$ZZ$572, 474, MATCH($B$2, resultados!$A$1:$ZZ$1, 0))</f>
        <v/>
      </c>
      <c r="C480">
        <f>INDEX(resultados!$A$2:$ZZ$572, 474, MATCH($B$3, resultados!$A$1:$ZZ$1, 0))</f>
        <v/>
      </c>
    </row>
    <row r="481">
      <c r="A481">
        <f>INDEX(resultados!$A$2:$ZZ$572, 475, MATCH($B$1, resultados!$A$1:$ZZ$1, 0))</f>
        <v/>
      </c>
      <c r="B481">
        <f>INDEX(resultados!$A$2:$ZZ$572, 475, MATCH($B$2, resultados!$A$1:$ZZ$1, 0))</f>
        <v/>
      </c>
      <c r="C481">
        <f>INDEX(resultados!$A$2:$ZZ$572, 475, MATCH($B$3, resultados!$A$1:$ZZ$1, 0))</f>
        <v/>
      </c>
    </row>
    <row r="482">
      <c r="A482">
        <f>INDEX(resultados!$A$2:$ZZ$572, 476, MATCH($B$1, resultados!$A$1:$ZZ$1, 0))</f>
        <v/>
      </c>
      <c r="B482">
        <f>INDEX(resultados!$A$2:$ZZ$572, 476, MATCH($B$2, resultados!$A$1:$ZZ$1, 0))</f>
        <v/>
      </c>
      <c r="C482">
        <f>INDEX(resultados!$A$2:$ZZ$572, 476, MATCH($B$3, resultados!$A$1:$ZZ$1, 0))</f>
        <v/>
      </c>
    </row>
    <row r="483">
      <c r="A483">
        <f>INDEX(resultados!$A$2:$ZZ$572, 477, MATCH($B$1, resultados!$A$1:$ZZ$1, 0))</f>
        <v/>
      </c>
      <c r="B483">
        <f>INDEX(resultados!$A$2:$ZZ$572, 477, MATCH($B$2, resultados!$A$1:$ZZ$1, 0))</f>
        <v/>
      </c>
      <c r="C483">
        <f>INDEX(resultados!$A$2:$ZZ$572, 477, MATCH($B$3, resultados!$A$1:$ZZ$1, 0))</f>
        <v/>
      </c>
    </row>
    <row r="484">
      <c r="A484">
        <f>INDEX(resultados!$A$2:$ZZ$572, 478, MATCH($B$1, resultados!$A$1:$ZZ$1, 0))</f>
        <v/>
      </c>
      <c r="B484">
        <f>INDEX(resultados!$A$2:$ZZ$572, 478, MATCH($B$2, resultados!$A$1:$ZZ$1, 0))</f>
        <v/>
      </c>
      <c r="C484">
        <f>INDEX(resultados!$A$2:$ZZ$572, 478, MATCH($B$3, resultados!$A$1:$ZZ$1, 0))</f>
        <v/>
      </c>
    </row>
    <row r="485">
      <c r="A485">
        <f>INDEX(resultados!$A$2:$ZZ$572, 479, MATCH($B$1, resultados!$A$1:$ZZ$1, 0))</f>
        <v/>
      </c>
      <c r="B485">
        <f>INDEX(resultados!$A$2:$ZZ$572, 479, MATCH($B$2, resultados!$A$1:$ZZ$1, 0))</f>
        <v/>
      </c>
      <c r="C485">
        <f>INDEX(resultados!$A$2:$ZZ$572, 479, MATCH($B$3, resultados!$A$1:$ZZ$1, 0))</f>
        <v/>
      </c>
    </row>
    <row r="486">
      <c r="A486">
        <f>INDEX(resultados!$A$2:$ZZ$572, 480, MATCH($B$1, resultados!$A$1:$ZZ$1, 0))</f>
        <v/>
      </c>
      <c r="B486">
        <f>INDEX(resultados!$A$2:$ZZ$572, 480, MATCH($B$2, resultados!$A$1:$ZZ$1, 0))</f>
        <v/>
      </c>
      <c r="C486">
        <f>INDEX(resultados!$A$2:$ZZ$572, 480, MATCH($B$3, resultados!$A$1:$ZZ$1, 0))</f>
        <v/>
      </c>
    </row>
    <row r="487">
      <c r="A487">
        <f>INDEX(resultados!$A$2:$ZZ$572, 481, MATCH($B$1, resultados!$A$1:$ZZ$1, 0))</f>
        <v/>
      </c>
      <c r="B487">
        <f>INDEX(resultados!$A$2:$ZZ$572, 481, MATCH($B$2, resultados!$A$1:$ZZ$1, 0))</f>
        <v/>
      </c>
      <c r="C487">
        <f>INDEX(resultados!$A$2:$ZZ$572, 481, MATCH($B$3, resultados!$A$1:$ZZ$1, 0))</f>
        <v/>
      </c>
    </row>
    <row r="488">
      <c r="A488">
        <f>INDEX(resultados!$A$2:$ZZ$572, 482, MATCH($B$1, resultados!$A$1:$ZZ$1, 0))</f>
        <v/>
      </c>
      <c r="B488">
        <f>INDEX(resultados!$A$2:$ZZ$572, 482, MATCH($B$2, resultados!$A$1:$ZZ$1, 0))</f>
        <v/>
      </c>
      <c r="C488">
        <f>INDEX(resultados!$A$2:$ZZ$572, 482, MATCH($B$3, resultados!$A$1:$ZZ$1, 0))</f>
        <v/>
      </c>
    </row>
    <row r="489">
      <c r="A489">
        <f>INDEX(resultados!$A$2:$ZZ$572, 483, MATCH($B$1, resultados!$A$1:$ZZ$1, 0))</f>
        <v/>
      </c>
      <c r="B489">
        <f>INDEX(resultados!$A$2:$ZZ$572, 483, MATCH($B$2, resultados!$A$1:$ZZ$1, 0))</f>
        <v/>
      </c>
      <c r="C489">
        <f>INDEX(resultados!$A$2:$ZZ$572, 483, MATCH($B$3, resultados!$A$1:$ZZ$1, 0))</f>
        <v/>
      </c>
    </row>
    <row r="490">
      <c r="A490">
        <f>INDEX(resultados!$A$2:$ZZ$572, 484, MATCH($B$1, resultados!$A$1:$ZZ$1, 0))</f>
        <v/>
      </c>
      <c r="B490">
        <f>INDEX(resultados!$A$2:$ZZ$572, 484, MATCH($B$2, resultados!$A$1:$ZZ$1, 0))</f>
        <v/>
      </c>
      <c r="C490">
        <f>INDEX(resultados!$A$2:$ZZ$572, 484, MATCH($B$3, resultados!$A$1:$ZZ$1, 0))</f>
        <v/>
      </c>
    </row>
    <row r="491">
      <c r="A491">
        <f>INDEX(resultados!$A$2:$ZZ$572, 485, MATCH($B$1, resultados!$A$1:$ZZ$1, 0))</f>
        <v/>
      </c>
      <c r="B491">
        <f>INDEX(resultados!$A$2:$ZZ$572, 485, MATCH($B$2, resultados!$A$1:$ZZ$1, 0))</f>
        <v/>
      </c>
      <c r="C491">
        <f>INDEX(resultados!$A$2:$ZZ$572, 485, MATCH($B$3, resultados!$A$1:$ZZ$1, 0))</f>
        <v/>
      </c>
    </row>
    <row r="492">
      <c r="A492">
        <f>INDEX(resultados!$A$2:$ZZ$572, 486, MATCH($B$1, resultados!$A$1:$ZZ$1, 0))</f>
        <v/>
      </c>
      <c r="B492">
        <f>INDEX(resultados!$A$2:$ZZ$572, 486, MATCH($B$2, resultados!$A$1:$ZZ$1, 0))</f>
        <v/>
      </c>
      <c r="C492">
        <f>INDEX(resultados!$A$2:$ZZ$572, 486, MATCH($B$3, resultados!$A$1:$ZZ$1, 0))</f>
        <v/>
      </c>
    </row>
    <row r="493">
      <c r="A493">
        <f>INDEX(resultados!$A$2:$ZZ$572, 487, MATCH($B$1, resultados!$A$1:$ZZ$1, 0))</f>
        <v/>
      </c>
      <c r="B493">
        <f>INDEX(resultados!$A$2:$ZZ$572, 487, MATCH($B$2, resultados!$A$1:$ZZ$1, 0))</f>
        <v/>
      </c>
      <c r="C493">
        <f>INDEX(resultados!$A$2:$ZZ$572, 487, MATCH($B$3, resultados!$A$1:$ZZ$1, 0))</f>
        <v/>
      </c>
    </row>
    <row r="494">
      <c r="A494">
        <f>INDEX(resultados!$A$2:$ZZ$572, 488, MATCH($B$1, resultados!$A$1:$ZZ$1, 0))</f>
        <v/>
      </c>
      <c r="B494">
        <f>INDEX(resultados!$A$2:$ZZ$572, 488, MATCH($B$2, resultados!$A$1:$ZZ$1, 0))</f>
        <v/>
      </c>
      <c r="C494">
        <f>INDEX(resultados!$A$2:$ZZ$572, 488, MATCH($B$3, resultados!$A$1:$ZZ$1, 0))</f>
        <v/>
      </c>
    </row>
    <row r="495">
      <c r="A495">
        <f>INDEX(resultados!$A$2:$ZZ$572, 489, MATCH($B$1, resultados!$A$1:$ZZ$1, 0))</f>
        <v/>
      </c>
      <c r="B495">
        <f>INDEX(resultados!$A$2:$ZZ$572, 489, MATCH($B$2, resultados!$A$1:$ZZ$1, 0))</f>
        <v/>
      </c>
      <c r="C495">
        <f>INDEX(resultados!$A$2:$ZZ$572, 489, MATCH($B$3, resultados!$A$1:$ZZ$1, 0))</f>
        <v/>
      </c>
    </row>
    <row r="496">
      <c r="A496">
        <f>INDEX(resultados!$A$2:$ZZ$572, 490, MATCH($B$1, resultados!$A$1:$ZZ$1, 0))</f>
        <v/>
      </c>
      <c r="B496">
        <f>INDEX(resultados!$A$2:$ZZ$572, 490, MATCH($B$2, resultados!$A$1:$ZZ$1, 0))</f>
        <v/>
      </c>
      <c r="C496">
        <f>INDEX(resultados!$A$2:$ZZ$572, 490, MATCH($B$3, resultados!$A$1:$ZZ$1, 0))</f>
        <v/>
      </c>
    </row>
    <row r="497">
      <c r="A497">
        <f>INDEX(resultados!$A$2:$ZZ$572, 491, MATCH($B$1, resultados!$A$1:$ZZ$1, 0))</f>
        <v/>
      </c>
      <c r="B497">
        <f>INDEX(resultados!$A$2:$ZZ$572, 491, MATCH($B$2, resultados!$A$1:$ZZ$1, 0))</f>
        <v/>
      </c>
      <c r="C497">
        <f>INDEX(resultados!$A$2:$ZZ$572, 491, MATCH($B$3, resultados!$A$1:$ZZ$1, 0))</f>
        <v/>
      </c>
    </row>
    <row r="498">
      <c r="A498">
        <f>INDEX(resultados!$A$2:$ZZ$572, 492, MATCH($B$1, resultados!$A$1:$ZZ$1, 0))</f>
        <v/>
      </c>
      <c r="B498">
        <f>INDEX(resultados!$A$2:$ZZ$572, 492, MATCH($B$2, resultados!$A$1:$ZZ$1, 0))</f>
        <v/>
      </c>
      <c r="C498">
        <f>INDEX(resultados!$A$2:$ZZ$572, 492, MATCH($B$3, resultados!$A$1:$ZZ$1, 0))</f>
        <v/>
      </c>
    </row>
    <row r="499">
      <c r="A499">
        <f>INDEX(resultados!$A$2:$ZZ$572, 493, MATCH($B$1, resultados!$A$1:$ZZ$1, 0))</f>
        <v/>
      </c>
      <c r="B499">
        <f>INDEX(resultados!$A$2:$ZZ$572, 493, MATCH($B$2, resultados!$A$1:$ZZ$1, 0))</f>
        <v/>
      </c>
      <c r="C499">
        <f>INDEX(resultados!$A$2:$ZZ$572, 493, MATCH($B$3, resultados!$A$1:$ZZ$1, 0))</f>
        <v/>
      </c>
    </row>
    <row r="500">
      <c r="A500">
        <f>INDEX(resultados!$A$2:$ZZ$572, 494, MATCH($B$1, resultados!$A$1:$ZZ$1, 0))</f>
        <v/>
      </c>
      <c r="B500">
        <f>INDEX(resultados!$A$2:$ZZ$572, 494, MATCH($B$2, resultados!$A$1:$ZZ$1, 0))</f>
        <v/>
      </c>
      <c r="C500">
        <f>INDEX(resultados!$A$2:$ZZ$572, 494, MATCH($B$3, resultados!$A$1:$ZZ$1, 0))</f>
        <v/>
      </c>
    </row>
    <row r="501">
      <c r="A501">
        <f>INDEX(resultados!$A$2:$ZZ$572, 495, MATCH($B$1, resultados!$A$1:$ZZ$1, 0))</f>
        <v/>
      </c>
      <c r="B501">
        <f>INDEX(resultados!$A$2:$ZZ$572, 495, MATCH($B$2, resultados!$A$1:$ZZ$1, 0))</f>
        <v/>
      </c>
      <c r="C501">
        <f>INDEX(resultados!$A$2:$ZZ$572, 495, MATCH($B$3, resultados!$A$1:$ZZ$1, 0))</f>
        <v/>
      </c>
    </row>
    <row r="502">
      <c r="A502">
        <f>INDEX(resultados!$A$2:$ZZ$572, 496, MATCH($B$1, resultados!$A$1:$ZZ$1, 0))</f>
        <v/>
      </c>
      <c r="B502">
        <f>INDEX(resultados!$A$2:$ZZ$572, 496, MATCH($B$2, resultados!$A$1:$ZZ$1, 0))</f>
        <v/>
      </c>
      <c r="C502">
        <f>INDEX(resultados!$A$2:$ZZ$572, 496, MATCH($B$3, resultados!$A$1:$ZZ$1, 0))</f>
        <v/>
      </c>
    </row>
    <row r="503">
      <c r="A503">
        <f>INDEX(resultados!$A$2:$ZZ$572, 497, MATCH($B$1, resultados!$A$1:$ZZ$1, 0))</f>
        <v/>
      </c>
      <c r="B503">
        <f>INDEX(resultados!$A$2:$ZZ$572, 497, MATCH($B$2, resultados!$A$1:$ZZ$1, 0))</f>
        <v/>
      </c>
      <c r="C503">
        <f>INDEX(resultados!$A$2:$ZZ$572, 497, MATCH($B$3, resultados!$A$1:$ZZ$1, 0))</f>
        <v/>
      </c>
    </row>
    <row r="504">
      <c r="A504">
        <f>INDEX(resultados!$A$2:$ZZ$572, 498, MATCH($B$1, resultados!$A$1:$ZZ$1, 0))</f>
        <v/>
      </c>
      <c r="B504">
        <f>INDEX(resultados!$A$2:$ZZ$572, 498, MATCH($B$2, resultados!$A$1:$ZZ$1, 0))</f>
        <v/>
      </c>
      <c r="C504">
        <f>INDEX(resultados!$A$2:$ZZ$572, 498, MATCH($B$3, resultados!$A$1:$ZZ$1, 0))</f>
        <v/>
      </c>
    </row>
    <row r="505">
      <c r="A505">
        <f>INDEX(resultados!$A$2:$ZZ$572, 499, MATCH($B$1, resultados!$A$1:$ZZ$1, 0))</f>
        <v/>
      </c>
      <c r="B505">
        <f>INDEX(resultados!$A$2:$ZZ$572, 499, MATCH($B$2, resultados!$A$1:$ZZ$1, 0))</f>
        <v/>
      </c>
      <c r="C505">
        <f>INDEX(resultados!$A$2:$ZZ$572, 499, MATCH($B$3, resultados!$A$1:$ZZ$1, 0))</f>
        <v/>
      </c>
    </row>
    <row r="506">
      <c r="A506">
        <f>INDEX(resultados!$A$2:$ZZ$572, 500, MATCH($B$1, resultados!$A$1:$ZZ$1, 0))</f>
        <v/>
      </c>
      <c r="B506">
        <f>INDEX(resultados!$A$2:$ZZ$572, 500, MATCH($B$2, resultados!$A$1:$ZZ$1, 0))</f>
        <v/>
      </c>
      <c r="C506">
        <f>INDEX(resultados!$A$2:$ZZ$572, 500, MATCH($B$3, resultados!$A$1:$ZZ$1, 0))</f>
        <v/>
      </c>
    </row>
    <row r="507">
      <c r="A507">
        <f>INDEX(resultados!$A$2:$ZZ$572, 501, MATCH($B$1, resultados!$A$1:$ZZ$1, 0))</f>
        <v/>
      </c>
      <c r="B507">
        <f>INDEX(resultados!$A$2:$ZZ$572, 501, MATCH($B$2, resultados!$A$1:$ZZ$1, 0))</f>
        <v/>
      </c>
      <c r="C507">
        <f>INDEX(resultados!$A$2:$ZZ$572, 501, MATCH($B$3, resultados!$A$1:$ZZ$1, 0))</f>
        <v/>
      </c>
    </row>
    <row r="508">
      <c r="A508">
        <f>INDEX(resultados!$A$2:$ZZ$572, 502, MATCH($B$1, resultados!$A$1:$ZZ$1, 0))</f>
        <v/>
      </c>
      <c r="B508">
        <f>INDEX(resultados!$A$2:$ZZ$572, 502, MATCH($B$2, resultados!$A$1:$ZZ$1, 0))</f>
        <v/>
      </c>
      <c r="C508">
        <f>INDEX(resultados!$A$2:$ZZ$572, 502, MATCH($B$3, resultados!$A$1:$ZZ$1, 0))</f>
        <v/>
      </c>
    </row>
    <row r="509">
      <c r="A509">
        <f>INDEX(resultados!$A$2:$ZZ$572, 503, MATCH($B$1, resultados!$A$1:$ZZ$1, 0))</f>
        <v/>
      </c>
      <c r="B509">
        <f>INDEX(resultados!$A$2:$ZZ$572, 503, MATCH($B$2, resultados!$A$1:$ZZ$1, 0))</f>
        <v/>
      </c>
      <c r="C509">
        <f>INDEX(resultados!$A$2:$ZZ$572, 503, MATCH($B$3, resultados!$A$1:$ZZ$1, 0))</f>
        <v/>
      </c>
    </row>
    <row r="510">
      <c r="A510">
        <f>INDEX(resultados!$A$2:$ZZ$572, 504, MATCH($B$1, resultados!$A$1:$ZZ$1, 0))</f>
        <v/>
      </c>
      <c r="B510">
        <f>INDEX(resultados!$A$2:$ZZ$572, 504, MATCH($B$2, resultados!$A$1:$ZZ$1, 0))</f>
        <v/>
      </c>
      <c r="C510">
        <f>INDEX(resultados!$A$2:$ZZ$572, 504, MATCH($B$3, resultados!$A$1:$ZZ$1, 0))</f>
        <v/>
      </c>
    </row>
    <row r="511">
      <c r="A511">
        <f>INDEX(resultados!$A$2:$ZZ$572, 505, MATCH($B$1, resultados!$A$1:$ZZ$1, 0))</f>
        <v/>
      </c>
      <c r="B511">
        <f>INDEX(resultados!$A$2:$ZZ$572, 505, MATCH($B$2, resultados!$A$1:$ZZ$1, 0))</f>
        <v/>
      </c>
      <c r="C511">
        <f>INDEX(resultados!$A$2:$ZZ$572, 505, MATCH($B$3, resultados!$A$1:$ZZ$1, 0))</f>
        <v/>
      </c>
    </row>
    <row r="512">
      <c r="A512">
        <f>INDEX(resultados!$A$2:$ZZ$572, 506, MATCH($B$1, resultados!$A$1:$ZZ$1, 0))</f>
        <v/>
      </c>
      <c r="B512">
        <f>INDEX(resultados!$A$2:$ZZ$572, 506, MATCH($B$2, resultados!$A$1:$ZZ$1, 0))</f>
        <v/>
      </c>
      <c r="C512">
        <f>INDEX(resultados!$A$2:$ZZ$572, 506, MATCH($B$3, resultados!$A$1:$ZZ$1, 0))</f>
        <v/>
      </c>
    </row>
    <row r="513">
      <c r="A513">
        <f>INDEX(resultados!$A$2:$ZZ$572, 507, MATCH($B$1, resultados!$A$1:$ZZ$1, 0))</f>
        <v/>
      </c>
      <c r="B513">
        <f>INDEX(resultados!$A$2:$ZZ$572, 507, MATCH($B$2, resultados!$A$1:$ZZ$1, 0))</f>
        <v/>
      </c>
      <c r="C513">
        <f>INDEX(resultados!$A$2:$ZZ$572, 507, MATCH($B$3, resultados!$A$1:$ZZ$1, 0))</f>
        <v/>
      </c>
    </row>
    <row r="514">
      <c r="A514">
        <f>INDEX(resultados!$A$2:$ZZ$572, 508, MATCH($B$1, resultados!$A$1:$ZZ$1, 0))</f>
        <v/>
      </c>
      <c r="B514">
        <f>INDEX(resultados!$A$2:$ZZ$572, 508, MATCH($B$2, resultados!$A$1:$ZZ$1, 0))</f>
        <v/>
      </c>
      <c r="C514">
        <f>INDEX(resultados!$A$2:$ZZ$572, 508, MATCH($B$3, resultados!$A$1:$ZZ$1, 0))</f>
        <v/>
      </c>
    </row>
    <row r="515">
      <c r="A515">
        <f>INDEX(resultados!$A$2:$ZZ$572, 509, MATCH($B$1, resultados!$A$1:$ZZ$1, 0))</f>
        <v/>
      </c>
      <c r="B515">
        <f>INDEX(resultados!$A$2:$ZZ$572, 509, MATCH($B$2, resultados!$A$1:$ZZ$1, 0))</f>
        <v/>
      </c>
      <c r="C515">
        <f>INDEX(resultados!$A$2:$ZZ$572, 509, MATCH($B$3, resultados!$A$1:$ZZ$1, 0))</f>
        <v/>
      </c>
    </row>
    <row r="516">
      <c r="A516">
        <f>INDEX(resultados!$A$2:$ZZ$572, 510, MATCH($B$1, resultados!$A$1:$ZZ$1, 0))</f>
        <v/>
      </c>
      <c r="B516">
        <f>INDEX(resultados!$A$2:$ZZ$572, 510, MATCH($B$2, resultados!$A$1:$ZZ$1, 0))</f>
        <v/>
      </c>
      <c r="C516">
        <f>INDEX(resultados!$A$2:$ZZ$572, 510, MATCH($B$3, resultados!$A$1:$ZZ$1, 0))</f>
        <v/>
      </c>
    </row>
    <row r="517">
      <c r="A517">
        <f>INDEX(resultados!$A$2:$ZZ$572, 511, MATCH($B$1, resultados!$A$1:$ZZ$1, 0))</f>
        <v/>
      </c>
      <c r="B517">
        <f>INDEX(resultados!$A$2:$ZZ$572, 511, MATCH($B$2, resultados!$A$1:$ZZ$1, 0))</f>
        <v/>
      </c>
      <c r="C517">
        <f>INDEX(resultados!$A$2:$ZZ$572, 511, MATCH($B$3, resultados!$A$1:$ZZ$1, 0))</f>
        <v/>
      </c>
    </row>
    <row r="518">
      <c r="A518">
        <f>INDEX(resultados!$A$2:$ZZ$572, 512, MATCH($B$1, resultados!$A$1:$ZZ$1, 0))</f>
        <v/>
      </c>
      <c r="B518">
        <f>INDEX(resultados!$A$2:$ZZ$572, 512, MATCH($B$2, resultados!$A$1:$ZZ$1, 0))</f>
        <v/>
      </c>
      <c r="C518">
        <f>INDEX(resultados!$A$2:$ZZ$572, 512, MATCH($B$3, resultados!$A$1:$ZZ$1, 0))</f>
        <v/>
      </c>
    </row>
    <row r="519">
      <c r="A519">
        <f>INDEX(resultados!$A$2:$ZZ$572, 513, MATCH($B$1, resultados!$A$1:$ZZ$1, 0))</f>
        <v/>
      </c>
      <c r="B519">
        <f>INDEX(resultados!$A$2:$ZZ$572, 513, MATCH($B$2, resultados!$A$1:$ZZ$1, 0))</f>
        <v/>
      </c>
      <c r="C519">
        <f>INDEX(resultados!$A$2:$ZZ$572, 513, MATCH($B$3, resultados!$A$1:$ZZ$1, 0))</f>
        <v/>
      </c>
    </row>
    <row r="520">
      <c r="A520">
        <f>INDEX(resultados!$A$2:$ZZ$572, 514, MATCH($B$1, resultados!$A$1:$ZZ$1, 0))</f>
        <v/>
      </c>
      <c r="B520">
        <f>INDEX(resultados!$A$2:$ZZ$572, 514, MATCH($B$2, resultados!$A$1:$ZZ$1, 0))</f>
        <v/>
      </c>
      <c r="C520">
        <f>INDEX(resultados!$A$2:$ZZ$572, 514, MATCH($B$3, resultados!$A$1:$ZZ$1, 0))</f>
        <v/>
      </c>
    </row>
    <row r="521">
      <c r="A521">
        <f>INDEX(resultados!$A$2:$ZZ$572, 515, MATCH($B$1, resultados!$A$1:$ZZ$1, 0))</f>
        <v/>
      </c>
      <c r="B521">
        <f>INDEX(resultados!$A$2:$ZZ$572, 515, MATCH($B$2, resultados!$A$1:$ZZ$1, 0))</f>
        <v/>
      </c>
      <c r="C521">
        <f>INDEX(resultados!$A$2:$ZZ$572, 515, MATCH($B$3, resultados!$A$1:$ZZ$1, 0))</f>
        <v/>
      </c>
    </row>
    <row r="522">
      <c r="A522">
        <f>INDEX(resultados!$A$2:$ZZ$572, 516, MATCH($B$1, resultados!$A$1:$ZZ$1, 0))</f>
        <v/>
      </c>
      <c r="B522">
        <f>INDEX(resultados!$A$2:$ZZ$572, 516, MATCH($B$2, resultados!$A$1:$ZZ$1, 0))</f>
        <v/>
      </c>
      <c r="C522">
        <f>INDEX(resultados!$A$2:$ZZ$572, 516, MATCH($B$3, resultados!$A$1:$ZZ$1, 0))</f>
        <v/>
      </c>
    </row>
    <row r="523">
      <c r="A523">
        <f>INDEX(resultados!$A$2:$ZZ$572, 517, MATCH($B$1, resultados!$A$1:$ZZ$1, 0))</f>
        <v/>
      </c>
      <c r="B523">
        <f>INDEX(resultados!$A$2:$ZZ$572, 517, MATCH($B$2, resultados!$A$1:$ZZ$1, 0))</f>
        <v/>
      </c>
      <c r="C523">
        <f>INDEX(resultados!$A$2:$ZZ$572, 517, MATCH($B$3, resultados!$A$1:$ZZ$1, 0))</f>
        <v/>
      </c>
    </row>
    <row r="524">
      <c r="A524">
        <f>INDEX(resultados!$A$2:$ZZ$572, 518, MATCH($B$1, resultados!$A$1:$ZZ$1, 0))</f>
        <v/>
      </c>
      <c r="B524">
        <f>INDEX(resultados!$A$2:$ZZ$572, 518, MATCH($B$2, resultados!$A$1:$ZZ$1, 0))</f>
        <v/>
      </c>
      <c r="C524">
        <f>INDEX(resultados!$A$2:$ZZ$572, 518, MATCH($B$3, resultados!$A$1:$ZZ$1, 0))</f>
        <v/>
      </c>
    </row>
    <row r="525">
      <c r="A525">
        <f>INDEX(resultados!$A$2:$ZZ$572, 519, MATCH($B$1, resultados!$A$1:$ZZ$1, 0))</f>
        <v/>
      </c>
      <c r="B525">
        <f>INDEX(resultados!$A$2:$ZZ$572, 519, MATCH($B$2, resultados!$A$1:$ZZ$1, 0))</f>
        <v/>
      </c>
      <c r="C525">
        <f>INDEX(resultados!$A$2:$ZZ$572, 519, MATCH($B$3, resultados!$A$1:$ZZ$1, 0))</f>
        <v/>
      </c>
    </row>
    <row r="526">
      <c r="A526">
        <f>INDEX(resultados!$A$2:$ZZ$572, 520, MATCH($B$1, resultados!$A$1:$ZZ$1, 0))</f>
        <v/>
      </c>
      <c r="B526">
        <f>INDEX(resultados!$A$2:$ZZ$572, 520, MATCH($B$2, resultados!$A$1:$ZZ$1, 0))</f>
        <v/>
      </c>
      <c r="C526">
        <f>INDEX(resultados!$A$2:$ZZ$572, 520, MATCH($B$3, resultados!$A$1:$ZZ$1, 0))</f>
        <v/>
      </c>
    </row>
    <row r="527">
      <c r="A527">
        <f>INDEX(resultados!$A$2:$ZZ$572, 521, MATCH($B$1, resultados!$A$1:$ZZ$1, 0))</f>
        <v/>
      </c>
      <c r="B527">
        <f>INDEX(resultados!$A$2:$ZZ$572, 521, MATCH($B$2, resultados!$A$1:$ZZ$1, 0))</f>
        <v/>
      </c>
      <c r="C527">
        <f>INDEX(resultados!$A$2:$ZZ$572, 521, MATCH($B$3, resultados!$A$1:$ZZ$1, 0))</f>
        <v/>
      </c>
    </row>
    <row r="528">
      <c r="A528">
        <f>INDEX(resultados!$A$2:$ZZ$572, 522, MATCH($B$1, resultados!$A$1:$ZZ$1, 0))</f>
        <v/>
      </c>
      <c r="B528">
        <f>INDEX(resultados!$A$2:$ZZ$572, 522, MATCH($B$2, resultados!$A$1:$ZZ$1, 0))</f>
        <v/>
      </c>
      <c r="C528">
        <f>INDEX(resultados!$A$2:$ZZ$572, 522, MATCH($B$3, resultados!$A$1:$ZZ$1, 0))</f>
        <v/>
      </c>
    </row>
    <row r="529">
      <c r="A529">
        <f>INDEX(resultados!$A$2:$ZZ$572, 523, MATCH($B$1, resultados!$A$1:$ZZ$1, 0))</f>
        <v/>
      </c>
      <c r="B529">
        <f>INDEX(resultados!$A$2:$ZZ$572, 523, MATCH($B$2, resultados!$A$1:$ZZ$1, 0))</f>
        <v/>
      </c>
      <c r="C529">
        <f>INDEX(resultados!$A$2:$ZZ$572, 523, MATCH($B$3, resultados!$A$1:$ZZ$1, 0))</f>
        <v/>
      </c>
    </row>
    <row r="530">
      <c r="A530">
        <f>INDEX(resultados!$A$2:$ZZ$572, 524, MATCH($B$1, resultados!$A$1:$ZZ$1, 0))</f>
        <v/>
      </c>
      <c r="B530">
        <f>INDEX(resultados!$A$2:$ZZ$572, 524, MATCH($B$2, resultados!$A$1:$ZZ$1, 0))</f>
        <v/>
      </c>
      <c r="C530">
        <f>INDEX(resultados!$A$2:$ZZ$572, 524, MATCH($B$3, resultados!$A$1:$ZZ$1, 0))</f>
        <v/>
      </c>
    </row>
    <row r="531">
      <c r="A531">
        <f>INDEX(resultados!$A$2:$ZZ$572, 525, MATCH($B$1, resultados!$A$1:$ZZ$1, 0))</f>
        <v/>
      </c>
      <c r="B531">
        <f>INDEX(resultados!$A$2:$ZZ$572, 525, MATCH($B$2, resultados!$A$1:$ZZ$1, 0))</f>
        <v/>
      </c>
      <c r="C531">
        <f>INDEX(resultados!$A$2:$ZZ$572, 525, MATCH($B$3, resultados!$A$1:$ZZ$1, 0))</f>
        <v/>
      </c>
    </row>
    <row r="532">
      <c r="A532">
        <f>INDEX(resultados!$A$2:$ZZ$572, 526, MATCH($B$1, resultados!$A$1:$ZZ$1, 0))</f>
        <v/>
      </c>
      <c r="B532">
        <f>INDEX(resultados!$A$2:$ZZ$572, 526, MATCH($B$2, resultados!$A$1:$ZZ$1, 0))</f>
        <v/>
      </c>
      <c r="C532">
        <f>INDEX(resultados!$A$2:$ZZ$572, 526, MATCH($B$3, resultados!$A$1:$ZZ$1, 0))</f>
        <v/>
      </c>
    </row>
    <row r="533">
      <c r="A533">
        <f>INDEX(resultados!$A$2:$ZZ$572, 527, MATCH($B$1, resultados!$A$1:$ZZ$1, 0))</f>
        <v/>
      </c>
      <c r="B533">
        <f>INDEX(resultados!$A$2:$ZZ$572, 527, MATCH($B$2, resultados!$A$1:$ZZ$1, 0))</f>
        <v/>
      </c>
      <c r="C533">
        <f>INDEX(resultados!$A$2:$ZZ$572, 527, MATCH($B$3, resultados!$A$1:$ZZ$1, 0))</f>
        <v/>
      </c>
    </row>
    <row r="534">
      <c r="A534">
        <f>INDEX(resultados!$A$2:$ZZ$572, 528, MATCH($B$1, resultados!$A$1:$ZZ$1, 0))</f>
        <v/>
      </c>
      <c r="B534">
        <f>INDEX(resultados!$A$2:$ZZ$572, 528, MATCH($B$2, resultados!$A$1:$ZZ$1, 0))</f>
        <v/>
      </c>
      <c r="C534">
        <f>INDEX(resultados!$A$2:$ZZ$572, 528, MATCH($B$3, resultados!$A$1:$ZZ$1, 0))</f>
        <v/>
      </c>
    </row>
    <row r="535">
      <c r="A535">
        <f>INDEX(resultados!$A$2:$ZZ$572, 529, MATCH($B$1, resultados!$A$1:$ZZ$1, 0))</f>
        <v/>
      </c>
      <c r="B535">
        <f>INDEX(resultados!$A$2:$ZZ$572, 529, MATCH($B$2, resultados!$A$1:$ZZ$1, 0))</f>
        <v/>
      </c>
      <c r="C535">
        <f>INDEX(resultados!$A$2:$ZZ$572, 529, MATCH($B$3, resultados!$A$1:$ZZ$1, 0))</f>
        <v/>
      </c>
    </row>
    <row r="536">
      <c r="A536">
        <f>INDEX(resultados!$A$2:$ZZ$572, 530, MATCH($B$1, resultados!$A$1:$ZZ$1, 0))</f>
        <v/>
      </c>
      <c r="B536">
        <f>INDEX(resultados!$A$2:$ZZ$572, 530, MATCH($B$2, resultados!$A$1:$ZZ$1, 0))</f>
        <v/>
      </c>
      <c r="C536">
        <f>INDEX(resultados!$A$2:$ZZ$572, 530, MATCH($B$3, resultados!$A$1:$ZZ$1, 0))</f>
        <v/>
      </c>
    </row>
    <row r="537">
      <c r="A537">
        <f>INDEX(resultados!$A$2:$ZZ$572, 531, MATCH($B$1, resultados!$A$1:$ZZ$1, 0))</f>
        <v/>
      </c>
      <c r="B537">
        <f>INDEX(resultados!$A$2:$ZZ$572, 531, MATCH($B$2, resultados!$A$1:$ZZ$1, 0))</f>
        <v/>
      </c>
      <c r="C537">
        <f>INDEX(resultados!$A$2:$ZZ$572, 531, MATCH($B$3, resultados!$A$1:$ZZ$1, 0))</f>
        <v/>
      </c>
    </row>
    <row r="538">
      <c r="A538">
        <f>INDEX(resultados!$A$2:$ZZ$572, 532, MATCH($B$1, resultados!$A$1:$ZZ$1, 0))</f>
        <v/>
      </c>
      <c r="B538">
        <f>INDEX(resultados!$A$2:$ZZ$572, 532, MATCH($B$2, resultados!$A$1:$ZZ$1, 0))</f>
        <v/>
      </c>
      <c r="C538">
        <f>INDEX(resultados!$A$2:$ZZ$572, 532, MATCH($B$3, resultados!$A$1:$ZZ$1, 0))</f>
        <v/>
      </c>
    </row>
    <row r="539">
      <c r="A539">
        <f>INDEX(resultados!$A$2:$ZZ$572, 533, MATCH($B$1, resultados!$A$1:$ZZ$1, 0))</f>
        <v/>
      </c>
      <c r="B539">
        <f>INDEX(resultados!$A$2:$ZZ$572, 533, MATCH($B$2, resultados!$A$1:$ZZ$1, 0))</f>
        <v/>
      </c>
      <c r="C539">
        <f>INDEX(resultados!$A$2:$ZZ$572, 533, MATCH($B$3, resultados!$A$1:$ZZ$1, 0))</f>
        <v/>
      </c>
    </row>
    <row r="540">
      <c r="A540">
        <f>INDEX(resultados!$A$2:$ZZ$572, 534, MATCH($B$1, resultados!$A$1:$ZZ$1, 0))</f>
        <v/>
      </c>
      <c r="B540">
        <f>INDEX(resultados!$A$2:$ZZ$572, 534, MATCH($B$2, resultados!$A$1:$ZZ$1, 0))</f>
        <v/>
      </c>
      <c r="C540">
        <f>INDEX(resultados!$A$2:$ZZ$572, 534, MATCH($B$3, resultados!$A$1:$ZZ$1, 0))</f>
        <v/>
      </c>
    </row>
    <row r="541">
      <c r="A541">
        <f>INDEX(resultados!$A$2:$ZZ$572, 535, MATCH($B$1, resultados!$A$1:$ZZ$1, 0))</f>
        <v/>
      </c>
      <c r="B541">
        <f>INDEX(resultados!$A$2:$ZZ$572, 535, MATCH($B$2, resultados!$A$1:$ZZ$1, 0))</f>
        <v/>
      </c>
      <c r="C541">
        <f>INDEX(resultados!$A$2:$ZZ$572, 535, MATCH($B$3, resultados!$A$1:$ZZ$1, 0))</f>
        <v/>
      </c>
    </row>
    <row r="542">
      <c r="A542">
        <f>INDEX(resultados!$A$2:$ZZ$572, 536, MATCH($B$1, resultados!$A$1:$ZZ$1, 0))</f>
        <v/>
      </c>
      <c r="B542">
        <f>INDEX(resultados!$A$2:$ZZ$572, 536, MATCH($B$2, resultados!$A$1:$ZZ$1, 0))</f>
        <v/>
      </c>
      <c r="C542">
        <f>INDEX(resultados!$A$2:$ZZ$572, 536, MATCH($B$3, resultados!$A$1:$ZZ$1, 0))</f>
        <v/>
      </c>
    </row>
    <row r="543">
      <c r="A543">
        <f>INDEX(resultados!$A$2:$ZZ$572, 537, MATCH($B$1, resultados!$A$1:$ZZ$1, 0))</f>
        <v/>
      </c>
      <c r="B543">
        <f>INDEX(resultados!$A$2:$ZZ$572, 537, MATCH($B$2, resultados!$A$1:$ZZ$1, 0))</f>
        <v/>
      </c>
      <c r="C543">
        <f>INDEX(resultados!$A$2:$ZZ$572, 537, MATCH($B$3, resultados!$A$1:$ZZ$1, 0))</f>
        <v/>
      </c>
    </row>
    <row r="544">
      <c r="A544">
        <f>INDEX(resultados!$A$2:$ZZ$572, 538, MATCH($B$1, resultados!$A$1:$ZZ$1, 0))</f>
        <v/>
      </c>
      <c r="B544">
        <f>INDEX(resultados!$A$2:$ZZ$572, 538, MATCH($B$2, resultados!$A$1:$ZZ$1, 0))</f>
        <v/>
      </c>
      <c r="C544">
        <f>INDEX(resultados!$A$2:$ZZ$572, 538, MATCH($B$3, resultados!$A$1:$ZZ$1, 0))</f>
        <v/>
      </c>
    </row>
    <row r="545">
      <c r="A545">
        <f>INDEX(resultados!$A$2:$ZZ$572, 539, MATCH($B$1, resultados!$A$1:$ZZ$1, 0))</f>
        <v/>
      </c>
      <c r="B545">
        <f>INDEX(resultados!$A$2:$ZZ$572, 539, MATCH($B$2, resultados!$A$1:$ZZ$1, 0))</f>
        <v/>
      </c>
      <c r="C545">
        <f>INDEX(resultados!$A$2:$ZZ$572, 539, MATCH($B$3, resultados!$A$1:$ZZ$1, 0))</f>
        <v/>
      </c>
    </row>
    <row r="546">
      <c r="A546">
        <f>INDEX(resultados!$A$2:$ZZ$572, 540, MATCH($B$1, resultados!$A$1:$ZZ$1, 0))</f>
        <v/>
      </c>
      <c r="B546">
        <f>INDEX(resultados!$A$2:$ZZ$572, 540, MATCH($B$2, resultados!$A$1:$ZZ$1, 0))</f>
        <v/>
      </c>
      <c r="C546">
        <f>INDEX(resultados!$A$2:$ZZ$572, 540, MATCH($B$3, resultados!$A$1:$ZZ$1, 0))</f>
        <v/>
      </c>
    </row>
    <row r="547">
      <c r="A547">
        <f>INDEX(resultados!$A$2:$ZZ$572, 541, MATCH($B$1, resultados!$A$1:$ZZ$1, 0))</f>
        <v/>
      </c>
      <c r="B547">
        <f>INDEX(resultados!$A$2:$ZZ$572, 541, MATCH($B$2, resultados!$A$1:$ZZ$1, 0))</f>
        <v/>
      </c>
      <c r="C547">
        <f>INDEX(resultados!$A$2:$ZZ$572, 541, MATCH($B$3, resultados!$A$1:$ZZ$1, 0))</f>
        <v/>
      </c>
    </row>
    <row r="548">
      <c r="A548">
        <f>INDEX(resultados!$A$2:$ZZ$572, 542, MATCH($B$1, resultados!$A$1:$ZZ$1, 0))</f>
        <v/>
      </c>
      <c r="B548">
        <f>INDEX(resultados!$A$2:$ZZ$572, 542, MATCH($B$2, resultados!$A$1:$ZZ$1, 0))</f>
        <v/>
      </c>
      <c r="C548">
        <f>INDEX(resultados!$A$2:$ZZ$572, 542, MATCH($B$3, resultados!$A$1:$ZZ$1, 0))</f>
        <v/>
      </c>
    </row>
    <row r="549">
      <c r="A549">
        <f>INDEX(resultados!$A$2:$ZZ$572, 543, MATCH($B$1, resultados!$A$1:$ZZ$1, 0))</f>
        <v/>
      </c>
      <c r="B549">
        <f>INDEX(resultados!$A$2:$ZZ$572, 543, MATCH($B$2, resultados!$A$1:$ZZ$1, 0))</f>
        <v/>
      </c>
      <c r="C549">
        <f>INDEX(resultados!$A$2:$ZZ$572, 543, MATCH($B$3, resultados!$A$1:$ZZ$1, 0))</f>
        <v/>
      </c>
    </row>
    <row r="550">
      <c r="A550">
        <f>INDEX(resultados!$A$2:$ZZ$572, 544, MATCH($B$1, resultados!$A$1:$ZZ$1, 0))</f>
        <v/>
      </c>
      <c r="B550">
        <f>INDEX(resultados!$A$2:$ZZ$572, 544, MATCH($B$2, resultados!$A$1:$ZZ$1, 0))</f>
        <v/>
      </c>
      <c r="C550">
        <f>INDEX(resultados!$A$2:$ZZ$572, 544, MATCH($B$3, resultados!$A$1:$ZZ$1, 0))</f>
        <v/>
      </c>
    </row>
    <row r="551">
      <c r="A551">
        <f>INDEX(resultados!$A$2:$ZZ$572, 545, MATCH($B$1, resultados!$A$1:$ZZ$1, 0))</f>
        <v/>
      </c>
      <c r="B551">
        <f>INDEX(resultados!$A$2:$ZZ$572, 545, MATCH($B$2, resultados!$A$1:$ZZ$1, 0))</f>
        <v/>
      </c>
      <c r="C551">
        <f>INDEX(resultados!$A$2:$ZZ$572, 545, MATCH($B$3, resultados!$A$1:$ZZ$1, 0))</f>
        <v/>
      </c>
    </row>
    <row r="552">
      <c r="A552">
        <f>INDEX(resultados!$A$2:$ZZ$572, 546, MATCH($B$1, resultados!$A$1:$ZZ$1, 0))</f>
        <v/>
      </c>
      <c r="B552">
        <f>INDEX(resultados!$A$2:$ZZ$572, 546, MATCH($B$2, resultados!$A$1:$ZZ$1, 0))</f>
        <v/>
      </c>
      <c r="C552">
        <f>INDEX(resultados!$A$2:$ZZ$572, 546, MATCH($B$3, resultados!$A$1:$ZZ$1, 0))</f>
        <v/>
      </c>
    </row>
    <row r="553">
      <c r="A553">
        <f>INDEX(resultados!$A$2:$ZZ$572, 547, MATCH($B$1, resultados!$A$1:$ZZ$1, 0))</f>
        <v/>
      </c>
      <c r="B553">
        <f>INDEX(resultados!$A$2:$ZZ$572, 547, MATCH($B$2, resultados!$A$1:$ZZ$1, 0))</f>
        <v/>
      </c>
      <c r="C553">
        <f>INDEX(resultados!$A$2:$ZZ$572, 547, MATCH($B$3, resultados!$A$1:$ZZ$1, 0))</f>
        <v/>
      </c>
    </row>
    <row r="554">
      <c r="A554">
        <f>INDEX(resultados!$A$2:$ZZ$572, 548, MATCH($B$1, resultados!$A$1:$ZZ$1, 0))</f>
        <v/>
      </c>
      <c r="B554">
        <f>INDEX(resultados!$A$2:$ZZ$572, 548, MATCH($B$2, resultados!$A$1:$ZZ$1, 0))</f>
        <v/>
      </c>
      <c r="C554">
        <f>INDEX(resultados!$A$2:$ZZ$572, 548, MATCH($B$3, resultados!$A$1:$ZZ$1, 0))</f>
        <v/>
      </c>
    </row>
    <row r="555">
      <c r="A555">
        <f>INDEX(resultados!$A$2:$ZZ$572, 549, MATCH($B$1, resultados!$A$1:$ZZ$1, 0))</f>
        <v/>
      </c>
      <c r="B555">
        <f>INDEX(resultados!$A$2:$ZZ$572, 549, MATCH($B$2, resultados!$A$1:$ZZ$1, 0))</f>
        <v/>
      </c>
      <c r="C555">
        <f>INDEX(resultados!$A$2:$ZZ$572, 549, MATCH($B$3, resultados!$A$1:$ZZ$1, 0))</f>
        <v/>
      </c>
    </row>
    <row r="556">
      <c r="A556">
        <f>INDEX(resultados!$A$2:$ZZ$572, 550, MATCH($B$1, resultados!$A$1:$ZZ$1, 0))</f>
        <v/>
      </c>
      <c r="B556">
        <f>INDEX(resultados!$A$2:$ZZ$572, 550, MATCH($B$2, resultados!$A$1:$ZZ$1, 0))</f>
        <v/>
      </c>
      <c r="C556">
        <f>INDEX(resultados!$A$2:$ZZ$572, 550, MATCH($B$3, resultados!$A$1:$ZZ$1, 0))</f>
        <v/>
      </c>
    </row>
    <row r="557">
      <c r="A557">
        <f>INDEX(resultados!$A$2:$ZZ$572, 551, MATCH($B$1, resultados!$A$1:$ZZ$1, 0))</f>
        <v/>
      </c>
      <c r="B557">
        <f>INDEX(resultados!$A$2:$ZZ$572, 551, MATCH($B$2, resultados!$A$1:$ZZ$1, 0))</f>
        <v/>
      </c>
      <c r="C557">
        <f>INDEX(resultados!$A$2:$ZZ$572, 551, MATCH($B$3, resultados!$A$1:$ZZ$1, 0))</f>
        <v/>
      </c>
    </row>
    <row r="558">
      <c r="A558">
        <f>INDEX(resultados!$A$2:$ZZ$572, 552, MATCH($B$1, resultados!$A$1:$ZZ$1, 0))</f>
        <v/>
      </c>
      <c r="B558">
        <f>INDEX(resultados!$A$2:$ZZ$572, 552, MATCH($B$2, resultados!$A$1:$ZZ$1, 0))</f>
        <v/>
      </c>
      <c r="C558">
        <f>INDEX(resultados!$A$2:$ZZ$572, 552, MATCH($B$3, resultados!$A$1:$ZZ$1, 0))</f>
        <v/>
      </c>
    </row>
    <row r="559">
      <c r="A559">
        <f>INDEX(resultados!$A$2:$ZZ$572, 553, MATCH($B$1, resultados!$A$1:$ZZ$1, 0))</f>
        <v/>
      </c>
      <c r="B559">
        <f>INDEX(resultados!$A$2:$ZZ$572, 553, MATCH($B$2, resultados!$A$1:$ZZ$1, 0))</f>
        <v/>
      </c>
      <c r="C559">
        <f>INDEX(resultados!$A$2:$ZZ$572, 553, MATCH($B$3, resultados!$A$1:$ZZ$1, 0))</f>
        <v/>
      </c>
    </row>
    <row r="560">
      <c r="A560">
        <f>INDEX(resultados!$A$2:$ZZ$572, 554, MATCH($B$1, resultados!$A$1:$ZZ$1, 0))</f>
        <v/>
      </c>
      <c r="B560">
        <f>INDEX(resultados!$A$2:$ZZ$572, 554, MATCH($B$2, resultados!$A$1:$ZZ$1, 0))</f>
        <v/>
      </c>
      <c r="C560">
        <f>INDEX(resultados!$A$2:$ZZ$572, 554, MATCH($B$3, resultados!$A$1:$ZZ$1, 0))</f>
        <v/>
      </c>
    </row>
    <row r="561">
      <c r="A561">
        <f>INDEX(resultados!$A$2:$ZZ$572, 555, MATCH($B$1, resultados!$A$1:$ZZ$1, 0))</f>
        <v/>
      </c>
      <c r="B561">
        <f>INDEX(resultados!$A$2:$ZZ$572, 555, MATCH($B$2, resultados!$A$1:$ZZ$1, 0))</f>
        <v/>
      </c>
      <c r="C561">
        <f>INDEX(resultados!$A$2:$ZZ$572, 555, MATCH($B$3, resultados!$A$1:$ZZ$1, 0))</f>
        <v/>
      </c>
    </row>
    <row r="562">
      <c r="A562">
        <f>INDEX(resultados!$A$2:$ZZ$572, 556, MATCH($B$1, resultados!$A$1:$ZZ$1, 0))</f>
        <v/>
      </c>
      <c r="B562">
        <f>INDEX(resultados!$A$2:$ZZ$572, 556, MATCH($B$2, resultados!$A$1:$ZZ$1, 0))</f>
        <v/>
      </c>
      <c r="C562">
        <f>INDEX(resultados!$A$2:$ZZ$572, 556, MATCH($B$3, resultados!$A$1:$ZZ$1, 0))</f>
        <v/>
      </c>
    </row>
    <row r="563">
      <c r="A563">
        <f>INDEX(resultados!$A$2:$ZZ$572, 557, MATCH($B$1, resultados!$A$1:$ZZ$1, 0))</f>
        <v/>
      </c>
      <c r="B563">
        <f>INDEX(resultados!$A$2:$ZZ$572, 557, MATCH($B$2, resultados!$A$1:$ZZ$1, 0))</f>
        <v/>
      </c>
      <c r="C563">
        <f>INDEX(resultados!$A$2:$ZZ$572, 557, MATCH($B$3, resultados!$A$1:$ZZ$1, 0))</f>
        <v/>
      </c>
    </row>
    <row r="564">
      <c r="A564">
        <f>INDEX(resultados!$A$2:$ZZ$572, 558, MATCH($B$1, resultados!$A$1:$ZZ$1, 0))</f>
        <v/>
      </c>
      <c r="B564">
        <f>INDEX(resultados!$A$2:$ZZ$572, 558, MATCH($B$2, resultados!$A$1:$ZZ$1, 0))</f>
        <v/>
      </c>
      <c r="C564">
        <f>INDEX(resultados!$A$2:$ZZ$572, 558, MATCH($B$3, resultados!$A$1:$ZZ$1, 0))</f>
        <v/>
      </c>
    </row>
    <row r="565">
      <c r="A565">
        <f>INDEX(resultados!$A$2:$ZZ$572, 559, MATCH($B$1, resultados!$A$1:$ZZ$1, 0))</f>
        <v/>
      </c>
      <c r="B565">
        <f>INDEX(resultados!$A$2:$ZZ$572, 559, MATCH($B$2, resultados!$A$1:$ZZ$1, 0))</f>
        <v/>
      </c>
      <c r="C565">
        <f>INDEX(resultados!$A$2:$ZZ$572, 559, MATCH($B$3, resultados!$A$1:$ZZ$1, 0))</f>
        <v/>
      </c>
    </row>
    <row r="566">
      <c r="A566">
        <f>INDEX(resultados!$A$2:$ZZ$572, 560, MATCH($B$1, resultados!$A$1:$ZZ$1, 0))</f>
        <v/>
      </c>
      <c r="B566">
        <f>INDEX(resultados!$A$2:$ZZ$572, 560, MATCH($B$2, resultados!$A$1:$ZZ$1, 0))</f>
        <v/>
      </c>
      <c r="C566">
        <f>INDEX(resultados!$A$2:$ZZ$572, 560, MATCH($B$3, resultados!$A$1:$ZZ$1, 0))</f>
        <v/>
      </c>
    </row>
    <row r="567">
      <c r="A567">
        <f>INDEX(resultados!$A$2:$ZZ$572, 561, MATCH($B$1, resultados!$A$1:$ZZ$1, 0))</f>
        <v/>
      </c>
      <c r="B567">
        <f>INDEX(resultados!$A$2:$ZZ$572, 561, MATCH($B$2, resultados!$A$1:$ZZ$1, 0))</f>
        <v/>
      </c>
      <c r="C567">
        <f>INDEX(resultados!$A$2:$ZZ$572, 561, MATCH($B$3, resultados!$A$1:$ZZ$1, 0))</f>
        <v/>
      </c>
    </row>
    <row r="568">
      <c r="A568">
        <f>INDEX(resultados!$A$2:$ZZ$572, 562, MATCH($B$1, resultados!$A$1:$ZZ$1, 0))</f>
        <v/>
      </c>
      <c r="B568">
        <f>INDEX(resultados!$A$2:$ZZ$572, 562, MATCH($B$2, resultados!$A$1:$ZZ$1, 0))</f>
        <v/>
      </c>
      <c r="C568">
        <f>INDEX(resultados!$A$2:$ZZ$572, 562, MATCH($B$3, resultados!$A$1:$ZZ$1, 0))</f>
        <v/>
      </c>
    </row>
    <row r="569">
      <c r="A569">
        <f>INDEX(resultados!$A$2:$ZZ$572, 563, MATCH($B$1, resultados!$A$1:$ZZ$1, 0))</f>
        <v/>
      </c>
      <c r="B569">
        <f>INDEX(resultados!$A$2:$ZZ$572, 563, MATCH($B$2, resultados!$A$1:$ZZ$1, 0))</f>
        <v/>
      </c>
      <c r="C569">
        <f>INDEX(resultados!$A$2:$ZZ$572, 563, MATCH($B$3, resultados!$A$1:$ZZ$1, 0))</f>
        <v/>
      </c>
    </row>
    <row r="570">
      <c r="A570">
        <f>INDEX(resultados!$A$2:$ZZ$572, 564, MATCH($B$1, resultados!$A$1:$ZZ$1, 0))</f>
        <v/>
      </c>
      <c r="B570">
        <f>INDEX(resultados!$A$2:$ZZ$572, 564, MATCH($B$2, resultados!$A$1:$ZZ$1, 0))</f>
        <v/>
      </c>
      <c r="C570">
        <f>INDEX(resultados!$A$2:$ZZ$572, 564, MATCH($B$3, resultados!$A$1:$ZZ$1, 0))</f>
        <v/>
      </c>
    </row>
    <row r="571">
      <c r="A571">
        <f>INDEX(resultados!$A$2:$ZZ$572, 565, MATCH($B$1, resultados!$A$1:$ZZ$1, 0))</f>
        <v/>
      </c>
      <c r="B571">
        <f>INDEX(resultados!$A$2:$ZZ$572, 565, MATCH($B$2, resultados!$A$1:$ZZ$1, 0))</f>
        <v/>
      </c>
      <c r="C571">
        <f>INDEX(resultados!$A$2:$ZZ$572, 565, MATCH($B$3, resultados!$A$1:$ZZ$1, 0))</f>
        <v/>
      </c>
    </row>
    <row r="572">
      <c r="A572">
        <f>INDEX(resultados!$A$2:$ZZ$572, 566, MATCH($B$1, resultados!$A$1:$ZZ$1, 0))</f>
        <v/>
      </c>
      <c r="B572">
        <f>INDEX(resultados!$A$2:$ZZ$572, 566, MATCH($B$2, resultados!$A$1:$ZZ$1, 0))</f>
        <v/>
      </c>
      <c r="C572">
        <f>INDEX(resultados!$A$2:$ZZ$572, 566, MATCH($B$3, resultados!$A$1:$ZZ$1, 0))</f>
        <v/>
      </c>
    </row>
    <row r="573">
      <c r="A573">
        <f>INDEX(resultados!$A$2:$ZZ$572, 567, MATCH($B$1, resultados!$A$1:$ZZ$1, 0))</f>
        <v/>
      </c>
      <c r="B573">
        <f>INDEX(resultados!$A$2:$ZZ$572, 567, MATCH($B$2, resultados!$A$1:$ZZ$1, 0))</f>
        <v/>
      </c>
      <c r="C573">
        <f>INDEX(resultados!$A$2:$ZZ$572, 567, MATCH($B$3, resultados!$A$1:$ZZ$1, 0))</f>
        <v/>
      </c>
    </row>
    <row r="574">
      <c r="A574">
        <f>INDEX(resultados!$A$2:$ZZ$572, 568, MATCH($B$1, resultados!$A$1:$ZZ$1, 0))</f>
        <v/>
      </c>
      <c r="B574">
        <f>INDEX(resultados!$A$2:$ZZ$572, 568, MATCH($B$2, resultados!$A$1:$ZZ$1, 0))</f>
        <v/>
      </c>
      <c r="C574">
        <f>INDEX(resultados!$A$2:$ZZ$572, 568, MATCH($B$3, resultados!$A$1:$ZZ$1, 0))</f>
        <v/>
      </c>
    </row>
    <row r="575">
      <c r="A575">
        <f>INDEX(resultados!$A$2:$ZZ$572, 569, MATCH($B$1, resultados!$A$1:$ZZ$1, 0))</f>
        <v/>
      </c>
      <c r="B575">
        <f>INDEX(resultados!$A$2:$ZZ$572, 569, MATCH($B$2, resultados!$A$1:$ZZ$1, 0))</f>
        <v/>
      </c>
      <c r="C575">
        <f>INDEX(resultados!$A$2:$ZZ$572, 569, MATCH($B$3, resultados!$A$1:$ZZ$1, 0))</f>
        <v/>
      </c>
    </row>
    <row r="576">
      <c r="A576">
        <f>INDEX(resultados!$A$2:$ZZ$572, 570, MATCH($B$1, resultados!$A$1:$ZZ$1, 0))</f>
        <v/>
      </c>
      <c r="B576">
        <f>INDEX(resultados!$A$2:$ZZ$572, 570, MATCH($B$2, resultados!$A$1:$ZZ$1, 0))</f>
        <v/>
      </c>
      <c r="C576">
        <f>INDEX(resultados!$A$2:$ZZ$572, 570, MATCH($B$3, resultados!$A$1:$ZZ$1, 0))</f>
        <v/>
      </c>
    </row>
    <row r="577">
      <c r="A577">
        <f>INDEX(resultados!$A$2:$ZZ$572, 571, MATCH($B$1, resultados!$A$1:$ZZ$1, 0))</f>
        <v/>
      </c>
      <c r="B577">
        <f>INDEX(resultados!$A$2:$ZZ$572, 571, MATCH($B$2, resultados!$A$1:$ZZ$1, 0))</f>
        <v/>
      </c>
      <c r="C577">
        <f>INDEX(resultados!$A$2:$ZZ$572, 571,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2.2969</v>
      </c>
      <c r="E2" t="n">
        <v>43.54</v>
      </c>
      <c r="F2" t="n">
        <v>26.42</v>
      </c>
      <c r="G2" t="n">
        <v>5.22</v>
      </c>
      <c r="H2" t="n">
        <v>0.07000000000000001</v>
      </c>
      <c r="I2" t="n">
        <v>304</v>
      </c>
      <c r="J2" t="n">
        <v>242.64</v>
      </c>
      <c r="K2" t="n">
        <v>58.47</v>
      </c>
      <c r="L2" t="n">
        <v>1</v>
      </c>
      <c r="M2" t="n">
        <v>302</v>
      </c>
      <c r="N2" t="n">
        <v>58.17</v>
      </c>
      <c r="O2" t="n">
        <v>30160.1</v>
      </c>
      <c r="P2" t="n">
        <v>417.55</v>
      </c>
      <c r="Q2" t="n">
        <v>2105.16</v>
      </c>
      <c r="R2" t="n">
        <v>359.72</v>
      </c>
      <c r="S2" t="n">
        <v>60.53</v>
      </c>
      <c r="T2" t="n">
        <v>148344.08</v>
      </c>
      <c r="U2" t="n">
        <v>0.17</v>
      </c>
      <c r="V2" t="n">
        <v>0.65</v>
      </c>
      <c r="W2" t="n">
        <v>0.66</v>
      </c>
      <c r="X2" t="n">
        <v>9.140000000000001</v>
      </c>
      <c r="Y2" t="n">
        <v>1</v>
      </c>
      <c r="Z2" t="n">
        <v>10</v>
      </c>
      <c r="AA2" t="n">
        <v>777.7069386740171</v>
      </c>
      <c r="AB2" t="n">
        <v>1064.092943502446</v>
      </c>
      <c r="AC2" t="n">
        <v>962.5374064383981</v>
      </c>
      <c r="AD2" t="n">
        <v>777706.9386740171</v>
      </c>
      <c r="AE2" t="n">
        <v>1064092.943502446</v>
      </c>
      <c r="AF2" t="n">
        <v>1.16384252208997e-06</v>
      </c>
      <c r="AG2" t="n">
        <v>17</v>
      </c>
      <c r="AH2" t="n">
        <v>962537.4064383981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2.73</v>
      </c>
      <c r="E3" t="n">
        <v>36.63</v>
      </c>
      <c r="F3" t="n">
        <v>23.67</v>
      </c>
      <c r="G3" t="n">
        <v>6.58</v>
      </c>
      <c r="H3" t="n">
        <v>0.09</v>
      </c>
      <c r="I3" t="n">
        <v>216</v>
      </c>
      <c r="J3" t="n">
        <v>243.08</v>
      </c>
      <c r="K3" t="n">
        <v>58.47</v>
      </c>
      <c r="L3" t="n">
        <v>1.25</v>
      </c>
      <c r="M3" t="n">
        <v>214</v>
      </c>
      <c r="N3" t="n">
        <v>58.36</v>
      </c>
      <c r="O3" t="n">
        <v>30214.33</v>
      </c>
      <c r="P3" t="n">
        <v>371.63</v>
      </c>
      <c r="Q3" t="n">
        <v>2104.46</v>
      </c>
      <c r="R3" t="n">
        <v>269.5</v>
      </c>
      <c r="S3" t="n">
        <v>60.53</v>
      </c>
      <c r="T3" t="n">
        <v>103673.55</v>
      </c>
      <c r="U3" t="n">
        <v>0.22</v>
      </c>
      <c r="V3" t="n">
        <v>0.73</v>
      </c>
      <c r="W3" t="n">
        <v>0.51</v>
      </c>
      <c r="X3" t="n">
        <v>6.39</v>
      </c>
      <c r="Y3" t="n">
        <v>1</v>
      </c>
      <c r="Z3" t="n">
        <v>10</v>
      </c>
      <c r="AA3" t="n">
        <v>608.1266336595954</v>
      </c>
      <c r="AB3" t="n">
        <v>832.0656888266649</v>
      </c>
      <c r="AC3" t="n">
        <v>752.6545072965762</v>
      </c>
      <c r="AD3" t="n">
        <v>608126.6336595954</v>
      </c>
      <c r="AE3" t="n">
        <v>832065.6888266649</v>
      </c>
      <c r="AF3" t="n">
        <v>1.383294912841489e-06</v>
      </c>
      <c r="AG3" t="n">
        <v>15</v>
      </c>
      <c r="AH3" t="n">
        <v>752654.5072965762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3.0534</v>
      </c>
      <c r="E4" t="n">
        <v>32.75</v>
      </c>
      <c r="F4" t="n">
        <v>22.11</v>
      </c>
      <c r="G4" t="n">
        <v>7.94</v>
      </c>
      <c r="H4" t="n">
        <v>0.11</v>
      </c>
      <c r="I4" t="n">
        <v>167</v>
      </c>
      <c r="J4" t="n">
        <v>243.52</v>
      </c>
      <c r="K4" t="n">
        <v>58.47</v>
      </c>
      <c r="L4" t="n">
        <v>1.5</v>
      </c>
      <c r="M4" t="n">
        <v>165</v>
      </c>
      <c r="N4" t="n">
        <v>58.55</v>
      </c>
      <c r="O4" t="n">
        <v>30268.64</v>
      </c>
      <c r="P4" t="n">
        <v>344.86</v>
      </c>
      <c r="Q4" t="n">
        <v>2104.29</v>
      </c>
      <c r="R4" t="n">
        <v>218.43</v>
      </c>
      <c r="S4" t="n">
        <v>60.53</v>
      </c>
      <c r="T4" t="n">
        <v>78382.61</v>
      </c>
      <c r="U4" t="n">
        <v>0.28</v>
      </c>
      <c r="V4" t="n">
        <v>0.78</v>
      </c>
      <c r="W4" t="n">
        <v>0.43</v>
      </c>
      <c r="X4" t="n">
        <v>4.83</v>
      </c>
      <c r="Y4" t="n">
        <v>1</v>
      </c>
      <c r="Z4" t="n">
        <v>10</v>
      </c>
      <c r="AA4" t="n">
        <v>511.4496203524715</v>
      </c>
      <c r="AB4" t="n">
        <v>699.7879341310459</v>
      </c>
      <c r="AC4" t="n">
        <v>633.0011558561122</v>
      </c>
      <c r="AD4" t="n">
        <v>511449.6203524715</v>
      </c>
      <c r="AE4" t="n">
        <v>699787.9341310458</v>
      </c>
      <c r="AF4" t="n">
        <v>1.547162156362712e-06</v>
      </c>
      <c r="AG4" t="n">
        <v>13</v>
      </c>
      <c r="AH4" t="n">
        <v>633001.1558561121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3.2816</v>
      </c>
      <c r="E5" t="n">
        <v>30.47</v>
      </c>
      <c r="F5" t="n">
        <v>21.25</v>
      </c>
      <c r="G5" t="n">
        <v>9.300000000000001</v>
      </c>
      <c r="H5" t="n">
        <v>0.13</v>
      </c>
      <c r="I5" t="n">
        <v>137</v>
      </c>
      <c r="J5" t="n">
        <v>243.96</v>
      </c>
      <c r="K5" t="n">
        <v>58.47</v>
      </c>
      <c r="L5" t="n">
        <v>1.75</v>
      </c>
      <c r="M5" t="n">
        <v>135</v>
      </c>
      <c r="N5" t="n">
        <v>58.74</v>
      </c>
      <c r="O5" t="n">
        <v>30323.01</v>
      </c>
      <c r="P5" t="n">
        <v>329.47</v>
      </c>
      <c r="Q5" t="n">
        <v>2104.42</v>
      </c>
      <c r="R5" t="n">
        <v>189.93</v>
      </c>
      <c r="S5" t="n">
        <v>60.53</v>
      </c>
      <c r="T5" t="n">
        <v>64283.9</v>
      </c>
      <c r="U5" t="n">
        <v>0.32</v>
      </c>
      <c r="V5" t="n">
        <v>0.8100000000000001</v>
      </c>
      <c r="W5" t="n">
        <v>0.39</v>
      </c>
      <c r="X5" t="n">
        <v>3.97</v>
      </c>
      <c r="Y5" t="n">
        <v>1</v>
      </c>
      <c r="Z5" t="n">
        <v>10</v>
      </c>
      <c r="AA5" t="n">
        <v>460.1365713956149</v>
      </c>
      <c r="AB5" t="n">
        <v>629.5791567763237</v>
      </c>
      <c r="AC5" t="n">
        <v>569.4930056734867</v>
      </c>
      <c r="AD5" t="n">
        <v>460136.5713956148</v>
      </c>
      <c r="AE5" t="n">
        <v>629579.1567763237</v>
      </c>
      <c r="AF5" t="n">
        <v>1.662791423436129e-06</v>
      </c>
      <c r="AG5" t="n">
        <v>12</v>
      </c>
      <c r="AH5" t="n">
        <v>569493.0056734866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3.4771</v>
      </c>
      <c r="E6" t="n">
        <v>28.76</v>
      </c>
      <c r="F6" t="n">
        <v>20.57</v>
      </c>
      <c r="G6" t="n">
        <v>10.73</v>
      </c>
      <c r="H6" t="n">
        <v>0.15</v>
      </c>
      <c r="I6" t="n">
        <v>115</v>
      </c>
      <c r="J6" t="n">
        <v>244.41</v>
      </c>
      <c r="K6" t="n">
        <v>58.47</v>
      </c>
      <c r="L6" t="n">
        <v>2</v>
      </c>
      <c r="M6" t="n">
        <v>113</v>
      </c>
      <c r="N6" t="n">
        <v>58.93</v>
      </c>
      <c r="O6" t="n">
        <v>30377.45</v>
      </c>
      <c r="P6" t="n">
        <v>316.94</v>
      </c>
      <c r="Q6" t="n">
        <v>2104.24</v>
      </c>
      <c r="R6" t="n">
        <v>168.11</v>
      </c>
      <c r="S6" t="n">
        <v>60.53</v>
      </c>
      <c r="T6" t="n">
        <v>53483.41</v>
      </c>
      <c r="U6" t="n">
        <v>0.36</v>
      </c>
      <c r="V6" t="n">
        <v>0.84</v>
      </c>
      <c r="W6" t="n">
        <v>0.34</v>
      </c>
      <c r="X6" t="n">
        <v>3.29</v>
      </c>
      <c r="Y6" t="n">
        <v>1</v>
      </c>
      <c r="Z6" t="n">
        <v>10</v>
      </c>
      <c r="AA6" t="n">
        <v>430.3700126001298</v>
      </c>
      <c r="AB6" t="n">
        <v>588.8512378244485</v>
      </c>
      <c r="AC6" t="n">
        <v>532.6521021443853</v>
      </c>
      <c r="AD6" t="n">
        <v>430370.0126001298</v>
      </c>
      <c r="AE6" t="n">
        <v>588851.2378244485</v>
      </c>
      <c r="AF6" t="n">
        <v>1.761851553641444e-06</v>
      </c>
      <c r="AG6" t="n">
        <v>12</v>
      </c>
      <c r="AH6" t="n">
        <v>532652.1021443852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3.622</v>
      </c>
      <c r="E7" t="n">
        <v>27.61</v>
      </c>
      <c r="F7" t="n">
        <v>20.13</v>
      </c>
      <c r="G7" t="n">
        <v>12.08</v>
      </c>
      <c r="H7" t="n">
        <v>0.16</v>
      </c>
      <c r="I7" t="n">
        <v>100</v>
      </c>
      <c r="J7" t="n">
        <v>244.85</v>
      </c>
      <c r="K7" t="n">
        <v>58.47</v>
      </c>
      <c r="L7" t="n">
        <v>2.25</v>
      </c>
      <c r="M7" t="n">
        <v>98</v>
      </c>
      <c r="N7" t="n">
        <v>59.12</v>
      </c>
      <c r="O7" t="n">
        <v>30431.96</v>
      </c>
      <c r="P7" t="n">
        <v>308.2</v>
      </c>
      <c r="Q7" t="n">
        <v>2104.07</v>
      </c>
      <c r="R7" t="n">
        <v>153.73</v>
      </c>
      <c r="S7" t="n">
        <v>60.53</v>
      </c>
      <c r="T7" t="n">
        <v>46370.25</v>
      </c>
      <c r="U7" t="n">
        <v>0.39</v>
      </c>
      <c r="V7" t="n">
        <v>0.85</v>
      </c>
      <c r="W7" t="n">
        <v>0.32</v>
      </c>
      <c r="X7" t="n">
        <v>2.85</v>
      </c>
      <c r="Y7" t="n">
        <v>1</v>
      </c>
      <c r="Z7" t="n">
        <v>10</v>
      </c>
      <c r="AA7" t="n">
        <v>400.1259024494958</v>
      </c>
      <c r="AB7" t="n">
        <v>547.4699120403795</v>
      </c>
      <c r="AC7" t="n">
        <v>495.2201520140924</v>
      </c>
      <c r="AD7" t="n">
        <v>400125.9024494957</v>
      </c>
      <c r="AE7" t="n">
        <v>547469.9120403796</v>
      </c>
      <c r="AF7" t="n">
        <v>1.835272591323031e-06</v>
      </c>
      <c r="AG7" t="n">
        <v>11</v>
      </c>
      <c r="AH7" t="n">
        <v>495220.1520140924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3.747</v>
      </c>
      <c r="E8" t="n">
        <v>26.69</v>
      </c>
      <c r="F8" t="n">
        <v>19.78</v>
      </c>
      <c r="G8" t="n">
        <v>13.48</v>
      </c>
      <c r="H8" t="n">
        <v>0.18</v>
      </c>
      <c r="I8" t="n">
        <v>88</v>
      </c>
      <c r="J8" t="n">
        <v>245.29</v>
      </c>
      <c r="K8" t="n">
        <v>58.47</v>
      </c>
      <c r="L8" t="n">
        <v>2.5</v>
      </c>
      <c r="M8" t="n">
        <v>86</v>
      </c>
      <c r="N8" t="n">
        <v>59.32</v>
      </c>
      <c r="O8" t="n">
        <v>30486.54</v>
      </c>
      <c r="P8" t="n">
        <v>300.84</v>
      </c>
      <c r="Q8" t="n">
        <v>2104.18</v>
      </c>
      <c r="R8" t="n">
        <v>141.97</v>
      </c>
      <c r="S8" t="n">
        <v>60.53</v>
      </c>
      <c r="T8" t="n">
        <v>40549.49</v>
      </c>
      <c r="U8" t="n">
        <v>0.43</v>
      </c>
      <c r="V8" t="n">
        <v>0.87</v>
      </c>
      <c r="W8" t="n">
        <v>0.31</v>
      </c>
      <c r="X8" t="n">
        <v>2.5</v>
      </c>
      <c r="Y8" t="n">
        <v>1</v>
      </c>
      <c r="Z8" t="n">
        <v>10</v>
      </c>
      <c r="AA8" t="n">
        <v>384.823987836136</v>
      </c>
      <c r="AB8" t="n">
        <v>526.5331573935525</v>
      </c>
      <c r="AC8" t="n">
        <v>476.2815718458388</v>
      </c>
      <c r="AD8" t="n">
        <v>384823.987836136</v>
      </c>
      <c r="AE8" t="n">
        <v>526533.1573935525</v>
      </c>
      <c r="AF8" t="n">
        <v>1.89861027048244e-06</v>
      </c>
      <c r="AG8" t="n">
        <v>11</v>
      </c>
      <c r="AH8" t="n">
        <v>476281.5718458388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3.8563</v>
      </c>
      <c r="E9" t="n">
        <v>25.93</v>
      </c>
      <c r="F9" t="n">
        <v>19.49</v>
      </c>
      <c r="G9" t="n">
        <v>14.99</v>
      </c>
      <c r="H9" t="n">
        <v>0.2</v>
      </c>
      <c r="I9" t="n">
        <v>78</v>
      </c>
      <c r="J9" t="n">
        <v>245.73</v>
      </c>
      <c r="K9" t="n">
        <v>58.47</v>
      </c>
      <c r="L9" t="n">
        <v>2.75</v>
      </c>
      <c r="M9" t="n">
        <v>76</v>
      </c>
      <c r="N9" t="n">
        <v>59.51</v>
      </c>
      <c r="O9" t="n">
        <v>30541.19</v>
      </c>
      <c r="P9" t="n">
        <v>294.51</v>
      </c>
      <c r="Q9" t="n">
        <v>2103.96</v>
      </c>
      <c r="R9" t="n">
        <v>132.7</v>
      </c>
      <c r="S9" t="n">
        <v>60.53</v>
      </c>
      <c r="T9" t="n">
        <v>35965.44</v>
      </c>
      <c r="U9" t="n">
        <v>0.46</v>
      </c>
      <c r="V9" t="n">
        <v>0.88</v>
      </c>
      <c r="W9" t="n">
        <v>0.29</v>
      </c>
      <c r="X9" t="n">
        <v>2.21</v>
      </c>
      <c r="Y9" t="n">
        <v>1</v>
      </c>
      <c r="Z9" t="n">
        <v>10</v>
      </c>
      <c r="AA9" t="n">
        <v>372.3781339095843</v>
      </c>
      <c r="AB9" t="n">
        <v>509.5041909789206</v>
      </c>
      <c r="AC9" t="n">
        <v>460.877826085515</v>
      </c>
      <c r="AD9" t="n">
        <v>372378.1339095843</v>
      </c>
      <c r="AE9" t="n">
        <v>509504.1909789206</v>
      </c>
      <c r="AF9" t="n">
        <v>1.953992737139427e-06</v>
      </c>
      <c r="AG9" t="n">
        <v>11</v>
      </c>
      <c r="AH9" t="n">
        <v>460877.826085515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3.9401</v>
      </c>
      <c r="E10" t="n">
        <v>25.38</v>
      </c>
      <c r="F10" t="n">
        <v>19.27</v>
      </c>
      <c r="G10" t="n">
        <v>16.28</v>
      </c>
      <c r="H10" t="n">
        <v>0.22</v>
      </c>
      <c r="I10" t="n">
        <v>71</v>
      </c>
      <c r="J10" t="n">
        <v>246.18</v>
      </c>
      <c r="K10" t="n">
        <v>58.47</v>
      </c>
      <c r="L10" t="n">
        <v>3</v>
      </c>
      <c r="M10" t="n">
        <v>69</v>
      </c>
      <c r="N10" t="n">
        <v>59.7</v>
      </c>
      <c r="O10" t="n">
        <v>30595.91</v>
      </c>
      <c r="P10" t="n">
        <v>289.47</v>
      </c>
      <c r="Q10" t="n">
        <v>2104.11</v>
      </c>
      <c r="R10" t="n">
        <v>125.45</v>
      </c>
      <c r="S10" t="n">
        <v>60.53</v>
      </c>
      <c r="T10" t="n">
        <v>32377.33</v>
      </c>
      <c r="U10" t="n">
        <v>0.48</v>
      </c>
      <c r="V10" t="n">
        <v>0.89</v>
      </c>
      <c r="W10" t="n">
        <v>0.28</v>
      </c>
      <c r="X10" t="n">
        <v>1.99</v>
      </c>
      <c r="Y10" t="n">
        <v>1</v>
      </c>
      <c r="Z10" t="n">
        <v>10</v>
      </c>
      <c r="AA10" t="n">
        <v>352.3427009598597</v>
      </c>
      <c r="AB10" t="n">
        <v>482.0908277161885</v>
      </c>
      <c r="AC10" t="n">
        <v>436.0807557376809</v>
      </c>
      <c r="AD10" t="n">
        <v>352342.7009598597</v>
      </c>
      <c r="AE10" t="n">
        <v>482090.8277161885</v>
      </c>
      <c r="AF10" t="n">
        <v>1.996454317247895e-06</v>
      </c>
      <c r="AG10" t="n">
        <v>10</v>
      </c>
      <c r="AH10" t="n">
        <v>436080.7557376809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4.0282</v>
      </c>
      <c r="E11" t="n">
        <v>24.82</v>
      </c>
      <c r="F11" t="n">
        <v>19.05</v>
      </c>
      <c r="G11" t="n">
        <v>17.86</v>
      </c>
      <c r="H11" t="n">
        <v>0.23</v>
      </c>
      <c r="I11" t="n">
        <v>64</v>
      </c>
      <c r="J11" t="n">
        <v>246.62</v>
      </c>
      <c r="K11" t="n">
        <v>58.47</v>
      </c>
      <c r="L11" t="n">
        <v>3.25</v>
      </c>
      <c r="M11" t="n">
        <v>62</v>
      </c>
      <c r="N11" t="n">
        <v>59.9</v>
      </c>
      <c r="O11" t="n">
        <v>30650.7</v>
      </c>
      <c r="P11" t="n">
        <v>283.84</v>
      </c>
      <c r="Q11" t="n">
        <v>2104.09</v>
      </c>
      <c r="R11" t="n">
        <v>117.97</v>
      </c>
      <c r="S11" t="n">
        <v>60.53</v>
      </c>
      <c r="T11" t="n">
        <v>28670.87</v>
      </c>
      <c r="U11" t="n">
        <v>0.51</v>
      </c>
      <c r="V11" t="n">
        <v>0.9</v>
      </c>
      <c r="W11" t="n">
        <v>0.27</v>
      </c>
      <c r="X11" t="n">
        <v>1.77</v>
      </c>
      <c r="Y11" t="n">
        <v>1</v>
      </c>
      <c r="Z11" t="n">
        <v>10</v>
      </c>
      <c r="AA11" t="n">
        <v>342.9402003891584</v>
      </c>
      <c r="AB11" t="n">
        <v>469.2259116263054</v>
      </c>
      <c r="AC11" t="n">
        <v>424.4436491833932</v>
      </c>
      <c r="AD11" t="n">
        <v>342940.2003891584</v>
      </c>
      <c r="AE11" t="n">
        <v>469225.9116263054</v>
      </c>
      <c r="AF11" t="n">
        <v>2.041094713519446e-06</v>
      </c>
      <c r="AG11" t="n">
        <v>10</v>
      </c>
      <c r="AH11" t="n">
        <v>424443.6491833932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4.0963</v>
      </c>
      <c r="E12" t="n">
        <v>24.41</v>
      </c>
      <c r="F12" t="n">
        <v>18.87</v>
      </c>
      <c r="G12" t="n">
        <v>19.19</v>
      </c>
      <c r="H12" t="n">
        <v>0.25</v>
      </c>
      <c r="I12" t="n">
        <v>59</v>
      </c>
      <c r="J12" t="n">
        <v>247.07</v>
      </c>
      <c r="K12" t="n">
        <v>58.47</v>
      </c>
      <c r="L12" t="n">
        <v>3.5</v>
      </c>
      <c r="M12" t="n">
        <v>57</v>
      </c>
      <c r="N12" t="n">
        <v>60.09</v>
      </c>
      <c r="O12" t="n">
        <v>30705.56</v>
      </c>
      <c r="P12" t="n">
        <v>279.27</v>
      </c>
      <c r="Q12" t="n">
        <v>2103.96</v>
      </c>
      <c r="R12" t="n">
        <v>112.14</v>
      </c>
      <c r="S12" t="n">
        <v>60.53</v>
      </c>
      <c r="T12" t="n">
        <v>25779.78</v>
      </c>
      <c r="U12" t="n">
        <v>0.54</v>
      </c>
      <c r="V12" t="n">
        <v>0.91</v>
      </c>
      <c r="W12" t="n">
        <v>0.26</v>
      </c>
      <c r="X12" t="n">
        <v>1.59</v>
      </c>
      <c r="Y12" t="n">
        <v>1</v>
      </c>
      <c r="Z12" t="n">
        <v>10</v>
      </c>
      <c r="AA12" t="n">
        <v>335.7884909677554</v>
      </c>
      <c r="AB12" t="n">
        <v>459.4406272847898</v>
      </c>
      <c r="AC12" t="n">
        <v>415.5922586456991</v>
      </c>
      <c r="AD12" t="n">
        <v>335788.4909677554</v>
      </c>
      <c r="AE12" t="n">
        <v>459440.6272847898</v>
      </c>
      <c r="AF12" t="n">
        <v>2.075601081125492e-06</v>
      </c>
      <c r="AG12" t="n">
        <v>10</v>
      </c>
      <c r="AH12" t="n">
        <v>415592.2586456991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4.2078</v>
      </c>
      <c r="E13" t="n">
        <v>23.77</v>
      </c>
      <c r="F13" t="n">
        <v>18.51</v>
      </c>
      <c r="G13" t="n">
        <v>20.95</v>
      </c>
      <c r="H13" t="n">
        <v>0.27</v>
      </c>
      <c r="I13" t="n">
        <v>53</v>
      </c>
      <c r="J13" t="n">
        <v>247.51</v>
      </c>
      <c r="K13" t="n">
        <v>58.47</v>
      </c>
      <c r="L13" t="n">
        <v>3.75</v>
      </c>
      <c r="M13" t="n">
        <v>51</v>
      </c>
      <c r="N13" t="n">
        <v>60.29</v>
      </c>
      <c r="O13" t="n">
        <v>30760.49</v>
      </c>
      <c r="P13" t="n">
        <v>271.59</v>
      </c>
      <c r="Q13" t="n">
        <v>2104.05</v>
      </c>
      <c r="R13" t="n">
        <v>100.14</v>
      </c>
      <c r="S13" t="n">
        <v>60.53</v>
      </c>
      <c r="T13" t="n">
        <v>19811.34</v>
      </c>
      <c r="U13" t="n">
        <v>0.6</v>
      </c>
      <c r="V13" t="n">
        <v>0.93</v>
      </c>
      <c r="W13" t="n">
        <v>0.24</v>
      </c>
      <c r="X13" t="n">
        <v>1.23</v>
      </c>
      <c r="Y13" t="n">
        <v>1</v>
      </c>
      <c r="Z13" t="n">
        <v>10</v>
      </c>
      <c r="AA13" t="n">
        <v>324.260162210091</v>
      </c>
      <c r="AB13" t="n">
        <v>443.6670592845833</v>
      </c>
      <c r="AC13" t="n">
        <v>401.3240978370906</v>
      </c>
      <c r="AD13" t="n">
        <v>324260.162210091</v>
      </c>
      <c r="AE13" t="n">
        <v>443667.0592845833</v>
      </c>
      <c r="AF13" t="n">
        <v>2.132098290935685e-06</v>
      </c>
      <c r="AG13" t="n">
        <v>10</v>
      </c>
      <c r="AH13" t="n">
        <v>401324.0978370906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4.1439</v>
      </c>
      <c r="E14" t="n">
        <v>24.13</v>
      </c>
      <c r="F14" t="n">
        <v>18.97</v>
      </c>
      <c r="G14" t="n">
        <v>22.31</v>
      </c>
      <c r="H14" t="n">
        <v>0.29</v>
      </c>
      <c r="I14" t="n">
        <v>51</v>
      </c>
      <c r="J14" t="n">
        <v>247.96</v>
      </c>
      <c r="K14" t="n">
        <v>58.47</v>
      </c>
      <c r="L14" t="n">
        <v>4</v>
      </c>
      <c r="M14" t="n">
        <v>49</v>
      </c>
      <c r="N14" t="n">
        <v>60.48</v>
      </c>
      <c r="O14" t="n">
        <v>30815.5</v>
      </c>
      <c r="P14" t="n">
        <v>277.37</v>
      </c>
      <c r="Q14" t="n">
        <v>2103.96</v>
      </c>
      <c r="R14" t="n">
        <v>117.66</v>
      </c>
      <c r="S14" t="n">
        <v>60.53</v>
      </c>
      <c r="T14" t="n">
        <v>28582.14</v>
      </c>
      <c r="U14" t="n">
        <v>0.51</v>
      </c>
      <c r="V14" t="n">
        <v>0.91</v>
      </c>
      <c r="W14" t="n">
        <v>0.21</v>
      </c>
      <c r="X14" t="n">
        <v>1.69</v>
      </c>
      <c r="Y14" t="n">
        <v>1</v>
      </c>
      <c r="Z14" t="n">
        <v>10</v>
      </c>
      <c r="AA14" t="n">
        <v>332.4049648941022</v>
      </c>
      <c r="AB14" t="n">
        <v>454.8111376401822</v>
      </c>
      <c r="AC14" t="n">
        <v>411.4046009952432</v>
      </c>
      <c r="AD14" t="n">
        <v>332404.9648941022</v>
      </c>
      <c r="AE14" t="n">
        <v>454811.1376401822</v>
      </c>
      <c r="AF14" t="n">
        <v>2.099720069349395e-06</v>
      </c>
      <c r="AG14" t="n">
        <v>10</v>
      </c>
      <c r="AH14" t="n">
        <v>411404.6009952432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4.2324</v>
      </c>
      <c r="E15" t="n">
        <v>23.63</v>
      </c>
      <c r="F15" t="n">
        <v>18.65</v>
      </c>
      <c r="G15" t="n">
        <v>23.81</v>
      </c>
      <c r="H15" t="n">
        <v>0.3</v>
      </c>
      <c r="I15" t="n">
        <v>47</v>
      </c>
      <c r="J15" t="n">
        <v>248.4</v>
      </c>
      <c r="K15" t="n">
        <v>58.47</v>
      </c>
      <c r="L15" t="n">
        <v>4.25</v>
      </c>
      <c r="M15" t="n">
        <v>45</v>
      </c>
      <c r="N15" t="n">
        <v>60.68</v>
      </c>
      <c r="O15" t="n">
        <v>30870.57</v>
      </c>
      <c r="P15" t="n">
        <v>270.88</v>
      </c>
      <c r="Q15" t="n">
        <v>2103.96</v>
      </c>
      <c r="R15" t="n">
        <v>105.66</v>
      </c>
      <c r="S15" t="n">
        <v>60.53</v>
      </c>
      <c r="T15" t="n">
        <v>22600.17</v>
      </c>
      <c r="U15" t="n">
        <v>0.57</v>
      </c>
      <c r="V15" t="n">
        <v>0.92</v>
      </c>
      <c r="W15" t="n">
        <v>0.24</v>
      </c>
      <c r="X15" t="n">
        <v>1.37</v>
      </c>
      <c r="Y15" t="n">
        <v>1</v>
      </c>
      <c r="Z15" t="n">
        <v>10</v>
      </c>
      <c r="AA15" t="n">
        <v>323.046334401283</v>
      </c>
      <c r="AB15" t="n">
        <v>442.0062465262688</v>
      </c>
      <c r="AC15" t="n">
        <v>399.8217907174641</v>
      </c>
      <c r="AD15" t="n">
        <v>323046.334401283</v>
      </c>
      <c r="AE15" t="n">
        <v>442006.2465262688</v>
      </c>
      <c r="AF15" t="n">
        <v>2.144563146194257e-06</v>
      </c>
      <c r="AG15" t="n">
        <v>10</v>
      </c>
      <c r="AH15" t="n">
        <v>399821.7907174641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4.2763</v>
      </c>
      <c r="E16" t="n">
        <v>23.38</v>
      </c>
      <c r="F16" t="n">
        <v>18.55</v>
      </c>
      <c r="G16" t="n">
        <v>25.3</v>
      </c>
      <c r="H16" t="n">
        <v>0.32</v>
      </c>
      <c r="I16" t="n">
        <v>44</v>
      </c>
      <c r="J16" t="n">
        <v>248.85</v>
      </c>
      <c r="K16" t="n">
        <v>58.47</v>
      </c>
      <c r="L16" t="n">
        <v>4.5</v>
      </c>
      <c r="M16" t="n">
        <v>42</v>
      </c>
      <c r="N16" t="n">
        <v>60.88</v>
      </c>
      <c r="O16" t="n">
        <v>30925.72</v>
      </c>
      <c r="P16" t="n">
        <v>267.26</v>
      </c>
      <c r="Q16" t="n">
        <v>2104.11</v>
      </c>
      <c r="R16" t="n">
        <v>102.2</v>
      </c>
      <c r="S16" t="n">
        <v>60.53</v>
      </c>
      <c r="T16" t="n">
        <v>20886.25</v>
      </c>
      <c r="U16" t="n">
        <v>0.59</v>
      </c>
      <c r="V16" t="n">
        <v>0.93</v>
      </c>
      <c r="W16" t="n">
        <v>0.23</v>
      </c>
      <c r="X16" t="n">
        <v>1.27</v>
      </c>
      <c r="Y16" t="n">
        <v>1</v>
      </c>
      <c r="Z16" t="n">
        <v>10</v>
      </c>
      <c r="AA16" t="n">
        <v>318.5027000280793</v>
      </c>
      <c r="AB16" t="n">
        <v>435.7894455258502</v>
      </c>
      <c r="AC16" t="n">
        <v>394.1983124791904</v>
      </c>
      <c r="AD16" t="n">
        <v>318502.7000280793</v>
      </c>
      <c r="AE16" t="n">
        <v>435789.4455258502</v>
      </c>
      <c r="AF16" t="n">
        <v>2.166807339115041e-06</v>
      </c>
      <c r="AG16" t="n">
        <v>10</v>
      </c>
      <c r="AH16" t="n">
        <v>394198.3124791904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4.324</v>
      </c>
      <c r="E17" t="n">
        <v>23.13</v>
      </c>
      <c r="F17" t="n">
        <v>18.43</v>
      </c>
      <c r="G17" t="n">
        <v>26.98</v>
      </c>
      <c r="H17" t="n">
        <v>0.34</v>
      </c>
      <c r="I17" t="n">
        <v>41</v>
      </c>
      <c r="J17" t="n">
        <v>249.3</v>
      </c>
      <c r="K17" t="n">
        <v>58.47</v>
      </c>
      <c r="L17" t="n">
        <v>4.75</v>
      </c>
      <c r="M17" t="n">
        <v>39</v>
      </c>
      <c r="N17" t="n">
        <v>61.07</v>
      </c>
      <c r="O17" t="n">
        <v>30980.93</v>
      </c>
      <c r="P17" t="n">
        <v>263.51</v>
      </c>
      <c r="Q17" t="n">
        <v>2104.01</v>
      </c>
      <c r="R17" t="n">
        <v>98.41</v>
      </c>
      <c r="S17" t="n">
        <v>60.53</v>
      </c>
      <c r="T17" t="n">
        <v>19005.41</v>
      </c>
      <c r="U17" t="n">
        <v>0.62</v>
      </c>
      <c r="V17" t="n">
        <v>0.93</v>
      </c>
      <c r="W17" t="n">
        <v>0.23</v>
      </c>
      <c r="X17" t="n">
        <v>1.16</v>
      </c>
      <c r="Y17" t="n">
        <v>1</v>
      </c>
      <c r="Z17" t="n">
        <v>10</v>
      </c>
      <c r="AA17" t="n">
        <v>302.8841599699053</v>
      </c>
      <c r="AB17" t="n">
        <v>414.4194699768991</v>
      </c>
      <c r="AC17" t="n">
        <v>374.8678574036823</v>
      </c>
      <c r="AD17" t="n">
        <v>302884.1599699053</v>
      </c>
      <c r="AE17" t="n">
        <v>414419.4699768991</v>
      </c>
      <c r="AF17" t="n">
        <v>2.190976997482271e-06</v>
      </c>
      <c r="AG17" t="n">
        <v>9</v>
      </c>
      <c r="AH17" t="n">
        <v>374867.8574036823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4.3507</v>
      </c>
      <c r="E18" t="n">
        <v>22.98</v>
      </c>
      <c r="F18" t="n">
        <v>18.39</v>
      </c>
      <c r="G18" t="n">
        <v>28.29</v>
      </c>
      <c r="H18" t="n">
        <v>0.36</v>
      </c>
      <c r="I18" t="n">
        <v>39</v>
      </c>
      <c r="J18" t="n">
        <v>249.75</v>
      </c>
      <c r="K18" t="n">
        <v>58.47</v>
      </c>
      <c r="L18" t="n">
        <v>5</v>
      </c>
      <c r="M18" t="n">
        <v>37</v>
      </c>
      <c r="N18" t="n">
        <v>61.27</v>
      </c>
      <c r="O18" t="n">
        <v>31036.22</v>
      </c>
      <c r="P18" t="n">
        <v>260.69</v>
      </c>
      <c r="Q18" t="n">
        <v>2103.91</v>
      </c>
      <c r="R18" t="n">
        <v>96.7</v>
      </c>
      <c r="S18" t="n">
        <v>60.53</v>
      </c>
      <c r="T18" t="n">
        <v>18160.18</v>
      </c>
      <c r="U18" t="n">
        <v>0.63</v>
      </c>
      <c r="V18" t="n">
        <v>0.93</v>
      </c>
      <c r="W18" t="n">
        <v>0.23</v>
      </c>
      <c r="X18" t="n">
        <v>1.11</v>
      </c>
      <c r="Y18" t="n">
        <v>1</v>
      </c>
      <c r="Z18" t="n">
        <v>10</v>
      </c>
      <c r="AA18" t="n">
        <v>299.9446207490289</v>
      </c>
      <c r="AB18" t="n">
        <v>410.3974627315783</v>
      </c>
      <c r="AC18" t="n">
        <v>371.2297048849322</v>
      </c>
      <c r="AD18" t="n">
        <v>299944.6207490289</v>
      </c>
      <c r="AE18" t="n">
        <v>410397.4627315783</v>
      </c>
      <c r="AF18" t="n">
        <v>2.204505925750721e-06</v>
      </c>
      <c r="AG18" t="n">
        <v>9</v>
      </c>
      <c r="AH18" t="n">
        <v>371229.7048849322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4.3817</v>
      </c>
      <c r="E19" t="n">
        <v>22.82</v>
      </c>
      <c r="F19" t="n">
        <v>18.32</v>
      </c>
      <c r="G19" t="n">
        <v>29.7</v>
      </c>
      <c r="H19" t="n">
        <v>0.37</v>
      </c>
      <c r="I19" t="n">
        <v>37</v>
      </c>
      <c r="J19" t="n">
        <v>250.2</v>
      </c>
      <c r="K19" t="n">
        <v>58.47</v>
      </c>
      <c r="L19" t="n">
        <v>5.25</v>
      </c>
      <c r="M19" t="n">
        <v>35</v>
      </c>
      <c r="N19" t="n">
        <v>61.47</v>
      </c>
      <c r="O19" t="n">
        <v>31091.59</v>
      </c>
      <c r="P19" t="n">
        <v>257.84</v>
      </c>
      <c r="Q19" t="n">
        <v>2103.94</v>
      </c>
      <c r="R19" t="n">
        <v>94.45999999999999</v>
      </c>
      <c r="S19" t="n">
        <v>60.53</v>
      </c>
      <c r="T19" t="n">
        <v>17049.77</v>
      </c>
      <c r="U19" t="n">
        <v>0.64</v>
      </c>
      <c r="V19" t="n">
        <v>0.9399999999999999</v>
      </c>
      <c r="W19" t="n">
        <v>0.23</v>
      </c>
      <c r="X19" t="n">
        <v>1.04</v>
      </c>
      <c r="Y19" t="n">
        <v>1</v>
      </c>
      <c r="Z19" t="n">
        <v>10</v>
      </c>
      <c r="AA19" t="n">
        <v>296.7396778751219</v>
      </c>
      <c r="AB19" t="n">
        <v>406.0123184993981</v>
      </c>
      <c r="AC19" t="n">
        <v>367.2630726636827</v>
      </c>
      <c r="AD19" t="n">
        <v>296739.6778751219</v>
      </c>
      <c r="AE19" t="n">
        <v>406012.3184993981</v>
      </c>
      <c r="AF19" t="n">
        <v>2.220213670182255e-06</v>
      </c>
      <c r="AG19" t="n">
        <v>9</v>
      </c>
      <c r="AH19" t="n">
        <v>367263.0726636827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4.4079</v>
      </c>
      <c r="E20" t="n">
        <v>22.69</v>
      </c>
      <c r="F20" t="n">
        <v>18.28</v>
      </c>
      <c r="G20" t="n">
        <v>31.33</v>
      </c>
      <c r="H20" t="n">
        <v>0.39</v>
      </c>
      <c r="I20" t="n">
        <v>35</v>
      </c>
      <c r="J20" t="n">
        <v>250.64</v>
      </c>
      <c r="K20" t="n">
        <v>58.47</v>
      </c>
      <c r="L20" t="n">
        <v>5.5</v>
      </c>
      <c r="M20" t="n">
        <v>33</v>
      </c>
      <c r="N20" t="n">
        <v>61.67</v>
      </c>
      <c r="O20" t="n">
        <v>31147.02</v>
      </c>
      <c r="P20" t="n">
        <v>254.94</v>
      </c>
      <c r="Q20" t="n">
        <v>2103.94</v>
      </c>
      <c r="R20" t="n">
        <v>93.27</v>
      </c>
      <c r="S20" t="n">
        <v>60.53</v>
      </c>
      <c r="T20" t="n">
        <v>16466.53</v>
      </c>
      <c r="U20" t="n">
        <v>0.65</v>
      </c>
      <c r="V20" t="n">
        <v>0.9399999999999999</v>
      </c>
      <c r="W20" t="n">
        <v>0.22</v>
      </c>
      <c r="X20" t="n">
        <v>1</v>
      </c>
      <c r="Y20" t="n">
        <v>1</v>
      </c>
      <c r="Z20" t="n">
        <v>10</v>
      </c>
      <c r="AA20" t="n">
        <v>293.8540198377871</v>
      </c>
      <c r="AB20" t="n">
        <v>402.0640338664689</v>
      </c>
      <c r="AC20" t="n">
        <v>363.6916067746679</v>
      </c>
      <c r="AD20" t="n">
        <v>293854.0198377871</v>
      </c>
      <c r="AE20" t="n">
        <v>402064.0338664689</v>
      </c>
      <c r="AF20" t="n">
        <v>2.233489247734066e-06</v>
      </c>
      <c r="AG20" t="n">
        <v>9</v>
      </c>
      <c r="AH20" t="n">
        <v>363691.6067746679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4.4424</v>
      </c>
      <c r="E21" t="n">
        <v>22.51</v>
      </c>
      <c r="F21" t="n">
        <v>18.2</v>
      </c>
      <c r="G21" t="n">
        <v>33.08</v>
      </c>
      <c r="H21" t="n">
        <v>0.41</v>
      </c>
      <c r="I21" t="n">
        <v>33</v>
      </c>
      <c r="J21" t="n">
        <v>251.09</v>
      </c>
      <c r="K21" t="n">
        <v>58.47</v>
      </c>
      <c r="L21" t="n">
        <v>5.75</v>
      </c>
      <c r="M21" t="n">
        <v>31</v>
      </c>
      <c r="N21" t="n">
        <v>61.87</v>
      </c>
      <c r="O21" t="n">
        <v>31202.53</v>
      </c>
      <c r="P21" t="n">
        <v>251.79</v>
      </c>
      <c r="Q21" t="n">
        <v>2103.97</v>
      </c>
      <c r="R21" t="n">
        <v>90.51000000000001</v>
      </c>
      <c r="S21" t="n">
        <v>60.53</v>
      </c>
      <c r="T21" t="n">
        <v>15092.71</v>
      </c>
      <c r="U21" t="n">
        <v>0.67</v>
      </c>
      <c r="V21" t="n">
        <v>0.9399999999999999</v>
      </c>
      <c r="W21" t="n">
        <v>0.22</v>
      </c>
      <c r="X21" t="n">
        <v>0.92</v>
      </c>
      <c r="Y21" t="n">
        <v>1</v>
      </c>
      <c r="Z21" t="n">
        <v>10</v>
      </c>
      <c r="AA21" t="n">
        <v>290.3888804437464</v>
      </c>
      <c r="AB21" t="n">
        <v>397.3228772763811</v>
      </c>
      <c r="AC21" t="n">
        <v>359.4029395152832</v>
      </c>
      <c r="AD21" t="n">
        <v>290388.8804437463</v>
      </c>
      <c r="AE21" t="n">
        <v>397322.8772763811</v>
      </c>
      <c r="AF21" t="n">
        <v>2.250970447182064e-06</v>
      </c>
      <c r="AG21" t="n">
        <v>9</v>
      </c>
      <c r="AH21" t="n">
        <v>359402.9395152832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4.4759</v>
      </c>
      <c r="E22" t="n">
        <v>22.34</v>
      </c>
      <c r="F22" t="n">
        <v>18.12</v>
      </c>
      <c r="G22" t="n">
        <v>35.07</v>
      </c>
      <c r="H22" t="n">
        <v>0.42</v>
      </c>
      <c r="I22" t="n">
        <v>31</v>
      </c>
      <c r="J22" t="n">
        <v>251.55</v>
      </c>
      <c r="K22" t="n">
        <v>58.47</v>
      </c>
      <c r="L22" t="n">
        <v>6</v>
      </c>
      <c r="M22" t="n">
        <v>29</v>
      </c>
      <c r="N22" t="n">
        <v>62.07</v>
      </c>
      <c r="O22" t="n">
        <v>31258.11</v>
      </c>
      <c r="P22" t="n">
        <v>248.46</v>
      </c>
      <c r="Q22" t="n">
        <v>2103.84</v>
      </c>
      <c r="R22" t="n">
        <v>88.16</v>
      </c>
      <c r="S22" t="n">
        <v>60.53</v>
      </c>
      <c r="T22" t="n">
        <v>13930.94</v>
      </c>
      <c r="U22" t="n">
        <v>0.6899999999999999</v>
      </c>
      <c r="V22" t="n">
        <v>0.95</v>
      </c>
      <c r="W22" t="n">
        <v>0.21</v>
      </c>
      <c r="X22" t="n">
        <v>0.84</v>
      </c>
      <c r="Y22" t="n">
        <v>1</v>
      </c>
      <c r="Z22" t="n">
        <v>10</v>
      </c>
      <c r="AA22" t="n">
        <v>286.9218448552998</v>
      </c>
      <c r="AB22" t="n">
        <v>392.5791262294535</v>
      </c>
      <c r="AC22" t="n">
        <v>355.1119254103779</v>
      </c>
      <c r="AD22" t="n">
        <v>286921.8448552997</v>
      </c>
      <c r="AE22" t="n">
        <v>392579.1262294535</v>
      </c>
      <c r="AF22" t="n">
        <v>2.267944945196785e-06</v>
      </c>
      <c r="AG22" t="n">
        <v>9</v>
      </c>
      <c r="AH22" t="n">
        <v>355111.9254103779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4.4901</v>
      </c>
      <c r="E23" t="n">
        <v>22.27</v>
      </c>
      <c r="F23" t="n">
        <v>18.1</v>
      </c>
      <c r="G23" t="n">
        <v>36.2</v>
      </c>
      <c r="H23" t="n">
        <v>0.44</v>
      </c>
      <c r="I23" t="n">
        <v>30</v>
      </c>
      <c r="J23" t="n">
        <v>252</v>
      </c>
      <c r="K23" t="n">
        <v>58.47</v>
      </c>
      <c r="L23" t="n">
        <v>6.25</v>
      </c>
      <c r="M23" t="n">
        <v>28</v>
      </c>
      <c r="N23" t="n">
        <v>62.27</v>
      </c>
      <c r="O23" t="n">
        <v>31313.77</v>
      </c>
      <c r="P23" t="n">
        <v>246.23</v>
      </c>
      <c r="Q23" t="n">
        <v>2104.03</v>
      </c>
      <c r="R23" t="n">
        <v>87.3</v>
      </c>
      <c r="S23" t="n">
        <v>60.53</v>
      </c>
      <c r="T23" t="n">
        <v>13502.73</v>
      </c>
      <c r="U23" t="n">
        <v>0.6899999999999999</v>
      </c>
      <c r="V23" t="n">
        <v>0.95</v>
      </c>
      <c r="W23" t="n">
        <v>0.21</v>
      </c>
      <c r="X23" t="n">
        <v>0.82</v>
      </c>
      <c r="Y23" t="n">
        <v>1</v>
      </c>
      <c r="Z23" t="n">
        <v>10</v>
      </c>
      <c r="AA23" t="n">
        <v>285.0679154663671</v>
      </c>
      <c r="AB23" t="n">
        <v>390.0424982499237</v>
      </c>
      <c r="AC23" t="n">
        <v>352.8173896450347</v>
      </c>
      <c r="AD23" t="n">
        <v>285067.9154663672</v>
      </c>
      <c r="AE23" t="n">
        <v>390042.4982499237</v>
      </c>
      <c r="AF23" t="n">
        <v>2.275140105549294e-06</v>
      </c>
      <c r="AG23" t="n">
        <v>9</v>
      </c>
      <c r="AH23" t="n">
        <v>352817.3896450347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4.533</v>
      </c>
      <c r="E24" t="n">
        <v>22.06</v>
      </c>
      <c r="F24" t="n">
        <v>17.98</v>
      </c>
      <c r="G24" t="n">
        <v>38.53</v>
      </c>
      <c r="H24" t="n">
        <v>0.46</v>
      </c>
      <c r="I24" t="n">
        <v>28</v>
      </c>
      <c r="J24" t="n">
        <v>252.45</v>
      </c>
      <c r="K24" t="n">
        <v>58.47</v>
      </c>
      <c r="L24" t="n">
        <v>6.5</v>
      </c>
      <c r="M24" t="n">
        <v>26</v>
      </c>
      <c r="N24" t="n">
        <v>62.47</v>
      </c>
      <c r="O24" t="n">
        <v>31369.49</v>
      </c>
      <c r="P24" t="n">
        <v>242.17</v>
      </c>
      <c r="Q24" t="n">
        <v>2103.92</v>
      </c>
      <c r="R24" t="n">
        <v>83.20999999999999</v>
      </c>
      <c r="S24" t="n">
        <v>60.53</v>
      </c>
      <c r="T24" t="n">
        <v>11470.1</v>
      </c>
      <c r="U24" t="n">
        <v>0.73</v>
      </c>
      <c r="V24" t="n">
        <v>0.96</v>
      </c>
      <c r="W24" t="n">
        <v>0.21</v>
      </c>
      <c r="X24" t="n">
        <v>0.7</v>
      </c>
      <c r="Y24" t="n">
        <v>1</v>
      </c>
      <c r="Z24" t="n">
        <v>10</v>
      </c>
      <c r="AA24" t="n">
        <v>280.7921958211654</v>
      </c>
      <c r="AB24" t="n">
        <v>384.1922699999206</v>
      </c>
      <c r="AC24" t="n">
        <v>347.525498968365</v>
      </c>
      <c r="AD24" t="n">
        <v>280792.1958211653</v>
      </c>
      <c r="AE24" t="n">
        <v>384192.2699999206</v>
      </c>
      <c r="AF24" t="n">
        <v>2.296877597036803e-06</v>
      </c>
      <c r="AG24" t="n">
        <v>9</v>
      </c>
      <c r="AH24" t="n">
        <v>347525.498968365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4.5654</v>
      </c>
      <c r="E25" t="n">
        <v>21.9</v>
      </c>
      <c r="F25" t="n">
        <v>17.87</v>
      </c>
      <c r="G25" t="n">
        <v>39.72</v>
      </c>
      <c r="H25" t="n">
        <v>0.47</v>
      </c>
      <c r="I25" t="n">
        <v>27</v>
      </c>
      <c r="J25" t="n">
        <v>252.9</v>
      </c>
      <c r="K25" t="n">
        <v>58.47</v>
      </c>
      <c r="L25" t="n">
        <v>6.75</v>
      </c>
      <c r="M25" t="n">
        <v>25</v>
      </c>
      <c r="N25" t="n">
        <v>62.68</v>
      </c>
      <c r="O25" t="n">
        <v>31425.3</v>
      </c>
      <c r="P25" t="n">
        <v>237.32</v>
      </c>
      <c r="Q25" t="n">
        <v>2103.86</v>
      </c>
      <c r="R25" t="n">
        <v>79.94</v>
      </c>
      <c r="S25" t="n">
        <v>60.53</v>
      </c>
      <c r="T25" t="n">
        <v>9838.030000000001</v>
      </c>
      <c r="U25" t="n">
        <v>0.76</v>
      </c>
      <c r="V25" t="n">
        <v>0.96</v>
      </c>
      <c r="W25" t="n">
        <v>0.2</v>
      </c>
      <c r="X25" t="n">
        <v>0.59</v>
      </c>
      <c r="Y25" t="n">
        <v>1</v>
      </c>
      <c r="Z25" t="n">
        <v>10</v>
      </c>
      <c r="AA25" t="n">
        <v>276.6151899381961</v>
      </c>
      <c r="AB25" t="n">
        <v>378.4771062743482</v>
      </c>
      <c r="AC25" t="n">
        <v>342.3557824474785</v>
      </c>
      <c r="AD25" t="n">
        <v>276615.1899381961</v>
      </c>
      <c r="AE25" t="n">
        <v>378477.1062743482</v>
      </c>
      <c r="AF25" t="n">
        <v>2.313294723474922e-06</v>
      </c>
      <c r="AG25" t="n">
        <v>9</v>
      </c>
      <c r="AH25" t="n">
        <v>342355.7824474786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4.5375</v>
      </c>
      <c r="E26" t="n">
        <v>22.04</v>
      </c>
      <c r="F26" t="n">
        <v>18.05</v>
      </c>
      <c r="G26" t="n">
        <v>41.66</v>
      </c>
      <c r="H26" t="n">
        <v>0.49</v>
      </c>
      <c r="I26" t="n">
        <v>26</v>
      </c>
      <c r="J26" t="n">
        <v>253.35</v>
      </c>
      <c r="K26" t="n">
        <v>58.47</v>
      </c>
      <c r="L26" t="n">
        <v>7</v>
      </c>
      <c r="M26" t="n">
        <v>24</v>
      </c>
      <c r="N26" t="n">
        <v>62.88</v>
      </c>
      <c r="O26" t="n">
        <v>31481.17</v>
      </c>
      <c r="P26" t="n">
        <v>239.79</v>
      </c>
      <c r="Q26" t="n">
        <v>2104.06</v>
      </c>
      <c r="R26" t="n">
        <v>86.17</v>
      </c>
      <c r="S26" t="n">
        <v>60.53</v>
      </c>
      <c r="T26" t="n">
        <v>12960.62</v>
      </c>
      <c r="U26" t="n">
        <v>0.7</v>
      </c>
      <c r="V26" t="n">
        <v>0.95</v>
      </c>
      <c r="W26" t="n">
        <v>0.2</v>
      </c>
      <c r="X26" t="n">
        <v>0.78</v>
      </c>
      <c r="Y26" t="n">
        <v>1</v>
      </c>
      <c r="Z26" t="n">
        <v>10</v>
      </c>
      <c r="AA26" t="n">
        <v>279.547348195447</v>
      </c>
      <c r="AB26" t="n">
        <v>382.4890145596116</v>
      </c>
      <c r="AC26" t="n">
        <v>345.984799836745</v>
      </c>
      <c r="AD26" t="n">
        <v>279547.348195447</v>
      </c>
      <c r="AE26" t="n">
        <v>382489.0145596116</v>
      </c>
      <c r="AF26" t="n">
        <v>2.299157753486541e-06</v>
      </c>
      <c r="AG26" t="n">
        <v>9</v>
      </c>
      <c r="AH26" t="n">
        <v>345984.799836745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4.559</v>
      </c>
      <c r="E27" t="n">
        <v>21.93</v>
      </c>
      <c r="F27" t="n">
        <v>18</v>
      </c>
      <c r="G27" t="n">
        <v>43.19</v>
      </c>
      <c r="H27" t="n">
        <v>0.51</v>
      </c>
      <c r="I27" t="n">
        <v>25</v>
      </c>
      <c r="J27" t="n">
        <v>253.81</v>
      </c>
      <c r="K27" t="n">
        <v>58.47</v>
      </c>
      <c r="L27" t="n">
        <v>7.25</v>
      </c>
      <c r="M27" t="n">
        <v>23</v>
      </c>
      <c r="N27" t="n">
        <v>63.08</v>
      </c>
      <c r="O27" t="n">
        <v>31537.13</v>
      </c>
      <c r="P27" t="n">
        <v>235.83</v>
      </c>
      <c r="Q27" t="n">
        <v>2103.9</v>
      </c>
      <c r="R27" t="n">
        <v>84.19</v>
      </c>
      <c r="S27" t="n">
        <v>60.53</v>
      </c>
      <c r="T27" t="n">
        <v>11973.64</v>
      </c>
      <c r="U27" t="n">
        <v>0.72</v>
      </c>
      <c r="V27" t="n">
        <v>0.95</v>
      </c>
      <c r="W27" t="n">
        <v>0.2</v>
      </c>
      <c r="X27" t="n">
        <v>0.72</v>
      </c>
      <c r="Y27" t="n">
        <v>1</v>
      </c>
      <c r="Z27" t="n">
        <v>10</v>
      </c>
      <c r="AA27" t="n">
        <v>276.4507633422085</v>
      </c>
      <c r="AB27" t="n">
        <v>378.2521305517286</v>
      </c>
      <c r="AC27" t="n">
        <v>342.1522780920703</v>
      </c>
      <c r="AD27" t="n">
        <v>276450.7633422085</v>
      </c>
      <c r="AE27" t="n">
        <v>378252.1305517285</v>
      </c>
      <c r="AF27" t="n">
        <v>2.31005183430196e-06</v>
      </c>
      <c r="AG27" t="n">
        <v>9</v>
      </c>
      <c r="AH27" t="n">
        <v>342152.2780920703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4.5764</v>
      </c>
      <c r="E28" t="n">
        <v>21.85</v>
      </c>
      <c r="F28" t="n">
        <v>17.96</v>
      </c>
      <c r="G28" t="n">
        <v>44.9</v>
      </c>
      <c r="H28" t="n">
        <v>0.52</v>
      </c>
      <c r="I28" t="n">
        <v>24</v>
      </c>
      <c r="J28" t="n">
        <v>254.26</v>
      </c>
      <c r="K28" t="n">
        <v>58.47</v>
      </c>
      <c r="L28" t="n">
        <v>7.5</v>
      </c>
      <c r="M28" t="n">
        <v>22</v>
      </c>
      <c r="N28" t="n">
        <v>63.29</v>
      </c>
      <c r="O28" t="n">
        <v>31593.16</v>
      </c>
      <c r="P28" t="n">
        <v>233.11</v>
      </c>
      <c r="Q28" t="n">
        <v>2103.9</v>
      </c>
      <c r="R28" t="n">
        <v>82.98999999999999</v>
      </c>
      <c r="S28" t="n">
        <v>60.53</v>
      </c>
      <c r="T28" t="n">
        <v>11380.85</v>
      </c>
      <c r="U28" t="n">
        <v>0.73</v>
      </c>
      <c r="V28" t="n">
        <v>0.96</v>
      </c>
      <c r="W28" t="n">
        <v>0.2</v>
      </c>
      <c r="X28" t="n">
        <v>0.68</v>
      </c>
      <c r="Y28" t="n">
        <v>1</v>
      </c>
      <c r="Z28" t="n">
        <v>10</v>
      </c>
      <c r="AA28" t="n">
        <v>274.2235740705208</v>
      </c>
      <c r="AB28" t="n">
        <v>375.2047919335495</v>
      </c>
      <c r="AC28" t="n">
        <v>339.3957731946435</v>
      </c>
      <c r="AD28" t="n">
        <v>274223.5740705208</v>
      </c>
      <c r="AE28" t="n">
        <v>375204.7919335495</v>
      </c>
      <c r="AF28" t="n">
        <v>2.318868439240949e-06</v>
      </c>
      <c r="AG28" t="n">
        <v>9</v>
      </c>
      <c r="AH28" t="n">
        <v>339395.7731946436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4.5949</v>
      </c>
      <c r="E29" t="n">
        <v>21.76</v>
      </c>
      <c r="F29" t="n">
        <v>17.92</v>
      </c>
      <c r="G29" t="n">
        <v>46.75</v>
      </c>
      <c r="H29" t="n">
        <v>0.54</v>
      </c>
      <c r="I29" t="n">
        <v>23</v>
      </c>
      <c r="J29" t="n">
        <v>254.72</v>
      </c>
      <c r="K29" t="n">
        <v>58.47</v>
      </c>
      <c r="L29" t="n">
        <v>7.75</v>
      </c>
      <c r="M29" t="n">
        <v>21</v>
      </c>
      <c r="N29" t="n">
        <v>63.49</v>
      </c>
      <c r="O29" t="n">
        <v>31649.26</v>
      </c>
      <c r="P29" t="n">
        <v>229.1</v>
      </c>
      <c r="Q29" t="n">
        <v>2103.85</v>
      </c>
      <c r="R29" t="n">
        <v>81.65000000000001</v>
      </c>
      <c r="S29" t="n">
        <v>60.53</v>
      </c>
      <c r="T29" t="n">
        <v>10714.8</v>
      </c>
      <c r="U29" t="n">
        <v>0.74</v>
      </c>
      <c r="V29" t="n">
        <v>0.96</v>
      </c>
      <c r="W29" t="n">
        <v>0.2</v>
      </c>
      <c r="X29" t="n">
        <v>0.64</v>
      </c>
      <c r="Y29" t="n">
        <v>1</v>
      </c>
      <c r="Z29" t="n">
        <v>10</v>
      </c>
      <c r="AA29" t="n">
        <v>271.2928477585893</v>
      </c>
      <c r="AB29" t="n">
        <v>371.194842899045</v>
      </c>
      <c r="AC29" t="n">
        <v>335.7685280679934</v>
      </c>
      <c r="AD29" t="n">
        <v>271292.8477585893</v>
      </c>
      <c r="AE29" t="n">
        <v>371194.842899045</v>
      </c>
      <c r="AF29" t="n">
        <v>2.328242415756542e-06</v>
      </c>
      <c r="AG29" t="n">
        <v>9</v>
      </c>
      <c r="AH29" t="n">
        <v>335768.5280679934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4.6111</v>
      </c>
      <c r="E30" t="n">
        <v>21.69</v>
      </c>
      <c r="F30" t="n">
        <v>17.89</v>
      </c>
      <c r="G30" t="n">
        <v>48.79</v>
      </c>
      <c r="H30" t="n">
        <v>0.5600000000000001</v>
      </c>
      <c r="I30" t="n">
        <v>22</v>
      </c>
      <c r="J30" t="n">
        <v>255.17</v>
      </c>
      <c r="K30" t="n">
        <v>58.47</v>
      </c>
      <c r="L30" t="n">
        <v>8</v>
      </c>
      <c r="M30" t="n">
        <v>20</v>
      </c>
      <c r="N30" t="n">
        <v>63.7</v>
      </c>
      <c r="O30" t="n">
        <v>31705.44</v>
      </c>
      <c r="P30" t="n">
        <v>227.03</v>
      </c>
      <c r="Q30" t="n">
        <v>2103.93</v>
      </c>
      <c r="R30" t="n">
        <v>80.64</v>
      </c>
      <c r="S30" t="n">
        <v>60.53</v>
      </c>
      <c r="T30" t="n">
        <v>10215.02</v>
      </c>
      <c r="U30" t="n">
        <v>0.75</v>
      </c>
      <c r="V30" t="n">
        <v>0.96</v>
      </c>
      <c r="W30" t="n">
        <v>0.2</v>
      </c>
      <c r="X30" t="n">
        <v>0.61</v>
      </c>
      <c r="Y30" t="n">
        <v>1</v>
      </c>
      <c r="Z30" t="n">
        <v>10</v>
      </c>
      <c r="AA30" t="n">
        <v>269.5162903258689</v>
      </c>
      <c r="AB30" t="n">
        <v>368.7640786434146</v>
      </c>
      <c r="AC30" t="n">
        <v>333.5697525413212</v>
      </c>
      <c r="AD30" t="n">
        <v>269516.2903258689</v>
      </c>
      <c r="AE30" t="n">
        <v>368764.0786434145</v>
      </c>
      <c r="AF30" t="n">
        <v>2.336450978975602e-06</v>
      </c>
      <c r="AG30" t="n">
        <v>9</v>
      </c>
      <c r="AH30" t="n">
        <v>333569.7525413212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4.6328</v>
      </c>
      <c r="E31" t="n">
        <v>21.59</v>
      </c>
      <c r="F31" t="n">
        <v>17.84</v>
      </c>
      <c r="G31" t="n">
        <v>50.96</v>
      </c>
      <c r="H31" t="n">
        <v>0.57</v>
      </c>
      <c r="I31" t="n">
        <v>21</v>
      </c>
      <c r="J31" t="n">
        <v>255.63</v>
      </c>
      <c r="K31" t="n">
        <v>58.47</v>
      </c>
      <c r="L31" t="n">
        <v>8.25</v>
      </c>
      <c r="M31" t="n">
        <v>19</v>
      </c>
      <c r="N31" t="n">
        <v>63.91</v>
      </c>
      <c r="O31" t="n">
        <v>31761.69</v>
      </c>
      <c r="P31" t="n">
        <v>223.49</v>
      </c>
      <c r="Q31" t="n">
        <v>2103.95</v>
      </c>
      <c r="R31" t="n">
        <v>78.84999999999999</v>
      </c>
      <c r="S31" t="n">
        <v>60.53</v>
      </c>
      <c r="T31" t="n">
        <v>9324.02</v>
      </c>
      <c r="U31" t="n">
        <v>0.77</v>
      </c>
      <c r="V31" t="n">
        <v>0.96</v>
      </c>
      <c r="W31" t="n">
        <v>0.2</v>
      </c>
      <c r="X31" t="n">
        <v>0.5600000000000001</v>
      </c>
      <c r="Y31" t="n">
        <v>1</v>
      </c>
      <c r="Z31" t="n">
        <v>10</v>
      </c>
      <c r="AA31" t="n">
        <v>266.727500862938</v>
      </c>
      <c r="AB31" t="n">
        <v>364.9483338675245</v>
      </c>
      <c r="AC31" t="n">
        <v>330.1181770914108</v>
      </c>
      <c r="AD31" t="n">
        <v>266727.500862938</v>
      </c>
      <c r="AE31" t="n">
        <v>364948.3338675245</v>
      </c>
      <c r="AF31" t="n">
        <v>2.347446400077675e-06</v>
      </c>
      <c r="AG31" t="n">
        <v>9</v>
      </c>
      <c r="AH31" t="n">
        <v>330118.1770914107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4.6492</v>
      </c>
      <c r="E32" t="n">
        <v>21.51</v>
      </c>
      <c r="F32" t="n">
        <v>17.81</v>
      </c>
      <c r="G32" t="n">
        <v>53.42</v>
      </c>
      <c r="H32" t="n">
        <v>0.59</v>
      </c>
      <c r="I32" t="n">
        <v>20</v>
      </c>
      <c r="J32" t="n">
        <v>256.09</v>
      </c>
      <c r="K32" t="n">
        <v>58.47</v>
      </c>
      <c r="L32" t="n">
        <v>8.5</v>
      </c>
      <c r="M32" t="n">
        <v>18</v>
      </c>
      <c r="N32" t="n">
        <v>64.11</v>
      </c>
      <c r="O32" t="n">
        <v>31818.02</v>
      </c>
      <c r="P32" t="n">
        <v>219.96</v>
      </c>
      <c r="Q32" t="n">
        <v>2103.89</v>
      </c>
      <c r="R32" t="n">
        <v>77.87</v>
      </c>
      <c r="S32" t="n">
        <v>60.53</v>
      </c>
      <c r="T32" t="n">
        <v>8838.360000000001</v>
      </c>
      <c r="U32" t="n">
        <v>0.78</v>
      </c>
      <c r="V32" t="n">
        <v>0.97</v>
      </c>
      <c r="W32" t="n">
        <v>0.2</v>
      </c>
      <c r="X32" t="n">
        <v>0.53</v>
      </c>
      <c r="Y32" t="n">
        <v>1</v>
      </c>
      <c r="Z32" t="n">
        <v>10</v>
      </c>
      <c r="AA32" t="n">
        <v>264.2146669267148</v>
      </c>
      <c r="AB32" t="n">
        <v>361.5101636175746</v>
      </c>
      <c r="AC32" t="n">
        <v>327.0081409846139</v>
      </c>
      <c r="AD32" t="n">
        <v>264214.6669267148</v>
      </c>
      <c r="AE32" t="n">
        <v>361510.1636175746</v>
      </c>
      <c r="AF32" t="n">
        <v>2.35575630358339e-06</v>
      </c>
      <c r="AG32" t="n">
        <v>9</v>
      </c>
      <c r="AH32" t="n">
        <v>327008.1409846139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4.6709</v>
      </c>
      <c r="E33" t="n">
        <v>21.41</v>
      </c>
      <c r="F33" t="n">
        <v>17.75</v>
      </c>
      <c r="G33" t="n">
        <v>56.07</v>
      </c>
      <c r="H33" t="n">
        <v>0.61</v>
      </c>
      <c r="I33" t="n">
        <v>19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217.76</v>
      </c>
      <c r="Q33" t="n">
        <v>2103.94</v>
      </c>
      <c r="R33" t="n">
        <v>75.90000000000001</v>
      </c>
      <c r="S33" t="n">
        <v>60.53</v>
      </c>
      <c r="T33" t="n">
        <v>7862.4</v>
      </c>
      <c r="U33" t="n">
        <v>0.8</v>
      </c>
      <c r="V33" t="n">
        <v>0.97</v>
      </c>
      <c r="W33" t="n">
        <v>0.2</v>
      </c>
      <c r="X33" t="n">
        <v>0.48</v>
      </c>
      <c r="Y33" t="n">
        <v>1</v>
      </c>
      <c r="Z33" t="n">
        <v>10</v>
      </c>
      <c r="AA33" t="n">
        <v>262.1388243585507</v>
      </c>
      <c r="AB33" t="n">
        <v>358.6699042361019</v>
      </c>
      <c r="AC33" t="n">
        <v>324.4389519721798</v>
      </c>
      <c r="AD33" t="n">
        <v>262138.8243585507</v>
      </c>
      <c r="AE33" t="n">
        <v>358669.9042361019</v>
      </c>
      <c r="AF33" t="n">
        <v>2.366751724685462e-06</v>
      </c>
      <c r="AG33" t="n">
        <v>9</v>
      </c>
      <c r="AH33" t="n">
        <v>324438.9519721798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4.6672</v>
      </c>
      <c r="E34" t="n">
        <v>21.43</v>
      </c>
      <c r="F34" t="n">
        <v>17.77</v>
      </c>
      <c r="G34" t="n">
        <v>56.12</v>
      </c>
      <c r="H34" t="n">
        <v>0.62</v>
      </c>
      <c r="I34" t="n">
        <v>19</v>
      </c>
      <c r="J34" t="n">
        <v>257</v>
      </c>
      <c r="K34" t="n">
        <v>58.47</v>
      </c>
      <c r="L34" t="n">
        <v>9</v>
      </c>
      <c r="M34" t="n">
        <v>9</v>
      </c>
      <c r="N34" t="n">
        <v>64.53</v>
      </c>
      <c r="O34" t="n">
        <v>31931.04</v>
      </c>
      <c r="P34" t="n">
        <v>216.33</v>
      </c>
      <c r="Q34" t="n">
        <v>2103.93</v>
      </c>
      <c r="R34" t="n">
        <v>76.31999999999999</v>
      </c>
      <c r="S34" t="n">
        <v>60.53</v>
      </c>
      <c r="T34" t="n">
        <v>8068.36</v>
      </c>
      <c r="U34" t="n">
        <v>0.79</v>
      </c>
      <c r="V34" t="n">
        <v>0.97</v>
      </c>
      <c r="W34" t="n">
        <v>0.2</v>
      </c>
      <c r="X34" t="n">
        <v>0.49</v>
      </c>
      <c r="Y34" t="n">
        <v>1</v>
      </c>
      <c r="Z34" t="n">
        <v>10</v>
      </c>
      <c r="AA34" t="n">
        <v>261.5836225522444</v>
      </c>
      <c r="AB34" t="n">
        <v>357.9102526309386</v>
      </c>
      <c r="AC34" t="n">
        <v>323.7518004500355</v>
      </c>
      <c r="AD34" t="n">
        <v>261583.6225522444</v>
      </c>
      <c r="AE34" t="n">
        <v>357910.2526309386</v>
      </c>
      <c r="AF34" t="n">
        <v>2.364876929382344e-06</v>
      </c>
      <c r="AG34" t="n">
        <v>9</v>
      </c>
      <c r="AH34" t="n">
        <v>323751.8004500355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4.6876</v>
      </c>
      <c r="E35" t="n">
        <v>21.33</v>
      </c>
      <c r="F35" t="n">
        <v>17.73</v>
      </c>
      <c r="G35" t="n">
        <v>59.09</v>
      </c>
      <c r="H35" t="n">
        <v>0.64</v>
      </c>
      <c r="I35" t="n">
        <v>18</v>
      </c>
      <c r="J35" t="n">
        <v>257.46</v>
      </c>
      <c r="K35" t="n">
        <v>58.47</v>
      </c>
      <c r="L35" t="n">
        <v>9.25</v>
      </c>
      <c r="M35" t="n">
        <v>4</v>
      </c>
      <c r="N35" t="n">
        <v>64.73999999999999</v>
      </c>
      <c r="O35" t="n">
        <v>31987.61</v>
      </c>
      <c r="P35" t="n">
        <v>213.86</v>
      </c>
      <c r="Q35" t="n">
        <v>2103.91</v>
      </c>
      <c r="R35" t="n">
        <v>74.31</v>
      </c>
      <c r="S35" t="n">
        <v>60.53</v>
      </c>
      <c r="T35" t="n">
        <v>7069.19</v>
      </c>
      <c r="U35" t="n">
        <v>0.8100000000000001</v>
      </c>
      <c r="V35" t="n">
        <v>0.97</v>
      </c>
      <c r="W35" t="n">
        <v>0.22</v>
      </c>
      <c r="X35" t="n">
        <v>0.45</v>
      </c>
      <c r="Y35" t="n">
        <v>1</v>
      </c>
      <c r="Z35" t="n">
        <v>10</v>
      </c>
      <c r="AA35" t="n">
        <v>259.4894884566302</v>
      </c>
      <c r="AB35" t="n">
        <v>355.0449659746431</v>
      </c>
      <c r="AC35" t="n">
        <v>321.1599727307619</v>
      </c>
      <c r="AD35" t="n">
        <v>259489.4884566301</v>
      </c>
      <c r="AE35" t="n">
        <v>355044.9659746431</v>
      </c>
      <c r="AF35" t="n">
        <v>2.37521363862116e-06</v>
      </c>
      <c r="AG35" t="n">
        <v>9</v>
      </c>
      <c r="AH35" t="n">
        <v>321159.9727307619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4.692</v>
      </c>
      <c r="E36" t="n">
        <v>21.31</v>
      </c>
      <c r="F36" t="n">
        <v>17.71</v>
      </c>
      <c r="G36" t="n">
        <v>59.02</v>
      </c>
      <c r="H36" t="n">
        <v>0.66</v>
      </c>
      <c r="I36" t="n">
        <v>18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214.04</v>
      </c>
      <c r="Q36" t="n">
        <v>2103.84</v>
      </c>
      <c r="R36" t="n">
        <v>73.48</v>
      </c>
      <c r="S36" t="n">
        <v>60.53</v>
      </c>
      <c r="T36" t="n">
        <v>6654.69</v>
      </c>
      <c r="U36" t="n">
        <v>0.82</v>
      </c>
      <c r="V36" t="n">
        <v>0.97</v>
      </c>
      <c r="W36" t="n">
        <v>0.22</v>
      </c>
      <c r="X36" t="n">
        <v>0.43</v>
      </c>
      <c r="Y36" t="n">
        <v>1</v>
      </c>
      <c r="Z36" t="n">
        <v>10</v>
      </c>
      <c r="AA36" t="n">
        <v>259.3755693712995</v>
      </c>
      <c r="AB36" t="n">
        <v>354.8890968563384</v>
      </c>
      <c r="AC36" t="n">
        <v>321.0189795423445</v>
      </c>
      <c r="AD36" t="n">
        <v>259375.5693712995</v>
      </c>
      <c r="AE36" t="n">
        <v>354889.0968563384</v>
      </c>
      <c r="AF36" t="n">
        <v>2.377443124927571e-06</v>
      </c>
      <c r="AG36" t="n">
        <v>9</v>
      </c>
      <c r="AH36" t="n">
        <v>321018.9795423445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4.6929</v>
      </c>
      <c r="E37" t="n">
        <v>21.31</v>
      </c>
      <c r="F37" t="n">
        <v>17.7</v>
      </c>
      <c r="G37" t="n">
        <v>59.01</v>
      </c>
      <c r="H37" t="n">
        <v>0.67</v>
      </c>
      <c r="I37" t="n">
        <v>18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214.38</v>
      </c>
      <c r="Q37" t="n">
        <v>2103.84</v>
      </c>
      <c r="R37" t="n">
        <v>73.31</v>
      </c>
      <c r="S37" t="n">
        <v>60.53</v>
      </c>
      <c r="T37" t="n">
        <v>6571.07</v>
      </c>
      <c r="U37" t="n">
        <v>0.83</v>
      </c>
      <c r="V37" t="n">
        <v>0.97</v>
      </c>
      <c r="W37" t="n">
        <v>0.22</v>
      </c>
      <c r="X37" t="n">
        <v>0.43</v>
      </c>
      <c r="Y37" t="n">
        <v>1</v>
      </c>
      <c r="Z37" t="n">
        <v>10</v>
      </c>
      <c r="AA37" t="n">
        <v>259.491905377912</v>
      </c>
      <c r="AB37" t="n">
        <v>355.048272912968</v>
      </c>
      <c r="AC37" t="n">
        <v>321.1629640595343</v>
      </c>
      <c r="AD37" t="n">
        <v>259491.905377912</v>
      </c>
      <c r="AE37" t="n">
        <v>355048.272912968</v>
      </c>
      <c r="AF37" t="n">
        <v>2.377899156217519e-06</v>
      </c>
      <c r="AG37" t="n">
        <v>9</v>
      </c>
      <c r="AH37" t="n">
        <v>321162.9640595343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4.376</v>
      </c>
      <c r="E2" t="n">
        <v>22.85</v>
      </c>
      <c r="F2" t="n">
        <v>19.69</v>
      </c>
      <c r="G2" t="n">
        <v>13.9</v>
      </c>
      <c r="H2" t="n">
        <v>0.24</v>
      </c>
      <c r="I2" t="n">
        <v>85</v>
      </c>
      <c r="J2" t="n">
        <v>71.52</v>
      </c>
      <c r="K2" t="n">
        <v>32.27</v>
      </c>
      <c r="L2" t="n">
        <v>1</v>
      </c>
      <c r="M2" t="n">
        <v>76</v>
      </c>
      <c r="N2" t="n">
        <v>8.25</v>
      </c>
      <c r="O2" t="n">
        <v>9054.6</v>
      </c>
      <c r="P2" t="n">
        <v>116.1</v>
      </c>
      <c r="Q2" t="n">
        <v>2104</v>
      </c>
      <c r="R2" t="n">
        <v>138.81</v>
      </c>
      <c r="S2" t="n">
        <v>60.53</v>
      </c>
      <c r="T2" t="n">
        <v>38983.05</v>
      </c>
      <c r="U2" t="n">
        <v>0.44</v>
      </c>
      <c r="V2" t="n">
        <v>0.87</v>
      </c>
      <c r="W2" t="n">
        <v>0.31</v>
      </c>
      <c r="X2" t="n">
        <v>2.41</v>
      </c>
      <c r="Y2" t="n">
        <v>1</v>
      </c>
      <c r="Z2" t="n">
        <v>10</v>
      </c>
      <c r="AA2" t="n">
        <v>180.5452132012196</v>
      </c>
      <c r="AB2" t="n">
        <v>247.0299257944544</v>
      </c>
      <c r="AC2" t="n">
        <v>223.4537363853818</v>
      </c>
      <c r="AD2" t="n">
        <v>180545.2132012197</v>
      </c>
      <c r="AE2" t="n">
        <v>247029.9257944544</v>
      </c>
      <c r="AF2" t="n">
        <v>2.700556531918417e-06</v>
      </c>
      <c r="AG2" t="n">
        <v>9</v>
      </c>
      <c r="AH2" t="n">
        <v>223453.7363853818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4.4666</v>
      </c>
      <c r="E3" t="n">
        <v>22.39</v>
      </c>
      <c r="F3" t="n">
        <v>19.42</v>
      </c>
      <c r="G3" t="n">
        <v>16.19</v>
      </c>
      <c r="H3" t="n">
        <v>0.3</v>
      </c>
      <c r="I3" t="n">
        <v>72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110.15</v>
      </c>
      <c r="Q3" t="n">
        <v>2104.1</v>
      </c>
      <c r="R3" t="n">
        <v>127.78</v>
      </c>
      <c r="S3" t="n">
        <v>60.53</v>
      </c>
      <c r="T3" t="n">
        <v>33536.18</v>
      </c>
      <c r="U3" t="n">
        <v>0.47</v>
      </c>
      <c r="V3" t="n">
        <v>0.88</v>
      </c>
      <c r="W3" t="n">
        <v>0.37</v>
      </c>
      <c r="X3" t="n">
        <v>2.15</v>
      </c>
      <c r="Y3" t="n">
        <v>1</v>
      </c>
      <c r="Z3" t="n">
        <v>10</v>
      </c>
      <c r="AA3" t="n">
        <v>174.8939708027399</v>
      </c>
      <c r="AB3" t="n">
        <v>239.2976466296394</v>
      </c>
      <c r="AC3" t="n">
        <v>216.4594150917324</v>
      </c>
      <c r="AD3" t="n">
        <v>174893.9708027398</v>
      </c>
      <c r="AE3" t="n">
        <v>239297.6466296394</v>
      </c>
      <c r="AF3" t="n">
        <v>2.756468419896435e-06</v>
      </c>
      <c r="AG3" t="n">
        <v>9</v>
      </c>
      <c r="AH3" t="n">
        <v>216459.4150917323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4.4656</v>
      </c>
      <c r="E4" t="n">
        <v>22.39</v>
      </c>
      <c r="F4" t="n">
        <v>19.43</v>
      </c>
      <c r="G4" t="n">
        <v>16.19</v>
      </c>
      <c r="H4" t="n">
        <v>0.36</v>
      </c>
      <c r="I4" t="n">
        <v>72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110.68</v>
      </c>
      <c r="Q4" t="n">
        <v>2104.05</v>
      </c>
      <c r="R4" t="n">
        <v>127.7</v>
      </c>
      <c r="S4" t="n">
        <v>60.53</v>
      </c>
      <c r="T4" t="n">
        <v>33497.4</v>
      </c>
      <c r="U4" t="n">
        <v>0.47</v>
      </c>
      <c r="V4" t="n">
        <v>0.88</v>
      </c>
      <c r="W4" t="n">
        <v>0.37</v>
      </c>
      <c r="X4" t="n">
        <v>2.15</v>
      </c>
      <c r="Y4" t="n">
        <v>1</v>
      </c>
      <c r="Z4" t="n">
        <v>10</v>
      </c>
      <c r="AA4" t="n">
        <v>175.2182674226417</v>
      </c>
      <c r="AB4" t="n">
        <v>239.7413635719461</v>
      </c>
      <c r="AC4" t="n">
        <v>216.8607843118261</v>
      </c>
      <c r="AD4" t="n">
        <v>175218.2674226417</v>
      </c>
      <c r="AE4" t="n">
        <v>239741.3635719461</v>
      </c>
      <c r="AF4" t="n">
        <v>2.755851290890055e-06</v>
      </c>
      <c r="AG4" t="n">
        <v>9</v>
      </c>
      <c r="AH4" t="n">
        <v>216860.784311826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4.0297</v>
      </c>
      <c r="E2" t="n">
        <v>24.82</v>
      </c>
      <c r="F2" t="n">
        <v>21.54</v>
      </c>
      <c r="G2" t="n">
        <v>9.1</v>
      </c>
      <c r="H2" t="n">
        <v>0.43</v>
      </c>
      <c r="I2" t="n">
        <v>142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84.5</v>
      </c>
      <c r="Q2" t="n">
        <v>2104.68</v>
      </c>
      <c r="R2" t="n">
        <v>193.34</v>
      </c>
      <c r="S2" t="n">
        <v>60.53</v>
      </c>
      <c r="T2" t="n">
        <v>65964.7</v>
      </c>
      <c r="U2" t="n">
        <v>0.31</v>
      </c>
      <c r="V2" t="n">
        <v>0.8</v>
      </c>
      <c r="W2" t="n">
        <v>0.58</v>
      </c>
      <c r="X2" t="n">
        <v>4.26</v>
      </c>
      <c r="Y2" t="n">
        <v>1</v>
      </c>
      <c r="Z2" t="n">
        <v>10</v>
      </c>
      <c r="AA2" t="n">
        <v>167.0932700501573</v>
      </c>
      <c r="AB2" t="n">
        <v>228.6243837173325</v>
      </c>
      <c r="AC2" t="n">
        <v>206.804793411754</v>
      </c>
      <c r="AD2" t="n">
        <v>167093.2700501573</v>
      </c>
      <c r="AE2" t="n">
        <v>228624.3837173325</v>
      </c>
      <c r="AF2" t="n">
        <v>2.669143040498011e-06</v>
      </c>
      <c r="AG2" t="n">
        <v>10</v>
      </c>
      <c r="AH2" t="n">
        <v>206804.793411754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3.3482</v>
      </c>
      <c r="E2" t="n">
        <v>29.87</v>
      </c>
      <c r="F2" t="n">
        <v>22.5</v>
      </c>
      <c r="G2" t="n">
        <v>7.58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244.74</v>
      </c>
      <c r="Q2" t="n">
        <v>2104.3</v>
      </c>
      <c r="R2" t="n">
        <v>230.95</v>
      </c>
      <c r="S2" t="n">
        <v>60.53</v>
      </c>
      <c r="T2" t="n">
        <v>84587.7</v>
      </c>
      <c r="U2" t="n">
        <v>0.26</v>
      </c>
      <c r="V2" t="n">
        <v>0.76</v>
      </c>
      <c r="W2" t="n">
        <v>0.45</v>
      </c>
      <c r="X2" t="n">
        <v>5.21</v>
      </c>
      <c r="Y2" t="n">
        <v>1</v>
      </c>
      <c r="Z2" t="n">
        <v>10</v>
      </c>
      <c r="AA2" t="n">
        <v>368.503422167143</v>
      </c>
      <c r="AB2" t="n">
        <v>504.2026394326946</v>
      </c>
      <c r="AC2" t="n">
        <v>456.0822471780865</v>
      </c>
      <c r="AD2" t="n">
        <v>368503.422167143</v>
      </c>
      <c r="AE2" t="n">
        <v>504202.6394326946</v>
      </c>
      <c r="AF2" t="n">
        <v>1.854671926773826e-06</v>
      </c>
      <c r="AG2" t="n">
        <v>12</v>
      </c>
      <c r="AH2" t="n">
        <v>456082.2471780865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3.6944</v>
      </c>
      <c r="E3" t="n">
        <v>27.07</v>
      </c>
      <c r="F3" t="n">
        <v>21.06</v>
      </c>
      <c r="G3" t="n">
        <v>9.640000000000001</v>
      </c>
      <c r="H3" t="n">
        <v>0.16</v>
      </c>
      <c r="I3" t="n">
        <v>131</v>
      </c>
      <c r="J3" t="n">
        <v>142.15</v>
      </c>
      <c r="K3" t="n">
        <v>47.83</v>
      </c>
      <c r="L3" t="n">
        <v>1.25</v>
      </c>
      <c r="M3" t="n">
        <v>129</v>
      </c>
      <c r="N3" t="n">
        <v>23.07</v>
      </c>
      <c r="O3" t="n">
        <v>17765.46</v>
      </c>
      <c r="P3" t="n">
        <v>225.27</v>
      </c>
      <c r="Q3" t="n">
        <v>2104.25</v>
      </c>
      <c r="R3" t="n">
        <v>183.96</v>
      </c>
      <c r="S3" t="n">
        <v>60.53</v>
      </c>
      <c r="T3" t="n">
        <v>61330.48</v>
      </c>
      <c r="U3" t="n">
        <v>0.33</v>
      </c>
      <c r="V3" t="n">
        <v>0.82</v>
      </c>
      <c r="W3" t="n">
        <v>0.37</v>
      </c>
      <c r="X3" t="n">
        <v>3.77</v>
      </c>
      <c r="Y3" t="n">
        <v>1</v>
      </c>
      <c r="Z3" t="n">
        <v>10</v>
      </c>
      <c r="AA3" t="n">
        <v>318.5283939923145</v>
      </c>
      <c r="AB3" t="n">
        <v>435.8246011412543</v>
      </c>
      <c r="AC3" t="n">
        <v>394.2301128920016</v>
      </c>
      <c r="AD3" t="n">
        <v>318528.3939923145</v>
      </c>
      <c r="AE3" t="n">
        <v>435824.6011412543</v>
      </c>
      <c r="AF3" t="n">
        <v>2.046442854749782e-06</v>
      </c>
      <c r="AG3" t="n">
        <v>11</v>
      </c>
      <c r="AH3" t="n">
        <v>394230.1128920016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3.9283</v>
      </c>
      <c r="E4" t="n">
        <v>25.46</v>
      </c>
      <c r="F4" t="n">
        <v>20.25</v>
      </c>
      <c r="G4" t="n">
        <v>11.8</v>
      </c>
      <c r="H4" t="n">
        <v>0.19</v>
      </c>
      <c r="I4" t="n">
        <v>103</v>
      </c>
      <c r="J4" t="n">
        <v>142.49</v>
      </c>
      <c r="K4" t="n">
        <v>47.83</v>
      </c>
      <c r="L4" t="n">
        <v>1.5</v>
      </c>
      <c r="M4" t="n">
        <v>101</v>
      </c>
      <c r="N4" t="n">
        <v>23.16</v>
      </c>
      <c r="O4" t="n">
        <v>17807.56</v>
      </c>
      <c r="P4" t="n">
        <v>212.88</v>
      </c>
      <c r="Q4" t="n">
        <v>2104.27</v>
      </c>
      <c r="R4" t="n">
        <v>157.95</v>
      </c>
      <c r="S4" t="n">
        <v>60.53</v>
      </c>
      <c r="T4" t="n">
        <v>48465.17</v>
      </c>
      <c r="U4" t="n">
        <v>0.38</v>
      </c>
      <c r="V4" t="n">
        <v>0.85</v>
      </c>
      <c r="W4" t="n">
        <v>0.32</v>
      </c>
      <c r="X4" t="n">
        <v>2.97</v>
      </c>
      <c r="Y4" t="n">
        <v>1</v>
      </c>
      <c r="Z4" t="n">
        <v>10</v>
      </c>
      <c r="AA4" t="n">
        <v>286.4151206090295</v>
      </c>
      <c r="AB4" t="n">
        <v>391.8858037606105</v>
      </c>
      <c r="AC4" t="n">
        <v>354.484772664877</v>
      </c>
      <c r="AD4" t="n">
        <v>286415.1206090295</v>
      </c>
      <c r="AE4" t="n">
        <v>391885.8037606105</v>
      </c>
      <c r="AF4" t="n">
        <v>2.176007326308351e-06</v>
      </c>
      <c r="AG4" t="n">
        <v>10</v>
      </c>
      <c r="AH4" t="n">
        <v>354484.772664877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4.1041</v>
      </c>
      <c r="E5" t="n">
        <v>24.37</v>
      </c>
      <c r="F5" t="n">
        <v>19.68</v>
      </c>
      <c r="G5" t="n">
        <v>13.89</v>
      </c>
      <c r="H5" t="n">
        <v>0.22</v>
      </c>
      <c r="I5" t="n">
        <v>85</v>
      </c>
      <c r="J5" t="n">
        <v>142.83</v>
      </c>
      <c r="K5" t="n">
        <v>47.83</v>
      </c>
      <c r="L5" t="n">
        <v>1.75</v>
      </c>
      <c r="M5" t="n">
        <v>83</v>
      </c>
      <c r="N5" t="n">
        <v>23.25</v>
      </c>
      <c r="O5" t="n">
        <v>17849.7</v>
      </c>
      <c r="P5" t="n">
        <v>203.31</v>
      </c>
      <c r="Q5" t="n">
        <v>2104.01</v>
      </c>
      <c r="R5" t="n">
        <v>138.98</v>
      </c>
      <c r="S5" t="n">
        <v>60.53</v>
      </c>
      <c r="T5" t="n">
        <v>39068.83</v>
      </c>
      <c r="U5" t="n">
        <v>0.44</v>
      </c>
      <c r="V5" t="n">
        <v>0.87</v>
      </c>
      <c r="W5" t="n">
        <v>0.3</v>
      </c>
      <c r="X5" t="n">
        <v>2.4</v>
      </c>
      <c r="Y5" t="n">
        <v>1</v>
      </c>
      <c r="Z5" t="n">
        <v>10</v>
      </c>
      <c r="AA5" t="n">
        <v>271.3978275639338</v>
      </c>
      <c r="AB5" t="n">
        <v>371.3384809000994</v>
      </c>
      <c r="AC5" t="n">
        <v>335.8984574598244</v>
      </c>
      <c r="AD5" t="n">
        <v>271397.8275639338</v>
      </c>
      <c r="AE5" t="n">
        <v>371338.4809000994</v>
      </c>
      <c r="AF5" t="n">
        <v>2.273388404119365e-06</v>
      </c>
      <c r="AG5" t="n">
        <v>10</v>
      </c>
      <c r="AH5" t="n">
        <v>335898.4574598244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4.2484</v>
      </c>
      <c r="E6" t="n">
        <v>23.54</v>
      </c>
      <c r="F6" t="n">
        <v>19.26</v>
      </c>
      <c r="G6" t="n">
        <v>16.27</v>
      </c>
      <c r="H6" t="n">
        <v>0.25</v>
      </c>
      <c r="I6" t="n">
        <v>71</v>
      </c>
      <c r="J6" t="n">
        <v>143.17</v>
      </c>
      <c r="K6" t="n">
        <v>47.83</v>
      </c>
      <c r="L6" t="n">
        <v>2</v>
      </c>
      <c r="M6" t="n">
        <v>69</v>
      </c>
      <c r="N6" t="n">
        <v>23.34</v>
      </c>
      <c r="O6" t="n">
        <v>17891.86</v>
      </c>
      <c r="P6" t="n">
        <v>194.84</v>
      </c>
      <c r="Q6" t="n">
        <v>2104.07</v>
      </c>
      <c r="R6" t="n">
        <v>125.06</v>
      </c>
      <c r="S6" t="n">
        <v>60.53</v>
      </c>
      <c r="T6" t="n">
        <v>32182.25</v>
      </c>
      <c r="U6" t="n">
        <v>0.48</v>
      </c>
      <c r="V6" t="n">
        <v>0.89</v>
      </c>
      <c r="W6" t="n">
        <v>0.28</v>
      </c>
      <c r="X6" t="n">
        <v>1.98</v>
      </c>
      <c r="Y6" t="n">
        <v>1</v>
      </c>
      <c r="Z6" t="n">
        <v>10</v>
      </c>
      <c r="AA6" t="n">
        <v>259.7679818065471</v>
      </c>
      <c r="AB6" t="n">
        <v>355.4260128622591</v>
      </c>
      <c r="AC6" t="n">
        <v>321.5046530382264</v>
      </c>
      <c r="AD6" t="n">
        <v>259767.9818065471</v>
      </c>
      <c r="AE6" t="n">
        <v>355426.0128622591</v>
      </c>
      <c r="AF6" t="n">
        <v>2.353320653994959e-06</v>
      </c>
      <c r="AG6" t="n">
        <v>10</v>
      </c>
      <c r="AH6" t="n">
        <v>321504.6530382264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4.3607</v>
      </c>
      <c r="E7" t="n">
        <v>22.93</v>
      </c>
      <c r="F7" t="n">
        <v>18.94</v>
      </c>
      <c r="G7" t="n">
        <v>18.63</v>
      </c>
      <c r="H7" t="n">
        <v>0.28</v>
      </c>
      <c r="I7" t="n">
        <v>61</v>
      </c>
      <c r="J7" t="n">
        <v>143.51</v>
      </c>
      <c r="K7" t="n">
        <v>47.83</v>
      </c>
      <c r="L7" t="n">
        <v>2.25</v>
      </c>
      <c r="M7" t="n">
        <v>59</v>
      </c>
      <c r="N7" t="n">
        <v>23.44</v>
      </c>
      <c r="O7" t="n">
        <v>17934.06</v>
      </c>
      <c r="P7" t="n">
        <v>187.67</v>
      </c>
      <c r="Q7" t="n">
        <v>2104.06</v>
      </c>
      <c r="R7" t="n">
        <v>114.64</v>
      </c>
      <c r="S7" t="n">
        <v>60.53</v>
      </c>
      <c r="T7" t="n">
        <v>27017.57</v>
      </c>
      <c r="U7" t="n">
        <v>0.53</v>
      </c>
      <c r="V7" t="n">
        <v>0.91</v>
      </c>
      <c r="W7" t="n">
        <v>0.26</v>
      </c>
      <c r="X7" t="n">
        <v>1.66</v>
      </c>
      <c r="Y7" t="n">
        <v>1</v>
      </c>
      <c r="Z7" t="n">
        <v>10</v>
      </c>
      <c r="AA7" t="n">
        <v>240.95007124905</v>
      </c>
      <c r="AB7" t="n">
        <v>329.6785174497141</v>
      </c>
      <c r="AC7" t="n">
        <v>298.2144624511167</v>
      </c>
      <c r="AD7" t="n">
        <v>240950.0712490499</v>
      </c>
      <c r="AE7" t="n">
        <v>329678.5174497141</v>
      </c>
      <c r="AF7" t="n">
        <v>2.415527110412347e-06</v>
      </c>
      <c r="AG7" t="n">
        <v>9</v>
      </c>
      <c r="AH7" t="n">
        <v>298214.4624511166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4.4891</v>
      </c>
      <c r="E8" t="n">
        <v>22.28</v>
      </c>
      <c r="F8" t="n">
        <v>18.52</v>
      </c>
      <c r="G8" t="n">
        <v>20.96</v>
      </c>
      <c r="H8" t="n">
        <v>0.31</v>
      </c>
      <c r="I8" t="n">
        <v>53</v>
      </c>
      <c r="J8" t="n">
        <v>143.86</v>
      </c>
      <c r="K8" t="n">
        <v>47.83</v>
      </c>
      <c r="L8" t="n">
        <v>2.5</v>
      </c>
      <c r="M8" t="n">
        <v>51</v>
      </c>
      <c r="N8" t="n">
        <v>23.53</v>
      </c>
      <c r="O8" t="n">
        <v>17976.29</v>
      </c>
      <c r="P8" t="n">
        <v>178.93</v>
      </c>
      <c r="Q8" t="n">
        <v>2103.97</v>
      </c>
      <c r="R8" t="n">
        <v>100.81</v>
      </c>
      <c r="S8" t="n">
        <v>60.53</v>
      </c>
      <c r="T8" t="n">
        <v>20144.87</v>
      </c>
      <c r="U8" t="n">
        <v>0.6</v>
      </c>
      <c r="V8" t="n">
        <v>0.93</v>
      </c>
      <c r="W8" t="n">
        <v>0.23</v>
      </c>
      <c r="X8" t="n">
        <v>1.24</v>
      </c>
      <c r="Y8" t="n">
        <v>1</v>
      </c>
      <c r="Z8" t="n">
        <v>10</v>
      </c>
      <c r="AA8" t="n">
        <v>230.9853838706336</v>
      </c>
      <c r="AB8" t="n">
        <v>316.0443925675907</v>
      </c>
      <c r="AC8" t="n">
        <v>285.8815593121244</v>
      </c>
      <c r="AD8" t="n">
        <v>230985.3838706336</v>
      </c>
      <c r="AE8" t="n">
        <v>316044.3925675907</v>
      </c>
      <c r="AF8" t="n">
        <v>2.486651856663395e-06</v>
      </c>
      <c r="AG8" t="n">
        <v>9</v>
      </c>
      <c r="AH8" t="n">
        <v>285881.5593121244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4.4642</v>
      </c>
      <c r="E9" t="n">
        <v>22.4</v>
      </c>
      <c r="F9" t="n">
        <v>18.79</v>
      </c>
      <c r="G9" t="n">
        <v>23.48</v>
      </c>
      <c r="H9" t="n">
        <v>0.34</v>
      </c>
      <c r="I9" t="n">
        <v>48</v>
      </c>
      <c r="J9" t="n">
        <v>144.2</v>
      </c>
      <c r="K9" t="n">
        <v>47.83</v>
      </c>
      <c r="L9" t="n">
        <v>2.75</v>
      </c>
      <c r="M9" t="n">
        <v>46</v>
      </c>
      <c r="N9" t="n">
        <v>23.62</v>
      </c>
      <c r="O9" t="n">
        <v>18018.55</v>
      </c>
      <c r="P9" t="n">
        <v>178.59</v>
      </c>
      <c r="Q9" t="n">
        <v>2104.13</v>
      </c>
      <c r="R9" t="n">
        <v>110.32</v>
      </c>
      <c r="S9" t="n">
        <v>60.53</v>
      </c>
      <c r="T9" t="n">
        <v>24925.72</v>
      </c>
      <c r="U9" t="n">
        <v>0.55</v>
      </c>
      <c r="V9" t="n">
        <v>0.91</v>
      </c>
      <c r="W9" t="n">
        <v>0.24</v>
      </c>
      <c r="X9" t="n">
        <v>1.51</v>
      </c>
      <c r="Y9" t="n">
        <v>1</v>
      </c>
      <c r="Z9" t="n">
        <v>10</v>
      </c>
      <c r="AA9" t="n">
        <v>232.2123639176818</v>
      </c>
      <c r="AB9" t="n">
        <v>317.7232007985007</v>
      </c>
      <c r="AC9" t="n">
        <v>287.400144441699</v>
      </c>
      <c r="AD9" t="n">
        <v>232212.3639176819</v>
      </c>
      <c r="AE9" t="n">
        <v>317723.2007985007</v>
      </c>
      <c r="AF9" t="n">
        <v>2.47285897362873e-06</v>
      </c>
      <c r="AG9" t="n">
        <v>9</v>
      </c>
      <c r="AH9" t="n">
        <v>287400.144441699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4.5635</v>
      </c>
      <c r="E10" t="n">
        <v>21.91</v>
      </c>
      <c r="F10" t="n">
        <v>18.47</v>
      </c>
      <c r="G10" t="n">
        <v>26.39</v>
      </c>
      <c r="H10" t="n">
        <v>0.37</v>
      </c>
      <c r="I10" t="n">
        <v>42</v>
      </c>
      <c r="J10" t="n">
        <v>144.54</v>
      </c>
      <c r="K10" t="n">
        <v>47.83</v>
      </c>
      <c r="L10" t="n">
        <v>3</v>
      </c>
      <c r="M10" t="n">
        <v>40</v>
      </c>
      <c r="N10" t="n">
        <v>23.71</v>
      </c>
      <c r="O10" t="n">
        <v>18060.85</v>
      </c>
      <c r="P10" t="n">
        <v>170.55</v>
      </c>
      <c r="Q10" t="n">
        <v>2103.92</v>
      </c>
      <c r="R10" t="n">
        <v>99.5</v>
      </c>
      <c r="S10" t="n">
        <v>60.53</v>
      </c>
      <c r="T10" t="n">
        <v>19544.69</v>
      </c>
      <c r="U10" t="n">
        <v>0.61</v>
      </c>
      <c r="V10" t="n">
        <v>0.93</v>
      </c>
      <c r="W10" t="n">
        <v>0.23</v>
      </c>
      <c r="X10" t="n">
        <v>1.19</v>
      </c>
      <c r="Y10" t="n">
        <v>1</v>
      </c>
      <c r="Z10" t="n">
        <v>10</v>
      </c>
      <c r="AA10" t="n">
        <v>224.1540109903028</v>
      </c>
      <c r="AB10" t="n">
        <v>306.6974068138255</v>
      </c>
      <c r="AC10" t="n">
        <v>277.4266367601187</v>
      </c>
      <c r="AD10" t="n">
        <v>224154.0109903028</v>
      </c>
      <c r="AE10" t="n">
        <v>306697.4068138255</v>
      </c>
      <c r="AF10" t="n">
        <v>2.527864326453723e-06</v>
      </c>
      <c r="AG10" t="n">
        <v>9</v>
      </c>
      <c r="AH10" t="n">
        <v>277426.6367601187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4.6131</v>
      </c>
      <c r="E11" t="n">
        <v>21.68</v>
      </c>
      <c r="F11" t="n">
        <v>18.35</v>
      </c>
      <c r="G11" t="n">
        <v>28.98</v>
      </c>
      <c r="H11" t="n">
        <v>0.4</v>
      </c>
      <c r="I11" t="n">
        <v>38</v>
      </c>
      <c r="J11" t="n">
        <v>144.89</v>
      </c>
      <c r="K11" t="n">
        <v>47.83</v>
      </c>
      <c r="L11" t="n">
        <v>3.25</v>
      </c>
      <c r="M11" t="n">
        <v>36</v>
      </c>
      <c r="N11" t="n">
        <v>23.81</v>
      </c>
      <c r="O11" t="n">
        <v>18103.18</v>
      </c>
      <c r="P11" t="n">
        <v>164.2</v>
      </c>
      <c r="Q11" t="n">
        <v>2103.98</v>
      </c>
      <c r="R11" t="n">
        <v>95.63</v>
      </c>
      <c r="S11" t="n">
        <v>60.53</v>
      </c>
      <c r="T11" t="n">
        <v>17629.73</v>
      </c>
      <c r="U11" t="n">
        <v>0.63</v>
      </c>
      <c r="V11" t="n">
        <v>0.9399999999999999</v>
      </c>
      <c r="W11" t="n">
        <v>0.23</v>
      </c>
      <c r="X11" t="n">
        <v>1.07</v>
      </c>
      <c r="Y11" t="n">
        <v>1</v>
      </c>
      <c r="Z11" t="n">
        <v>10</v>
      </c>
      <c r="AA11" t="n">
        <v>219.1254196869504</v>
      </c>
      <c r="AB11" t="n">
        <v>299.817066346791</v>
      </c>
      <c r="AC11" t="n">
        <v>271.2029463306373</v>
      </c>
      <c r="AD11" t="n">
        <v>219125.4196869504</v>
      </c>
      <c r="AE11" t="n">
        <v>299817.066346791</v>
      </c>
      <c r="AF11" t="n">
        <v>2.555339306313941e-06</v>
      </c>
      <c r="AG11" t="n">
        <v>9</v>
      </c>
      <c r="AH11" t="n">
        <v>271202.9463306373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4.6677</v>
      </c>
      <c r="E12" t="n">
        <v>21.42</v>
      </c>
      <c r="F12" t="n">
        <v>18.21</v>
      </c>
      <c r="G12" t="n">
        <v>32.14</v>
      </c>
      <c r="H12" t="n">
        <v>0.43</v>
      </c>
      <c r="I12" t="n">
        <v>34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158.86</v>
      </c>
      <c r="Q12" t="n">
        <v>2103.87</v>
      </c>
      <c r="R12" t="n">
        <v>91</v>
      </c>
      <c r="S12" t="n">
        <v>60.53</v>
      </c>
      <c r="T12" t="n">
        <v>15335.97</v>
      </c>
      <c r="U12" t="n">
        <v>0.67</v>
      </c>
      <c r="V12" t="n">
        <v>0.9399999999999999</v>
      </c>
      <c r="W12" t="n">
        <v>0.22</v>
      </c>
      <c r="X12" t="n">
        <v>0.9399999999999999</v>
      </c>
      <c r="Y12" t="n">
        <v>1</v>
      </c>
      <c r="Z12" t="n">
        <v>10</v>
      </c>
      <c r="AA12" t="n">
        <v>214.5508112875263</v>
      </c>
      <c r="AB12" t="n">
        <v>293.5578853172231</v>
      </c>
      <c r="AC12" t="n">
        <v>265.5411327537135</v>
      </c>
      <c r="AD12" t="n">
        <v>214550.8112875263</v>
      </c>
      <c r="AE12" t="n">
        <v>293557.8853172231</v>
      </c>
      <c r="AF12" t="n">
        <v>2.585583941402003e-06</v>
      </c>
      <c r="AG12" t="n">
        <v>9</v>
      </c>
      <c r="AH12" t="n">
        <v>265541.1327537135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4.6895</v>
      </c>
      <c r="E13" t="n">
        <v>21.32</v>
      </c>
      <c r="F13" t="n">
        <v>18.17</v>
      </c>
      <c r="G13" t="n">
        <v>34.07</v>
      </c>
      <c r="H13" t="n">
        <v>0.46</v>
      </c>
      <c r="I13" t="n">
        <v>32</v>
      </c>
      <c r="J13" t="n">
        <v>145.57</v>
      </c>
      <c r="K13" t="n">
        <v>47.83</v>
      </c>
      <c r="L13" t="n">
        <v>3.75</v>
      </c>
      <c r="M13" t="n">
        <v>9</v>
      </c>
      <c r="N13" t="n">
        <v>23.99</v>
      </c>
      <c r="O13" t="n">
        <v>18187.93</v>
      </c>
      <c r="P13" t="n">
        <v>155.86</v>
      </c>
      <c r="Q13" t="n">
        <v>2103.96</v>
      </c>
      <c r="R13" t="n">
        <v>88.88</v>
      </c>
      <c r="S13" t="n">
        <v>60.53</v>
      </c>
      <c r="T13" t="n">
        <v>14286.02</v>
      </c>
      <c r="U13" t="n">
        <v>0.68</v>
      </c>
      <c r="V13" t="n">
        <v>0.95</v>
      </c>
      <c r="W13" t="n">
        <v>0.24</v>
      </c>
      <c r="X13" t="n">
        <v>0.89</v>
      </c>
      <c r="Y13" t="n">
        <v>1</v>
      </c>
      <c r="Z13" t="n">
        <v>10</v>
      </c>
      <c r="AA13" t="n">
        <v>212.3419084678896</v>
      </c>
      <c r="AB13" t="n">
        <v>290.5355670294829</v>
      </c>
      <c r="AC13" t="n">
        <v>262.807260281504</v>
      </c>
      <c r="AD13" t="n">
        <v>212341.9084678896</v>
      </c>
      <c r="AE13" t="n">
        <v>290535.5670294829</v>
      </c>
      <c r="AF13" t="n">
        <v>2.597659638195405e-06</v>
      </c>
      <c r="AG13" t="n">
        <v>9</v>
      </c>
      <c r="AH13" t="n">
        <v>262807.260281504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4.682</v>
      </c>
      <c r="E14" t="n">
        <v>21.36</v>
      </c>
      <c r="F14" t="n">
        <v>18.21</v>
      </c>
      <c r="G14" t="n">
        <v>34.14</v>
      </c>
      <c r="H14" t="n">
        <v>0.49</v>
      </c>
      <c r="I14" t="n">
        <v>32</v>
      </c>
      <c r="J14" t="n">
        <v>145.92</v>
      </c>
      <c r="K14" t="n">
        <v>47.83</v>
      </c>
      <c r="L14" t="n">
        <v>4</v>
      </c>
      <c r="M14" t="n">
        <v>2</v>
      </c>
      <c r="N14" t="n">
        <v>24.09</v>
      </c>
      <c r="O14" t="n">
        <v>18230.35</v>
      </c>
      <c r="P14" t="n">
        <v>155.46</v>
      </c>
      <c r="Q14" t="n">
        <v>2103.95</v>
      </c>
      <c r="R14" t="n">
        <v>89.68000000000001</v>
      </c>
      <c r="S14" t="n">
        <v>60.53</v>
      </c>
      <c r="T14" t="n">
        <v>14686.44</v>
      </c>
      <c r="U14" t="n">
        <v>0.67</v>
      </c>
      <c r="V14" t="n">
        <v>0.9399999999999999</v>
      </c>
      <c r="W14" t="n">
        <v>0.25</v>
      </c>
      <c r="X14" t="n">
        <v>0.93</v>
      </c>
      <c r="Y14" t="n">
        <v>1</v>
      </c>
      <c r="Z14" t="n">
        <v>10</v>
      </c>
      <c r="AA14" t="n">
        <v>212.4183541073525</v>
      </c>
      <c r="AB14" t="n">
        <v>290.6401633259396</v>
      </c>
      <c r="AC14" t="n">
        <v>262.9018740542288</v>
      </c>
      <c r="AD14" t="n">
        <v>212418.3541073525</v>
      </c>
      <c r="AE14" t="n">
        <v>290640.1633259396</v>
      </c>
      <c r="AF14" t="n">
        <v>2.593505155353639e-06</v>
      </c>
      <c r="AG14" t="n">
        <v>9</v>
      </c>
      <c r="AH14" t="n">
        <v>262901.8740542288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4.6811</v>
      </c>
      <c r="E15" t="n">
        <v>21.36</v>
      </c>
      <c r="F15" t="n">
        <v>18.21</v>
      </c>
      <c r="G15" t="n">
        <v>34.14</v>
      </c>
      <c r="H15" t="n">
        <v>0.51</v>
      </c>
      <c r="I15" t="n">
        <v>32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155.76</v>
      </c>
      <c r="Q15" t="n">
        <v>2104.19</v>
      </c>
      <c r="R15" t="n">
        <v>89.76000000000001</v>
      </c>
      <c r="S15" t="n">
        <v>60.53</v>
      </c>
      <c r="T15" t="n">
        <v>14727.12</v>
      </c>
      <c r="U15" t="n">
        <v>0.67</v>
      </c>
      <c r="V15" t="n">
        <v>0.9399999999999999</v>
      </c>
      <c r="W15" t="n">
        <v>0.25</v>
      </c>
      <c r="X15" t="n">
        <v>0.93</v>
      </c>
      <c r="Y15" t="n">
        <v>1</v>
      </c>
      <c r="Z15" t="n">
        <v>10</v>
      </c>
      <c r="AA15" t="n">
        <v>212.5966225391469</v>
      </c>
      <c r="AB15" t="n">
        <v>290.8840780589688</v>
      </c>
      <c r="AC15" t="n">
        <v>263.1225099074742</v>
      </c>
      <c r="AD15" t="n">
        <v>212596.6225391469</v>
      </c>
      <c r="AE15" t="n">
        <v>290884.0780589688</v>
      </c>
      <c r="AF15" t="n">
        <v>2.593006617412627e-06</v>
      </c>
      <c r="AG15" t="n">
        <v>9</v>
      </c>
      <c r="AH15" t="n">
        <v>263122.5099074742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2.9391</v>
      </c>
      <c r="E2" t="n">
        <v>34.02</v>
      </c>
      <c r="F2" t="n">
        <v>23.78</v>
      </c>
      <c r="G2" t="n">
        <v>6.49</v>
      </c>
      <c r="H2" t="n">
        <v>0.1</v>
      </c>
      <c r="I2" t="n">
        <v>220</v>
      </c>
      <c r="J2" t="n">
        <v>176.73</v>
      </c>
      <c r="K2" t="n">
        <v>52.44</v>
      </c>
      <c r="L2" t="n">
        <v>1</v>
      </c>
      <c r="M2" t="n">
        <v>218</v>
      </c>
      <c r="N2" t="n">
        <v>33.29</v>
      </c>
      <c r="O2" t="n">
        <v>22031.19</v>
      </c>
      <c r="P2" t="n">
        <v>303.15</v>
      </c>
      <c r="Q2" t="n">
        <v>2104.78</v>
      </c>
      <c r="R2" t="n">
        <v>273.39</v>
      </c>
      <c r="S2" t="n">
        <v>60.53</v>
      </c>
      <c r="T2" t="n">
        <v>105597.73</v>
      </c>
      <c r="U2" t="n">
        <v>0.22</v>
      </c>
      <c r="V2" t="n">
        <v>0.72</v>
      </c>
      <c r="W2" t="n">
        <v>0.51</v>
      </c>
      <c r="X2" t="n">
        <v>6.5</v>
      </c>
      <c r="Y2" t="n">
        <v>1</v>
      </c>
      <c r="Z2" t="n">
        <v>10</v>
      </c>
      <c r="AA2" t="n">
        <v>489.4092845892933</v>
      </c>
      <c r="AB2" t="n">
        <v>669.6313743888766</v>
      </c>
      <c r="AC2" t="n">
        <v>605.7226958507381</v>
      </c>
      <c r="AD2" t="n">
        <v>489409.2845892933</v>
      </c>
      <c r="AE2" t="n">
        <v>669631.3743888766</v>
      </c>
      <c r="AF2" t="n">
        <v>1.568849205605154e-06</v>
      </c>
      <c r="AG2" t="n">
        <v>14</v>
      </c>
      <c r="AH2" t="n">
        <v>605722.6958507381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3.3174</v>
      </c>
      <c r="E3" t="n">
        <v>30.14</v>
      </c>
      <c r="F3" t="n">
        <v>22</v>
      </c>
      <c r="G3" t="n">
        <v>8.199999999999999</v>
      </c>
      <c r="H3" t="n">
        <v>0.13</v>
      </c>
      <c r="I3" t="n">
        <v>161</v>
      </c>
      <c r="J3" t="n">
        <v>177.1</v>
      </c>
      <c r="K3" t="n">
        <v>52.44</v>
      </c>
      <c r="L3" t="n">
        <v>1.25</v>
      </c>
      <c r="M3" t="n">
        <v>159</v>
      </c>
      <c r="N3" t="n">
        <v>33.41</v>
      </c>
      <c r="O3" t="n">
        <v>22076.81</v>
      </c>
      <c r="P3" t="n">
        <v>277.24</v>
      </c>
      <c r="Q3" t="n">
        <v>2104.15</v>
      </c>
      <c r="R3" t="n">
        <v>214.95</v>
      </c>
      <c r="S3" t="n">
        <v>60.53</v>
      </c>
      <c r="T3" t="n">
        <v>76674.89999999999</v>
      </c>
      <c r="U3" t="n">
        <v>0.28</v>
      </c>
      <c r="V3" t="n">
        <v>0.78</v>
      </c>
      <c r="W3" t="n">
        <v>0.42</v>
      </c>
      <c r="X3" t="n">
        <v>4.72</v>
      </c>
      <c r="Y3" t="n">
        <v>1</v>
      </c>
      <c r="Z3" t="n">
        <v>10</v>
      </c>
      <c r="AA3" t="n">
        <v>404.4899556159669</v>
      </c>
      <c r="AB3" t="n">
        <v>553.4410021111833</v>
      </c>
      <c r="AC3" t="n">
        <v>500.6213696290162</v>
      </c>
      <c r="AD3" t="n">
        <v>404489.9556159669</v>
      </c>
      <c r="AE3" t="n">
        <v>553441.0021111832</v>
      </c>
      <c r="AF3" t="n">
        <v>1.770780291475124e-06</v>
      </c>
      <c r="AG3" t="n">
        <v>12</v>
      </c>
      <c r="AH3" t="n">
        <v>500621.3696290161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3.5967</v>
      </c>
      <c r="E4" t="n">
        <v>27.8</v>
      </c>
      <c r="F4" t="n">
        <v>20.9</v>
      </c>
      <c r="G4" t="n">
        <v>9.949999999999999</v>
      </c>
      <c r="H4" t="n">
        <v>0.15</v>
      </c>
      <c r="I4" t="n">
        <v>126</v>
      </c>
      <c r="J4" t="n">
        <v>177.47</v>
      </c>
      <c r="K4" t="n">
        <v>52.44</v>
      </c>
      <c r="L4" t="n">
        <v>1.5</v>
      </c>
      <c r="M4" t="n">
        <v>124</v>
      </c>
      <c r="N4" t="n">
        <v>33.53</v>
      </c>
      <c r="O4" t="n">
        <v>22122.46</v>
      </c>
      <c r="P4" t="n">
        <v>260.43</v>
      </c>
      <c r="Q4" t="n">
        <v>2104.44</v>
      </c>
      <c r="R4" t="n">
        <v>178.79</v>
      </c>
      <c r="S4" t="n">
        <v>60.53</v>
      </c>
      <c r="T4" t="n">
        <v>58767.97</v>
      </c>
      <c r="U4" t="n">
        <v>0.34</v>
      </c>
      <c r="V4" t="n">
        <v>0.82</v>
      </c>
      <c r="W4" t="n">
        <v>0.37</v>
      </c>
      <c r="X4" t="n">
        <v>3.62</v>
      </c>
      <c r="Y4" t="n">
        <v>1</v>
      </c>
      <c r="Z4" t="n">
        <v>10</v>
      </c>
      <c r="AA4" t="n">
        <v>357.6431623749597</v>
      </c>
      <c r="AB4" t="n">
        <v>489.3431528641821</v>
      </c>
      <c r="AC4" t="n">
        <v>442.6409291522525</v>
      </c>
      <c r="AD4" t="n">
        <v>357643.1623749597</v>
      </c>
      <c r="AE4" t="n">
        <v>489343.1528641821</v>
      </c>
      <c r="AF4" t="n">
        <v>1.91986660467492e-06</v>
      </c>
      <c r="AG4" t="n">
        <v>11</v>
      </c>
      <c r="AH4" t="n">
        <v>442640.9291522524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3.7918</v>
      </c>
      <c r="E5" t="n">
        <v>26.37</v>
      </c>
      <c r="F5" t="n">
        <v>20.25</v>
      </c>
      <c r="G5" t="n">
        <v>11.69</v>
      </c>
      <c r="H5" t="n">
        <v>0.17</v>
      </c>
      <c r="I5" t="n">
        <v>104</v>
      </c>
      <c r="J5" t="n">
        <v>177.84</v>
      </c>
      <c r="K5" t="n">
        <v>52.44</v>
      </c>
      <c r="L5" t="n">
        <v>1.75</v>
      </c>
      <c r="M5" t="n">
        <v>102</v>
      </c>
      <c r="N5" t="n">
        <v>33.65</v>
      </c>
      <c r="O5" t="n">
        <v>22168.15</v>
      </c>
      <c r="P5" t="n">
        <v>249.52</v>
      </c>
      <c r="Q5" t="n">
        <v>2104.06</v>
      </c>
      <c r="R5" t="n">
        <v>157.88</v>
      </c>
      <c r="S5" t="n">
        <v>60.53</v>
      </c>
      <c r="T5" t="n">
        <v>48424.93</v>
      </c>
      <c r="U5" t="n">
        <v>0.38</v>
      </c>
      <c r="V5" t="n">
        <v>0.85</v>
      </c>
      <c r="W5" t="n">
        <v>0.33</v>
      </c>
      <c r="X5" t="n">
        <v>2.98</v>
      </c>
      <c r="Y5" t="n">
        <v>1</v>
      </c>
      <c r="Z5" t="n">
        <v>10</v>
      </c>
      <c r="AA5" t="n">
        <v>336.2267619837102</v>
      </c>
      <c r="AB5" t="n">
        <v>460.0402890239718</v>
      </c>
      <c r="AC5" t="n">
        <v>416.134689510124</v>
      </c>
      <c r="AD5" t="n">
        <v>336226.7619837102</v>
      </c>
      <c r="AE5" t="n">
        <v>460040.2890239718</v>
      </c>
      <c r="AF5" t="n">
        <v>2.02400817182594e-06</v>
      </c>
      <c r="AG5" t="n">
        <v>11</v>
      </c>
      <c r="AH5" t="n">
        <v>416134.689510124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3.9487</v>
      </c>
      <c r="E6" t="n">
        <v>25.32</v>
      </c>
      <c r="F6" t="n">
        <v>19.78</v>
      </c>
      <c r="G6" t="n">
        <v>13.48</v>
      </c>
      <c r="H6" t="n">
        <v>0.2</v>
      </c>
      <c r="I6" t="n">
        <v>88</v>
      </c>
      <c r="J6" t="n">
        <v>178.21</v>
      </c>
      <c r="K6" t="n">
        <v>52.44</v>
      </c>
      <c r="L6" t="n">
        <v>2</v>
      </c>
      <c r="M6" t="n">
        <v>86</v>
      </c>
      <c r="N6" t="n">
        <v>33.77</v>
      </c>
      <c r="O6" t="n">
        <v>22213.89</v>
      </c>
      <c r="P6" t="n">
        <v>240.71</v>
      </c>
      <c r="Q6" t="n">
        <v>2104.01</v>
      </c>
      <c r="R6" t="n">
        <v>141.87</v>
      </c>
      <c r="S6" t="n">
        <v>60.53</v>
      </c>
      <c r="T6" t="n">
        <v>40501.11</v>
      </c>
      <c r="U6" t="n">
        <v>0.43</v>
      </c>
      <c r="V6" t="n">
        <v>0.87</v>
      </c>
      <c r="W6" t="n">
        <v>0.31</v>
      </c>
      <c r="X6" t="n">
        <v>2.5</v>
      </c>
      <c r="Y6" t="n">
        <v>1</v>
      </c>
      <c r="Z6" t="n">
        <v>10</v>
      </c>
      <c r="AA6" t="n">
        <v>310.3283606822619</v>
      </c>
      <c r="AB6" t="n">
        <v>424.6049538065024</v>
      </c>
      <c r="AC6" t="n">
        <v>384.0812529520045</v>
      </c>
      <c r="AD6" t="n">
        <v>310328.3606822619</v>
      </c>
      <c r="AE6" t="n">
        <v>424604.9538065024</v>
      </c>
      <c r="AF6" t="n">
        <v>2.107759129724429e-06</v>
      </c>
      <c r="AG6" t="n">
        <v>10</v>
      </c>
      <c r="AH6" t="n">
        <v>384081.2529520046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4.0771</v>
      </c>
      <c r="E7" t="n">
        <v>24.53</v>
      </c>
      <c r="F7" t="n">
        <v>19.4</v>
      </c>
      <c r="G7" t="n">
        <v>15.32</v>
      </c>
      <c r="H7" t="n">
        <v>0.22</v>
      </c>
      <c r="I7" t="n">
        <v>76</v>
      </c>
      <c r="J7" t="n">
        <v>178.59</v>
      </c>
      <c r="K7" t="n">
        <v>52.44</v>
      </c>
      <c r="L7" t="n">
        <v>2.25</v>
      </c>
      <c r="M7" t="n">
        <v>74</v>
      </c>
      <c r="N7" t="n">
        <v>33.89</v>
      </c>
      <c r="O7" t="n">
        <v>22259.66</v>
      </c>
      <c r="P7" t="n">
        <v>233.4</v>
      </c>
      <c r="Q7" t="n">
        <v>2104.13</v>
      </c>
      <c r="R7" t="n">
        <v>129.69</v>
      </c>
      <c r="S7" t="n">
        <v>60.53</v>
      </c>
      <c r="T7" t="n">
        <v>34467.92</v>
      </c>
      <c r="U7" t="n">
        <v>0.47</v>
      </c>
      <c r="V7" t="n">
        <v>0.89</v>
      </c>
      <c r="W7" t="n">
        <v>0.29</v>
      </c>
      <c r="X7" t="n">
        <v>2.12</v>
      </c>
      <c r="Y7" t="n">
        <v>1</v>
      </c>
      <c r="Z7" t="n">
        <v>10</v>
      </c>
      <c r="AA7" t="n">
        <v>298.4429961307198</v>
      </c>
      <c r="AB7" t="n">
        <v>408.342873681805</v>
      </c>
      <c r="AC7" t="n">
        <v>369.3712029304355</v>
      </c>
      <c r="AD7" t="n">
        <v>298442.9961307198</v>
      </c>
      <c r="AE7" t="n">
        <v>408342.873681805</v>
      </c>
      <c r="AF7" t="n">
        <v>2.176297198520898e-06</v>
      </c>
      <c r="AG7" t="n">
        <v>10</v>
      </c>
      <c r="AH7" t="n">
        <v>369371.2029304355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4.1782</v>
      </c>
      <c r="E8" t="n">
        <v>23.93</v>
      </c>
      <c r="F8" t="n">
        <v>19.13</v>
      </c>
      <c r="G8" t="n">
        <v>17.13</v>
      </c>
      <c r="H8" t="n">
        <v>0.25</v>
      </c>
      <c r="I8" t="n">
        <v>67</v>
      </c>
      <c r="J8" t="n">
        <v>178.96</v>
      </c>
      <c r="K8" t="n">
        <v>52.44</v>
      </c>
      <c r="L8" t="n">
        <v>2.5</v>
      </c>
      <c r="M8" t="n">
        <v>65</v>
      </c>
      <c r="N8" t="n">
        <v>34.02</v>
      </c>
      <c r="O8" t="n">
        <v>22305.48</v>
      </c>
      <c r="P8" t="n">
        <v>227.12</v>
      </c>
      <c r="Q8" t="n">
        <v>2103.96</v>
      </c>
      <c r="R8" t="n">
        <v>120.99</v>
      </c>
      <c r="S8" t="n">
        <v>60.53</v>
      </c>
      <c r="T8" t="n">
        <v>30165.67</v>
      </c>
      <c r="U8" t="n">
        <v>0.5</v>
      </c>
      <c r="V8" t="n">
        <v>0.9</v>
      </c>
      <c r="W8" t="n">
        <v>0.27</v>
      </c>
      <c r="X8" t="n">
        <v>1.85</v>
      </c>
      <c r="Y8" t="n">
        <v>1</v>
      </c>
      <c r="Z8" t="n">
        <v>10</v>
      </c>
      <c r="AA8" t="n">
        <v>289.3761614406739</v>
      </c>
      <c r="AB8" t="n">
        <v>395.9372304583683</v>
      </c>
      <c r="AC8" t="n">
        <v>358.1495368848139</v>
      </c>
      <c r="AD8" t="n">
        <v>289376.1614406739</v>
      </c>
      <c r="AE8" t="n">
        <v>395937.2304583683</v>
      </c>
      <c r="AF8" t="n">
        <v>2.23026292091438e-06</v>
      </c>
      <c r="AG8" t="n">
        <v>10</v>
      </c>
      <c r="AH8" t="n">
        <v>358149.5368848139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4.2765</v>
      </c>
      <c r="E9" t="n">
        <v>23.38</v>
      </c>
      <c r="F9" t="n">
        <v>18.87</v>
      </c>
      <c r="G9" t="n">
        <v>19.19</v>
      </c>
      <c r="H9" t="n">
        <v>0.27</v>
      </c>
      <c r="I9" t="n">
        <v>59</v>
      </c>
      <c r="J9" t="n">
        <v>179.33</v>
      </c>
      <c r="K9" t="n">
        <v>52.44</v>
      </c>
      <c r="L9" t="n">
        <v>2.75</v>
      </c>
      <c r="M9" t="n">
        <v>57</v>
      </c>
      <c r="N9" t="n">
        <v>34.14</v>
      </c>
      <c r="O9" t="n">
        <v>22351.34</v>
      </c>
      <c r="P9" t="n">
        <v>220.8</v>
      </c>
      <c r="Q9" t="n">
        <v>2103.96</v>
      </c>
      <c r="R9" t="n">
        <v>112.01</v>
      </c>
      <c r="S9" t="n">
        <v>60.53</v>
      </c>
      <c r="T9" t="n">
        <v>25713.52</v>
      </c>
      <c r="U9" t="n">
        <v>0.54</v>
      </c>
      <c r="V9" t="n">
        <v>0.91</v>
      </c>
      <c r="W9" t="n">
        <v>0.26</v>
      </c>
      <c r="X9" t="n">
        <v>1.59</v>
      </c>
      <c r="Y9" t="n">
        <v>1</v>
      </c>
      <c r="Z9" t="n">
        <v>10</v>
      </c>
      <c r="AA9" t="n">
        <v>280.8573245694071</v>
      </c>
      <c r="AB9" t="n">
        <v>384.2813820265427</v>
      </c>
      <c r="AC9" t="n">
        <v>347.6061062682357</v>
      </c>
      <c r="AD9" t="n">
        <v>280857.3245694071</v>
      </c>
      <c r="AE9" t="n">
        <v>384281.3820265427</v>
      </c>
      <c r="AF9" t="n">
        <v>2.282734043676786e-06</v>
      </c>
      <c r="AG9" t="n">
        <v>10</v>
      </c>
      <c r="AH9" t="n">
        <v>347606.1062682358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4.3887</v>
      </c>
      <c r="E10" t="n">
        <v>22.79</v>
      </c>
      <c r="F10" t="n">
        <v>18.52</v>
      </c>
      <c r="G10" t="n">
        <v>21.37</v>
      </c>
      <c r="H10" t="n">
        <v>0.3</v>
      </c>
      <c r="I10" t="n">
        <v>52</v>
      </c>
      <c r="J10" t="n">
        <v>179.7</v>
      </c>
      <c r="K10" t="n">
        <v>52.44</v>
      </c>
      <c r="L10" t="n">
        <v>3</v>
      </c>
      <c r="M10" t="n">
        <v>50</v>
      </c>
      <c r="N10" t="n">
        <v>34.26</v>
      </c>
      <c r="O10" t="n">
        <v>22397.24</v>
      </c>
      <c r="P10" t="n">
        <v>213.48</v>
      </c>
      <c r="Q10" t="n">
        <v>2103.92</v>
      </c>
      <c r="R10" t="n">
        <v>100.98</v>
      </c>
      <c r="S10" t="n">
        <v>60.53</v>
      </c>
      <c r="T10" t="n">
        <v>20232.78</v>
      </c>
      <c r="U10" t="n">
        <v>0.6</v>
      </c>
      <c r="V10" t="n">
        <v>0.93</v>
      </c>
      <c r="W10" t="n">
        <v>0.23</v>
      </c>
      <c r="X10" t="n">
        <v>1.24</v>
      </c>
      <c r="Y10" t="n">
        <v>1</v>
      </c>
      <c r="Z10" t="n">
        <v>10</v>
      </c>
      <c r="AA10" t="n">
        <v>261.0581605962446</v>
      </c>
      <c r="AB10" t="n">
        <v>357.1912924009941</v>
      </c>
      <c r="AC10" t="n">
        <v>323.10145677537</v>
      </c>
      <c r="AD10" t="n">
        <v>261058.1605962446</v>
      </c>
      <c r="AE10" t="n">
        <v>357191.2924009942</v>
      </c>
      <c r="AF10" t="n">
        <v>2.342624786036317e-06</v>
      </c>
      <c r="AG10" t="n">
        <v>9</v>
      </c>
      <c r="AH10" t="n">
        <v>323101.45677537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4.3418</v>
      </c>
      <c r="E11" t="n">
        <v>23.03</v>
      </c>
      <c r="F11" t="n">
        <v>18.87</v>
      </c>
      <c r="G11" t="n">
        <v>23.1</v>
      </c>
      <c r="H11" t="n">
        <v>0.32</v>
      </c>
      <c r="I11" t="n">
        <v>49</v>
      </c>
      <c r="J11" t="n">
        <v>180.07</v>
      </c>
      <c r="K11" t="n">
        <v>52.44</v>
      </c>
      <c r="L11" t="n">
        <v>3.25</v>
      </c>
      <c r="M11" t="n">
        <v>47</v>
      </c>
      <c r="N11" t="n">
        <v>34.38</v>
      </c>
      <c r="O11" t="n">
        <v>22443.18</v>
      </c>
      <c r="P11" t="n">
        <v>215.7</v>
      </c>
      <c r="Q11" t="n">
        <v>2104.2</v>
      </c>
      <c r="R11" t="n">
        <v>113.26</v>
      </c>
      <c r="S11" t="n">
        <v>60.53</v>
      </c>
      <c r="T11" t="n">
        <v>26389.89</v>
      </c>
      <c r="U11" t="n">
        <v>0.53</v>
      </c>
      <c r="V11" t="n">
        <v>0.91</v>
      </c>
      <c r="W11" t="n">
        <v>0.24</v>
      </c>
      <c r="X11" t="n">
        <v>1.59</v>
      </c>
      <c r="Y11" t="n">
        <v>1</v>
      </c>
      <c r="Z11" t="n">
        <v>10</v>
      </c>
      <c r="AA11" t="n">
        <v>265.0267662811557</v>
      </c>
      <c r="AB11" t="n">
        <v>362.6213137816158</v>
      </c>
      <c r="AC11" t="n">
        <v>328.013244536508</v>
      </c>
      <c r="AD11" t="n">
        <v>265026.7662811558</v>
      </c>
      <c r="AE11" t="n">
        <v>362621.3137816158</v>
      </c>
      <c r="AF11" t="n">
        <v>2.3175902422158e-06</v>
      </c>
      <c r="AG11" t="n">
        <v>9</v>
      </c>
      <c r="AH11" t="n">
        <v>328013.2445365079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4.4396</v>
      </c>
      <c r="E12" t="n">
        <v>22.52</v>
      </c>
      <c r="F12" t="n">
        <v>18.54</v>
      </c>
      <c r="G12" t="n">
        <v>25.28</v>
      </c>
      <c r="H12" t="n">
        <v>0.34</v>
      </c>
      <c r="I12" t="n">
        <v>44</v>
      </c>
      <c r="J12" t="n">
        <v>180.45</v>
      </c>
      <c r="K12" t="n">
        <v>52.44</v>
      </c>
      <c r="L12" t="n">
        <v>3.5</v>
      </c>
      <c r="M12" t="n">
        <v>42</v>
      </c>
      <c r="N12" t="n">
        <v>34.51</v>
      </c>
      <c r="O12" t="n">
        <v>22489.16</v>
      </c>
      <c r="P12" t="n">
        <v>208.56</v>
      </c>
      <c r="Q12" t="n">
        <v>2103.98</v>
      </c>
      <c r="R12" t="n">
        <v>101.98</v>
      </c>
      <c r="S12" t="n">
        <v>60.53</v>
      </c>
      <c r="T12" t="n">
        <v>20773.16</v>
      </c>
      <c r="U12" t="n">
        <v>0.59</v>
      </c>
      <c r="V12" t="n">
        <v>0.93</v>
      </c>
      <c r="W12" t="n">
        <v>0.23</v>
      </c>
      <c r="X12" t="n">
        <v>1.26</v>
      </c>
      <c r="Y12" t="n">
        <v>1</v>
      </c>
      <c r="Z12" t="n">
        <v>10</v>
      </c>
      <c r="AA12" t="n">
        <v>256.5209352132513</v>
      </c>
      <c r="AB12" t="n">
        <v>350.9832604635602</v>
      </c>
      <c r="AC12" t="n">
        <v>317.4859106931228</v>
      </c>
      <c r="AD12" t="n">
        <v>256520.9352132514</v>
      </c>
      <c r="AE12" t="n">
        <v>350983.2604635602</v>
      </c>
      <c r="AF12" t="n">
        <v>2.369794472186942e-06</v>
      </c>
      <c r="AG12" t="n">
        <v>9</v>
      </c>
      <c r="AH12" t="n">
        <v>317485.9106931228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4.4967</v>
      </c>
      <c r="E13" t="n">
        <v>22.24</v>
      </c>
      <c r="F13" t="n">
        <v>18.4</v>
      </c>
      <c r="G13" t="n">
        <v>27.59</v>
      </c>
      <c r="H13" t="n">
        <v>0.37</v>
      </c>
      <c r="I13" t="n">
        <v>40</v>
      </c>
      <c r="J13" t="n">
        <v>180.82</v>
      </c>
      <c r="K13" t="n">
        <v>52.44</v>
      </c>
      <c r="L13" t="n">
        <v>3.75</v>
      </c>
      <c r="M13" t="n">
        <v>38</v>
      </c>
      <c r="N13" t="n">
        <v>34.63</v>
      </c>
      <c r="O13" t="n">
        <v>22535.19</v>
      </c>
      <c r="P13" t="n">
        <v>203.32</v>
      </c>
      <c r="Q13" t="n">
        <v>2103.95</v>
      </c>
      <c r="R13" t="n">
        <v>97.02</v>
      </c>
      <c r="S13" t="n">
        <v>60.53</v>
      </c>
      <c r="T13" t="n">
        <v>18316.2</v>
      </c>
      <c r="U13" t="n">
        <v>0.62</v>
      </c>
      <c r="V13" t="n">
        <v>0.93</v>
      </c>
      <c r="W13" t="n">
        <v>0.23</v>
      </c>
      <c r="X13" t="n">
        <v>1.12</v>
      </c>
      <c r="Y13" t="n">
        <v>1</v>
      </c>
      <c r="Z13" t="n">
        <v>10</v>
      </c>
      <c r="AA13" t="n">
        <v>251.2852807021856</v>
      </c>
      <c r="AB13" t="n">
        <v>343.8196069807483</v>
      </c>
      <c r="AC13" t="n">
        <v>311.0059462444574</v>
      </c>
      <c r="AD13" t="n">
        <v>251285.2807021856</v>
      </c>
      <c r="AE13" t="n">
        <v>343819.6069807484</v>
      </c>
      <c r="AF13" t="n">
        <v>2.400273628949234e-06</v>
      </c>
      <c r="AG13" t="n">
        <v>9</v>
      </c>
      <c r="AH13" t="n">
        <v>311005.9462444574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4.5368</v>
      </c>
      <c r="E14" t="n">
        <v>22.04</v>
      </c>
      <c r="F14" t="n">
        <v>18.31</v>
      </c>
      <c r="G14" t="n">
        <v>29.69</v>
      </c>
      <c r="H14" t="n">
        <v>0.39</v>
      </c>
      <c r="I14" t="n">
        <v>37</v>
      </c>
      <c r="J14" t="n">
        <v>181.19</v>
      </c>
      <c r="K14" t="n">
        <v>52.44</v>
      </c>
      <c r="L14" t="n">
        <v>4</v>
      </c>
      <c r="M14" t="n">
        <v>35</v>
      </c>
      <c r="N14" t="n">
        <v>34.75</v>
      </c>
      <c r="O14" t="n">
        <v>22581.25</v>
      </c>
      <c r="P14" t="n">
        <v>199.28</v>
      </c>
      <c r="Q14" t="n">
        <v>2103.96</v>
      </c>
      <c r="R14" t="n">
        <v>94.02</v>
      </c>
      <c r="S14" t="n">
        <v>60.53</v>
      </c>
      <c r="T14" t="n">
        <v>16830.33</v>
      </c>
      <c r="U14" t="n">
        <v>0.64</v>
      </c>
      <c r="V14" t="n">
        <v>0.9399999999999999</v>
      </c>
      <c r="W14" t="n">
        <v>0.23</v>
      </c>
      <c r="X14" t="n">
        <v>1.03</v>
      </c>
      <c r="Y14" t="n">
        <v>1</v>
      </c>
      <c r="Z14" t="n">
        <v>10</v>
      </c>
      <c r="AA14" t="n">
        <v>247.5164484686219</v>
      </c>
      <c r="AB14" t="n">
        <v>338.6629244496456</v>
      </c>
      <c r="AC14" t="n">
        <v>306.3414102566721</v>
      </c>
      <c r="AD14" t="n">
        <v>247516.4484686219</v>
      </c>
      <c r="AE14" t="n">
        <v>338662.9244496456</v>
      </c>
      <c r="AF14" t="n">
        <v>2.421678430808568e-06</v>
      </c>
      <c r="AG14" t="n">
        <v>9</v>
      </c>
      <c r="AH14" t="n">
        <v>306341.4102566721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4.5749</v>
      </c>
      <c r="E15" t="n">
        <v>21.86</v>
      </c>
      <c r="F15" t="n">
        <v>18.23</v>
      </c>
      <c r="G15" t="n">
        <v>32.17</v>
      </c>
      <c r="H15" t="n">
        <v>0.42</v>
      </c>
      <c r="I15" t="n">
        <v>34</v>
      </c>
      <c r="J15" t="n">
        <v>181.57</v>
      </c>
      <c r="K15" t="n">
        <v>52.44</v>
      </c>
      <c r="L15" t="n">
        <v>4.25</v>
      </c>
      <c r="M15" t="n">
        <v>32</v>
      </c>
      <c r="N15" t="n">
        <v>34.88</v>
      </c>
      <c r="O15" t="n">
        <v>22627.36</v>
      </c>
      <c r="P15" t="n">
        <v>194.6</v>
      </c>
      <c r="Q15" t="n">
        <v>2103.95</v>
      </c>
      <c r="R15" t="n">
        <v>91.78</v>
      </c>
      <c r="S15" t="n">
        <v>60.53</v>
      </c>
      <c r="T15" t="n">
        <v>15725.81</v>
      </c>
      <c r="U15" t="n">
        <v>0.66</v>
      </c>
      <c r="V15" t="n">
        <v>0.9399999999999999</v>
      </c>
      <c r="W15" t="n">
        <v>0.22</v>
      </c>
      <c r="X15" t="n">
        <v>0.95</v>
      </c>
      <c r="Y15" t="n">
        <v>1</v>
      </c>
      <c r="Z15" t="n">
        <v>10</v>
      </c>
      <c r="AA15" t="n">
        <v>243.5658635563944</v>
      </c>
      <c r="AB15" t="n">
        <v>333.257559885233</v>
      </c>
      <c r="AC15" t="n">
        <v>301.4519260998085</v>
      </c>
      <c r="AD15" t="n">
        <v>243565.8635563944</v>
      </c>
      <c r="AE15" t="n">
        <v>333257.559885233</v>
      </c>
      <c r="AF15" t="n">
        <v>2.442015661502847e-06</v>
      </c>
      <c r="AG15" t="n">
        <v>9</v>
      </c>
      <c r="AH15" t="n">
        <v>301451.9260998085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4.6039</v>
      </c>
      <c r="E16" t="n">
        <v>21.72</v>
      </c>
      <c r="F16" t="n">
        <v>18.16</v>
      </c>
      <c r="G16" t="n">
        <v>34.05</v>
      </c>
      <c r="H16" t="n">
        <v>0.44</v>
      </c>
      <c r="I16" t="n">
        <v>32</v>
      </c>
      <c r="J16" t="n">
        <v>181.94</v>
      </c>
      <c r="K16" t="n">
        <v>52.44</v>
      </c>
      <c r="L16" t="n">
        <v>4.5</v>
      </c>
      <c r="M16" t="n">
        <v>30</v>
      </c>
      <c r="N16" t="n">
        <v>35</v>
      </c>
      <c r="O16" t="n">
        <v>22673.63</v>
      </c>
      <c r="P16" t="n">
        <v>190.42</v>
      </c>
      <c r="Q16" t="n">
        <v>2103.89</v>
      </c>
      <c r="R16" t="n">
        <v>89.41</v>
      </c>
      <c r="S16" t="n">
        <v>60.53</v>
      </c>
      <c r="T16" t="n">
        <v>14548.87</v>
      </c>
      <c r="U16" t="n">
        <v>0.68</v>
      </c>
      <c r="V16" t="n">
        <v>0.95</v>
      </c>
      <c r="W16" t="n">
        <v>0.22</v>
      </c>
      <c r="X16" t="n">
        <v>0.89</v>
      </c>
      <c r="Y16" t="n">
        <v>1</v>
      </c>
      <c r="Z16" t="n">
        <v>10</v>
      </c>
      <c r="AA16" t="n">
        <v>240.2552214899974</v>
      </c>
      <c r="AB16" t="n">
        <v>328.7277933547711</v>
      </c>
      <c r="AC16" t="n">
        <v>297.3544741294451</v>
      </c>
      <c r="AD16" t="n">
        <v>240255.2214899974</v>
      </c>
      <c r="AE16" t="n">
        <v>328727.793354771</v>
      </c>
      <c r="AF16" t="n">
        <v>2.457495443396131e-06</v>
      </c>
      <c r="AG16" t="n">
        <v>9</v>
      </c>
      <c r="AH16" t="n">
        <v>297354.4741294451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4.6519</v>
      </c>
      <c r="E17" t="n">
        <v>21.5</v>
      </c>
      <c r="F17" t="n">
        <v>18.05</v>
      </c>
      <c r="G17" t="n">
        <v>37.33</v>
      </c>
      <c r="H17" t="n">
        <v>0.46</v>
      </c>
      <c r="I17" t="n">
        <v>29</v>
      </c>
      <c r="J17" t="n">
        <v>182.32</v>
      </c>
      <c r="K17" t="n">
        <v>52.44</v>
      </c>
      <c r="L17" t="n">
        <v>4.75</v>
      </c>
      <c r="M17" t="n">
        <v>27</v>
      </c>
      <c r="N17" t="n">
        <v>35.12</v>
      </c>
      <c r="O17" t="n">
        <v>22719.83</v>
      </c>
      <c r="P17" t="n">
        <v>185.28</v>
      </c>
      <c r="Q17" t="n">
        <v>2103.86</v>
      </c>
      <c r="R17" t="n">
        <v>85.55</v>
      </c>
      <c r="S17" t="n">
        <v>60.53</v>
      </c>
      <c r="T17" t="n">
        <v>12637.44</v>
      </c>
      <c r="U17" t="n">
        <v>0.71</v>
      </c>
      <c r="V17" t="n">
        <v>0.95</v>
      </c>
      <c r="W17" t="n">
        <v>0.21</v>
      </c>
      <c r="X17" t="n">
        <v>0.77</v>
      </c>
      <c r="Y17" t="n">
        <v>1</v>
      </c>
      <c r="Z17" t="n">
        <v>10</v>
      </c>
      <c r="AA17" t="n">
        <v>235.8055825003159</v>
      </c>
      <c r="AB17" t="n">
        <v>322.6396009848741</v>
      </c>
      <c r="AC17" t="n">
        <v>291.8473302944975</v>
      </c>
      <c r="AD17" t="n">
        <v>235805.5825003159</v>
      </c>
      <c r="AE17" t="n">
        <v>322639.6009848741</v>
      </c>
      <c r="AF17" t="n">
        <v>2.483117151357428e-06</v>
      </c>
      <c r="AG17" t="n">
        <v>9</v>
      </c>
      <c r="AH17" t="n">
        <v>291847.3302944975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4.7045</v>
      </c>
      <c r="E18" t="n">
        <v>21.26</v>
      </c>
      <c r="F18" t="n">
        <v>17.88</v>
      </c>
      <c r="G18" t="n">
        <v>39.72</v>
      </c>
      <c r="H18" t="n">
        <v>0.49</v>
      </c>
      <c r="I18" t="n">
        <v>27</v>
      </c>
      <c r="J18" t="n">
        <v>182.69</v>
      </c>
      <c r="K18" t="n">
        <v>52.44</v>
      </c>
      <c r="L18" t="n">
        <v>5</v>
      </c>
      <c r="M18" t="n">
        <v>24</v>
      </c>
      <c r="N18" t="n">
        <v>35.25</v>
      </c>
      <c r="O18" t="n">
        <v>22766.06</v>
      </c>
      <c r="P18" t="n">
        <v>179.55</v>
      </c>
      <c r="Q18" t="n">
        <v>2103.88</v>
      </c>
      <c r="R18" t="n">
        <v>79.5</v>
      </c>
      <c r="S18" t="n">
        <v>60.53</v>
      </c>
      <c r="T18" t="n">
        <v>9617.809999999999</v>
      </c>
      <c r="U18" t="n">
        <v>0.76</v>
      </c>
      <c r="V18" t="n">
        <v>0.96</v>
      </c>
      <c r="W18" t="n">
        <v>0.21</v>
      </c>
      <c r="X18" t="n">
        <v>0.6</v>
      </c>
      <c r="Y18" t="n">
        <v>1</v>
      </c>
      <c r="Z18" t="n">
        <v>10</v>
      </c>
      <c r="AA18" t="n">
        <v>230.8619872774333</v>
      </c>
      <c r="AB18" t="n">
        <v>315.8755559049006</v>
      </c>
      <c r="AC18" t="n">
        <v>285.7288361835577</v>
      </c>
      <c r="AD18" t="n">
        <v>230861.9872774333</v>
      </c>
      <c r="AE18" t="n">
        <v>315875.5559049007</v>
      </c>
      <c r="AF18" t="n">
        <v>2.511194272998349e-06</v>
      </c>
      <c r="AG18" t="n">
        <v>9</v>
      </c>
      <c r="AH18" t="n">
        <v>285728.8361835577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4.6545</v>
      </c>
      <c r="E19" t="n">
        <v>21.48</v>
      </c>
      <c r="F19" t="n">
        <v>18.14</v>
      </c>
      <c r="G19" t="n">
        <v>41.86</v>
      </c>
      <c r="H19" t="n">
        <v>0.51</v>
      </c>
      <c r="I19" t="n">
        <v>26</v>
      </c>
      <c r="J19" t="n">
        <v>183.07</v>
      </c>
      <c r="K19" t="n">
        <v>52.44</v>
      </c>
      <c r="L19" t="n">
        <v>5.25</v>
      </c>
      <c r="M19" t="n">
        <v>19</v>
      </c>
      <c r="N19" t="n">
        <v>35.37</v>
      </c>
      <c r="O19" t="n">
        <v>22812.34</v>
      </c>
      <c r="P19" t="n">
        <v>180.51</v>
      </c>
      <c r="Q19" t="n">
        <v>2103.9</v>
      </c>
      <c r="R19" t="n">
        <v>88.98999999999999</v>
      </c>
      <c r="S19" t="n">
        <v>60.53</v>
      </c>
      <c r="T19" t="n">
        <v>14367.93</v>
      </c>
      <c r="U19" t="n">
        <v>0.68</v>
      </c>
      <c r="V19" t="n">
        <v>0.95</v>
      </c>
      <c r="W19" t="n">
        <v>0.21</v>
      </c>
      <c r="X19" t="n">
        <v>0.86</v>
      </c>
      <c r="Y19" t="n">
        <v>1</v>
      </c>
      <c r="Z19" t="n">
        <v>10</v>
      </c>
      <c r="AA19" t="n">
        <v>233.471881935016</v>
      </c>
      <c r="AB19" t="n">
        <v>319.4465289158296</v>
      </c>
      <c r="AC19" t="n">
        <v>288.9590005422168</v>
      </c>
      <c r="AD19" t="n">
        <v>233471.881935016</v>
      </c>
      <c r="AE19" t="n">
        <v>319446.5289158296</v>
      </c>
      <c r="AF19" t="n">
        <v>2.484504993871997e-06</v>
      </c>
      <c r="AG19" t="n">
        <v>9</v>
      </c>
      <c r="AH19" t="n">
        <v>288959.0005422168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4.6901</v>
      </c>
      <c r="E20" t="n">
        <v>21.32</v>
      </c>
      <c r="F20" t="n">
        <v>18.01</v>
      </c>
      <c r="G20" t="n">
        <v>43.23</v>
      </c>
      <c r="H20" t="n">
        <v>0.53</v>
      </c>
      <c r="I20" t="n">
        <v>25</v>
      </c>
      <c r="J20" t="n">
        <v>183.44</v>
      </c>
      <c r="K20" t="n">
        <v>52.44</v>
      </c>
      <c r="L20" t="n">
        <v>5.5</v>
      </c>
      <c r="M20" t="n">
        <v>4</v>
      </c>
      <c r="N20" t="n">
        <v>35.5</v>
      </c>
      <c r="O20" t="n">
        <v>22858.66</v>
      </c>
      <c r="P20" t="n">
        <v>176.49</v>
      </c>
      <c r="Q20" t="n">
        <v>2103.94</v>
      </c>
      <c r="R20" t="n">
        <v>83.84</v>
      </c>
      <c r="S20" t="n">
        <v>60.53</v>
      </c>
      <c r="T20" t="n">
        <v>11800.25</v>
      </c>
      <c r="U20" t="n">
        <v>0.72</v>
      </c>
      <c r="V20" t="n">
        <v>0.95</v>
      </c>
      <c r="W20" t="n">
        <v>0.23</v>
      </c>
      <c r="X20" t="n">
        <v>0.73</v>
      </c>
      <c r="Y20" t="n">
        <v>1</v>
      </c>
      <c r="Z20" t="n">
        <v>10</v>
      </c>
      <c r="AA20" t="n">
        <v>230.0234025415058</v>
      </c>
      <c r="AB20" t="n">
        <v>314.7281672734577</v>
      </c>
      <c r="AC20" t="n">
        <v>284.6909527127292</v>
      </c>
      <c r="AD20" t="n">
        <v>230023.4025415058</v>
      </c>
      <c r="AE20" t="n">
        <v>314728.1672734577</v>
      </c>
      <c r="AF20" t="n">
        <v>2.503507760609959e-06</v>
      </c>
      <c r="AG20" t="n">
        <v>9</v>
      </c>
      <c r="AH20" t="n">
        <v>284690.9527127292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4.6888</v>
      </c>
      <c r="E21" t="n">
        <v>21.33</v>
      </c>
      <c r="F21" t="n">
        <v>18.02</v>
      </c>
      <c r="G21" t="n">
        <v>43.24</v>
      </c>
      <c r="H21" t="n">
        <v>0.55</v>
      </c>
      <c r="I21" t="n">
        <v>25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176.23</v>
      </c>
      <c r="Q21" t="n">
        <v>2103.99</v>
      </c>
      <c r="R21" t="n">
        <v>83.94</v>
      </c>
      <c r="S21" t="n">
        <v>60.53</v>
      </c>
      <c r="T21" t="n">
        <v>11850.58</v>
      </c>
      <c r="U21" t="n">
        <v>0.72</v>
      </c>
      <c r="V21" t="n">
        <v>0.95</v>
      </c>
      <c r="W21" t="n">
        <v>0.23</v>
      </c>
      <c r="X21" t="n">
        <v>0.74</v>
      </c>
      <c r="Y21" t="n">
        <v>1</v>
      </c>
      <c r="Z21" t="n">
        <v>10</v>
      </c>
      <c r="AA21" t="n">
        <v>229.9515388956438</v>
      </c>
      <c r="AB21" t="n">
        <v>314.6298402627891</v>
      </c>
      <c r="AC21" t="n">
        <v>284.602009893956</v>
      </c>
      <c r="AD21" t="n">
        <v>229951.5388956438</v>
      </c>
      <c r="AE21" t="n">
        <v>314629.8402627891</v>
      </c>
      <c r="AF21" t="n">
        <v>2.502813839352674e-06</v>
      </c>
      <c r="AG21" t="n">
        <v>9</v>
      </c>
      <c r="AH21" t="n">
        <v>284602.009893956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4.6885</v>
      </c>
      <c r="E22" t="n">
        <v>21.33</v>
      </c>
      <c r="F22" t="n">
        <v>18.02</v>
      </c>
      <c r="G22" t="n">
        <v>43.25</v>
      </c>
      <c r="H22" t="n">
        <v>0.58</v>
      </c>
      <c r="I22" t="n">
        <v>25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176.6</v>
      </c>
      <c r="Q22" t="n">
        <v>2103.99</v>
      </c>
      <c r="R22" t="n">
        <v>83.94</v>
      </c>
      <c r="S22" t="n">
        <v>60.53</v>
      </c>
      <c r="T22" t="n">
        <v>11851.91</v>
      </c>
      <c r="U22" t="n">
        <v>0.72</v>
      </c>
      <c r="V22" t="n">
        <v>0.95</v>
      </c>
      <c r="W22" t="n">
        <v>0.23</v>
      </c>
      <c r="X22" t="n">
        <v>0.74</v>
      </c>
      <c r="Y22" t="n">
        <v>1</v>
      </c>
      <c r="Z22" t="n">
        <v>10</v>
      </c>
      <c r="AA22" t="n">
        <v>230.1510740058062</v>
      </c>
      <c r="AB22" t="n">
        <v>314.9028530033809</v>
      </c>
      <c r="AC22" t="n">
        <v>284.8489666817616</v>
      </c>
      <c r="AD22" t="n">
        <v>230151.0740058062</v>
      </c>
      <c r="AE22" t="n">
        <v>314902.8530033809</v>
      </c>
      <c r="AF22" t="n">
        <v>2.502653703677917e-06</v>
      </c>
      <c r="AG22" t="n">
        <v>9</v>
      </c>
      <c r="AH22" t="n">
        <v>284848.9666817616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2.5599</v>
      </c>
      <c r="E2" t="n">
        <v>39.06</v>
      </c>
      <c r="F2" t="n">
        <v>25.22</v>
      </c>
      <c r="G2" t="n">
        <v>5.69</v>
      </c>
      <c r="H2" t="n">
        <v>0.08</v>
      </c>
      <c r="I2" t="n">
        <v>266</v>
      </c>
      <c r="J2" t="n">
        <v>213.37</v>
      </c>
      <c r="K2" t="n">
        <v>56.13</v>
      </c>
      <c r="L2" t="n">
        <v>1</v>
      </c>
      <c r="M2" t="n">
        <v>264</v>
      </c>
      <c r="N2" t="n">
        <v>46.25</v>
      </c>
      <c r="O2" t="n">
        <v>26550.29</v>
      </c>
      <c r="P2" t="n">
        <v>365.75</v>
      </c>
      <c r="Q2" t="n">
        <v>2104.71</v>
      </c>
      <c r="R2" t="n">
        <v>320.33</v>
      </c>
      <c r="S2" t="n">
        <v>60.53</v>
      </c>
      <c r="T2" t="n">
        <v>128842.49</v>
      </c>
      <c r="U2" t="n">
        <v>0.19</v>
      </c>
      <c r="V2" t="n">
        <v>0.68</v>
      </c>
      <c r="W2" t="n">
        <v>0.59</v>
      </c>
      <c r="X2" t="n">
        <v>7.94</v>
      </c>
      <c r="Y2" t="n">
        <v>1</v>
      </c>
      <c r="Z2" t="n">
        <v>10</v>
      </c>
      <c r="AA2" t="n">
        <v>641.0661384275179</v>
      </c>
      <c r="AB2" t="n">
        <v>877.1349724385259</v>
      </c>
      <c r="AC2" t="n">
        <v>793.4224417356579</v>
      </c>
      <c r="AD2" t="n">
        <v>641066.1384275178</v>
      </c>
      <c r="AE2" t="n">
        <v>877134.9724385259</v>
      </c>
      <c r="AF2" t="n">
        <v>1.324316395709409e-06</v>
      </c>
      <c r="AG2" t="n">
        <v>16</v>
      </c>
      <c r="AH2" t="n">
        <v>793422.4417356579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2.98</v>
      </c>
      <c r="E3" t="n">
        <v>33.56</v>
      </c>
      <c r="F3" t="n">
        <v>22.88</v>
      </c>
      <c r="G3" t="n">
        <v>7.19</v>
      </c>
      <c r="H3" t="n">
        <v>0.1</v>
      </c>
      <c r="I3" t="n">
        <v>191</v>
      </c>
      <c r="J3" t="n">
        <v>213.78</v>
      </c>
      <c r="K3" t="n">
        <v>56.13</v>
      </c>
      <c r="L3" t="n">
        <v>1.25</v>
      </c>
      <c r="M3" t="n">
        <v>189</v>
      </c>
      <c r="N3" t="n">
        <v>46.4</v>
      </c>
      <c r="O3" t="n">
        <v>26600.32</v>
      </c>
      <c r="P3" t="n">
        <v>329.15</v>
      </c>
      <c r="Q3" t="n">
        <v>2104.22</v>
      </c>
      <c r="R3" t="n">
        <v>243.71</v>
      </c>
      <c r="S3" t="n">
        <v>60.53</v>
      </c>
      <c r="T3" t="n">
        <v>90902.72</v>
      </c>
      <c r="U3" t="n">
        <v>0.25</v>
      </c>
      <c r="V3" t="n">
        <v>0.75</v>
      </c>
      <c r="W3" t="n">
        <v>0.47</v>
      </c>
      <c r="X3" t="n">
        <v>5.6</v>
      </c>
      <c r="Y3" t="n">
        <v>1</v>
      </c>
      <c r="Z3" t="n">
        <v>10</v>
      </c>
      <c r="AA3" t="n">
        <v>503.40973099317</v>
      </c>
      <c r="AB3" t="n">
        <v>688.7874028147641</v>
      </c>
      <c r="AC3" t="n">
        <v>623.0504998093138</v>
      </c>
      <c r="AD3" t="n">
        <v>503409.73099317</v>
      </c>
      <c r="AE3" t="n">
        <v>688787.4028147641</v>
      </c>
      <c r="AF3" t="n">
        <v>1.541647274977163e-06</v>
      </c>
      <c r="AG3" t="n">
        <v>13</v>
      </c>
      <c r="AH3" t="n">
        <v>623050.4998093138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3.2793</v>
      </c>
      <c r="E4" t="n">
        <v>30.49</v>
      </c>
      <c r="F4" t="n">
        <v>21.59</v>
      </c>
      <c r="G4" t="n">
        <v>8.69</v>
      </c>
      <c r="H4" t="n">
        <v>0.12</v>
      </c>
      <c r="I4" t="n">
        <v>149</v>
      </c>
      <c r="J4" t="n">
        <v>214.19</v>
      </c>
      <c r="K4" t="n">
        <v>56.13</v>
      </c>
      <c r="L4" t="n">
        <v>1.5</v>
      </c>
      <c r="M4" t="n">
        <v>147</v>
      </c>
      <c r="N4" t="n">
        <v>46.56</v>
      </c>
      <c r="O4" t="n">
        <v>26650.41</v>
      </c>
      <c r="P4" t="n">
        <v>308.16</v>
      </c>
      <c r="Q4" t="n">
        <v>2104.41</v>
      </c>
      <c r="R4" t="n">
        <v>201.58</v>
      </c>
      <c r="S4" t="n">
        <v>60.53</v>
      </c>
      <c r="T4" t="n">
        <v>70049.31</v>
      </c>
      <c r="U4" t="n">
        <v>0.3</v>
      </c>
      <c r="V4" t="n">
        <v>0.8</v>
      </c>
      <c r="W4" t="n">
        <v>0.4</v>
      </c>
      <c r="X4" t="n">
        <v>4.31</v>
      </c>
      <c r="Y4" t="n">
        <v>1</v>
      </c>
      <c r="Z4" t="n">
        <v>10</v>
      </c>
      <c r="AA4" t="n">
        <v>439.163340999652</v>
      </c>
      <c r="AB4" t="n">
        <v>600.8826576749445</v>
      </c>
      <c r="AC4" t="n">
        <v>543.5352601705538</v>
      </c>
      <c r="AD4" t="n">
        <v>439163.3409996519</v>
      </c>
      <c r="AE4" t="n">
        <v>600882.6576749445</v>
      </c>
      <c r="AF4" t="n">
        <v>1.696484533165306e-06</v>
      </c>
      <c r="AG4" t="n">
        <v>12</v>
      </c>
      <c r="AH4" t="n">
        <v>543535.2601705538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3.5023</v>
      </c>
      <c r="E5" t="n">
        <v>28.55</v>
      </c>
      <c r="F5" t="n">
        <v>20.79</v>
      </c>
      <c r="G5" t="n">
        <v>10.22</v>
      </c>
      <c r="H5" t="n">
        <v>0.14</v>
      </c>
      <c r="I5" t="n">
        <v>122</v>
      </c>
      <c r="J5" t="n">
        <v>214.59</v>
      </c>
      <c r="K5" t="n">
        <v>56.13</v>
      </c>
      <c r="L5" t="n">
        <v>1.75</v>
      </c>
      <c r="M5" t="n">
        <v>120</v>
      </c>
      <c r="N5" t="n">
        <v>46.72</v>
      </c>
      <c r="O5" t="n">
        <v>26700.55</v>
      </c>
      <c r="P5" t="n">
        <v>294.32</v>
      </c>
      <c r="Q5" t="n">
        <v>2104.15</v>
      </c>
      <c r="R5" t="n">
        <v>175.04</v>
      </c>
      <c r="S5" t="n">
        <v>60.53</v>
      </c>
      <c r="T5" t="n">
        <v>56916.17</v>
      </c>
      <c r="U5" t="n">
        <v>0.35</v>
      </c>
      <c r="V5" t="n">
        <v>0.83</v>
      </c>
      <c r="W5" t="n">
        <v>0.36</v>
      </c>
      <c r="X5" t="n">
        <v>3.51</v>
      </c>
      <c r="Y5" t="n">
        <v>1</v>
      </c>
      <c r="Z5" t="n">
        <v>10</v>
      </c>
      <c r="AA5" t="n">
        <v>407.0036443427607</v>
      </c>
      <c r="AB5" t="n">
        <v>556.8803419233024</v>
      </c>
      <c r="AC5" t="n">
        <v>503.7324636766105</v>
      </c>
      <c r="AD5" t="n">
        <v>407003.6443427607</v>
      </c>
      <c r="AE5" t="n">
        <v>556880.3419233024</v>
      </c>
      <c r="AF5" t="n">
        <v>1.811849413138429e-06</v>
      </c>
      <c r="AG5" t="n">
        <v>12</v>
      </c>
      <c r="AH5" t="n">
        <v>503732.4636766104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3.6661</v>
      </c>
      <c r="E6" t="n">
        <v>27.28</v>
      </c>
      <c r="F6" t="n">
        <v>20.27</v>
      </c>
      <c r="G6" t="n">
        <v>11.7</v>
      </c>
      <c r="H6" t="n">
        <v>0.17</v>
      </c>
      <c r="I6" t="n">
        <v>104</v>
      </c>
      <c r="J6" t="n">
        <v>215</v>
      </c>
      <c r="K6" t="n">
        <v>56.13</v>
      </c>
      <c r="L6" t="n">
        <v>2</v>
      </c>
      <c r="M6" t="n">
        <v>102</v>
      </c>
      <c r="N6" t="n">
        <v>46.87</v>
      </c>
      <c r="O6" t="n">
        <v>26750.75</v>
      </c>
      <c r="P6" t="n">
        <v>284.77</v>
      </c>
      <c r="Q6" t="n">
        <v>2104.21</v>
      </c>
      <c r="R6" t="n">
        <v>158.3</v>
      </c>
      <c r="S6" t="n">
        <v>60.53</v>
      </c>
      <c r="T6" t="n">
        <v>48636.51</v>
      </c>
      <c r="U6" t="n">
        <v>0.38</v>
      </c>
      <c r="V6" t="n">
        <v>0.85</v>
      </c>
      <c r="W6" t="n">
        <v>0.33</v>
      </c>
      <c r="X6" t="n">
        <v>2.99</v>
      </c>
      <c r="Y6" t="n">
        <v>1</v>
      </c>
      <c r="Z6" t="n">
        <v>10</v>
      </c>
      <c r="AA6" t="n">
        <v>375.8644747780984</v>
      </c>
      <c r="AB6" t="n">
        <v>514.2743563617256</v>
      </c>
      <c r="AC6" t="n">
        <v>465.1927335791542</v>
      </c>
      <c r="AD6" t="n">
        <v>375864.4747780984</v>
      </c>
      <c r="AE6" t="n">
        <v>514274.3563617257</v>
      </c>
      <c r="AF6" t="n">
        <v>1.89658828013214e-06</v>
      </c>
      <c r="AG6" t="n">
        <v>11</v>
      </c>
      <c r="AH6" t="n">
        <v>465192.7335791541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3.81</v>
      </c>
      <c r="E7" t="n">
        <v>26.25</v>
      </c>
      <c r="F7" t="n">
        <v>19.83</v>
      </c>
      <c r="G7" t="n">
        <v>13.22</v>
      </c>
      <c r="H7" t="n">
        <v>0.19</v>
      </c>
      <c r="I7" t="n">
        <v>90</v>
      </c>
      <c r="J7" t="n">
        <v>215.41</v>
      </c>
      <c r="K7" t="n">
        <v>56.13</v>
      </c>
      <c r="L7" t="n">
        <v>2.25</v>
      </c>
      <c r="M7" t="n">
        <v>88</v>
      </c>
      <c r="N7" t="n">
        <v>47.03</v>
      </c>
      <c r="O7" t="n">
        <v>26801</v>
      </c>
      <c r="P7" t="n">
        <v>276.42</v>
      </c>
      <c r="Q7" t="n">
        <v>2104.01</v>
      </c>
      <c r="R7" t="n">
        <v>143.76</v>
      </c>
      <c r="S7" t="n">
        <v>60.53</v>
      </c>
      <c r="T7" t="n">
        <v>41435.39</v>
      </c>
      <c r="U7" t="n">
        <v>0.42</v>
      </c>
      <c r="V7" t="n">
        <v>0.87</v>
      </c>
      <c r="W7" t="n">
        <v>0.31</v>
      </c>
      <c r="X7" t="n">
        <v>2.56</v>
      </c>
      <c r="Y7" t="n">
        <v>1</v>
      </c>
      <c r="Z7" t="n">
        <v>10</v>
      </c>
      <c r="AA7" t="n">
        <v>359.3965992620946</v>
      </c>
      <c r="AB7" t="n">
        <v>491.7422825693361</v>
      </c>
      <c r="AC7" t="n">
        <v>444.8110892855462</v>
      </c>
      <c r="AD7" t="n">
        <v>359396.5992620946</v>
      </c>
      <c r="AE7" t="n">
        <v>491742.2825693361</v>
      </c>
      <c r="AF7" t="n">
        <v>1.971032254249326e-06</v>
      </c>
      <c r="AG7" t="n">
        <v>11</v>
      </c>
      <c r="AH7" t="n">
        <v>444811.0892855462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3.9285</v>
      </c>
      <c r="E8" t="n">
        <v>25.45</v>
      </c>
      <c r="F8" t="n">
        <v>19.51</v>
      </c>
      <c r="G8" t="n">
        <v>14.81</v>
      </c>
      <c r="H8" t="n">
        <v>0.21</v>
      </c>
      <c r="I8" t="n">
        <v>79</v>
      </c>
      <c r="J8" t="n">
        <v>215.82</v>
      </c>
      <c r="K8" t="n">
        <v>56.13</v>
      </c>
      <c r="L8" t="n">
        <v>2.5</v>
      </c>
      <c r="M8" t="n">
        <v>77</v>
      </c>
      <c r="N8" t="n">
        <v>47.19</v>
      </c>
      <c r="O8" t="n">
        <v>26851.31</v>
      </c>
      <c r="P8" t="n">
        <v>269.46</v>
      </c>
      <c r="Q8" t="n">
        <v>2104.1</v>
      </c>
      <c r="R8" t="n">
        <v>133.41</v>
      </c>
      <c r="S8" t="n">
        <v>60.53</v>
      </c>
      <c r="T8" t="n">
        <v>36316.14</v>
      </c>
      <c r="U8" t="n">
        <v>0.45</v>
      </c>
      <c r="V8" t="n">
        <v>0.88</v>
      </c>
      <c r="W8" t="n">
        <v>0.28</v>
      </c>
      <c r="X8" t="n">
        <v>2.23</v>
      </c>
      <c r="Y8" t="n">
        <v>1</v>
      </c>
      <c r="Z8" t="n">
        <v>10</v>
      </c>
      <c r="AA8" t="n">
        <v>336.1778067403328</v>
      </c>
      <c r="AB8" t="n">
        <v>459.97330630023</v>
      </c>
      <c r="AC8" t="n">
        <v>416.0740995235252</v>
      </c>
      <c r="AD8" t="n">
        <v>336177.8067403328</v>
      </c>
      <c r="AE8" t="n">
        <v>459973.30630023</v>
      </c>
      <c r="AF8" t="n">
        <v>2.032336013338183e-06</v>
      </c>
      <c r="AG8" t="n">
        <v>10</v>
      </c>
      <c r="AH8" t="n">
        <v>416074.0995235252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4.0325</v>
      </c>
      <c r="E9" t="n">
        <v>24.8</v>
      </c>
      <c r="F9" t="n">
        <v>19.23</v>
      </c>
      <c r="G9" t="n">
        <v>16.48</v>
      </c>
      <c r="H9" t="n">
        <v>0.23</v>
      </c>
      <c r="I9" t="n">
        <v>70</v>
      </c>
      <c r="J9" t="n">
        <v>216.22</v>
      </c>
      <c r="K9" t="n">
        <v>56.13</v>
      </c>
      <c r="L9" t="n">
        <v>2.75</v>
      </c>
      <c r="M9" t="n">
        <v>68</v>
      </c>
      <c r="N9" t="n">
        <v>47.35</v>
      </c>
      <c r="O9" t="n">
        <v>26901.66</v>
      </c>
      <c r="P9" t="n">
        <v>263.4</v>
      </c>
      <c r="Q9" t="n">
        <v>2104.11</v>
      </c>
      <c r="R9" t="n">
        <v>124.12</v>
      </c>
      <c r="S9" t="n">
        <v>60.53</v>
      </c>
      <c r="T9" t="n">
        <v>31716.39</v>
      </c>
      <c r="U9" t="n">
        <v>0.49</v>
      </c>
      <c r="V9" t="n">
        <v>0.89</v>
      </c>
      <c r="W9" t="n">
        <v>0.28</v>
      </c>
      <c r="X9" t="n">
        <v>1.95</v>
      </c>
      <c r="Y9" t="n">
        <v>1</v>
      </c>
      <c r="Z9" t="n">
        <v>10</v>
      </c>
      <c r="AA9" t="n">
        <v>325.7848673813712</v>
      </c>
      <c r="AB9" t="n">
        <v>445.7532281651738</v>
      </c>
      <c r="AC9" t="n">
        <v>403.2111656876738</v>
      </c>
      <c r="AD9" t="n">
        <v>325784.8673813712</v>
      </c>
      <c r="AE9" t="n">
        <v>445753.2281651738</v>
      </c>
      <c r="AF9" t="n">
        <v>2.086138468572285e-06</v>
      </c>
      <c r="AG9" t="n">
        <v>10</v>
      </c>
      <c r="AH9" t="n">
        <v>403211.1656876738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4.1186</v>
      </c>
      <c r="E10" t="n">
        <v>24.28</v>
      </c>
      <c r="F10" t="n">
        <v>19.01</v>
      </c>
      <c r="G10" t="n">
        <v>18.1</v>
      </c>
      <c r="H10" t="n">
        <v>0.25</v>
      </c>
      <c r="I10" t="n">
        <v>63</v>
      </c>
      <c r="J10" t="n">
        <v>216.63</v>
      </c>
      <c r="K10" t="n">
        <v>56.13</v>
      </c>
      <c r="L10" t="n">
        <v>3</v>
      </c>
      <c r="M10" t="n">
        <v>61</v>
      </c>
      <c r="N10" t="n">
        <v>47.51</v>
      </c>
      <c r="O10" t="n">
        <v>26952.08</v>
      </c>
      <c r="P10" t="n">
        <v>258.01</v>
      </c>
      <c r="Q10" t="n">
        <v>2104.05</v>
      </c>
      <c r="R10" t="n">
        <v>116.9</v>
      </c>
      <c r="S10" t="n">
        <v>60.53</v>
      </c>
      <c r="T10" t="n">
        <v>28137.58</v>
      </c>
      <c r="U10" t="n">
        <v>0.52</v>
      </c>
      <c r="V10" t="n">
        <v>0.9</v>
      </c>
      <c r="W10" t="n">
        <v>0.26</v>
      </c>
      <c r="X10" t="n">
        <v>1.73</v>
      </c>
      <c r="Y10" t="n">
        <v>1</v>
      </c>
      <c r="Z10" t="n">
        <v>10</v>
      </c>
      <c r="AA10" t="n">
        <v>317.3947858187252</v>
      </c>
      <c r="AB10" t="n">
        <v>434.2735484268864</v>
      </c>
      <c r="AC10" t="n">
        <v>392.8270904717768</v>
      </c>
      <c r="AD10" t="n">
        <v>317394.7858187251</v>
      </c>
      <c r="AE10" t="n">
        <v>434273.5484268864</v>
      </c>
      <c r="AF10" t="n">
        <v>2.130680693530518e-06</v>
      </c>
      <c r="AG10" t="n">
        <v>10</v>
      </c>
      <c r="AH10" t="n">
        <v>392827.0904717768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4.2022</v>
      </c>
      <c r="E11" t="n">
        <v>23.8</v>
      </c>
      <c r="F11" t="n">
        <v>18.78</v>
      </c>
      <c r="G11" t="n">
        <v>19.77</v>
      </c>
      <c r="H11" t="n">
        <v>0.27</v>
      </c>
      <c r="I11" t="n">
        <v>57</v>
      </c>
      <c r="J11" t="n">
        <v>217.04</v>
      </c>
      <c r="K11" t="n">
        <v>56.13</v>
      </c>
      <c r="L11" t="n">
        <v>3.25</v>
      </c>
      <c r="M11" t="n">
        <v>55</v>
      </c>
      <c r="N11" t="n">
        <v>47.66</v>
      </c>
      <c r="O11" t="n">
        <v>27002.55</v>
      </c>
      <c r="P11" t="n">
        <v>252.44</v>
      </c>
      <c r="Q11" t="n">
        <v>2104.06</v>
      </c>
      <c r="R11" t="n">
        <v>109.17</v>
      </c>
      <c r="S11" t="n">
        <v>60.53</v>
      </c>
      <c r="T11" t="n">
        <v>24304.7</v>
      </c>
      <c r="U11" t="n">
        <v>0.55</v>
      </c>
      <c r="V11" t="n">
        <v>0.92</v>
      </c>
      <c r="W11" t="n">
        <v>0.26</v>
      </c>
      <c r="X11" t="n">
        <v>1.5</v>
      </c>
      <c r="Y11" t="n">
        <v>1</v>
      </c>
      <c r="Z11" t="n">
        <v>10</v>
      </c>
      <c r="AA11" t="n">
        <v>309.3346631347382</v>
      </c>
      <c r="AB11" t="n">
        <v>423.2453329831387</v>
      </c>
      <c r="AC11" t="n">
        <v>382.8513924317828</v>
      </c>
      <c r="AD11" t="n">
        <v>309334.6631347382</v>
      </c>
      <c r="AE11" t="n">
        <v>423245.3329831387</v>
      </c>
      <c r="AF11" t="n">
        <v>2.173929590237931e-06</v>
      </c>
      <c r="AG11" t="n">
        <v>10</v>
      </c>
      <c r="AH11" t="n">
        <v>382851.3924317828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4.2776</v>
      </c>
      <c r="E12" t="n">
        <v>23.38</v>
      </c>
      <c r="F12" t="n">
        <v>18.57</v>
      </c>
      <c r="G12" t="n">
        <v>21.43</v>
      </c>
      <c r="H12" t="n">
        <v>0.29</v>
      </c>
      <c r="I12" t="n">
        <v>52</v>
      </c>
      <c r="J12" t="n">
        <v>217.45</v>
      </c>
      <c r="K12" t="n">
        <v>56.13</v>
      </c>
      <c r="L12" t="n">
        <v>3.5</v>
      </c>
      <c r="M12" t="n">
        <v>50</v>
      </c>
      <c r="N12" t="n">
        <v>47.82</v>
      </c>
      <c r="O12" t="n">
        <v>27053.07</v>
      </c>
      <c r="P12" t="n">
        <v>247.17</v>
      </c>
      <c r="Q12" t="n">
        <v>2104.06</v>
      </c>
      <c r="R12" t="n">
        <v>102.87</v>
      </c>
      <c r="S12" t="n">
        <v>60.53</v>
      </c>
      <c r="T12" t="n">
        <v>21178.05</v>
      </c>
      <c r="U12" t="n">
        <v>0.59</v>
      </c>
      <c r="V12" t="n">
        <v>0.93</v>
      </c>
      <c r="W12" t="n">
        <v>0.23</v>
      </c>
      <c r="X12" t="n">
        <v>1.29</v>
      </c>
      <c r="Y12" t="n">
        <v>1</v>
      </c>
      <c r="Z12" t="n">
        <v>10</v>
      </c>
      <c r="AA12" t="n">
        <v>302.1885396245812</v>
      </c>
      <c r="AB12" t="n">
        <v>413.467691531823</v>
      </c>
      <c r="AC12" t="n">
        <v>374.0069153575748</v>
      </c>
      <c r="AD12" t="n">
        <v>302188.5396245812</v>
      </c>
      <c r="AE12" t="n">
        <v>413467.691531823</v>
      </c>
      <c r="AF12" t="n">
        <v>2.212936370282655e-06</v>
      </c>
      <c r="AG12" t="n">
        <v>10</v>
      </c>
      <c r="AH12" t="n">
        <v>374006.9153575748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4.254</v>
      </c>
      <c r="E13" t="n">
        <v>23.51</v>
      </c>
      <c r="F13" t="n">
        <v>18.83</v>
      </c>
      <c r="G13" t="n">
        <v>23.05</v>
      </c>
      <c r="H13" t="n">
        <v>0.31</v>
      </c>
      <c r="I13" t="n">
        <v>49</v>
      </c>
      <c r="J13" t="n">
        <v>217.86</v>
      </c>
      <c r="K13" t="n">
        <v>56.13</v>
      </c>
      <c r="L13" t="n">
        <v>3.75</v>
      </c>
      <c r="M13" t="n">
        <v>47</v>
      </c>
      <c r="N13" t="n">
        <v>47.98</v>
      </c>
      <c r="O13" t="n">
        <v>27103.65</v>
      </c>
      <c r="P13" t="n">
        <v>248.9</v>
      </c>
      <c r="Q13" t="n">
        <v>2103.89</v>
      </c>
      <c r="R13" t="n">
        <v>111.96</v>
      </c>
      <c r="S13" t="n">
        <v>60.53</v>
      </c>
      <c r="T13" t="n">
        <v>25739.71</v>
      </c>
      <c r="U13" t="n">
        <v>0.54</v>
      </c>
      <c r="V13" t="n">
        <v>0.91</v>
      </c>
      <c r="W13" t="n">
        <v>0.24</v>
      </c>
      <c r="X13" t="n">
        <v>1.55</v>
      </c>
      <c r="Y13" t="n">
        <v>1</v>
      </c>
      <c r="Z13" t="n">
        <v>10</v>
      </c>
      <c r="AA13" t="n">
        <v>305.0171052486057</v>
      </c>
      <c r="AB13" t="n">
        <v>417.3378598061215</v>
      </c>
      <c r="AC13" t="n">
        <v>377.5077202035895</v>
      </c>
      <c r="AD13" t="n">
        <v>305017.1052486057</v>
      </c>
      <c r="AE13" t="n">
        <v>417337.8598061214</v>
      </c>
      <c r="AF13" t="n">
        <v>2.200727351594916e-06</v>
      </c>
      <c r="AG13" t="n">
        <v>10</v>
      </c>
      <c r="AH13" t="n">
        <v>377507.7202035895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4.3288</v>
      </c>
      <c r="E14" t="n">
        <v>23.1</v>
      </c>
      <c r="F14" t="n">
        <v>18.59</v>
      </c>
      <c r="G14" t="n">
        <v>24.78</v>
      </c>
      <c r="H14" t="n">
        <v>0.33</v>
      </c>
      <c r="I14" t="n">
        <v>45</v>
      </c>
      <c r="J14" t="n">
        <v>218.27</v>
      </c>
      <c r="K14" t="n">
        <v>56.13</v>
      </c>
      <c r="L14" t="n">
        <v>4</v>
      </c>
      <c r="M14" t="n">
        <v>43</v>
      </c>
      <c r="N14" t="n">
        <v>48.15</v>
      </c>
      <c r="O14" t="n">
        <v>27154.29</v>
      </c>
      <c r="P14" t="n">
        <v>243.05</v>
      </c>
      <c r="Q14" t="n">
        <v>2103.87</v>
      </c>
      <c r="R14" t="n">
        <v>103.63</v>
      </c>
      <c r="S14" t="n">
        <v>60.53</v>
      </c>
      <c r="T14" t="n">
        <v>21596.78</v>
      </c>
      <c r="U14" t="n">
        <v>0.58</v>
      </c>
      <c r="V14" t="n">
        <v>0.92</v>
      </c>
      <c r="W14" t="n">
        <v>0.23</v>
      </c>
      <c r="X14" t="n">
        <v>1.31</v>
      </c>
      <c r="Y14" t="n">
        <v>1</v>
      </c>
      <c r="Z14" t="n">
        <v>10</v>
      </c>
      <c r="AA14" t="n">
        <v>286.9998208542738</v>
      </c>
      <c r="AB14" t="n">
        <v>392.685816431308</v>
      </c>
      <c r="AC14" t="n">
        <v>355.208433249108</v>
      </c>
      <c r="AD14" t="n">
        <v>286999.8208542738</v>
      </c>
      <c r="AE14" t="n">
        <v>392685.8164313079</v>
      </c>
      <c r="AF14" t="n">
        <v>2.239423732859444e-06</v>
      </c>
      <c r="AG14" t="n">
        <v>9</v>
      </c>
      <c r="AH14" t="n">
        <v>355208.433249108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4.3717</v>
      </c>
      <c r="E15" t="n">
        <v>22.87</v>
      </c>
      <c r="F15" t="n">
        <v>18.49</v>
      </c>
      <c r="G15" t="n">
        <v>26.41</v>
      </c>
      <c r="H15" t="n">
        <v>0.35</v>
      </c>
      <c r="I15" t="n">
        <v>42</v>
      </c>
      <c r="J15" t="n">
        <v>218.68</v>
      </c>
      <c r="K15" t="n">
        <v>56.13</v>
      </c>
      <c r="L15" t="n">
        <v>4.25</v>
      </c>
      <c r="M15" t="n">
        <v>40</v>
      </c>
      <c r="N15" t="n">
        <v>48.31</v>
      </c>
      <c r="O15" t="n">
        <v>27204.98</v>
      </c>
      <c r="P15" t="n">
        <v>239.39</v>
      </c>
      <c r="Q15" t="n">
        <v>2103.94</v>
      </c>
      <c r="R15" t="n">
        <v>100.29</v>
      </c>
      <c r="S15" t="n">
        <v>60.53</v>
      </c>
      <c r="T15" t="n">
        <v>19938.6</v>
      </c>
      <c r="U15" t="n">
        <v>0.6</v>
      </c>
      <c r="V15" t="n">
        <v>0.93</v>
      </c>
      <c r="W15" t="n">
        <v>0.23</v>
      </c>
      <c r="X15" t="n">
        <v>1.21</v>
      </c>
      <c r="Y15" t="n">
        <v>1</v>
      </c>
      <c r="Z15" t="n">
        <v>10</v>
      </c>
      <c r="AA15" t="n">
        <v>282.8260768936294</v>
      </c>
      <c r="AB15" t="n">
        <v>386.9751158117662</v>
      </c>
      <c r="AC15" t="n">
        <v>350.0427538816767</v>
      </c>
      <c r="AD15" t="n">
        <v>282826.0768936294</v>
      </c>
      <c r="AE15" t="n">
        <v>386975.1158117662</v>
      </c>
      <c r="AF15" t="n">
        <v>2.261617245643511e-06</v>
      </c>
      <c r="AG15" t="n">
        <v>9</v>
      </c>
      <c r="AH15" t="n">
        <v>350042.7538816766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4.415</v>
      </c>
      <c r="E16" t="n">
        <v>22.65</v>
      </c>
      <c r="F16" t="n">
        <v>18.39</v>
      </c>
      <c r="G16" t="n">
        <v>28.29</v>
      </c>
      <c r="H16" t="n">
        <v>0.36</v>
      </c>
      <c r="I16" t="n">
        <v>39</v>
      </c>
      <c r="J16" t="n">
        <v>219.09</v>
      </c>
      <c r="K16" t="n">
        <v>56.13</v>
      </c>
      <c r="L16" t="n">
        <v>4.5</v>
      </c>
      <c r="M16" t="n">
        <v>37</v>
      </c>
      <c r="N16" t="n">
        <v>48.47</v>
      </c>
      <c r="O16" t="n">
        <v>27255.72</v>
      </c>
      <c r="P16" t="n">
        <v>235.47</v>
      </c>
      <c r="Q16" t="n">
        <v>2103.96</v>
      </c>
      <c r="R16" t="n">
        <v>96.98999999999999</v>
      </c>
      <c r="S16" t="n">
        <v>60.53</v>
      </c>
      <c r="T16" t="n">
        <v>18303.35</v>
      </c>
      <c r="U16" t="n">
        <v>0.62</v>
      </c>
      <c r="V16" t="n">
        <v>0.93</v>
      </c>
      <c r="W16" t="n">
        <v>0.23</v>
      </c>
      <c r="X16" t="n">
        <v>1.11</v>
      </c>
      <c r="Y16" t="n">
        <v>1</v>
      </c>
      <c r="Z16" t="n">
        <v>10</v>
      </c>
      <c r="AA16" t="n">
        <v>278.5745780811223</v>
      </c>
      <c r="AB16" t="n">
        <v>381.1580275736039</v>
      </c>
      <c r="AC16" t="n">
        <v>344.7808403806299</v>
      </c>
      <c r="AD16" t="n">
        <v>278574.5780811223</v>
      </c>
      <c r="AE16" t="n">
        <v>381158.0275736039</v>
      </c>
      <c r="AF16" t="n">
        <v>2.28401769094771e-06</v>
      </c>
      <c r="AG16" t="n">
        <v>9</v>
      </c>
      <c r="AH16" t="n">
        <v>344780.8403806299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4.4623</v>
      </c>
      <c r="E17" t="n">
        <v>22.41</v>
      </c>
      <c r="F17" t="n">
        <v>18.28</v>
      </c>
      <c r="G17" t="n">
        <v>30.46</v>
      </c>
      <c r="H17" t="n">
        <v>0.38</v>
      </c>
      <c r="I17" t="n">
        <v>36</v>
      </c>
      <c r="J17" t="n">
        <v>219.51</v>
      </c>
      <c r="K17" t="n">
        <v>56.13</v>
      </c>
      <c r="L17" t="n">
        <v>4.75</v>
      </c>
      <c r="M17" t="n">
        <v>34</v>
      </c>
      <c r="N17" t="n">
        <v>48.63</v>
      </c>
      <c r="O17" t="n">
        <v>27306.53</v>
      </c>
      <c r="P17" t="n">
        <v>231.87</v>
      </c>
      <c r="Q17" t="n">
        <v>2103.91</v>
      </c>
      <c r="R17" t="n">
        <v>93.05</v>
      </c>
      <c r="S17" t="n">
        <v>60.53</v>
      </c>
      <c r="T17" t="n">
        <v>16349.47</v>
      </c>
      <c r="U17" t="n">
        <v>0.65</v>
      </c>
      <c r="V17" t="n">
        <v>0.9399999999999999</v>
      </c>
      <c r="W17" t="n">
        <v>0.22</v>
      </c>
      <c r="X17" t="n">
        <v>1</v>
      </c>
      <c r="Y17" t="n">
        <v>1</v>
      </c>
      <c r="Z17" t="n">
        <v>10</v>
      </c>
      <c r="AA17" t="n">
        <v>274.392205212101</v>
      </c>
      <c r="AB17" t="n">
        <v>375.4355205009402</v>
      </c>
      <c r="AC17" t="n">
        <v>339.6044813513922</v>
      </c>
      <c r="AD17" t="n">
        <v>274392.205212101</v>
      </c>
      <c r="AE17" t="n">
        <v>375435.5205009403</v>
      </c>
      <c r="AF17" t="n">
        <v>2.30848746145322e-06</v>
      </c>
      <c r="AG17" t="n">
        <v>9</v>
      </c>
      <c r="AH17" t="n">
        <v>339604.4813513922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4.4874</v>
      </c>
      <c r="E18" t="n">
        <v>22.28</v>
      </c>
      <c r="F18" t="n">
        <v>18.24</v>
      </c>
      <c r="G18" t="n">
        <v>32.18</v>
      </c>
      <c r="H18" t="n">
        <v>0.4</v>
      </c>
      <c r="I18" t="n">
        <v>34</v>
      </c>
      <c r="J18" t="n">
        <v>219.92</v>
      </c>
      <c r="K18" t="n">
        <v>56.13</v>
      </c>
      <c r="L18" t="n">
        <v>5</v>
      </c>
      <c r="M18" t="n">
        <v>32</v>
      </c>
      <c r="N18" t="n">
        <v>48.79</v>
      </c>
      <c r="O18" t="n">
        <v>27357.39</v>
      </c>
      <c r="P18" t="n">
        <v>228.74</v>
      </c>
      <c r="Q18" t="n">
        <v>2104.04</v>
      </c>
      <c r="R18" t="n">
        <v>91.92</v>
      </c>
      <c r="S18" t="n">
        <v>60.53</v>
      </c>
      <c r="T18" t="n">
        <v>15793.22</v>
      </c>
      <c r="U18" t="n">
        <v>0.66</v>
      </c>
      <c r="V18" t="n">
        <v>0.9399999999999999</v>
      </c>
      <c r="W18" t="n">
        <v>0.22</v>
      </c>
      <c r="X18" t="n">
        <v>0.96</v>
      </c>
      <c r="Y18" t="n">
        <v>1</v>
      </c>
      <c r="Z18" t="n">
        <v>10</v>
      </c>
      <c r="AA18" t="n">
        <v>271.6026425097739</v>
      </c>
      <c r="AB18" t="n">
        <v>371.6187177447956</v>
      </c>
      <c r="AC18" t="n">
        <v>336.1519488933776</v>
      </c>
      <c r="AD18" t="n">
        <v>271602.6425097739</v>
      </c>
      <c r="AE18" t="n">
        <v>371618.7177447956</v>
      </c>
      <c r="AF18" t="n">
        <v>2.32147247709145e-06</v>
      </c>
      <c r="AG18" t="n">
        <v>9</v>
      </c>
      <c r="AH18" t="n">
        <v>336151.9488933776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4.5219</v>
      </c>
      <c r="E19" t="n">
        <v>22.11</v>
      </c>
      <c r="F19" t="n">
        <v>18.15</v>
      </c>
      <c r="G19" t="n">
        <v>34.03</v>
      </c>
      <c r="H19" t="n">
        <v>0.42</v>
      </c>
      <c r="I19" t="n">
        <v>32</v>
      </c>
      <c r="J19" t="n">
        <v>220.33</v>
      </c>
      <c r="K19" t="n">
        <v>56.13</v>
      </c>
      <c r="L19" t="n">
        <v>5.25</v>
      </c>
      <c r="M19" t="n">
        <v>30</v>
      </c>
      <c r="N19" t="n">
        <v>48.95</v>
      </c>
      <c r="O19" t="n">
        <v>27408.3</v>
      </c>
      <c r="P19" t="n">
        <v>225.3</v>
      </c>
      <c r="Q19" t="n">
        <v>2103.96</v>
      </c>
      <c r="R19" t="n">
        <v>88.95999999999999</v>
      </c>
      <c r="S19" t="n">
        <v>60.53</v>
      </c>
      <c r="T19" t="n">
        <v>14327.5</v>
      </c>
      <c r="U19" t="n">
        <v>0.68</v>
      </c>
      <c r="V19" t="n">
        <v>0.95</v>
      </c>
      <c r="W19" t="n">
        <v>0.22</v>
      </c>
      <c r="X19" t="n">
        <v>0.87</v>
      </c>
      <c r="Y19" t="n">
        <v>1</v>
      </c>
      <c r="Z19" t="n">
        <v>10</v>
      </c>
      <c r="AA19" t="n">
        <v>268.1828590512829</v>
      </c>
      <c r="AB19" t="n">
        <v>366.9396191466899</v>
      </c>
      <c r="AC19" t="n">
        <v>331.919416898319</v>
      </c>
      <c r="AD19" t="n">
        <v>268182.8590512829</v>
      </c>
      <c r="AE19" t="n">
        <v>366939.6191466899</v>
      </c>
      <c r="AF19" t="n">
        <v>2.339320406952763e-06</v>
      </c>
      <c r="AG19" t="n">
        <v>9</v>
      </c>
      <c r="AH19" t="n">
        <v>331919.416898319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4.5541</v>
      </c>
      <c r="E20" t="n">
        <v>21.96</v>
      </c>
      <c r="F20" t="n">
        <v>18.08</v>
      </c>
      <c r="G20" t="n">
        <v>36.16</v>
      </c>
      <c r="H20" t="n">
        <v>0.44</v>
      </c>
      <c r="I20" t="n">
        <v>30</v>
      </c>
      <c r="J20" t="n">
        <v>220.74</v>
      </c>
      <c r="K20" t="n">
        <v>56.13</v>
      </c>
      <c r="L20" t="n">
        <v>5.5</v>
      </c>
      <c r="M20" t="n">
        <v>28</v>
      </c>
      <c r="N20" t="n">
        <v>49.12</v>
      </c>
      <c r="O20" t="n">
        <v>27459.27</v>
      </c>
      <c r="P20" t="n">
        <v>221.39</v>
      </c>
      <c r="Q20" t="n">
        <v>2103.85</v>
      </c>
      <c r="R20" t="n">
        <v>86.63</v>
      </c>
      <c r="S20" t="n">
        <v>60.53</v>
      </c>
      <c r="T20" t="n">
        <v>13169.98</v>
      </c>
      <c r="U20" t="n">
        <v>0.7</v>
      </c>
      <c r="V20" t="n">
        <v>0.95</v>
      </c>
      <c r="W20" t="n">
        <v>0.21</v>
      </c>
      <c r="X20" t="n">
        <v>0.8</v>
      </c>
      <c r="Y20" t="n">
        <v>1</v>
      </c>
      <c r="Z20" t="n">
        <v>10</v>
      </c>
      <c r="AA20" t="n">
        <v>264.7049909233141</v>
      </c>
      <c r="AB20" t="n">
        <v>362.1810465412899</v>
      </c>
      <c r="AC20" t="n">
        <v>327.6149957836798</v>
      </c>
      <c r="AD20" t="n">
        <v>264704.9909233141</v>
      </c>
      <c r="AE20" t="n">
        <v>362181.0465412899</v>
      </c>
      <c r="AF20" t="n">
        <v>2.355978474823322e-06</v>
      </c>
      <c r="AG20" t="n">
        <v>9</v>
      </c>
      <c r="AH20" t="n">
        <v>327614.9957836798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4.5698</v>
      </c>
      <c r="E21" t="n">
        <v>21.88</v>
      </c>
      <c r="F21" t="n">
        <v>18.05</v>
      </c>
      <c r="G21" t="n">
        <v>37.34</v>
      </c>
      <c r="H21" t="n">
        <v>0.46</v>
      </c>
      <c r="I21" t="n">
        <v>29</v>
      </c>
      <c r="J21" t="n">
        <v>221.16</v>
      </c>
      <c r="K21" t="n">
        <v>56.13</v>
      </c>
      <c r="L21" t="n">
        <v>5.75</v>
      </c>
      <c r="M21" t="n">
        <v>27</v>
      </c>
      <c r="N21" t="n">
        <v>49.28</v>
      </c>
      <c r="O21" t="n">
        <v>27510.3</v>
      </c>
      <c r="P21" t="n">
        <v>217.97</v>
      </c>
      <c r="Q21" t="n">
        <v>2104.05</v>
      </c>
      <c r="R21" t="n">
        <v>85.54000000000001</v>
      </c>
      <c r="S21" t="n">
        <v>60.53</v>
      </c>
      <c r="T21" t="n">
        <v>12629.19</v>
      </c>
      <c r="U21" t="n">
        <v>0.71</v>
      </c>
      <c r="V21" t="n">
        <v>0.95</v>
      </c>
      <c r="W21" t="n">
        <v>0.21</v>
      </c>
      <c r="X21" t="n">
        <v>0.77</v>
      </c>
      <c r="Y21" t="n">
        <v>1</v>
      </c>
      <c r="Z21" t="n">
        <v>10</v>
      </c>
      <c r="AA21" t="n">
        <v>262.2372968838383</v>
      </c>
      <c r="AB21" t="n">
        <v>358.8046386895016</v>
      </c>
      <c r="AC21" t="n">
        <v>324.560827558448</v>
      </c>
      <c r="AD21" t="n">
        <v>262237.2968838383</v>
      </c>
      <c r="AE21" t="n">
        <v>358804.6386895016</v>
      </c>
      <c r="AF21" t="n">
        <v>2.36410057623847e-06</v>
      </c>
      <c r="AG21" t="n">
        <v>9</v>
      </c>
      <c r="AH21" t="n">
        <v>324560.827558448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4.6261</v>
      </c>
      <c r="E22" t="n">
        <v>21.62</v>
      </c>
      <c r="F22" t="n">
        <v>17.86</v>
      </c>
      <c r="G22" t="n">
        <v>39.7</v>
      </c>
      <c r="H22" t="n">
        <v>0.48</v>
      </c>
      <c r="I22" t="n">
        <v>27</v>
      </c>
      <c r="J22" t="n">
        <v>221.57</v>
      </c>
      <c r="K22" t="n">
        <v>56.13</v>
      </c>
      <c r="L22" t="n">
        <v>6</v>
      </c>
      <c r="M22" t="n">
        <v>25</v>
      </c>
      <c r="N22" t="n">
        <v>49.45</v>
      </c>
      <c r="O22" t="n">
        <v>27561.39</v>
      </c>
      <c r="P22" t="n">
        <v>212.13</v>
      </c>
      <c r="Q22" t="n">
        <v>2104.01</v>
      </c>
      <c r="R22" t="n">
        <v>79.59</v>
      </c>
      <c r="S22" t="n">
        <v>60.53</v>
      </c>
      <c r="T22" t="n">
        <v>9663.58</v>
      </c>
      <c r="U22" t="n">
        <v>0.76</v>
      </c>
      <c r="V22" t="n">
        <v>0.96</v>
      </c>
      <c r="W22" t="n">
        <v>0.2</v>
      </c>
      <c r="X22" t="n">
        <v>0.59</v>
      </c>
      <c r="Y22" t="n">
        <v>1</v>
      </c>
      <c r="Z22" t="n">
        <v>10</v>
      </c>
      <c r="AA22" t="n">
        <v>256.6609153296545</v>
      </c>
      <c r="AB22" t="n">
        <v>351.1747874343097</v>
      </c>
      <c r="AC22" t="n">
        <v>317.6591585985938</v>
      </c>
      <c r="AD22" t="n">
        <v>256660.9153296545</v>
      </c>
      <c r="AE22" t="n">
        <v>351174.7874343097</v>
      </c>
      <c r="AF22" t="n">
        <v>2.393226328446931e-06</v>
      </c>
      <c r="AG22" t="n">
        <v>9</v>
      </c>
      <c r="AH22" t="n">
        <v>317659.1585985938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4.5948</v>
      </c>
      <c r="E23" t="n">
        <v>21.76</v>
      </c>
      <c r="F23" t="n">
        <v>18.05</v>
      </c>
      <c r="G23" t="n">
        <v>41.66</v>
      </c>
      <c r="H23" t="n">
        <v>0.5</v>
      </c>
      <c r="I23" t="n">
        <v>26</v>
      </c>
      <c r="J23" t="n">
        <v>221.99</v>
      </c>
      <c r="K23" t="n">
        <v>56.13</v>
      </c>
      <c r="L23" t="n">
        <v>6.25</v>
      </c>
      <c r="M23" t="n">
        <v>24</v>
      </c>
      <c r="N23" t="n">
        <v>49.61</v>
      </c>
      <c r="O23" t="n">
        <v>27612.53</v>
      </c>
      <c r="P23" t="n">
        <v>213.33</v>
      </c>
      <c r="Q23" t="n">
        <v>2104.02</v>
      </c>
      <c r="R23" t="n">
        <v>86.40000000000001</v>
      </c>
      <c r="S23" t="n">
        <v>60.53</v>
      </c>
      <c r="T23" t="n">
        <v>13075.57</v>
      </c>
      <c r="U23" t="n">
        <v>0.7</v>
      </c>
      <c r="V23" t="n">
        <v>0.95</v>
      </c>
      <c r="W23" t="n">
        <v>0.2</v>
      </c>
      <c r="X23" t="n">
        <v>0.78</v>
      </c>
      <c r="Y23" t="n">
        <v>1</v>
      </c>
      <c r="Z23" t="n">
        <v>10</v>
      </c>
      <c r="AA23" t="n">
        <v>258.8973692878423</v>
      </c>
      <c r="AB23" t="n">
        <v>354.2348024054535</v>
      </c>
      <c r="AC23" t="n">
        <v>320.4271300355439</v>
      </c>
      <c r="AD23" t="n">
        <v>258897.3692878423</v>
      </c>
      <c r="AE23" t="n">
        <v>354234.8024054535</v>
      </c>
      <c r="AF23" t="n">
        <v>2.377033858746668e-06</v>
      </c>
      <c r="AG23" t="n">
        <v>9</v>
      </c>
      <c r="AH23" t="n">
        <v>320427.1300355439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4.6348</v>
      </c>
      <c r="E24" t="n">
        <v>21.58</v>
      </c>
      <c r="F24" t="n">
        <v>17.95</v>
      </c>
      <c r="G24" t="n">
        <v>44.88</v>
      </c>
      <c r="H24" t="n">
        <v>0.52</v>
      </c>
      <c r="I24" t="n">
        <v>24</v>
      </c>
      <c r="J24" t="n">
        <v>222.4</v>
      </c>
      <c r="K24" t="n">
        <v>56.13</v>
      </c>
      <c r="L24" t="n">
        <v>6.5</v>
      </c>
      <c r="M24" t="n">
        <v>22</v>
      </c>
      <c r="N24" t="n">
        <v>49.78</v>
      </c>
      <c r="O24" t="n">
        <v>27663.85</v>
      </c>
      <c r="P24" t="n">
        <v>208.36</v>
      </c>
      <c r="Q24" t="n">
        <v>2103.94</v>
      </c>
      <c r="R24" t="n">
        <v>82.54000000000001</v>
      </c>
      <c r="S24" t="n">
        <v>60.53</v>
      </c>
      <c r="T24" t="n">
        <v>11153.75</v>
      </c>
      <c r="U24" t="n">
        <v>0.73</v>
      </c>
      <c r="V24" t="n">
        <v>0.96</v>
      </c>
      <c r="W24" t="n">
        <v>0.2</v>
      </c>
      <c r="X24" t="n">
        <v>0.67</v>
      </c>
      <c r="Y24" t="n">
        <v>1</v>
      </c>
      <c r="Z24" t="n">
        <v>10</v>
      </c>
      <c r="AA24" t="n">
        <v>254.6381738932326</v>
      </c>
      <c r="AB24" t="n">
        <v>348.4071833639446</v>
      </c>
      <c r="AC24" t="n">
        <v>315.1556907763467</v>
      </c>
      <c r="AD24" t="n">
        <v>254638.1738932326</v>
      </c>
      <c r="AE24" t="n">
        <v>348407.1833639446</v>
      </c>
      <c r="AF24" t="n">
        <v>2.397727110759784e-06</v>
      </c>
      <c r="AG24" t="n">
        <v>9</v>
      </c>
      <c r="AH24" t="n">
        <v>315155.6907763467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4.6515</v>
      </c>
      <c r="E25" t="n">
        <v>21.5</v>
      </c>
      <c r="F25" t="n">
        <v>17.91</v>
      </c>
      <c r="G25" t="n">
        <v>46.73</v>
      </c>
      <c r="H25" t="n">
        <v>0.54</v>
      </c>
      <c r="I25" t="n">
        <v>23</v>
      </c>
      <c r="J25" t="n">
        <v>222.82</v>
      </c>
      <c r="K25" t="n">
        <v>56.13</v>
      </c>
      <c r="L25" t="n">
        <v>6.75</v>
      </c>
      <c r="M25" t="n">
        <v>21</v>
      </c>
      <c r="N25" t="n">
        <v>49.94</v>
      </c>
      <c r="O25" t="n">
        <v>27715.11</v>
      </c>
      <c r="P25" t="n">
        <v>204.74</v>
      </c>
      <c r="Q25" t="n">
        <v>2103.97</v>
      </c>
      <c r="R25" t="n">
        <v>81.36</v>
      </c>
      <c r="S25" t="n">
        <v>60.53</v>
      </c>
      <c r="T25" t="n">
        <v>10568.45</v>
      </c>
      <c r="U25" t="n">
        <v>0.74</v>
      </c>
      <c r="V25" t="n">
        <v>0.96</v>
      </c>
      <c r="W25" t="n">
        <v>0.2</v>
      </c>
      <c r="X25" t="n">
        <v>0.64</v>
      </c>
      <c r="Y25" t="n">
        <v>1</v>
      </c>
      <c r="Z25" t="n">
        <v>10</v>
      </c>
      <c r="AA25" t="n">
        <v>252.0829894235337</v>
      </c>
      <c r="AB25" t="n">
        <v>344.9110672457213</v>
      </c>
      <c r="AC25" t="n">
        <v>311.9932390736158</v>
      </c>
      <c r="AD25" t="n">
        <v>252082.9894235337</v>
      </c>
      <c r="AE25" t="n">
        <v>344911.0672457213</v>
      </c>
      <c r="AF25" t="n">
        <v>2.40636654347526e-06</v>
      </c>
      <c r="AG25" t="n">
        <v>9</v>
      </c>
      <c r="AH25" t="n">
        <v>311993.2390736158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4.6679</v>
      </c>
      <c r="E26" t="n">
        <v>21.42</v>
      </c>
      <c r="F26" t="n">
        <v>17.88</v>
      </c>
      <c r="G26" t="n">
        <v>48.77</v>
      </c>
      <c r="H26" t="n">
        <v>0.5600000000000001</v>
      </c>
      <c r="I26" t="n">
        <v>22</v>
      </c>
      <c r="J26" t="n">
        <v>223.23</v>
      </c>
      <c r="K26" t="n">
        <v>56.13</v>
      </c>
      <c r="L26" t="n">
        <v>7</v>
      </c>
      <c r="M26" t="n">
        <v>19</v>
      </c>
      <c r="N26" t="n">
        <v>50.11</v>
      </c>
      <c r="O26" t="n">
        <v>27766.43</v>
      </c>
      <c r="P26" t="n">
        <v>201.44</v>
      </c>
      <c r="Q26" t="n">
        <v>2103.88</v>
      </c>
      <c r="R26" t="n">
        <v>80.18000000000001</v>
      </c>
      <c r="S26" t="n">
        <v>60.53</v>
      </c>
      <c r="T26" t="n">
        <v>9987.48</v>
      </c>
      <c r="U26" t="n">
        <v>0.75</v>
      </c>
      <c r="V26" t="n">
        <v>0.96</v>
      </c>
      <c r="W26" t="n">
        <v>0.2</v>
      </c>
      <c r="X26" t="n">
        <v>0.6</v>
      </c>
      <c r="Y26" t="n">
        <v>1</v>
      </c>
      <c r="Z26" t="n">
        <v>10</v>
      </c>
      <c r="AA26" t="n">
        <v>249.7485729637555</v>
      </c>
      <c r="AB26" t="n">
        <v>341.7170156582686</v>
      </c>
      <c r="AC26" t="n">
        <v>309.104023286789</v>
      </c>
      <c r="AD26" t="n">
        <v>249748.5729637555</v>
      </c>
      <c r="AE26" t="n">
        <v>341717.0156582686</v>
      </c>
      <c r="AF26" t="n">
        <v>2.414850776800638e-06</v>
      </c>
      <c r="AG26" t="n">
        <v>9</v>
      </c>
      <c r="AH26" t="n">
        <v>309104.023286789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4.6839</v>
      </c>
      <c r="E27" t="n">
        <v>21.35</v>
      </c>
      <c r="F27" t="n">
        <v>17.85</v>
      </c>
      <c r="G27" t="n">
        <v>51</v>
      </c>
      <c r="H27" t="n">
        <v>0.58</v>
      </c>
      <c r="I27" t="n">
        <v>21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198.45</v>
      </c>
      <c r="Q27" t="n">
        <v>2103.89</v>
      </c>
      <c r="R27" t="n">
        <v>78.93000000000001</v>
      </c>
      <c r="S27" t="n">
        <v>60.53</v>
      </c>
      <c r="T27" t="n">
        <v>9366.99</v>
      </c>
      <c r="U27" t="n">
        <v>0.77</v>
      </c>
      <c r="V27" t="n">
        <v>0.96</v>
      </c>
      <c r="W27" t="n">
        <v>0.21</v>
      </c>
      <c r="X27" t="n">
        <v>0.57</v>
      </c>
      <c r="Y27" t="n">
        <v>1</v>
      </c>
      <c r="Z27" t="n">
        <v>10</v>
      </c>
      <c r="AA27" t="n">
        <v>247.6034007031927</v>
      </c>
      <c r="AB27" t="n">
        <v>338.7818963330473</v>
      </c>
      <c r="AC27" t="n">
        <v>306.4490276305</v>
      </c>
      <c r="AD27" t="n">
        <v>247603.4007031927</v>
      </c>
      <c r="AE27" t="n">
        <v>338781.8963330473</v>
      </c>
      <c r="AF27" t="n">
        <v>2.423128077605884e-06</v>
      </c>
      <c r="AG27" t="n">
        <v>9</v>
      </c>
      <c r="AH27" t="n">
        <v>306449.0276305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4.6784</v>
      </c>
      <c r="E28" t="n">
        <v>21.38</v>
      </c>
      <c r="F28" t="n">
        <v>17.88</v>
      </c>
      <c r="G28" t="n">
        <v>51.07</v>
      </c>
      <c r="H28" t="n">
        <v>0.59</v>
      </c>
      <c r="I28" t="n">
        <v>21</v>
      </c>
      <c r="J28" t="n">
        <v>224.07</v>
      </c>
      <c r="K28" t="n">
        <v>56.13</v>
      </c>
      <c r="L28" t="n">
        <v>7.5</v>
      </c>
      <c r="M28" t="n">
        <v>3</v>
      </c>
      <c r="N28" t="n">
        <v>50.44</v>
      </c>
      <c r="O28" t="n">
        <v>27869.24</v>
      </c>
      <c r="P28" t="n">
        <v>198.26</v>
      </c>
      <c r="Q28" t="n">
        <v>2103.97</v>
      </c>
      <c r="R28" t="n">
        <v>79.53</v>
      </c>
      <c r="S28" t="n">
        <v>60.53</v>
      </c>
      <c r="T28" t="n">
        <v>9666.110000000001</v>
      </c>
      <c r="U28" t="n">
        <v>0.76</v>
      </c>
      <c r="V28" t="n">
        <v>0.96</v>
      </c>
      <c r="W28" t="n">
        <v>0.22</v>
      </c>
      <c r="X28" t="n">
        <v>0.6</v>
      </c>
      <c r="Y28" t="n">
        <v>1</v>
      </c>
      <c r="Z28" t="n">
        <v>10</v>
      </c>
      <c r="AA28" t="n">
        <v>247.762390969853</v>
      </c>
      <c r="AB28" t="n">
        <v>338.9994338300473</v>
      </c>
      <c r="AC28" t="n">
        <v>306.6458036541022</v>
      </c>
      <c r="AD28" t="n">
        <v>247762.390969853</v>
      </c>
      <c r="AE28" t="n">
        <v>338999.4338300473</v>
      </c>
      <c r="AF28" t="n">
        <v>2.420282755454081e-06</v>
      </c>
      <c r="AG28" t="n">
        <v>9</v>
      </c>
      <c r="AH28" t="n">
        <v>306645.8036541021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4.6745</v>
      </c>
      <c r="E29" t="n">
        <v>21.39</v>
      </c>
      <c r="F29" t="n">
        <v>17.89</v>
      </c>
      <c r="G29" t="n">
        <v>51.12</v>
      </c>
      <c r="H29" t="n">
        <v>0.61</v>
      </c>
      <c r="I29" t="n">
        <v>21</v>
      </c>
      <c r="J29" t="n">
        <v>224.49</v>
      </c>
      <c r="K29" t="n">
        <v>56.13</v>
      </c>
      <c r="L29" t="n">
        <v>7.75</v>
      </c>
      <c r="M29" t="n">
        <v>2</v>
      </c>
      <c r="N29" t="n">
        <v>50.61</v>
      </c>
      <c r="O29" t="n">
        <v>27920.73</v>
      </c>
      <c r="P29" t="n">
        <v>198.51</v>
      </c>
      <c r="Q29" t="n">
        <v>2104.06</v>
      </c>
      <c r="R29" t="n">
        <v>80.09999999999999</v>
      </c>
      <c r="S29" t="n">
        <v>60.53</v>
      </c>
      <c r="T29" t="n">
        <v>9948.639999999999</v>
      </c>
      <c r="U29" t="n">
        <v>0.76</v>
      </c>
      <c r="V29" t="n">
        <v>0.96</v>
      </c>
      <c r="W29" t="n">
        <v>0.22</v>
      </c>
      <c r="X29" t="n">
        <v>0.62</v>
      </c>
      <c r="Y29" t="n">
        <v>1</v>
      </c>
      <c r="Z29" t="n">
        <v>10</v>
      </c>
      <c r="AA29" t="n">
        <v>248.0441447948303</v>
      </c>
      <c r="AB29" t="n">
        <v>339.3849418434825</v>
      </c>
      <c r="AC29" t="n">
        <v>306.9945193237992</v>
      </c>
      <c r="AD29" t="n">
        <v>248044.1447948303</v>
      </c>
      <c r="AE29" t="n">
        <v>339384.9418434825</v>
      </c>
      <c r="AF29" t="n">
        <v>2.418265163382801e-06</v>
      </c>
      <c r="AG29" t="n">
        <v>9</v>
      </c>
      <c r="AH29" t="n">
        <v>306994.5193237992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4.6746</v>
      </c>
      <c r="E30" t="n">
        <v>21.39</v>
      </c>
      <c r="F30" t="n">
        <v>17.89</v>
      </c>
      <c r="G30" t="n">
        <v>51.12</v>
      </c>
      <c r="H30" t="n">
        <v>0.63</v>
      </c>
      <c r="I30" t="n">
        <v>21</v>
      </c>
      <c r="J30" t="n">
        <v>224.9</v>
      </c>
      <c r="K30" t="n">
        <v>56.13</v>
      </c>
      <c r="L30" t="n">
        <v>8</v>
      </c>
      <c r="M30" t="n">
        <v>0</v>
      </c>
      <c r="N30" t="n">
        <v>50.78</v>
      </c>
      <c r="O30" t="n">
        <v>27972.28</v>
      </c>
      <c r="P30" t="n">
        <v>198.52</v>
      </c>
      <c r="Q30" t="n">
        <v>2103.99</v>
      </c>
      <c r="R30" t="n">
        <v>79.92</v>
      </c>
      <c r="S30" t="n">
        <v>60.53</v>
      </c>
      <c r="T30" t="n">
        <v>9860.030000000001</v>
      </c>
      <c r="U30" t="n">
        <v>0.76</v>
      </c>
      <c r="V30" t="n">
        <v>0.96</v>
      </c>
      <c r="W30" t="n">
        <v>0.22</v>
      </c>
      <c r="X30" t="n">
        <v>0.62</v>
      </c>
      <c r="Y30" t="n">
        <v>1</v>
      </c>
      <c r="Z30" t="n">
        <v>10</v>
      </c>
      <c r="AA30" t="n">
        <v>248.0460937769921</v>
      </c>
      <c r="AB30" t="n">
        <v>339.3876085268593</v>
      </c>
      <c r="AC30" t="n">
        <v>306.9969315026572</v>
      </c>
      <c r="AD30" t="n">
        <v>248046.0937769921</v>
      </c>
      <c r="AE30" t="n">
        <v>339387.6085268593</v>
      </c>
      <c r="AF30" t="n">
        <v>2.418316896512834e-06</v>
      </c>
      <c r="AG30" t="n">
        <v>9</v>
      </c>
      <c r="AH30" t="n">
        <v>306996.9315026572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2024-09-24T15:59:12Z</dcterms:created>
  <dcterms:modified xmlns:dcterms="http://purl.org/dc/terms/" xmlns:xsi="http://www.w3.org/2001/XMLSchema-instance" xsi:type="dcterms:W3CDTF">2024-09-24T15:59:12Z</dcterms:modified>
</cp:coreProperties>
</file>