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xVal>
          <yVal>
            <numRef>
              <f>gráficos!$B$7:$B$426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  <c r="AA2" t="n">
        <v>581.3330464576923</v>
      </c>
      <c r="AB2" t="n">
        <v>795.4055207673787</v>
      </c>
      <c r="AC2" t="n">
        <v>719.4931342239989</v>
      </c>
      <c r="AD2" t="n">
        <v>581333.0464576923</v>
      </c>
      <c r="AE2" t="n">
        <v>795405.5207673786</v>
      </c>
      <c r="AF2" t="n">
        <v>1.406442588694e-06</v>
      </c>
      <c r="AG2" t="n">
        <v>15</v>
      </c>
      <c r="AH2" t="n">
        <v>719493.134223999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  <c r="AA3" t="n">
        <v>470.2087700150026</v>
      </c>
      <c r="AB3" t="n">
        <v>643.3603832814121</v>
      </c>
      <c r="AC3" t="n">
        <v>581.9589712630024</v>
      </c>
      <c r="AD3" t="n">
        <v>470208.7700150026</v>
      </c>
      <c r="AE3" t="n">
        <v>643360.3832814121</v>
      </c>
      <c r="AF3" t="n">
        <v>1.617251421816394e-06</v>
      </c>
      <c r="AG3" t="n">
        <v>13</v>
      </c>
      <c r="AH3" t="n">
        <v>581958.9712630024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  <c r="AA4" t="n">
        <v>414.521552354781</v>
      </c>
      <c r="AB4" t="n">
        <v>567.1666753320424</v>
      </c>
      <c r="AC4" t="n">
        <v>513.0370838617798</v>
      </c>
      <c r="AD4" t="n">
        <v>414521.552354781</v>
      </c>
      <c r="AE4" t="n">
        <v>567166.6753320424</v>
      </c>
      <c r="AF4" t="n">
        <v>1.761939597016244e-06</v>
      </c>
      <c r="AG4" t="n">
        <v>12</v>
      </c>
      <c r="AH4" t="n">
        <v>513037.0838617798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  <c r="AA5" t="n">
        <v>374.0877796933801</v>
      </c>
      <c r="AB5" t="n">
        <v>511.8434037645589</v>
      </c>
      <c r="AC5" t="n">
        <v>462.9937876859976</v>
      </c>
      <c r="AD5" t="n">
        <v>374087.7796933801</v>
      </c>
      <c r="AE5" t="n">
        <v>511843.4037645589</v>
      </c>
      <c r="AF5" t="n">
        <v>1.875589401420046e-06</v>
      </c>
      <c r="AG5" t="n">
        <v>11</v>
      </c>
      <c r="AH5" t="n">
        <v>462993.7876859976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  <c r="AA6" t="n">
        <v>354.9086990548263</v>
      </c>
      <c r="AB6" t="n">
        <v>485.6017395135681</v>
      </c>
      <c r="AC6" t="n">
        <v>439.2565910407142</v>
      </c>
      <c r="AD6" t="n">
        <v>354908.6990548263</v>
      </c>
      <c r="AE6" t="n">
        <v>485601.7395135681</v>
      </c>
      <c r="AF6" t="n">
        <v>1.959356239693642e-06</v>
      </c>
      <c r="AG6" t="n">
        <v>11</v>
      </c>
      <c r="AH6" t="n">
        <v>439256.5910407142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  <c r="AA7" t="n">
        <v>329.3871689577556</v>
      </c>
      <c r="AB7" t="n">
        <v>450.6820561043124</v>
      </c>
      <c r="AC7" t="n">
        <v>407.6695932059544</v>
      </c>
      <c r="AD7" t="n">
        <v>329387.1689577556</v>
      </c>
      <c r="AE7" t="n">
        <v>450682.0561043124</v>
      </c>
      <c r="AF7" t="n">
        <v>2.028207854099088e-06</v>
      </c>
      <c r="AG7" t="n">
        <v>10</v>
      </c>
      <c r="AH7" t="n">
        <v>407669.5932059544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  <c r="AA8" t="n">
        <v>316.2205916580308</v>
      </c>
      <c r="AB8" t="n">
        <v>432.666964174434</v>
      </c>
      <c r="AC8" t="n">
        <v>391.3738363655233</v>
      </c>
      <c r="AD8" t="n">
        <v>316220.5916580308</v>
      </c>
      <c r="AE8" t="n">
        <v>432666.964174434</v>
      </c>
      <c r="AF8" t="n">
        <v>2.090127040509478e-06</v>
      </c>
      <c r="AG8" t="n">
        <v>10</v>
      </c>
      <c r="AH8" t="n">
        <v>391373.8363655233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  <c r="AA9" t="n">
        <v>307.9403754840509</v>
      </c>
      <c r="AB9" t="n">
        <v>421.3376071078386</v>
      </c>
      <c r="AC9" t="n">
        <v>381.1257372365113</v>
      </c>
      <c r="AD9" t="n">
        <v>307940.375484051</v>
      </c>
      <c r="AE9" t="n">
        <v>421337.6071078386</v>
      </c>
      <c r="AF9" t="n">
        <v>2.133664789054188e-06</v>
      </c>
      <c r="AG9" t="n">
        <v>10</v>
      </c>
      <c r="AH9" t="n">
        <v>381125.7372365113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  <c r="AA10" t="n">
        <v>299.1025377326704</v>
      </c>
      <c r="AB10" t="n">
        <v>409.2452875985158</v>
      </c>
      <c r="AC10" t="n">
        <v>370.1874917294813</v>
      </c>
      <c r="AD10" t="n">
        <v>299102.5377326704</v>
      </c>
      <c r="AE10" t="n">
        <v>409245.2875985158</v>
      </c>
      <c r="AF10" t="n">
        <v>2.177885276719622e-06</v>
      </c>
      <c r="AG10" t="n">
        <v>10</v>
      </c>
      <c r="AH10" t="n">
        <v>370187.4917294813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  <c r="AA11" t="n">
        <v>293.4549989359978</v>
      </c>
      <c r="AB11" t="n">
        <v>401.5180758650807</v>
      </c>
      <c r="AC11" t="n">
        <v>363.1977542386755</v>
      </c>
      <c r="AD11" t="n">
        <v>293454.9989359978</v>
      </c>
      <c r="AE11" t="n">
        <v>401518.0758650808</v>
      </c>
      <c r="AF11" t="n">
        <v>2.20650780139618e-06</v>
      </c>
      <c r="AG11" t="n">
        <v>10</v>
      </c>
      <c r="AH11" t="n">
        <v>363197.7542386755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  <c r="AA12" t="n">
        <v>285.7884356915769</v>
      </c>
      <c r="AB12" t="n">
        <v>391.0283458091645</v>
      </c>
      <c r="AC12" t="n">
        <v>353.7091492968672</v>
      </c>
      <c r="AD12" t="n">
        <v>285788.4356915769</v>
      </c>
      <c r="AE12" t="n">
        <v>391028.3458091645</v>
      </c>
      <c r="AF12" t="n">
        <v>2.241274978159266e-06</v>
      </c>
      <c r="AG12" t="n">
        <v>10</v>
      </c>
      <c r="AH12" t="n">
        <v>353709.1492968672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  <c r="AA13" t="n">
        <v>268.03055845272</v>
      </c>
      <c r="AB13" t="n">
        <v>366.7312347487079</v>
      </c>
      <c r="AC13" t="n">
        <v>331.7309204148111</v>
      </c>
      <c r="AD13" t="n">
        <v>268030.55845272</v>
      </c>
      <c r="AE13" t="n">
        <v>366731.2347487079</v>
      </c>
      <c r="AF13" t="n">
        <v>2.274624158286999e-06</v>
      </c>
      <c r="AG13" t="n">
        <v>9</v>
      </c>
      <c r="AH13" t="n">
        <v>331730.9204148111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  <c r="AA14" t="n">
        <v>263.8361240887513</v>
      </c>
      <c r="AB14" t="n">
        <v>360.9922246065416</v>
      </c>
      <c r="AC14" t="n">
        <v>326.5396333458618</v>
      </c>
      <c r="AD14" t="n">
        <v>263836.1240887513</v>
      </c>
      <c r="AE14" t="n">
        <v>360992.2246065416</v>
      </c>
      <c r="AF14" t="n">
        <v>2.292112783456346e-06</v>
      </c>
      <c r="AG14" t="n">
        <v>9</v>
      </c>
      <c r="AH14" t="n">
        <v>326539.6333458618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  <c r="AA15" t="n">
        <v>259.055584009478</v>
      </c>
      <c r="AB15" t="n">
        <v>354.4512787675364</v>
      </c>
      <c r="AC15" t="n">
        <v>320.6229461974561</v>
      </c>
      <c r="AD15" t="n">
        <v>259055.584009478</v>
      </c>
      <c r="AE15" t="n">
        <v>354451.2787675364</v>
      </c>
      <c r="AF15" t="n">
        <v>2.312805030653711e-06</v>
      </c>
      <c r="AG15" t="n">
        <v>9</v>
      </c>
      <c r="AH15" t="n">
        <v>320622.9461974562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  <c r="AA16" t="n">
        <v>254.2889802493103</v>
      </c>
      <c r="AB16" t="n">
        <v>347.929401214994</v>
      </c>
      <c r="AC16" t="n">
        <v>314.7235074851203</v>
      </c>
      <c r="AD16" t="n">
        <v>254288.9802493103</v>
      </c>
      <c r="AE16" t="n">
        <v>347929.401214994</v>
      </c>
      <c r="AF16" t="n">
        <v>2.334862756092526e-06</v>
      </c>
      <c r="AG16" t="n">
        <v>9</v>
      </c>
      <c r="AH16" t="n">
        <v>314723.5074851203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  <c r="AA17" t="n">
        <v>253.6983506032118</v>
      </c>
      <c r="AB17" t="n">
        <v>347.1212756764615</v>
      </c>
      <c r="AC17" t="n">
        <v>313.9925083137738</v>
      </c>
      <c r="AD17" t="n">
        <v>253698.3506032118</v>
      </c>
      <c r="AE17" t="n">
        <v>347121.2756764615</v>
      </c>
      <c r="AF17" t="n">
        <v>2.338854154029074e-06</v>
      </c>
      <c r="AG17" t="n">
        <v>9</v>
      </c>
      <c r="AH17" t="n">
        <v>313992.5083137738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  <c r="AA18" t="n">
        <v>253.1192377935984</v>
      </c>
      <c r="AB18" t="n">
        <v>346.3289079816948</v>
      </c>
      <c r="AC18" t="n">
        <v>313.2757630797004</v>
      </c>
      <c r="AD18" t="n">
        <v>253119.2377935984</v>
      </c>
      <c r="AE18" t="n">
        <v>346328.9079816949</v>
      </c>
      <c r="AF18" t="n">
        <v>2.341007408179053e-06</v>
      </c>
      <c r="AG18" t="n">
        <v>9</v>
      </c>
      <c r="AH18" t="n">
        <v>313275.7630797004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  <c r="AA19" t="n">
        <v>253.3338338724937</v>
      </c>
      <c r="AB19" t="n">
        <v>346.6225278041501</v>
      </c>
      <c r="AC19" t="n">
        <v>313.5413602383986</v>
      </c>
      <c r="AD19" t="n">
        <v>253333.8338724937</v>
      </c>
      <c r="AE19" t="n">
        <v>346622.5278041501</v>
      </c>
      <c r="AF19" t="n">
        <v>2.34063977942174e-06</v>
      </c>
      <c r="AG19" t="n">
        <v>9</v>
      </c>
      <c r="AH19" t="n">
        <v>313541.3602383985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1.846</v>
      </c>
      <c r="E2" t="n">
        <v>54.17</v>
      </c>
      <c r="F2" t="n">
        <v>29.62</v>
      </c>
      <c r="G2" t="n">
        <v>4.58</v>
      </c>
      <c r="H2" t="n">
        <v>0.06</v>
      </c>
      <c r="I2" t="n">
        <v>388</v>
      </c>
      <c r="J2" t="n">
        <v>296.65</v>
      </c>
      <c r="K2" t="n">
        <v>61.82</v>
      </c>
      <c r="L2" t="n">
        <v>1</v>
      </c>
      <c r="M2" t="n">
        <v>386</v>
      </c>
      <c r="N2" t="n">
        <v>83.83</v>
      </c>
      <c r="O2" t="n">
        <v>36821.52</v>
      </c>
      <c r="P2" t="n">
        <v>533.5599999999999</v>
      </c>
      <c r="Q2" t="n">
        <v>3035.43</v>
      </c>
      <c r="R2" t="n">
        <v>448.58</v>
      </c>
      <c r="S2" t="n">
        <v>56.78</v>
      </c>
      <c r="T2" t="n">
        <v>192237.57</v>
      </c>
      <c r="U2" t="n">
        <v>0.13</v>
      </c>
      <c r="V2" t="n">
        <v>0.55</v>
      </c>
      <c r="W2" t="n">
        <v>3.29</v>
      </c>
      <c r="X2" t="n">
        <v>11.84</v>
      </c>
      <c r="Y2" t="n">
        <v>1</v>
      </c>
      <c r="Z2" t="n">
        <v>10</v>
      </c>
      <c r="AA2" t="n">
        <v>1163.35261347301</v>
      </c>
      <c r="AB2" t="n">
        <v>1591.750369248848</v>
      </c>
      <c r="AC2" t="n">
        <v>1439.835948043412</v>
      </c>
      <c r="AD2" t="n">
        <v>1163352.61347301</v>
      </c>
      <c r="AE2" t="n">
        <v>1591750.369248848</v>
      </c>
      <c r="AF2" t="n">
        <v>9.070693336479785e-07</v>
      </c>
      <c r="AG2" t="n">
        <v>21</v>
      </c>
      <c r="AH2" t="n">
        <v>1439835.948043412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2.2834</v>
      </c>
      <c r="E3" t="n">
        <v>43.79</v>
      </c>
      <c r="F3" t="n">
        <v>25.85</v>
      </c>
      <c r="G3" t="n">
        <v>5.77</v>
      </c>
      <c r="H3" t="n">
        <v>0.07000000000000001</v>
      </c>
      <c r="I3" t="n">
        <v>269</v>
      </c>
      <c r="J3" t="n">
        <v>297.17</v>
      </c>
      <c r="K3" t="n">
        <v>61.82</v>
      </c>
      <c r="L3" t="n">
        <v>1.25</v>
      </c>
      <c r="M3" t="n">
        <v>267</v>
      </c>
      <c r="N3" t="n">
        <v>84.09999999999999</v>
      </c>
      <c r="O3" t="n">
        <v>36885.7</v>
      </c>
      <c r="P3" t="n">
        <v>463.1</v>
      </c>
      <c r="Q3" t="n">
        <v>3034.94</v>
      </c>
      <c r="R3" t="n">
        <v>324.35</v>
      </c>
      <c r="S3" t="n">
        <v>56.78</v>
      </c>
      <c r="T3" t="n">
        <v>130718.97</v>
      </c>
      <c r="U3" t="n">
        <v>0.18</v>
      </c>
      <c r="V3" t="n">
        <v>0.62</v>
      </c>
      <c r="W3" t="n">
        <v>3.11</v>
      </c>
      <c r="X3" t="n">
        <v>8.08</v>
      </c>
      <c r="Y3" t="n">
        <v>1</v>
      </c>
      <c r="Z3" t="n">
        <v>10</v>
      </c>
      <c r="AA3" t="n">
        <v>842.9154092071451</v>
      </c>
      <c r="AB3" t="n">
        <v>1153.314049680558</v>
      </c>
      <c r="AC3" t="n">
        <v>1043.24337546548</v>
      </c>
      <c r="AD3" t="n">
        <v>842915.4092071451</v>
      </c>
      <c r="AE3" t="n">
        <v>1153314.049680558</v>
      </c>
      <c r="AF3" t="n">
        <v>1.121994645965219e-06</v>
      </c>
      <c r="AG3" t="n">
        <v>17</v>
      </c>
      <c r="AH3" t="n">
        <v>1043243.37546548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2.6162</v>
      </c>
      <c r="E4" t="n">
        <v>38.22</v>
      </c>
      <c r="F4" t="n">
        <v>23.84</v>
      </c>
      <c r="G4" t="n">
        <v>6.98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424.42</v>
      </c>
      <c r="Q4" t="n">
        <v>3034.31</v>
      </c>
      <c r="R4" t="n">
        <v>258.57</v>
      </c>
      <c r="S4" t="n">
        <v>56.78</v>
      </c>
      <c r="T4" t="n">
        <v>98149.61</v>
      </c>
      <c r="U4" t="n">
        <v>0.22</v>
      </c>
      <c r="V4" t="n">
        <v>0.68</v>
      </c>
      <c r="W4" t="n">
        <v>3</v>
      </c>
      <c r="X4" t="n">
        <v>6.07</v>
      </c>
      <c r="Y4" t="n">
        <v>1</v>
      </c>
      <c r="Z4" t="n">
        <v>10</v>
      </c>
      <c r="AA4" t="n">
        <v>691.0017303679394</v>
      </c>
      <c r="AB4" t="n">
        <v>945.4590523342468</v>
      </c>
      <c r="AC4" t="n">
        <v>855.2257673395796</v>
      </c>
      <c r="AD4" t="n">
        <v>691001.7303679395</v>
      </c>
      <c r="AE4" t="n">
        <v>945459.0523342468</v>
      </c>
      <c r="AF4" t="n">
        <v>1.285522638510207e-06</v>
      </c>
      <c r="AG4" t="n">
        <v>15</v>
      </c>
      <c r="AH4" t="n">
        <v>855225.7673395796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2.8678</v>
      </c>
      <c r="E5" t="n">
        <v>34.87</v>
      </c>
      <c r="F5" t="n">
        <v>22.65</v>
      </c>
      <c r="G5" t="n">
        <v>8.19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400.95</v>
      </c>
      <c r="Q5" t="n">
        <v>3033.98</v>
      </c>
      <c r="R5" t="n">
        <v>219.62</v>
      </c>
      <c r="S5" t="n">
        <v>56.78</v>
      </c>
      <c r="T5" t="n">
        <v>78868.95</v>
      </c>
      <c r="U5" t="n">
        <v>0.26</v>
      </c>
      <c r="V5" t="n">
        <v>0.71</v>
      </c>
      <c r="W5" t="n">
        <v>2.94</v>
      </c>
      <c r="X5" t="n">
        <v>4.88</v>
      </c>
      <c r="Y5" t="n">
        <v>1</v>
      </c>
      <c r="Z5" t="n">
        <v>10</v>
      </c>
      <c r="AA5" t="n">
        <v>608.3379092583405</v>
      </c>
      <c r="AB5" t="n">
        <v>832.3547654216898</v>
      </c>
      <c r="AC5" t="n">
        <v>752.9159948270933</v>
      </c>
      <c r="AD5" t="n">
        <v>608337.9092583405</v>
      </c>
      <c r="AE5" t="n">
        <v>832354.7654216897</v>
      </c>
      <c r="AF5" t="n">
        <v>1.409151373258761e-06</v>
      </c>
      <c r="AG5" t="n">
        <v>14</v>
      </c>
      <c r="AH5" t="n">
        <v>752915.9948270933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3.0753</v>
      </c>
      <c r="E6" t="n">
        <v>32.52</v>
      </c>
      <c r="F6" t="n">
        <v>21.8</v>
      </c>
      <c r="G6" t="n">
        <v>9.41</v>
      </c>
      <c r="H6" t="n">
        <v>0.12</v>
      </c>
      <c r="I6" t="n">
        <v>139</v>
      </c>
      <c r="J6" t="n">
        <v>298.74</v>
      </c>
      <c r="K6" t="n">
        <v>61.82</v>
      </c>
      <c r="L6" t="n">
        <v>2</v>
      </c>
      <c r="M6" t="n">
        <v>137</v>
      </c>
      <c r="N6" t="n">
        <v>84.92</v>
      </c>
      <c r="O6" t="n">
        <v>37078.91</v>
      </c>
      <c r="P6" t="n">
        <v>383.38</v>
      </c>
      <c r="Q6" t="n">
        <v>3034.14</v>
      </c>
      <c r="R6" t="n">
        <v>192.31</v>
      </c>
      <c r="S6" t="n">
        <v>56.78</v>
      </c>
      <c r="T6" t="n">
        <v>65345.87</v>
      </c>
      <c r="U6" t="n">
        <v>0.3</v>
      </c>
      <c r="V6" t="n">
        <v>0.74</v>
      </c>
      <c r="W6" t="n">
        <v>2.88</v>
      </c>
      <c r="X6" t="n">
        <v>4.03</v>
      </c>
      <c r="Y6" t="n">
        <v>1</v>
      </c>
      <c r="Z6" t="n">
        <v>10</v>
      </c>
      <c r="AA6" t="n">
        <v>549.0209914453205</v>
      </c>
      <c r="AB6" t="n">
        <v>751.1947415921916</v>
      </c>
      <c r="AC6" t="n">
        <v>679.5017697630736</v>
      </c>
      <c r="AD6" t="n">
        <v>549020.9914453205</v>
      </c>
      <c r="AE6" t="n">
        <v>751194.7415921916</v>
      </c>
      <c r="AF6" t="n">
        <v>1.511110683514425e-06</v>
      </c>
      <c r="AG6" t="n">
        <v>13</v>
      </c>
      <c r="AH6" t="n">
        <v>679501.7697630737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3.2362</v>
      </c>
      <c r="E7" t="n">
        <v>30.9</v>
      </c>
      <c r="F7" t="n">
        <v>21.24</v>
      </c>
      <c r="G7" t="n">
        <v>10.62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371.52</v>
      </c>
      <c r="Q7" t="n">
        <v>3034.09</v>
      </c>
      <c r="R7" t="n">
        <v>174.04</v>
      </c>
      <c r="S7" t="n">
        <v>56.78</v>
      </c>
      <c r="T7" t="n">
        <v>56309.53</v>
      </c>
      <c r="U7" t="n">
        <v>0.33</v>
      </c>
      <c r="V7" t="n">
        <v>0.76</v>
      </c>
      <c r="W7" t="n">
        <v>2.85</v>
      </c>
      <c r="X7" t="n">
        <v>3.47</v>
      </c>
      <c r="Y7" t="n">
        <v>1</v>
      </c>
      <c r="Z7" t="n">
        <v>10</v>
      </c>
      <c r="AA7" t="n">
        <v>506.5215649558371</v>
      </c>
      <c r="AB7" t="n">
        <v>693.0451513269106</v>
      </c>
      <c r="AC7" t="n">
        <v>626.9018947792486</v>
      </c>
      <c r="AD7" t="n">
        <v>506521.5649558371</v>
      </c>
      <c r="AE7" t="n">
        <v>693045.1513269106</v>
      </c>
      <c r="AF7" t="n">
        <v>1.590172143852431e-06</v>
      </c>
      <c r="AG7" t="n">
        <v>12</v>
      </c>
      <c r="AH7" t="n">
        <v>626901.8947792485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3.3751</v>
      </c>
      <c r="E8" t="n">
        <v>29.63</v>
      </c>
      <c r="F8" t="n">
        <v>20.8</v>
      </c>
      <c r="G8" t="n">
        <v>11.88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361.52</v>
      </c>
      <c r="Q8" t="n">
        <v>3033.71</v>
      </c>
      <c r="R8" t="n">
        <v>159.37</v>
      </c>
      <c r="S8" t="n">
        <v>56.78</v>
      </c>
      <c r="T8" t="n">
        <v>49049.49</v>
      </c>
      <c r="U8" t="n">
        <v>0.36</v>
      </c>
      <c r="V8" t="n">
        <v>0.78</v>
      </c>
      <c r="W8" t="n">
        <v>2.83</v>
      </c>
      <c r="X8" t="n">
        <v>3.03</v>
      </c>
      <c r="Y8" t="n">
        <v>1</v>
      </c>
      <c r="Z8" t="n">
        <v>10</v>
      </c>
      <c r="AA8" t="n">
        <v>482.2307839836759</v>
      </c>
      <c r="AB8" t="n">
        <v>659.8094331671751</v>
      </c>
      <c r="AC8" t="n">
        <v>596.8381469140548</v>
      </c>
      <c r="AD8" t="n">
        <v>482230.7839836759</v>
      </c>
      <c r="AE8" t="n">
        <v>659809.4331671752</v>
      </c>
      <c r="AF8" t="n">
        <v>1.658423460452488e-06</v>
      </c>
      <c r="AG8" t="n">
        <v>12</v>
      </c>
      <c r="AH8" t="n">
        <v>596838.1469140549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3.4807</v>
      </c>
      <c r="E9" t="n">
        <v>28.73</v>
      </c>
      <c r="F9" t="n">
        <v>20.51</v>
      </c>
      <c r="G9" t="n">
        <v>13.09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354.41</v>
      </c>
      <c r="Q9" t="n">
        <v>3033.77</v>
      </c>
      <c r="R9" t="n">
        <v>149.94</v>
      </c>
      <c r="S9" t="n">
        <v>56.78</v>
      </c>
      <c r="T9" t="n">
        <v>44389.25</v>
      </c>
      <c r="U9" t="n">
        <v>0.38</v>
      </c>
      <c r="V9" t="n">
        <v>0.79</v>
      </c>
      <c r="W9" t="n">
        <v>2.82</v>
      </c>
      <c r="X9" t="n">
        <v>2.74</v>
      </c>
      <c r="Y9" t="n">
        <v>1</v>
      </c>
      <c r="Z9" t="n">
        <v>10</v>
      </c>
      <c r="AA9" t="n">
        <v>465.5849566631393</v>
      </c>
      <c r="AB9" t="n">
        <v>637.0338778651445</v>
      </c>
      <c r="AC9" t="n">
        <v>576.2362586443573</v>
      </c>
      <c r="AD9" t="n">
        <v>465584.9566631393</v>
      </c>
      <c r="AE9" t="n">
        <v>637033.8778651445</v>
      </c>
      <c r="AF9" t="n">
        <v>1.710312150394647e-06</v>
      </c>
      <c r="AG9" t="n">
        <v>12</v>
      </c>
      <c r="AH9" t="n">
        <v>576236.2586443573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3.5932</v>
      </c>
      <c r="E10" t="n">
        <v>27.83</v>
      </c>
      <c r="F10" t="n">
        <v>20.17</v>
      </c>
      <c r="G10" t="n">
        <v>14.4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346.05</v>
      </c>
      <c r="Q10" t="n">
        <v>3033.69</v>
      </c>
      <c r="R10" t="n">
        <v>139.06</v>
      </c>
      <c r="S10" t="n">
        <v>56.78</v>
      </c>
      <c r="T10" t="n">
        <v>38999.01</v>
      </c>
      <c r="U10" t="n">
        <v>0.41</v>
      </c>
      <c r="V10" t="n">
        <v>0.8</v>
      </c>
      <c r="W10" t="n">
        <v>2.79</v>
      </c>
      <c r="X10" t="n">
        <v>2.4</v>
      </c>
      <c r="Y10" t="n">
        <v>1</v>
      </c>
      <c r="Z10" t="n">
        <v>10</v>
      </c>
      <c r="AA10" t="n">
        <v>437.1079358507225</v>
      </c>
      <c r="AB10" t="n">
        <v>598.070361672104</v>
      </c>
      <c r="AC10" t="n">
        <v>540.9913657511421</v>
      </c>
      <c r="AD10" t="n">
        <v>437107.9358507225</v>
      </c>
      <c r="AE10" t="n">
        <v>598070.361672104</v>
      </c>
      <c r="AF10" t="n">
        <v>1.765591294509164e-06</v>
      </c>
      <c r="AG10" t="n">
        <v>11</v>
      </c>
      <c r="AH10" t="n">
        <v>540991.3657511421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3.6663</v>
      </c>
      <c r="E11" t="n">
        <v>27.28</v>
      </c>
      <c r="F11" t="n">
        <v>20</v>
      </c>
      <c r="G11" t="n">
        <v>15.58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340.73</v>
      </c>
      <c r="Q11" t="n">
        <v>3033.69</v>
      </c>
      <c r="R11" t="n">
        <v>133.45</v>
      </c>
      <c r="S11" t="n">
        <v>56.78</v>
      </c>
      <c r="T11" t="n">
        <v>36226.01</v>
      </c>
      <c r="U11" t="n">
        <v>0.43</v>
      </c>
      <c r="V11" t="n">
        <v>0.8100000000000001</v>
      </c>
      <c r="W11" t="n">
        <v>2.79</v>
      </c>
      <c r="X11" t="n">
        <v>2.23</v>
      </c>
      <c r="Y11" t="n">
        <v>1</v>
      </c>
      <c r="Z11" t="n">
        <v>10</v>
      </c>
      <c r="AA11" t="n">
        <v>426.70205436216</v>
      </c>
      <c r="AB11" t="n">
        <v>583.8325755443615</v>
      </c>
      <c r="AC11" t="n">
        <v>528.112413948573</v>
      </c>
      <c r="AD11" t="n">
        <v>426702.05436216</v>
      </c>
      <c r="AE11" t="n">
        <v>583832.5755443615</v>
      </c>
      <c r="AF11" t="n">
        <v>1.801510453929352e-06</v>
      </c>
      <c r="AG11" t="n">
        <v>11</v>
      </c>
      <c r="AH11" t="n">
        <v>528112.4139485731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3.748</v>
      </c>
      <c r="E12" t="n">
        <v>26.68</v>
      </c>
      <c r="F12" t="n">
        <v>19.79</v>
      </c>
      <c r="G12" t="n">
        <v>16.97</v>
      </c>
      <c r="H12" t="n">
        <v>0.21</v>
      </c>
      <c r="I12" t="n">
        <v>70</v>
      </c>
      <c r="J12" t="n">
        <v>301.9</v>
      </c>
      <c r="K12" t="n">
        <v>61.82</v>
      </c>
      <c r="L12" t="n">
        <v>3.5</v>
      </c>
      <c r="M12" t="n">
        <v>68</v>
      </c>
      <c r="N12" t="n">
        <v>86.58</v>
      </c>
      <c r="O12" t="n">
        <v>37468.6</v>
      </c>
      <c r="P12" t="n">
        <v>335.39</v>
      </c>
      <c r="Q12" t="n">
        <v>3033.85</v>
      </c>
      <c r="R12" t="n">
        <v>126.55</v>
      </c>
      <c r="S12" t="n">
        <v>56.78</v>
      </c>
      <c r="T12" t="n">
        <v>32812.79</v>
      </c>
      <c r="U12" t="n">
        <v>0.45</v>
      </c>
      <c r="V12" t="n">
        <v>0.82</v>
      </c>
      <c r="W12" t="n">
        <v>2.78</v>
      </c>
      <c r="X12" t="n">
        <v>2.03</v>
      </c>
      <c r="Y12" t="n">
        <v>1</v>
      </c>
      <c r="Z12" t="n">
        <v>10</v>
      </c>
      <c r="AA12" t="n">
        <v>415.8673664144522</v>
      </c>
      <c r="AB12" t="n">
        <v>569.0080775016104</v>
      </c>
      <c r="AC12" t="n">
        <v>514.7027451927083</v>
      </c>
      <c r="AD12" t="n">
        <v>415867.3664144522</v>
      </c>
      <c r="AE12" t="n">
        <v>569008.0775016104</v>
      </c>
      <c r="AF12" t="n">
        <v>1.841655396810739e-06</v>
      </c>
      <c r="AG12" t="n">
        <v>11</v>
      </c>
      <c r="AH12" t="n">
        <v>514702.7451927084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3.8276</v>
      </c>
      <c r="E13" t="n">
        <v>26.13</v>
      </c>
      <c r="F13" t="n">
        <v>19.57</v>
      </c>
      <c r="G13" t="n">
        <v>18.35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329.29</v>
      </c>
      <c r="Q13" t="n">
        <v>3034.02</v>
      </c>
      <c r="R13" t="n">
        <v>119.83</v>
      </c>
      <c r="S13" t="n">
        <v>56.78</v>
      </c>
      <c r="T13" t="n">
        <v>29481.29</v>
      </c>
      <c r="U13" t="n">
        <v>0.47</v>
      </c>
      <c r="V13" t="n">
        <v>0.82</v>
      </c>
      <c r="W13" t="n">
        <v>2.75</v>
      </c>
      <c r="X13" t="n">
        <v>1.81</v>
      </c>
      <c r="Y13" t="n">
        <v>1</v>
      </c>
      <c r="Z13" t="n">
        <v>10</v>
      </c>
      <c r="AA13" t="n">
        <v>405.1318150142462</v>
      </c>
      <c r="AB13" t="n">
        <v>554.3192224567471</v>
      </c>
      <c r="AC13" t="n">
        <v>501.4157738573894</v>
      </c>
      <c r="AD13" t="n">
        <v>405131.8150142462</v>
      </c>
      <c r="AE13" t="n">
        <v>554319.2224567471</v>
      </c>
      <c r="AF13" t="n">
        <v>1.880768462335321e-06</v>
      </c>
      <c r="AG13" t="n">
        <v>11</v>
      </c>
      <c r="AH13" t="n">
        <v>501415.7738573894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3.8758</v>
      </c>
      <c r="E14" t="n">
        <v>25.8</v>
      </c>
      <c r="F14" t="n">
        <v>19.47</v>
      </c>
      <c r="G14" t="n">
        <v>19.47</v>
      </c>
      <c r="H14" t="n">
        <v>0.24</v>
      </c>
      <c r="I14" t="n">
        <v>60</v>
      </c>
      <c r="J14" t="n">
        <v>302.96</v>
      </c>
      <c r="K14" t="n">
        <v>61.82</v>
      </c>
      <c r="L14" t="n">
        <v>4</v>
      </c>
      <c r="M14" t="n">
        <v>58</v>
      </c>
      <c r="N14" t="n">
        <v>87.14</v>
      </c>
      <c r="O14" t="n">
        <v>37599.4</v>
      </c>
      <c r="P14" t="n">
        <v>325.22</v>
      </c>
      <c r="Q14" t="n">
        <v>3033.98</v>
      </c>
      <c r="R14" t="n">
        <v>116.22</v>
      </c>
      <c r="S14" t="n">
        <v>56.78</v>
      </c>
      <c r="T14" t="n">
        <v>27698.34</v>
      </c>
      <c r="U14" t="n">
        <v>0.49</v>
      </c>
      <c r="V14" t="n">
        <v>0.83</v>
      </c>
      <c r="W14" t="n">
        <v>2.76</v>
      </c>
      <c r="X14" t="n">
        <v>1.7</v>
      </c>
      <c r="Y14" t="n">
        <v>1</v>
      </c>
      <c r="Z14" t="n">
        <v>10</v>
      </c>
      <c r="AA14" t="n">
        <v>387.5643108134007</v>
      </c>
      <c r="AB14" t="n">
        <v>530.2825881855633</v>
      </c>
      <c r="AC14" t="n">
        <v>479.6731622254194</v>
      </c>
      <c r="AD14" t="n">
        <v>387564.3108134007</v>
      </c>
      <c r="AE14" t="n">
        <v>530282.5881855633</v>
      </c>
      <c r="AF14" t="n">
        <v>1.904452504524829e-06</v>
      </c>
      <c r="AG14" t="n">
        <v>10</v>
      </c>
      <c r="AH14" t="n">
        <v>479673.1622254194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19.32</v>
      </c>
      <c r="G15" t="n">
        <v>21.07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319.91</v>
      </c>
      <c r="Q15" t="n">
        <v>3033.59</v>
      </c>
      <c r="R15" t="n">
        <v>111.41</v>
      </c>
      <c r="S15" t="n">
        <v>56.78</v>
      </c>
      <c r="T15" t="n">
        <v>25317.19</v>
      </c>
      <c r="U15" t="n">
        <v>0.51</v>
      </c>
      <c r="V15" t="n">
        <v>0.84</v>
      </c>
      <c r="W15" t="n">
        <v>2.74</v>
      </c>
      <c r="X15" t="n">
        <v>1.55</v>
      </c>
      <c r="Y15" t="n">
        <v>1</v>
      </c>
      <c r="Z15" t="n">
        <v>10</v>
      </c>
      <c r="AA15" t="n">
        <v>379.1767365585537</v>
      </c>
      <c r="AB15" t="n">
        <v>518.8063390564213</v>
      </c>
      <c r="AC15" t="n">
        <v>469.2921902061458</v>
      </c>
      <c r="AD15" t="n">
        <v>379176.7365585537</v>
      </c>
      <c r="AE15" t="n">
        <v>518806.3390564213</v>
      </c>
      <c r="AF15" t="n">
        <v>1.936833798721688e-06</v>
      </c>
      <c r="AG15" t="n">
        <v>10</v>
      </c>
      <c r="AH15" t="n">
        <v>469292.1902061458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3.979</v>
      </c>
      <c r="E16" t="n">
        <v>25.13</v>
      </c>
      <c r="F16" t="n">
        <v>19.25</v>
      </c>
      <c r="G16" t="n">
        <v>22.21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317.03</v>
      </c>
      <c r="Q16" t="n">
        <v>3033.63</v>
      </c>
      <c r="R16" t="n">
        <v>109.03</v>
      </c>
      <c r="S16" t="n">
        <v>56.78</v>
      </c>
      <c r="T16" t="n">
        <v>24142.16</v>
      </c>
      <c r="U16" t="n">
        <v>0.52</v>
      </c>
      <c r="V16" t="n">
        <v>0.84</v>
      </c>
      <c r="W16" t="n">
        <v>2.74</v>
      </c>
      <c r="X16" t="n">
        <v>1.48</v>
      </c>
      <c r="Y16" t="n">
        <v>1</v>
      </c>
      <c r="Z16" t="n">
        <v>10</v>
      </c>
      <c r="AA16" t="n">
        <v>374.6819946772179</v>
      </c>
      <c r="AB16" t="n">
        <v>512.6564349203607</v>
      </c>
      <c r="AC16" t="n">
        <v>463.7292242893862</v>
      </c>
      <c r="AD16" t="n">
        <v>374681.9946772179</v>
      </c>
      <c r="AE16" t="n">
        <v>512656.4349203607</v>
      </c>
      <c r="AF16" t="n">
        <v>1.955161906059212e-06</v>
      </c>
      <c r="AG16" t="n">
        <v>10</v>
      </c>
      <c r="AH16" t="n">
        <v>463729.2242893862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4.0153</v>
      </c>
      <c r="E17" t="n">
        <v>24.9</v>
      </c>
      <c r="F17" t="n">
        <v>19.19</v>
      </c>
      <c r="G17" t="n">
        <v>23.49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313.93</v>
      </c>
      <c r="Q17" t="n">
        <v>3033.53</v>
      </c>
      <c r="R17" t="n">
        <v>107.03</v>
      </c>
      <c r="S17" t="n">
        <v>56.78</v>
      </c>
      <c r="T17" t="n">
        <v>23157.8</v>
      </c>
      <c r="U17" t="n">
        <v>0.53</v>
      </c>
      <c r="V17" t="n">
        <v>0.84</v>
      </c>
      <c r="W17" t="n">
        <v>2.74</v>
      </c>
      <c r="X17" t="n">
        <v>1.42</v>
      </c>
      <c r="Y17" t="n">
        <v>1</v>
      </c>
      <c r="Z17" t="n">
        <v>10</v>
      </c>
      <c r="AA17" t="n">
        <v>370.2376893243692</v>
      </c>
      <c r="AB17" t="n">
        <v>506.5755402676788</v>
      </c>
      <c r="AC17" t="n">
        <v>458.2286816877671</v>
      </c>
      <c r="AD17" t="n">
        <v>370237.6893243692</v>
      </c>
      <c r="AE17" t="n">
        <v>506575.5402676789</v>
      </c>
      <c r="AF17" t="n">
        <v>1.97299864322683e-06</v>
      </c>
      <c r="AG17" t="n">
        <v>10</v>
      </c>
      <c r="AH17" t="n">
        <v>458228.681687767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4.0625</v>
      </c>
      <c r="E18" t="n">
        <v>24.62</v>
      </c>
      <c r="F18" t="n">
        <v>19.06</v>
      </c>
      <c r="G18" t="n">
        <v>24.86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309.14</v>
      </c>
      <c r="Q18" t="n">
        <v>3033.71</v>
      </c>
      <c r="R18" t="n">
        <v>102.88</v>
      </c>
      <c r="S18" t="n">
        <v>56.78</v>
      </c>
      <c r="T18" t="n">
        <v>21100.16</v>
      </c>
      <c r="U18" t="n">
        <v>0.55</v>
      </c>
      <c r="V18" t="n">
        <v>0.85</v>
      </c>
      <c r="W18" t="n">
        <v>2.73</v>
      </c>
      <c r="X18" t="n">
        <v>1.3</v>
      </c>
      <c r="Y18" t="n">
        <v>1</v>
      </c>
      <c r="Z18" t="n">
        <v>10</v>
      </c>
      <c r="AA18" t="n">
        <v>363.9436317228013</v>
      </c>
      <c r="AB18" t="n">
        <v>497.9637329829897</v>
      </c>
      <c r="AC18" t="n">
        <v>450.438773203581</v>
      </c>
      <c r="AD18" t="n">
        <v>363943.6317228014</v>
      </c>
      <c r="AE18" t="n">
        <v>497963.7329829896</v>
      </c>
      <c r="AF18" t="n">
        <v>1.996191315246432e-06</v>
      </c>
      <c r="AG18" t="n">
        <v>10</v>
      </c>
      <c r="AH18" t="n">
        <v>450438.773203581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4.1049</v>
      </c>
      <c r="E19" t="n">
        <v>24.36</v>
      </c>
      <c r="F19" t="n">
        <v>18.97</v>
      </c>
      <c r="G19" t="n">
        <v>26.48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306.17</v>
      </c>
      <c r="Q19" t="n">
        <v>3033.99</v>
      </c>
      <c r="R19" t="n">
        <v>99.90000000000001</v>
      </c>
      <c r="S19" t="n">
        <v>56.78</v>
      </c>
      <c r="T19" t="n">
        <v>19624.6</v>
      </c>
      <c r="U19" t="n">
        <v>0.57</v>
      </c>
      <c r="V19" t="n">
        <v>0.85</v>
      </c>
      <c r="W19" t="n">
        <v>2.73</v>
      </c>
      <c r="X19" t="n">
        <v>1.21</v>
      </c>
      <c r="Y19" t="n">
        <v>1</v>
      </c>
      <c r="Z19" t="n">
        <v>10</v>
      </c>
      <c r="AA19" t="n">
        <v>359.2912224699727</v>
      </c>
      <c r="AB19" t="n">
        <v>491.5981013934589</v>
      </c>
      <c r="AC19" t="n">
        <v>444.6806685587352</v>
      </c>
      <c r="AD19" t="n">
        <v>359291.2224699727</v>
      </c>
      <c r="AE19" t="n">
        <v>491598.1013934589</v>
      </c>
      <c r="AF19" t="n">
        <v>2.01702541045048e-06</v>
      </c>
      <c r="AG19" t="n">
        <v>10</v>
      </c>
      <c r="AH19" t="n">
        <v>444680.6685587352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4.1315</v>
      </c>
      <c r="E20" t="n">
        <v>24.2</v>
      </c>
      <c r="F20" t="n">
        <v>18.93</v>
      </c>
      <c r="G20" t="n">
        <v>27.7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301.43</v>
      </c>
      <c r="Q20" t="n">
        <v>3033.59</v>
      </c>
      <c r="R20" t="n">
        <v>98.55</v>
      </c>
      <c r="S20" t="n">
        <v>56.78</v>
      </c>
      <c r="T20" t="n">
        <v>18959.3</v>
      </c>
      <c r="U20" t="n">
        <v>0.58</v>
      </c>
      <c r="V20" t="n">
        <v>0.85</v>
      </c>
      <c r="W20" t="n">
        <v>2.73</v>
      </c>
      <c r="X20" t="n">
        <v>1.16</v>
      </c>
      <c r="Y20" t="n">
        <v>1</v>
      </c>
      <c r="Z20" t="n">
        <v>10</v>
      </c>
      <c r="AA20" t="n">
        <v>354.7938341978066</v>
      </c>
      <c r="AB20" t="n">
        <v>485.444576348714</v>
      </c>
      <c r="AC20" t="n">
        <v>439.114427307734</v>
      </c>
      <c r="AD20" t="n">
        <v>354793.8341978067</v>
      </c>
      <c r="AE20" t="n">
        <v>485444.576348714</v>
      </c>
      <c r="AF20" t="n">
        <v>2.030095856970001e-06</v>
      </c>
      <c r="AG20" t="n">
        <v>10</v>
      </c>
      <c r="AH20" t="n">
        <v>439114.427307734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4.1594</v>
      </c>
      <c r="E21" t="n">
        <v>24.04</v>
      </c>
      <c r="F21" t="n">
        <v>18.88</v>
      </c>
      <c r="G21" t="n">
        <v>29.04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298.46</v>
      </c>
      <c r="Q21" t="n">
        <v>3033.54</v>
      </c>
      <c r="R21" t="n">
        <v>97.09999999999999</v>
      </c>
      <c r="S21" t="n">
        <v>56.78</v>
      </c>
      <c r="T21" t="n">
        <v>18244.04</v>
      </c>
      <c r="U21" t="n">
        <v>0.58</v>
      </c>
      <c r="V21" t="n">
        <v>0.85</v>
      </c>
      <c r="W21" t="n">
        <v>2.72</v>
      </c>
      <c r="X21" t="n">
        <v>1.11</v>
      </c>
      <c r="Y21" t="n">
        <v>1</v>
      </c>
      <c r="Z21" t="n">
        <v>10</v>
      </c>
      <c r="AA21" t="n">
        <v>351.2748806103091</v>
      </c>
      <c r="AB21" t="n">
        <v>480.6297888050242</v>
      </c>
      <c r="AC21" t="n">
        <v>434.7591563296173</v>
      </c>
      <c r="AD21" t="n">
        <v>351274.8806103091</v>
      </c>
      <c r="AE21" t="n">
        <v>480629.7888050242</v>
      </c>
      <c r="AF21" t="n">
        <v>2.043805084710401e-06</v>
      </c>
      <c r="AG21" t="n">
        <v>10</v>
      </c>
      <c r="AH21" t="n">
        <v>434759.1563296173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4.1908</v>
      </c>
      <c r="E22" t="n">
        <v>23.86</v>
      </c>
      <c r="F22" t="n">
        <v>18.81</v>
      </c>
      <c r="G22" t="n">
        <v>30.5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295.07</v>
      </c>
      <c r="Q22" t="n">
        <v>3033.73</v>
      </c>
      <c r="R22" t="n">
        <v>95</v>
      </c>
      <c r="S22" t="n">
        <v>56.78</v>
      </c>
      <c r="T22" t="n">
        <v>17202.79</v>
      </c>
      <c r="U22" t="n">
        <v>0.6</v>
      </c>
      <c r="V22" t="n">
        <v>0.86</v>
      </c>
      <c r="W22" t="n">
        <v>2.71</v>
      </c>
      <c r="X22" t="n">
        <v>1.04</v>
      </c>
      <c r="Y22" t="n">
        <v>1</v>
      </c>
      <c r="Z22" t="n">
        <v>10</v>
      </c>
      <c r="AA22" t="n">
        <v>347.2965509032831</v>
      </c>
      <c r="AB22" t="n">
        <v>475.1864625883516</v>
      </c>
      <c r="AC22" t="n">
        <v>429.8353335273076</v>
      </c>
      <c r="AD22" t="n">
        <v>347296.5509032831</v>
      </c>
      <c r="AE22" t="n">
        <v>475186.4625883516</v>
      </c>
      <c r="AF22" t="n">
        <v>2.059234108045476e-06</v>
      </c>
      <c r="AG22" t="n">
        <v>10</v>
      </c>
      <c r="AH22" t="n">
        <v>429835.3335273075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4.2178</v>
      </c>
      <c r="E23" t="n">
        <v>23.71</v>
      </c>
      <c r="F23" t="n">
        <v>18.77</v>
      </c>
      <c r="G23" t="n">
        <v>32.17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292.16</v>
      </c>
      <c r="Q23" t="n">
        <v>3033.51</v>
      </c>
      <c r="R23" t="n">
        <v>93.47</v>
      </c>
      <c r="S23" t="n">
        <v>56.78</v>
      </c>
      <c r="T23" t="n">
        <v>16446</v>
      </c>
      <c r="U23" t="n">
        <v>0.61</v>
      </c>
      <c r="V23" t="n">
        <v>0.86</v>
      </c>
      <c r="W23" t="n">
        <v>2.71</v>
      </c>
      <c r="X23" t="n">
        <v>1</v>
      </c>
      <c r="Y23" t="n">
        <v>1</v>
      </c>
      <c r="Z23" t="n">
        <v>10</v>
      </c>
      <c r="AA23" t="n">
        <v>343.9940150724838</v>
      </c>
      <c r="AB23" t="n">
        <v>470.6677873670538</v>
      </c>
      <c r="AC23" t="n">
        <v>425.74791432713</v>
      </c>
      <c r="AD23" t="n">
        <v>343994.0150724838</v>
      </c>
      <c r="AE23" t="n">
        <v>470667.7873670539</v>
      </c>
      <c r="AF23" t="n">
        <v>2.07250110263296e-06</v>
      </c>
      <c r="AG23" t="n">
        <v>10</v>
      </c>
      <c r="AH23" t="n">
        <v>425747.91432713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4.2543</v>
      </c>
      <c r="E24" t="n">
        <v>23.51</v>
      </c>
      <c r="F24" t="n">
        <v>18.68</v>
      </c>
      <c r="G24" t="n">
        <v>33.96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288.08</v>
      </c>
      <c r="Q24" t="n">
        <v>3033.45</v>
      </c>
      <c r="R24" t="n">
        <v>90.7</v>
      </c>
      <c r="S24" t="n">
        <v>56.78</v>
      </c>
      <c r="T24" t="n">
        <v>15071.83</v>
      </c>
      <c r="U24" t="n">
        <v>0.63</v>
      </c>
      <c r="V24" t="n">
        <v>0.86</v>
      </c>
      <c r="W24" t="n">
        <v>2.7</v>
      </c>
      <c r="X24" t="n">
        <v>0.91</v>
      </c>
      <c r="Y24" t="n">
        <v>1</v>
      </c>
      <c r="Z24" t="n">
        <v>10</v>
      </c>
      <c r="AA24" t="n">
        <v>339.3929050259276</v>
      </c>
      <c r="AB24" t="n">
        <v>464.3723456147065</v>
      </c>
      <c r="AC24" t="n">
        <v>420.0533006999187</v>
      </c>
      <c r="AD24" t="n">
        <v>339392.9050259276</v>
      </c>
      <c r="AE24" t="n">
        <v>464372.3456147066</v>
      </c>
      <c r="AF24" t="n">
        <v>2.090436113834558e-06</v>
      </c>
      <c r="AG24" t="n">
        <v>10</v>
      </c>
      <c r="AH24" t="n">
        <v>420053.3006999187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4.2691</v>
      </c>
      <c r="E25" t="n">
        <v>23.42</v>
      </c>
      <c r="F25" t="n">
        <v>18.65</v>
      </c>
      <c r="G25" t="n">
        <v>34.97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285.66</v>
      </c>
      <c r="Q25" t="n">
        <v>3033.55</v>
      </c>
      <c r="R25" t="n">
        <v>89.91</v>
      </c>
      <c r="S25" t="n">
        <v>56.78</v>
      </c>
      <c r="T25" t="n">
        <v>14683.61</v>
      </c>
      <c r="U25" t="n">
        <v>0.63</v>
      </c>
      <c r="V25" t="n">
        <v>0.87</v>
      </c>
      <c r="W25" t="n">
        <v>2.7</v>
      </c>
      <c r="X25" t="n">
        <v>0.88</v>
      </c>
      <c r="Y25" t="n">
        <v>1</v>
      </c>
      <c r="Z25" t="n">
        <v>10</v>
      </c>
      <c r="AA25" t="n">
        <v>337.1375334513809</v>
      </c>
      <c r="AB25" t="n">
        <v>461.2864467264402</v>
      </c>
      <c r="AC25" t="n">
        <v>417.2619156704622</v>
      </c>
      <c r="AD25" t="n">
        <v>337137.5334513809</v>
      </c>
      <c r="AE25" t="n">
        <v>461286.4467264402</v>
      </c>
      <c r="AF25" t="n">
        <v>2.097708392349179e-06</v>
      </c>
      <c r="AG25" t="n">
        <v>10</v>
      </c>
      <c r="AH25" t="n">
        <v>417261.9156704622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4.2978</v>
      </c>
      <c r="E26" t="n">
        <v>23.27</v>
      </c>
      <c r="F26" t="n">
        <v>18.6</v>
      </c>
      <c r="G26" t="n">
        <v>37.21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281.56</v>
      </c>
      <c r="Q26" t="n">
        <v>3033.61</v>
      </c>
      <c r="R26" t="n">
        <v>88.04000000000001</v>
      </c>
      <c r="S26" t="n">
        <v>56.78</v>
      </c>
      <c r="T26" t="n">
        <v>13760.06</v>
      </c>
      <c r="U26" t="n">
        <v>0.64</v>
      </c>
      <c r="V26" t="n">
        <v>0.87</v>
      </c>
      <c r="W26" t="n">
        <v>2.7</v>
      </c>
      <c r="X26" t="n">
        <v>0.84</v>
      </c>
      <c r="Y26" t="n">
        <v>1</v>
      </c>
      <c r="Z26" t="n">
        <v>10</v>
      </c>
      <c r="AA26" t="n">
        <v>322.0006035607375</v>
      </c>
      <c r="AB26" t="n">
        <v>440.5754314558458</v>
      </c>
      <c r="AC26" t="n">
        <v>398.5275306292007</v>
      </c>
      <c r="AD26" t="n">
        <v>322000.6035607376</v>
      </c>
      <c r="AE26" t="n">
        <v>440575.4314558458</v>
      </c>
      <c r="AF26" t="n">
        <v>2.111810716225505e-06</v>
      </c>
      <c r="AG26" t="n">
        <v>9</v>
      </c>
      <c r="AH26" t="n">
        <v>398527.5306292007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4.3142</v>
      </c>
      <c r="E27" t="n">
        <v>23.18</v>
      </c>
      <c r="F27" t="n">
        <v>18.57</v>
      </c>
      <c r="G27" t="n">
        <v>38.42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279.25</v>
      </c>
      <c r="Q27" t="n">
        <v>3033.46</v>
      </c>
      <c r="R27" t="n">
        <v>87.08</v>
      </c>
      <c r="S27" t="n">
        <v>56.78</v>
      </c>
      <c r="T27" t="n">
        <v>13281.28</v>
      </c>
      <c r="U27" t="n">
        <v>0.65</v>
      </c>
      <c r="V27" t="n">
        <v>0.87</v>
      </c>
      <c r="W27" t="n">
        <v>2.7</v>
      </c>
      <c r="X27" t="n">
        <v>0.8100000000000001</v>
      </c>
      <c r="Y27" t="n">
        <v>1</v>
      </c>
      <c r="Z27" t="n">
        <v>10</v>
      </c>
      <c r="AA27" t="n">
        <v>319.770229875293</v>
      </c>
      <c r="AB27" t="n">
        <v>437.523735782278</v>
      </c>
      <c r="AC27" t="n">
        <v>395.7670845076366</v>
      </c>
      <c r="AD27" t="n">
        <v>319770.229875293</v>
      </c>
      <c r="AE27" t="n">
        <v>437523.7357822781</v>
      </c>
      <c r="AF27" t="n">
        <v>2.119869187011976e-06</v>
      </c>
      <c r="AG27" t="n">
        <v>9</v>
      </c>
      <c r="AH27" t="n">
        <v>395767.0845076366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4.3293</v>
      </c>
      <c r="E28" t="n">
        <v>23.1</v>
      </c>
      <c r="F28" t="n">
        <v>18.55</v>
      </c>
      <c r="G28" t="n">
        <v>39.74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276.2</v>
      </c>
      <c r="Q28" t="n">
        <v>3033.46</v>
      </c>
      <c r="R28" t="n">
        <v>86.13</v>
      </c>
      <c r="S28" t="n">
        <v>56.78</v>
      </c>
      <c r="T28" t="n">
        <v>12812.98</v>
      </c>
      <c r="U28" t="n">
        <v>0.66</v>
      </c>
      <c r="V28" t="n">
        <v>0.87</v>
      </c>
      <c r="W28" t="n">
        <v>2.7</v>
      </c>
      <c r="X28" t="n">
        <v>0.78</v>
      </c>
      <c r="Y28" t="n">
        <v>1</v>
      </c>
      <c r="Z28" t="n">
        <v>10</v>
      </c>
      <c r="AA28" t="n">
        <v>317.2409300365019</v>
      </c>
      <c r="AB28" t="n">
        <v>434.0630361580105</v>
      </c>
      <c r="AC28" t="n">
        <v>392.6366691983866</v>
      </c>
      <c r="AD28" t="n">
        <v>317240.930036502</v>
      </c>
      <c r="AE28" t="n">
        <v>434063.0361580105</v>
      </c>
      <c r="AF28" t="n">
        <v>2.127288876577569e-06</v>
      </c>
      <c r="AG28" t="n">
        <v>9</v>
      </c>
      <c r="AH28" t="n">
        <v>392636.6691983867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4.3418</v>
      </c>
      <c r="E29" t="n">
        <v>23.03</v>
      </c>
      <c r="F29" t="n">
        <v>18.53</v>
      </c>
      <c r="G29" t="n">
        <v>41.19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273.01</v>
      </c>
      <c r="Q29" t="n">
        <v>3033.67</v>
      </c>
      <c r="R29" t="n">
        <v>85.89</v>
      </c>
      <c r="S29" t="n">
        <v>56.78</v>
      </c>
      <c r="T29" t="n">
        <v>12697.57</v>
      </c>
      <c r="U29" t="n">
        <v>0.66</v>
      </c>
      <c r="V29" t="n">
        <v>0.87</v>
      </c>
      <c r="W29" t="n">
        <v>2.7</v>
      </c>
      <c r="X29" t="n">
        <v>0.77</v>
      </c>
      <c r="Y29" t="n">
        <v>1</v>
      </c>
      <c r="Z29" t="n">
        <v>10</v>
      </c>
      <c r="AA29" t="n">
        <v>314.7786264719464</v>
      </c>
      <c r="AB29" t="n">
        <v>430.694003791819</v>
      </c>
      <c r="AC29" t="n">
        <v>389.5891725527578</v>
      </c>
      <c r="AD29" t="n">
        <v>314778.6264719464</v>
      </c>
      <c r="AE29" t="n">
        <v>430694.003791819</v>
      </c>
      <c r="AF29" t="n">
        <v>2.133431003701405e-06</v>
      </c>
      <c r="AG29" t="n">
        <v>9</v>
      </c>
      <c r="AH29" t="n">
        <v>389589.1725527578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4.3609</v>
      </c>
      <c r="E30" t="n">
        <v>22.93</v>
      </c>
      <c r="F30" t="n">
        <v>18.49</v>
      </c>
      <c r="G30" t="n">
        <v>42.67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269.29</v>
      </c>
      <c r="Q30" t="n">
        <v>3033.52</v>
      </c>
      <c r="R30" t="n">
        <v>84.31</v>
      </c>
      <c r="S30" t="n">
        <v>56.78</v>
      </c>
      <c r="T30" t="n">
        <v>11915.16</v>
      </c>
      <c r="U30" t="n">
        <v>0.67</v>
      </c>
      <c r="V30" t="n">
        <v>0.87</v>
      </c>
      <c r="W30" t="n">
        <v>2.7</v>
      </c>
      <c r="X30" t="n">
        <v>0.72</v>
      </c>
      <c r="Y30" t="n">
        <v>1</v>
      </c>
      <c r="Z30" t="n">
        <v>10</v>
      </c>
      <c r="AA30" t="n">
        <v>311.6529031004794</v>
      </c>
      <c r="AB30" t="n">
        <v>426.4172511777949</v>
      </c>
      <c r="AC30" t="n">
        <v>385.7205872057563</v>
      </c>
      <c r="AD30" t="n">
        <v>311652.9031004794</v>
      </c>
      <c r="AE30" t="n">
        <v>426417.2511777949</v>
      </c>
      <c r="AF30" t="n">
        <v>2.142816173946625e-06</v>
      </c>
      <c r="AG30" t="n">
        <v>9</v>
      </c>
      <c r="AH30" t="n">
        <v>385720.5872057563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4.3745</v>
      </c>
      <c r="E31" t="n">
        <v>22.86</v>
      </c>
      <c r="F31" t="n">
        <v>18.47</v>
      </c>
      <c r="G31" t="n">
        <v>44.34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267.14</v>
      </c>
      <c r="Q31" t="n">
        <v>3033.67</v>
      </c>
      <c r="R31" t="n">
        <v>83.68000000000001</v>
      </c>
      <c r="S31" t="n">
        <v>56.78</v>
      </c>
      <c r="T31" t="n">
        <v>11602.77</v>
      </c>
      <c r="U31" t="n">
        <v>0.68</v>
      </c>
      <c r="V31" t="n">
        <v>0.87</v>
      </c>
      <c r="W31" t="n">
        <v>2.7</v>
      </c>
      <c r="X31" t="n">
        <v>0.71</v>
      </c>
      <c r="Y31" t="n">
        <v>1</v>
      </c>
      <c r="Z31" t="n">
        <v>10</v>
      </c>
      <c r="AA31" t="n">
        <v>309.7472616073123</v>
      </c>
      <c r="AB31" t="n">
        <v>423.8098684158745</v>
      </c>
      <c r="AC31" t="n">
        <v>383.3620493951488</v>
      </c>
      <c r="AD31" t="n">
        <v>309747.2616073123</v>
      </c>
      <c r="AE31" t="n">
        <v>423809.8684158745</v>
      </c>
      <c r="AF31" t="n">
        <v>2.149498808257358e-06</v>
      </c>
      <c r="AG31" t="n">
        <v>9</v>
      </c>
      <c r="AH31" t="n">
        <v>383362.0493951488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4.3895</v>
      </c>
      <c r="E32" t="n">
        <v>22.78</v>
      </c>
      <c r="F32" t="n">
        <v>18.45</v>
      </c>
      <c r="G32" t="n">
        <v>46.13</v>
      </c>
      <c r="H32" t="n">
        <v>0.48</v>
      </c>
      <c r="I32" t="n">
        <v>24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262.87</v>
      </c>
      <c r="Q32" t="n">
        <v>3033.58</v>
      </c>
      <c r="R32" t="n">
        <v>83</v>
      </c>
      <c r="S32" t="n">
        <v>56.78</v>
      </c>
      <c r="T32" t="n">
        <v>11266.64</v>
      </c>
      <c r="U32" t="n">
        <v>0.68</v>
      </c>
      <c r="V32" t="n">
        <v>0.87</v>
      </c>
      <c r="W32" t="n">
        <v>2.7</v>
      </c>
      <c r="X32" t="n">
        <v>0.6899999999999999</v>
      </c>
      <c r="Y32" t="n">
        <v>1</v>
      </c>
      <c r="Z32" t="n">
        <v>10</v>
      </c>
      <c r="AA32" t="n">
        <v>306.6196332210445</v>
      </c>
      <c r="AB32" t="n">
        <v>419.5305092765567</v>
      </c>
      <c r="AC32" t="n">
        <v>379.4911062859692</v>
      </c>
      <c r="AD32" t="n">
        <v>306619.6332210445</v>
      </c>
      <c r="AE32" t="n">
        <v>419530.5092765567</v>
      </c>
      <c r="AF32" t="n">
        <v>2.15686936080596e-06</v>
      </c>
      <c r="AG32" t="n">
        <v>9</v>
      </c>
      <c r="AH32" t="n">
        <v>379491.1062859693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4.4081</v>
      </c>
      <c r="E33" t="n">
        <v>22.69</v>
      </c>
      <c r="F33" t="n">
        <v>18.41</v>
      </c>
      <c r="G33" t="n">
        <v>48.03</v>
      </c>
      <c r="H33" t="n">
        <v>0.5</v>
      </c>
      <c r="I33" t="n">
        <v>23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260.18</v>
      </c>
      <c r="Q33" t="n">
        <v>3033.55</v>
      </c>
      <c r="R33" t="n">
        <v>81.63</v>
      </c>
      <c r="S33" t="n">
        <v>56.78</v>
      </c>
      <c r="T33" t="n">
        <v>10588.4</v>
      </c>
      <c r="U33" t="n">
        <v>0.7</v>
      </c>
      <c r="V33" t="n">
        <v>0.88</v>
      </c>
      <c r="W33" t="n">
        <v>2.7</v>
      </c>
      <c r="X33" t="n">
        <v>0.65</v>
      </c>
      <c r="Y33" t="n">
        <v>1</v>
      </c>
      <c r="Z33" t="n">
        <v>10</v>
      </c>
      <c r="AA33" t="n">
        <v>304.1510864075515</v>
      </c>
      <c r="AB33" t="n">
        <v>416.1529346217363</v>
      </c>
      <c r="AC33" t="n">
        <v>376.4358826157492</v>
      </c>
      <c r="AD33" t="n">
        <v>304151.0864075515</v>
      </c>
      <c r="AE33" t="n">
        <v>416152.9346217363</v>
      </c>
      <c r="AF33" t="n">
        <v>2.166008845966226e-06</v>
      </c>
      <c r="AG33" t="n">
        <v>9</v>
      </c>
      <c r="AH33" t="n">
        <v>376435.8826157491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4.4232</v>
      </c>
      <c r="E34" t="n">
        <v>22.61</v>
      </c>
      <c r="F34" t="n">
        <v>18.39</v>
      </c>
      <c r="G34" t="n">
        <v>50.15</v>
      </c>
      <c r="H34" t="n">
        <v>0.51</v>
      </c>
      <c r="I34" t="n">
        <v>22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257.21</v>
      </c>
      <c r="Q34" t="n">
        <v>3033.84</v>
      </c>
      <c r="R34" t="n">
        <v>80.76000000000001</v>
      </c>
      <c r="S34" t="n">
        <v>56.78</v>
      </c>
      <c r="T34" t="n">
        <v>10157.01</v>
      </c>
      <c r="U34" t="n">
        <v>0.7</v>
      </c>
      <c r="V34" t="n">
        <v>0.88</v>
      </c>
      <c r="W34" t="n">
        <v>2.7</v>
      </c>
      <c r="X34" t="n">
        <v>0.62</v>
      </c>
      <c r="Y34" t="n">
        <v>1</v>
      </c>
      <c r="Z34" t="n">
        <v>10</v>
      </c>
      <c r="AA34" t="n">
        <v>301.7725466929655</v>
      </c>
      <c r="AB34" t="n">
        <v>412.8985116504734</v>
      </c>
      <c r="AC34" t="n">
        <v>373.4920572052523</v>
      </c>
      <c r="AD34" t="n">
        <v>301772.5466929656</v>
      </c>
      <c r="AE34" t="n">
        <v>412898.5116504735</v>
      </c>
      <c r="AF34" t="n">
        <v>2.173428535531819e-06</v>
      </c>
      <c r="AG34" t="n">
        <v>9</v>
      </c>
      <c r="AH34" t="n">
        <v>373492.0572052523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4.4216</v>
      </c>
      <c r="E35" t="n">
        <v>22.62</v>
      </c>
      <c r="F35" t="n">
        <v>18.4</v>
      </c>
      <c r="G35" t="n">
        <v>50.17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257.62</v>
      </c>
      <c r="Q35" t="n">
        <v>3033.79</v>
      </c>
      <c r="R35" t="n">
        <v>80.92</v>
      </c>
      <c r="S35" t="n">
        <v>56.78</v>
      </c>
      <c r="T35" t="n">
        <v>10240.1</v>
      </c>
      <c r="U35" t="n">
        <v>0.7</v>
      </c>
      <c r="V35" t="n">
        <v>0.88</v>
      </c>
      <c r="W35" t="n">
        <v>2.7</v>
      </c>
      <c r="X35" t="n">
        <v>0.63</v>
      </c>
      <c r="Y35" t="n">
        <v>1</v>
      </c>
      <c r="Z35" t="n">
        <v>10</v>
      </c>
      <c r="AA35" t="n">
        <v>302.1012940766665</v>
      </c>
      <c r="AB35" t="n">
        <v>413.3483183241641</v>
      </c>
      <c r="AC35" t="n">
        <v>373.8989349613134</v>
      </c>
      <c r="AD35" t="n">
        <v>302101.2940766665</v>
      </c>
      <c r="AE35" t="n">
        <v>413348.3183241641</v>
      </c>
      <c r="AF35" t="n">
        <v>2.172642343259968e-06</v>
      </c>
      <c r="AG35" t="n">
        <v>9</v>
      </c>
      <c r="AH35" t="n">
        <v>373898.9349613134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4.4206</v>
      </c>
      <c r="E36" t="n">
        <v>22.62</v>
      </c>
      <c r="F36" t="n">
        <v>18.4</v>
      </c>
      <c r="G36" t="n">
        <v>50.19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3</v>
      </c>
      <c r="N36" t="n">
        <v>93.56999999999999</v>
      </c>
      <c r="O36" t="n">
        <v>39071.38</v>
      </c>
      <c r="P36" t="n">
        <v>258.06</v>
      </c>
      <c r="Q36" t="n">
        <v>3033.65</v>
      </c>
      <c r="R36" t="n">
        <v>80.73999999999999</v>
      </c>
      <c r="S36" t="n">
        <v>56.78</v>
      </c>
      <c r="T36" t="n">
        <v>10149.78</v>
      </c>
      <c r="U36" t="n">
        <v>0.7</v>
      </c>
      <c r="V36" t="n">
        <v>0.88</v>
      </c>
      <c r="W36" t="n">
        <v>2.72</v>
      </c>
      <c r="X36" t="n">
        <v>0.64</v>
      </c>
      <c r="Y36" t="n">
        <v>1</v>
      </c>
      <c r="Z36" t="n">
        <v>10</v>
      </c>
      <c r="AA36" t="n">
        <v>302.3873026806129</v>
      </c>
      <c r="AB36" t="n">
        <v>413.7396479138926</v>
      </c>
      <c r="AC36" t="n">
        <v>374.2529166042328</v>
      </c>
      <c r="AD36" t="n">
        <v>302387.3026806129</v>
      </c>
      <c r="AE36" t="n">
        <v>413739.6479138926</v>
      </c>
      <c r="AF36" t="n">
        <v>2.172150973090062e-06</v>
      </c>
      <c r="AG36" t="n">
        <v>9</v>
      </c>
      <c r="AH36" t="n">
        <v>374252.9166042329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4.4227</v>
      </c>
      <c r="E37" t="n">
        <v>22.61</v>
      </c>
      <c r="F37" t="n">
        <v>18.39</v>
      </c>
      <c r="G37" t="n">
        <v>50.16</v>
      </c>
      <c r="H37" t="n">
        <v>0.55</v>
      </c>
      <c r="I37" t="n">
        <v>22</v>
      </c>
      <c r="J37" t="n">
        <v>315.45</v>
      </c>
      <c r="K37" t="n">
        <v>61.82</v>
      </c>
      <c r="L37" t="n">
        <v>9.75</v>
      </c>
      <c r="M37" t="n">
        <v>2</v>
      </c>
      <c r="N37" t="n">
        <v>93.88</v>
      </c>
      <c r="O37" t="n">
        <v>39139.8</v>
      </c>
      <c r="P37" t="n">
        <v>257.84</v>
      </c>
      <c r="Q37" t="n">
        <v>3033.5</v>
      </c>
      <c r="R37" t="n">
        <v>80.43000000000001</v>
      </c>
      <c r="S37" t="n">
        <v>56.78</v>
      </c>
      <c r="T37" t="n">
        <v>9991.41</v>
      </c>
      <c r="U37" t="n">
        <v>0.71</v>
      </c>
      <c r="V37" t="n">
        <v>0.88</v>
      </c>
      <c r="W37" t="n">
        <v>2.71</v>
      </c>
      <c r="X37" t="n">
        <v>0.63</v>
      </c>
      <c r="Y37" t="n">
        <v>1</v>
      </c>
      <c r="Z37" t="n">
        <v>10</v>
      </c>
      <c r="AA37" t="n">
        <v>302.1396632115906</v>
      </c>
      <c r="AB37" t="n">
        <v>413.400816667294</v>
      </c>
      <c r="AC37" t="n">
        <v>373.946422936257</v>
      </c>
      <c r="AD37" t="n">
        <v>302139.6632115906</v>
      </c>
      <c r="AE37" t="n">
        <v>413400.816667294</v>
      </c>
      <c r="AF37" t="n">
        <v>2.173182850446866e-06</v>
      </c>
      <c r="AG37" t="n">
        <v>9</v>
      </c>
      <c r="AH37" t="n">
        <v>373946.422936257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4.4218</v>
      </c>
      <c r="E38" t="n">
        <v>22.62</v>
      </c>
      <c r="F38" t="n">
        <v>18.4</v>
      </c>
      <c r="G38" t="n">
        <v>50.17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0</v>
      </c>
      <c r="N38" t="n">
        <v>94.18000000000001</v>
      </c>
      <c r="O38" t="n">
        <v>39208.35</v>
      </c>
      <c r="P38" t="n">
        <v>258.24</v>
      </c>
      <c r="Q38" t="n">
        <v>3033.5</v>
      </c>
      <c r="R38" t="n">
        <v>80.48</v>
      </c>
      <c r="S38" t="n">
        <v>56.78</v>
      </c>
      <c r="T38" t="n">
        <v>10018.49</v>
      </c>
      <c r="U38" t="n">
        <v>0.71</v>
      </c>
      <c r="V38" t="n">
        <v>0.88</v>
      </c>
      <c r="W38" t="n">
        <v>2.72</v>
      </c>
      <c r="X38" t="n">
        <v>0.63</v>
      </c>
      <c r="Y38" t="n">
        <v>1</v>
      </c>
      <c r="Z38" t="n">
        <v>10</v>
      </c>
      <c r="AA38" t="n">
        <v>302.4313716549111</v>
      </c>
      <c r="AB38" t="n">
        <v>413.7999450287134</v>
      </c>
      <c r="AC38" t="n">
        <v>374.3074590470426</v>
      </c>
      <c r="AD38" t="n">
        <v>302431.3716549111</v>
      </c>
      <c r="AE38" t="n">
        <v>413799.9450287134</v>
      </c>
      <c r="AF38" t="n">
        <v>2.172740617293949e-06</v>
      </c>
      <c r="AG38" t="n">
        <v>9</v>
      </c>
      <c r="AH38" t="n">
        <v>374307.4590470426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3.1416</v>
      </c>
      <c r="E2" t="n">
        <v>31.83</v>
      </c>
      <c r="F2" t="n">
        <v>26.82</v>
      </c>
      <c r="G2" t="n">
        <v>5.31</v>
      </c>
      <c r="H2" t="n">
        <v>0.64</v>
      </c>
      <c r="I2" t="n">
        <v>303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78.04000000000001</v>
      </c>
      <c r="Q2" t="n">
        <v>3036.16</v>
      </c>
      <c r="R2" t="n">
        <v>342.41</v>
      </c>
      <c r="S2" t="n">
        <v>56.78</v>
      </c>
      <c r="T2" t="n">
        <v>139576.47</v>
      </c>
      <c r="U2" t="n">
        <v>0.17</v>
      </c>
      <c r="V2" t="n">
        <v>0.6</v>
      </c>
      <c r="W2" t="n">
        <v>3.53</v>
      </c>
      <c r="X2" t="n">
        <v>9.039999999999999</v>
      </c>
      <c r="Y2" t="n">
        <v>1</v>
      </c>
      <c r="Z2" t="n">
        <v>10</v>
      </c>
      <c r="AA2" t="n">
        <v>209.1840754920327</v>
      </c>
      <c r="AB2" t="n">
        <v>286.2148806381592</v>
      </c>
      <c r="AC2" t="n">
        <v>258.8989341352454</v>
      </c>
      <c r="AD2" t="n">
        <v>209184.0754920327</v>
      </c>
      <c r="AE2" t="n">
        <v>286214.8806381592</v>
      </c>
      <c r="AF2" t="n">
        <v>2.154770672036248e-06</v>
      </c>
      <c r="AG2" t="n">
        <v>13</v>
      </c>
      <c r="AH2" t="n">
        <v>258898.9341352455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3.8706</v>
      </c>
      <c r="E2" t="n">
        <v>25.84</v>
      </c>
      <c r="F2" t="n">
        <v>21.34</v>
      </c>
      <c r="G2" t="n">
        <v>10.5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167.47</v>
      </c>
      <c r="Q2" t="n">
        <v>3033.96</v>
      </c>
      <c r="R2" t="n">
        <v>177.18</v>
      </c>
      <c r="S2" t="n">
        <v>56.78</v>
      </c>
      <c r="T2" t="n">
        <v>57867.96</v>
      </c>
      <c r="U2" t="n">
        <v>0.32</v>
      </c>
      <c r="V2" t="n">
        <v>0.76</v>
      </c>
      <c r="W2" t="n">
        <v>2.86</v>
      </c>
      <c r="X2" t="n">
        <v>3.57</v>
      </c>
      <c r="Y2" t="n">
        <v>1</v>
      </c>
      <c r="Z2" t="n">
        <v>10</v>
      </c>
      <c r="AA2" t="n">
        <v>249.007889253372</v>
      </c>
      <c r="AB2" t="n">
        <v>340.7035795290635</v>
      </c>
      <c r="AC2" t="n">
        <v>308.1873080793883</v>
      </c>
      <c r="AD2" t="n">
        <v>249007.889253372</v>
      </c>
      <c r="AE2" t="n">
        <v>340703.5795290635</v>
      </c>
      <c r="AF2" t="n">
        <v>2.275444770062086e-06</v>
      </c>
      <c r="AG2" t="n">
        <v>10</v>
      </c>
      <c r="AH2" t="n">
        <v>308187.3080793883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4.1494</v>
      </c>
      <c r="E3" t="n">
        <v>24.1</v>
      </c>
      <c r="F3" t="n">
        <v>20.3</v>
      </c>
      <c r="G3" t="n">
        <v>13.84</v>
      </c>
      <c r="H3" t="n">
        <v>0.22</v>
      </c>
      <c r="I3" t="n">
        <v>88</v>
      </c>
      <c r="J3" t="n">
        <v>99.02</v>
      </c>
      <c r="K3" t="n">
        <v>39.72</v>
      </c>
      <c r="L3" t="n">
        <v>1.25</v>
      </c>
      <c r="M3" t="n">
        <v>80</v>
      </c>
      <c r="N3" t="n">
        <v>13.05</v>
      </c>
      <c r="O3" t="n">
        <v>12446.14</v>
      </c>
      <c r="P3" t="n">
        <v>150.05</v>
      </c>
      <c r="Q3" t="n">
        <v>3033.78</v>
      </c>
      <c r="R3" t="n">
        <v>143.03</v>
      </c>
      <c r="S3" t="n">
        <v>56.78</v>
      </c>
      <c r="T3" t="n">
        <v>40963.07</v>
      </c>
      <c r="U3" t="n">
        <v>0.4</v>
      </c>
      <c r="V3" t="n">
        <v>0.79</v>
      </c>
      <c r="W3" t="n">
        <v>2.81</v>
      </c>
      <c r="X3" t="n">
        <v>2.54</v>
      </c>
      <c r="Y3" t="n">
        <v>1</v>
      </c>
      <c r="Z3" t="n">
        <v>10</v>
      </c>
      <c r="AA3" t="n">
        <v>226.3856577550273</v>
      </c>
      <c r="AB3" t="n">
        <v>309.7508443706269</v>
      </c>
      <c r="AC3" t="n">
        <v>280.1886585220264</v>
      </c>
      <c r="AD3" t="n">
        <v>226385.6577550273</v>
      </c>
      <c r="AE3" t="n">
        <v>309750.8443706269</v>
      </c>
      <c r="AF3" t="n">
        <v>2.439345457783191e-06</v>
      </c>
      <c r="AG3" t="n">
        <v>10</v>
      </c>
      <c r="AH3" t="n">
        <v>280188.6585220264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4.2782</v>
      </c>
      <c r="E4" t="n">
        <v>23.37</v>
      </c>
      <c r="F4" t="n">
        <v>19.91</v>
      </c>
      <c r="G4" t="n">
        <v>16.59</v>
      </c>
      <c r="H4" t="n">
        <v>0.27</v>
      </c>
      <c r="I4" t="n">
        <v>72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139.83</v>
      </c>
      <c r="Q4" t="n">
        <v>3033.98</v>
      </c>
      <c r="R4" t="n">
        <v>128.62</v>
      </c>
      <c r="S4" t="n">
        <v>56.78</v>
      </c>
      <c r="T4" t="n">
        <v>33836.9</v>
      </c>
      <c r="U4" t="n">
        <v>0.44</v>
      </c>
      <c r="V4" t="n">
        <v>0.8100000000000001</v>
      </c>
      <c r="W4" t="n">
        <v>2.83</v>
      </c>
      <c r="X4" t="n">
        <v>2.14</v>
      </c>
      <c r="Y4" t="n">
        <v>1</v>
      </c>
      <c r="Z4" t="n">
        <v>10</v>
      </c>
      <c r="AA4" t="n">
        <v>215.8873438901193</v>
      </c>
      <c r="AB4" t="n">
        <v>295.3865881877469</v>
      </c>
      <c r="AC4" t="n">
        <v>267.1953067888757</v>
      </c>
      <c r="AD4" t="n">
        <v>215887.3438901193</v>
      </c>
      <c r="AE4" t="n">
        <v>295386.5881877469</v>
      </c>
      <c r="AF4" t="n">
        <v>2.515064283387489e-06</v>
      </c>
      <c r="AG4" t="n">
        <v>10</v>
      </c>
      <c r="AH4" t="n">
        <v>267195.3067888757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4.3086</v>
      </c>
      <c r="E5" t="n">
        <v>23.21</v>
      </c>
      <c r="F5" t="n">
        <v>19.8</v>
      </c>
      <c r="G5" t="n">
        <v>17.22</v>
      </c>
      <c r="H5" t="n">
        <v>0.31</v>
      </c>
      <c r="I5" t="n">
        <v>69</v>
      </c>
      <c r="J5" t="n">
        <v>99.64</v>
      </c>
      <c r="K5" t="n">
        <v>39.72</v>
      </c>
      <c r="L5" t="n">
        <v>1.75</v>
      </c>
      <c r="M5" t="n">
        <v>2</v>
      </c>
      <c r="N5" t="n">
        <v>13.18</v>
      </c>
      <c r="O5" t="n">
        <v>12522.99</v>
      </c>
      <c r="P5" t="n">
        <v>138.25</v>
      </c>
      <c r="Q5" t="n">
        <v>3034.19</v>
      </c>
      <c r="R5" t="n">
        <v>124.78</v>
      </c>
      <c r="S5" t="n">
        <v>56.78</v>
      </c>
      <c r="T5" t="n">
        <v>31932.91</v>
      </c>
      <c r="U5" t="n">
        <v>0.46</v>
      </c>
      <c r="V5" t="n">
        <v>0.8100000000000001</v>
      </c>
      <c r="W5" t="n">
        <v>2.84</v>
      </c>
      <c r="X5" t="n">
        <v>2.04</v>
      </c>
      <c r="Y5" t="n">
        <v>1</v>
      </c>
      <c r="Z5" t="n">
        <v>10</v>
      </c>
      <c r="AA5" t="n">
        <v>204.4683042456931</v>
      </c>
      <c r="AB5" t="n">
        <v>279.7625543737763</v>
      </c>
      <c r="AC5" t="n">
        <v>253.0624088336363</v>
      </c>
      <c r="AD5" t="n">
        <v>204468.3042456931</v>
      </c>
      <c r="AE5" t="n">
        <v>279762.5543737763</v>
      </c>
      <c r="AF5" t="n">
        <v>2.532935807443162e-06</v>
      </c>
      <c r="AG5" t="n">
        <v>9</v>
      </c>
      <c r="AH5" t="n">
        <v>253062.4088336363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4.3095</v>
      </c>
      <c r="E6" t="n">
        <v>23.2</v>
      </c>
      <c r="F6" t="n">
        <v>19.8</v>
      </c>
      <c r="G6" t="n">
        <v>17.22</v>
      </c>
      <c r="H6" t="n">
        <v>0.35</v>
      </c>
      <c r="I6" t="n">
        <v>69</v>
      </c>
      <c r="J6" t="n">
        <v>99.95</v>
      </c>
      <c r="K6" t="n">
        <v>39.72</v>
      </c>
      <c r="L6" t="n">
        <v>2</v>
      </c>
      <c r="M6" t="n">
        <v>0</v>
      </c>
      <c r="N6" t="n">
        <v>13.24</v>
      </c>
      <c r="O6" t="n">
        <v>12561.45</v>
      </c>
      <c r="P6" t="n">
        <v>138.75</v>
      </c>
      <c r="Q6" t="n">
        <v>3034.68</v>
      </c>
      <c r="R6" t="n">
        <v>124.72</v>
      </c>
      <c r="S6" t="n">
        <v>56.78</v>
      </c>
      <c r="T6" t="n">
        <v>31902.24</v>
      </c>
      <c r="U6" t="n">
        <v>0.46</v>
      </c>
      <c r="V6" t="n">
        <v>0.82</v>
      </c>
      <c r="W6" t="n">
        <v>2.84</v>
      </c>
      <c r="X6" t="n">
        <v>2.03</v>
      </c>
      <c r="Y6" t="n">
        <v>1</v>
      </c>
      <c r="Z6" t="n">
        <v>10</v>
      </c>
      <c r="AA6" t="n">
        <v>204.7243135823279</v>
      </c>
      <c r="AB6" t="n">
        <v>280.1128376424946</v>
      </c>
      <c r="AC6" t="n">
        <v>253.3792615588139</v>
      </c>
      <c r="AD6" t="n">
        <v>204724.3135823279</v>
      </c>
      <c r="AE6" t="n">
        <v>280112.8376424946</v>
      </c>
      <c r="AF6" t="n">
        <v>2.533464898615862e-06</v>
      </c>
      <c r="AG6" t="n">
        <v>9</v>
      </c>
      <c r="AH6" t="n">
        <v>253379.2615588139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2.5868</v>
      </c>
      <c r="E2" t="n">
        <v>38.66</v>
      </c>
      <c r="F2" t="n">
        <v>25.55</v>
      </c>
      <c r="G2" t="n">
        <v>5.9</v>
      </c>
      <c r="H2" t="n">
        <v>0.09</v>
      </c>
      <c r="I2" t="n">
        <v>260</v>
      </c>
      <c r="J2" t="n">
        <v>204</v>
      </c>
      <c r="K2" t="n">
        <v>55.27</v>
      </c>
      <c r="L2" t="n">
        <v>1</v>
      </c>
      <c r="M2" t="n">
        <v>258</v>
      </c>
      <c r="N2" t="n">
        <v>42.72</v>
      </c>
      <c r="O2" t="n">
        <v>25393.6</v>
      </c>
      <c r="P2" t="n">
        <v>358.29</v>
      </c>
      <c r="Q2" t="n">
        <v>3034.48</v>
      </c>
      <c r="R2" t="n">
        <v>314.97</v>
      </c>
      <c r="S2" t="n">
        <v>56.78</v>
      </c>
      <c r="T2" t="n">
        <v>126074.05</v>
      </c>
      <c r="U2" t="n">
        <v>0.18</v>
      </c>
      <c r="V2" t="n">
        <v>0.63</v>
      </c>
      <c r="W2" t="n">
        <v>3.08</v>
      </c>
      <c r="X2" t="n">
        <v>7.78</v>
      </c>
      <c r="Y2" t="n">
        <v>1</v>
      </c>
      <c r="Z2" t="n">
        <v>10</v>
      </c>
      <c r="AA2" t="n">
        <v>616.7702335900559</v>
      </c>
      <c r="AB2" t="n">
        <v>843.8922435802371</v>
      </c>
      <c r="AC2" t="n">
        <v>763.3523522631411</v>
      </c>
      <c r="AD2" t="n">
        <v>616770.233590056</v>
      </c>
      <c r="AE2" t="n">
        <v>843892.243580237</v>
      </c>
      <c r="AF2" t="n">
        <v>1.348168389629878e-06</v>
      </c>
      <c r="AG2" t="n">
        <v>15</v>
      </c>
      <c r="AH2" t="n">
        <v>763352.3522631412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2.9936</v>
      </c>
      <c r="E3" t="n">
        <v>33.4</v>
      </c>
      <c r="F3" t="n">
        <v>23.26</v>
      </c>
      <c r="G3" t="n">
        <v>7.46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322.26</v>
      </c>
      <c r="Q3" t="n">
        <v>3034.16</v>
      </c>
      <c r="R3" t="n">
        <v>240.11</v>
      </c>
      <c r="S3" t="n">
        <v>56.78</v>
      </c>
      <c r="T3" t="n">
        <v>89006.91</v>
      </c>
      <c r="U3" t="n">
        <v>0.24</v>
      </c>
      <c r="V3" t="n">
        <v>0.6899999999999999</v>
      </c>
      <c r="W3" t="n">
        <v>2.96</v>
      </c>
      <c r="X3" t="n">
        <v>5.49</v>
      </c>
      <c r="Y3" t="n">
        <v>1</v>
      </c>
      <c r="Z3" t="n">
        <v>10</v>
      </c>
      <c r="AA3" t="n">
        <v>495.0266881636736</v>
      </c>
      <c r="AB3" t="n">
        <v>677.3173537816991</v>
      </c>
      <c r="AC3" t="n">
        <v>612.6751361576496</v>
      </c>
      <c r="AD3" t="n">
        <v>495026.6881636736</v>
      </c>
      <c r="AE3" t="n">
        <v>677317.3537816991</v>
      </c>
      <c r="AF3" t="n">
        <v>1.560181263026133e-06</v>
      </c>
      <c r="AG3" t="n">
        <v>13</v>
      </c>
      <c r="AH3" t="n">
        <v>612675.1361576496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3.2777</v>
      </c>
      <c r="E4" t="n">
        <v>30.51</v>
      </c>
      <c r="F4" t="n">
        <v>22.02</v>
      </c>
      <c r="G4" t="n">
        <v>9.050000000000001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301.56</v>
      </c>
      <c r="Q4" t="n">
        <v>3033.92</v>
      </c>
      <c r="R4" t="n">
        <v>199.69</v>
      </c>
      <c r="S4" t="n">
        <v>56.78</v>
      </c>
      <c r="T4" t="n">
        <v>69003.5</v>
      </c>
      <c r="U4" t="n">
        <v>0.28</v>
      </c>
      <c r="V4" t="n">
        <v>0.73</v>
      </c>
      <c r="W4" t="n">
        <v>2.89</v>
      </c>
      <c r="X4" t="n">
        <v>4.26</v>
      </c>
      <c r="Y4" t="n">
        <v>1</v>
      </c>
      <c r="Z4" t="n">
        <v>10</v>
      </c>
      <c r="AA4" t="n">
        <v>433.6511748321096</v>
      </c>
      <c r="AB4" t="n">
        <v>593.3406687449046</v>
      </c>
      <c r="AC4" t="n">
        <v>536.713068078749</v>
      </c>
      <c r="AD4" t="n">
        <v>433651.1748321096</v>
      </c>
      <c r="AE4" t="n">
        <v>593340.6687449047</v>
      </c>
      <c r="AF4" t="n">
        <v>1.708246300715111e-06</v>
      </c>
      <c r="AG4" t="n">
        <v>12</v>
      </c>
      <c r="AH4" t="n">
        <v>536713.068078749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3.4937</v>
      </c>
      <c r="E5" t="n">
        <v>28.62</v>
      </c>
      <c r="F5" t="n">
        <v>21.23</v>
      </c>
      <c r="G5" t="n">
        <v>10.71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287</v>
      </c>
      <c r="Q5" t="n">
        <v>3034.25</v>
      </c>
      <c r="R5" t="n">
        <v>173.56</v>
      </c>
      <c r="S5" t="n">
        <v>56.78</v>
      </c>
      <c r="T5" t="n">
        <v>56072.27</v>
      </c>
      <c r="U5" t="n">
        <v>0.33</v>
      </c>
      <c r="V5" t="n">
        <v>0.76</v>
      </c>
      <c r="W5" t="n">
        <v>2.85</v>
      </c>
      <c r="X5" t="n">
        <v>3.46</v>
      </c>
      <c r="Y5" t="n">
        <v>1</v>
      </c>
      <c r="Z5" t="n">
        <v>10</v>
      </c>
      <c r="AA5" t="n">
        <v>401.9104187555855</v>
      </c>
      <c r="AB5" t="n">
        <v>549.9115659776747</v>
      </c>
      <c r="AC5" t="n">
        <v>497.4287779264949</v>
      </c>
      <c r="AD5" t="n">
        <v>401910.4187555855</v>
      </c>
      <c r="AE5" t="n">
        <v>549911.5659776748</v>
      </c>
      <c r="AF5" t="n">
        <v>1.820819507828168e-06</v>
      </c>
      <c r="AG5" t="n">
        <v>12</v>
      </c>
      <c r="AH5" t="n">
        <v>497428.7779264949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3.669</v>
      </c>
      <c r="E6" t="n">
        <v>27.26</v>
      </c>
      <c r="F6" t="n">
        <v>20.64</v>
      </c>
      <c r="G6" t="n">
        <v>12.38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275.05</v>
      </c>
      <c r="Q6" t="n">
        <v>3033.78</v>
      </c>
      <c r="R6" t="n">
        <v>154.49</v>
      </c>
      <c r="S6" t="n">
        <v>56.78</v>
      </c>
      <c r="T6" t="n">
        <v>46631.63</v>
      </c>
      <c r="U6" t="n">
        <v>0.37</v>
      </c>
      <c r="V6" t="n">
        <v>0.78</v>
      </c>
      <c r="W6" t="n">
        <v>2.81</v>
      </c>
      <c r="X6" t="n">
        <v>2.87</v>
      </c>
      <c r="Y6" t="n">
        <v>1</v>
      </c>
      <c r="Z6" t="n">
        <v>10</v>
      </c>
      <c r="AA6" t="n">
        <v>368.4070635821689</v>
      </c>
      <c r="AB6" t="n">
        <v>504.0707973656924</v>
      </c>
      <c r="AC6" t="n">
        <v>455.9629879329174</v>
      </c>
      <c r="AD6" t="n">
        <v>368407.0635821688</v>
      </c>
      <c r="AE6" t="n">
        <v>504070.7973656924</v>
      </c>
      <c r="AF6" t="n">
        <v>1.912181004156495e-06</v>
      </c>
      <c r="AG6" t="n">
        <v>11</v>
      </c>
      <c r="AH6" t="n">
        <v>455962.9879329174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3.8076</v>
      </c>
      <c r="E7" t="n">
        <v>26.26</v>
      </c>
      <c r="F7" t="n">
        <v>20.21</v>
      </c>
      <c r="G7" t="n">
        <v>14.1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266.04</v>
      </c>
      <c r="Q7" t="n">
        <v>3033.81</v>
      </c>
      <c r="R7" t="n">
        <v>140.77</v>
      </c>
      <c r="S7" t="n">
        <v>56.78</v>
      </c>
      <c r="T7" t="n">
        <v>39844.1</v>
      </c>
      <c r="U7" t="n">
        <v>0.4</v>
      </c>
      <c r="V7" t="n">
        <v>0.8</v>
      </c>
      <c r="W7" t="n">
        <v>2.79</v>
      </c>
      <c r="X7" t="n">
        <v>2.44</v>
      </c>
      <c r="Y7" t="n">
        <v>1</v>
      </c>
      <c r="Z7" t="n">
        <v>10</v>
      </c>
      <c r="AA7" t="n">
        <v>352.1693667301679</v>
      </c>
      <c r="AB7" t="n">
        <v>481.8536641761575</v>
      </c>
      <c r="AC7" t="n">
        <v>435.8662267530493</v>
      </c>
      <c r="AD7" t="n">
        <v>352169.3667301679</v>
      </c>
      <c r="AE7" t="n">
        <v>481853.6641761574</v>
      </c>
      <c r="AF7" t="n">
        <v>1.984415478720706e-06</v>
      </c>
      <c r="AG7" t="n">
        <v>11</v>
      </c>
      <c r="AH7" t="n">
        <v>435866.2267530493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3.9043</v>
      </c>
      <c r="E8" t="n">
        <v>25.61</v>
      </c>
      <c r="F8" t="n">
        <v>19.97</v>
      </c>
      <c r="G8" t="n">
        <v>15.76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259.34</v>
      </c>
      <c r="Q8" t="n">
        <v>3033.69</v>
      </c>
      <c r="R8" t="n">
        <v>132.29</v>
      </c>
      <c r="S8" t="n">
        <v>56.78</v>
      </c>
      <c r="T8" t="n">
        <v>35651.45</v>
      </c>
      <c r="U8" t="n">
        <v>0.43</v>
      </c>
      <c r="V8" t="n">
        <v>0.8100000000000001</v>
      </c>
      <c r="W8" t="n">
        <v>2.79</v>
      </c>
      <c r="X8" t="n">
        <v>2.2</v>
      </c>
      <c r="Y8" t="n">
        <v>1</v>
      </c>
      <c r="Z8" t="n">
        <v>10</v>
      </c>
      <c r="AA8" t="n">
        <v>330.8818055716611</v>
      </c>
      <c r="AB8" t="n">
        <v>452.7270838581715</v>
      </c>
      <c r="AC8" t="n">
        <v>409.5194463811998</v>
      </c>
      <c r="AD8" t="n">
        <v>330881.805571661</v>
      </c>
      <c r="AE8" t="n">
        <v>452727.0838581715</v>
      </c>
      <c r="AF8" t="n">
        <v>2.034812835794005e-06</v>
      </c>
      <c r="AG8" t="n">
        <v>10</v>
      </c>
      <c r="AH8" t="n">
        <v>409519.4463811998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4.0081</v>
      </c>
      <c r="E9" t="n">
        <v>24.95</v>
      </c>
      <c r="F9" t="n">
        <v>19.67</v>
      </c>
      <c r="G9" t="n">
        <v>17.61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251.63</v>
      </c>
      <c r="Q9" t="n">
        <v>3033.96</v>
      </c>
      <c r="R9" t="n">
        <v>122.68</v>
      </c>
      <c r="S9" t="n">
        <v>56.78</v>
      </c>
      <c r="T9" t="n">
        <v>30890.71</v>
      </c>
      <c r="U9" t="n">
        <v>0.46</v>
      </c>
      <c r="V9" t="n">
        <v>0.82</v>
      </c>
      <c r="W9" t="n">
        <v>2.76</v>
      </c>
      <c r="X9" t="n">
        <v>1.9</v>
      </c>
      <c r="Y9" t="n">
        <v>1</v>
      </c>
      <c r="Z9" t="n">
        <v>10</v>
      </c>
      <c r="AA9" t="n">
        <v>319.5144618382445</v>
      </c>
      <c r="AB9" t="n">
        <v>437.1737826702988</v>
      </c>
      <c r="AC9" t="n">
        <v>395.4505304295024</v>
      </c>
      <c r="AD9" t="n">
        <v>319514.4618382445</v>
      </c>
      <c r="AE9" t="n">
        <v>437173.7826702988</v>
      </c>
      <c r="AF9" t="n">
        <v>2.08891051587889e-06</v>
      </c>
      <c r="AG9" t="n">
        <v>10</v>
      </c>
      <c r="AH9" t="n">
        <v>395450.5304295024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4.0868</v>
      </c>
      <c r="E10" t="n">
        <v>24.47</v>
      </c>
      <c r="F10" t="n">
        <v>19.47</v>
      </c>
      <c r="G10" t="n">
        <v>19.47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245.06</v>
      </c>
      <c r="Q10" t="n">
        <v>3033.69</v>
      </c>
      <c r="R10" t="n">
        <v>116.46</v>
      </c>
      <c r="S10" t="n">
        <v>56.78</v>
      </c>
      <c r="T10" t="n">
        <v>27819.43</v>
      </c>
      <c r="U10" t="n">
        <v>0.49</v>
      </c>
      <c r="V10" t="n">
        <v>0.83</v>
      </c>
      <c r="W10" t="n">
        <v>2.75</v>
      </c>
      <c r="X10" t="n">
        <v>1.7</v>
      </c>
      <c r="Y10" t="n">
        <v>1</v>
      </c>
      <c r="Z10" t="n">
        <v>10</v>
      </c>
      <c r="AA10" t="n">
        <v>310.9348220937546</v>
      </c>
      <c r="AB10" t="n">
        <v>425.4347410648959</v>
      </c>
      <c r="AC10" t="n">
        <v>384.8318464790708</v>
      </c>
      <c r="AD10" t="n">
        <v>310934.8220937546</v>
      </c>
      <c r="AE10" t="n">
        <v>425434.7410648959</v>
      </c>
      <c r="AF10" t="n">
        <v>2.129926772359434e-06</v>
      </c>
      <c r="AG10" t="n">
        <v>10</v>
      </c>
      <c r="AH10" t="n">
        <v>384831.8464790708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4.1523</v>
      </c>
      <c r="E11" t="n">
        <v>24.08</v>
      </c>
      <c r="F11" t="n">
        <v>19.33</v>
      </c>
      <c r="G11" t="n">
        <v>21.48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239.35</v>
      </c>
      <c r="Q11" t="n">
        <v>3033.89</v>
      </c>
      <c r="R11" t="n">
        <v>111.5</v>
      </c>
      <c r="S11" t="n">
        <v>56.78</v>
      </c>
      <c r="T11" t="n">
        <v>25365.57</v>
      </c>
      <c r="U11" t="n">
        <v>0.51</v>
      </c>
      <c r="V11" t="n">
        <v>0.83</v>
      </c>
      <c r="W11" t="n">
        <v>2.75</v>
      </c>
      <c r="X11" t="n">
        <v>1.56</v>
      </c>
      <c r="Y11" t="n">
        <v>1</v>
      </c>
      <c r="Z11" t="n">
        <v>10</v>
      </c>
      <c r="AA11" t="n">
        <v>303.979744964771</v>
      </c>
      <c r="AB11" t="n">
        <v>415.9184977006731</v>
      </c>
      <c r="AC11" t="n">
        <v>376.2238200253979</v>
      </c>
      <c r="AD11" t="n">
        <v>303979.744964771</v>
      </c>
      <c r="AE11" t="n">
        <v>415918.4977006731</v>
      </c>
      <c r="AF11" t="n">
        <v>2.164063555071958e-06</v>
      </c>
      <c r="AG11" t="n">
        <v>10</v>
      </c>
      <c r="AH11" t="n">
        <v>376223.8200253979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4.2209</v>
      </c>
      <c r="E12" t="n">
        <v>23.69</v>
      </c>
      <c r="F12" t="n">
        <v>19.14</v>
      </c>
      <c r="G12" t="n">
        <v>23.44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232.61</v>
      </c>
      <c r="Q12" t="n">
        <v>3033.57</v>
      </c>
      <c r="R12" t="n">
        <v>105.7</v>
      </c>
      <c r="S12" t="n">
        <v>56.78</v>
      </c>
      <c r="T12" t="n">
        <v>22494.9</v>
      </c>
      <c r="U12" t="n">
        <v>0.54</v>
      </c>
      <c r="V12" t="n">
        <v>0.84</v>
      </c>
      <c r="W12" t="n">
        <v>2.73</v>
      </c>
      <c r="X12" t="n">
        <v>1.37</v>
      </c>
      <c r="Y12" t="n">
        <v>1</v>
      </c>
      <c r="Z12" t="n">
        <v>10</v>
      </c>
      <c r="AA12" t="n">
        <v>296.3649602560239</v>
      </c>
      <c r="AB12" t="n">
        <v>405.4996133215736</v>
      </c>
      <c r="AC12" t="n">
        <v>366.7992993484435</v>
      </c>
      <c r="AD12" t="n">
        <v>296364.9602560239</v>
      </c>
      <c r="AE12" t="n">
        <v>405499.6133215736</v>
      </c>
      <c r="AF12" t="n">
        <v>2.199815971775456e-06</v>
      </c>
      <c r="AG12" t="n">
        <v>10</v>
      </c>
      <c r="AH12" t="n">
        <v>366799.2993484435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4.2689</v>
      </c>
      <c r="E13" t="n">
        <v>23.43</v>
      </c>
      <c r="F13" t="n">
        <v>19.04</v>
      </c>
      <c r="G13" t="n">
        <v>25.38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</v>
      </c>
      <c r="Q13" t="n">
        <v>3033.55</v>
      </c>
      <c r="R13" t="n">
        <v>102.28</v>
      </c>
      <c r="S13" t="n">
        <v>56.78</v>
      </c>
      <c r="T13" t="n">
        <v>20804.38</v>
      </c>
      <c r="U13" t="n">
        <v>0.5600000000000001</v>
      </c>
      <c r="V13" t="n">
        <v>0.85</v>
      </c>
      <c r="W13" t="n">
        <v>2.73</v>
      </c>
      <c r="X13" t="n">
        <v>1.27</v>
      </c>
      <c r="Y13" t="n">
        <v>1</v>
      </c>
      <c r="Z13" t="n">
        <v>10</v>
      </c>
      <c r="AA13" t="n">
        <v>291.4508367111948</v>
      </c>
      <c r="AB13" t="n">
        <v>398.7758926917082</v>
      </c>
      <c r="AC13" t="n">
        <v>360.7172811786913</v>
      </c>
      <c r="AD13" t="n">
        <v>291450.8367111948</v>
      </c>
      <c r="AE13" t="n">
        <v>398775.8926917082</v>
      </c>
      <c r="AF13" t="n">
        <v>2.224832240022802e-06</v>
      </c>
      <c r="AG13" t="n">
        <v>10</v>
      </c>
      <c r="AH13" t="n">
        <v>360717.2811786913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4.3164</v>
      </c>
      <c r="E14" t="n">
        <v>23.17</v>
      </c>
      <c r="F14" t="n">
        <v>18.94</v>
      </c>
      <c r="G14" t="n">
        <v>27.72</v>
      </c>
      <c r="H14" t="n">
        <v>0.34</v>
      </c>
      <c r="I14" t="n">
        <v>41</v>
      </c>
      <c r="J14" t="n">
        <v>208.77</v>
      </c>
      <c r="K14" t="n">
        <v>55.27</v>
      </c>
      <c r="L14" t="n">
        <v>4</v>
      </c>
      <c r="M14" t="n">
        <v>39</v>
      </c>
      <c r="N14" t="n">
        <v>44.5</v>
      </c>
      <c r="O14" t="n">
        <v>25982.82</v>
      </c>
      <c r="P14" t="n">
        <v>220.02</v>
      </c>
      <c r="Q14" t="n">
        <v>3033.89</v>
      </c>
      <c r="R14" t="n">
        <v>99.18000000000001</v>
      </c>
      <c r="S14" t="n">
        <v>56.78</v>
      </c>
      <c r="T14" t="n">
        <v>19270.84</v>
      </c>
      <c r="U14" t="n">
        <v>0.57</v>
      </c>
      <c r="V14" t="n">
        <v>0.85</v>
      </c>
      <c r="W14" t="n">
        <v>2.72</v>
      </c>
      <c r="X14" t="n">
        <v>1.17</v>
      </c>
      <c r="Y14" t="n">
        <v>1</v>
      </c>
      <c r="Z14" t="n">
        <v>10</v>
      </c>
      <c r="AA14" t="n">
        <v>273.9798623289108</v>
      </c>
      <c r="AB14" t="n">
        <v>374.8713347768755</v>
      </c>
      <c r="AC14" t="n">
        <v>339.0941407209925</v>
      </c>
      <c r="AD14" t="n">
        <v>273979.8623289109</v>
      </c>
      <c r="AE14" t="n">
        <v>374871.3347768754</v>
      </c>
      <c r="AF14" t="n">
        <v>2.249587922142571e-06</v>
      </c>
      <c r="AG14" t="n">
        <v>9</v>
      </c>
      <c r="AH14" t="n">
        <v>339094.1407209925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4.3728</v>
      </c>
      <c r="E15" t="n">
        <v>22.87</v>
      </c>
      <c r="F15" t="n">
        <v>18.8</v>
      </c>
      <c r="G15" t="n">
        <v>30.49</v>
      </c>
      <c r="H15" t="n">
        <v>0.36</v>
      </c>
      <c r="I15" t="n">
        <v>37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213.7</v>
      </c>
      <c r="Q15" t="n">
        <v>3033.82</v>
      </c>
      <c r="R15" t="n">
        <v>94.33</v>
      </c>
      <c r="S15" t="n">
        <v>56.78</v>
      </c>
      <c r="T15" t="n">
        <v>16868.99</v>
      </c>
      <c r="U15" t="n">
        <v>0.6</v>
      </c>
      <c r="V15" t="n">
        <v>0.86</v>
      </c>
      <c r="W15" t="n">
        <v>2.72</v>
      </c>
      <c r="X15" t="n">
        <v>1.04</v>
      </c>
      <c r="Y15" t="n">
        <v>1</v>
      </c>
      <c r="Z15" t="n">
        <v>10</v>
      </c>
      <c r="AA15" t="n">
        <v>267.8023206928092</v>
      </c>
      <c r="AB15" t="n">
        <v>366.4189497764586</v>
      </c>
      <c r="AC15" t="n">
        <v>331.4484394820186</v>
      </c>
      <c r="AD15" t="n">
        <v>267802.3206928092</v>
      </c>
      <c r="AE15" t="n">
        <v>366418.9497764587</v>
      </c>
      <c r="AF15" t="n">
        <v>2.278982037333203e-06</v>
      </c>
      <c r="AG15" t="n">
        <v>9</v>
      </c>
      <c r="AH15" t="n">
        <v>331448.4394820186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4.3947</v>
      </c>
      <c r="E16" t="n">
        <v>22.75</v>
      </c>
      <c r="F16" t="n">
        <v>18.77</v>
      </c>
      <c r="G16" t="n">
        <v>32.18</v>
      </c>
      <c r="H16" t="n">
        <v>0.38</v>
      </c>
      <c r="I16" t="n">
        <v>35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210.98</v>
      </c>
      <c r="Q16" t="n">
        <v>3033.58</v>
      </c>
      <c r="R16" t="n">
        <v>93.79000000000001</v>
      </c>
      <c r="S16" t="n">
        <v>56.78</v>
      </c>
      <c r="T16" t="n">
        <v>16605.72</v>
      </c>
      <c r="U16" t="n">
        <v>0.61</v>
      </c>
      <c r="V16" t="n">
        <v>0.86</v>
      </c>
      <c r="W16" t="n">
        <v>2.71</v>
      </c>
      <c r="X16" t="n">
        <v>1</v>
      </c>
      <c r="Y16" t="n">
        <v>1</v>
      </c>
      <c r="Z16" t="n">
        <v>10</v>
      </c>
      <c r="AA16" t="n">
        <v>265.3682596060552</v>
      </c>
      <c r="AB16" t="n">
        <v>363.0885600143655</v>
      </c>
      <c r="AC16" t="n">
        <v>328.4358974445882</v>
      </c>
      <c r="AD16" t="n">
        <v>265368.2596060552</v>
      </c>
      <c r="AE16" t="n">
        <v>363088.5600143655</v>
      </c>
      <c r="AF16" t="n">
        <v>2.290395709721054e-06</v>
      </c>
      <c r="AG16" t="n">
        <v>9</v>
      </c>
      <c r="AH16" t="n">
        <v>328435.8974445882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4.4231</v>
      </c>
      <c r="E17" t="n">
        <v>22.61</v>
      </c>
      <c r="F17" t="n">
        <v>18.71</v>
      </c>
      <c r="G17" t="n">
        <v>34.01</v>
      </c>
      <c r="H17" t="n">
        <v>0.4</v>
      </c>
      <c r="I17" t="n">
        <v>33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207.25</v>
      </c>
      <c r="Q17" t="n">
        <v>3034.08</v>
      </c>
      <c r="R17" t="n">
        <v>90.94</v>
      </c>
      <c r="S17" t="n">
        <v>56.78</v>
      </c>
      <c r="T17" t="n">
        <v>15194.92</v>
      </c>
      <c r="U17" t="n">
        <v>0.62</v>
      </c>
      <c r="V17" t="n">
        <v>0.86</v>
      </c>
      <c r="W17" t="n">
        <v>2.72</v>
      </c>
      <c r="X17" t="n">
        <v>0.9399999999999999</v>
      </c>
      <c r="Y17" t="n">
        <v>1</v>
      </c>
      <c r="Z17" t="n">
        <v>10</v>
      </c>
      <c r="AA17" t="n">
        <v>262.0780558281669</v>
      </c>
      <c r="AB17" t="n">
        <v>358.5867580519123</v>
      </c>
      <c r="AC17" t="n">
        <v>324.3637411431129</v>
      </c>
      <c r="AD17" t="n">
        <v>262078.0558281669</v>
      </c>
      <c r="AE17" t="n">
        <v>358586.7580519124</v>
      </c>
      <c r="AF17" t="n">
        <v>2.3051970017674e-06</v>
      </c>
      <c r="AG17" t="n">
        <v>9</v>
      </c>
      <c r="AH17" t="n">
        <v>324363.7411431129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4.4491</v>
      </c>
      <c r="E18" t="n">
        <v>22.48</v>
      </c>
      <c r="F18" t="n">
        <v>18.65</v>
      </c>
      <c r="G18" t="n">
        <v>36.11</v>
      </c>
      <c r="H18" t="n">
        <v>0.42</v>
      </c>
      <c r="I18" t="n">
        <v>31</v>
      </c>
      <c r="J18" t="n">
        <v>210.38</v>
      </c>
      <c r="K18" t="n">
        <v>55.27</v>
      </c>
      <c r="L18" t="n">
        <v>5</v>
      </c>
      <c r="M18" t="n">
        <v>12</v>
      </c>
      <c r="N18" t="n">
        <v>45.11</v>
      </c>
      <c r="O18" t="n">
        <v>26180.86</v>
      </c>
      <c r="P18" t="n">
        <v>203.12</v>
      </c>
      <c r="Q18" t="n">
        <v>3033.76</v>
      </c>
      <c r="R18" t="n">
        <v>89.27</v>
      </c>
      <c r="S18" t="n">
        <v>56.78</v>
      </c>
      <c r="T18" t="n">
        <v>14366.45</v>
      </c>
      <c r="U18" t="n">
        <v>0.64</v>
      </c>
      <c r="V18" t="n">
        <v>0.86</v>
      </c>
      <c r="W18" t="n">
        <v>2.72</v>
      </c>
      <c r="X18" t="n">
        <v>0.89</v>
      </c>
      <c r="Y18" t="n">
        <v>1</v>
      </c>
      <c r="Z18" t="n">
        <v>10</v>
      </c>
      <c r="AA18" t="n">
        <v>258.699878732923</v>
      </c>
      <c r="AB18" t="n">
        <v>353.9645871155445</v>
      </c>
      <c r="AC18" t="n">
        <v>320.1827037136543</v>
      </c>
      <c r="AD18" t="n">
        <v>258699.878732923</v>
      </c>
      <c r="AE18" t="n">
        <v>353964.5871155445</v>
      </c>
      <c r="AF18" t="n">
        <v>2.318747480401379e-06</v>
      </c>
      <c r="AG18" t="n">
        <v>9</v>
      </c>
      <c r="AH18" t="n">
        <v>320182.7037136543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4.4486</v>
      </c>
      <c r="E19" t="n">
        <v>22.48</v>
      </c>
      <c r="F19" t="n">
        <v>18.66</v>
      </c>
      <c r="G19" t="n">
        <v>36.11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6</v>
      </c>
      <c r="N19" t="n">
        <v>45.26</v>
      </c>
      <c r="O19" t="n">
        <v>26230.5</v>
      </c>
      <c r="P19" t="n">
        <v>202.87</v>
      </c>
      <c r="Q19" t="n">
        <v>3033.77</v>
      </c>
      <c r="R19" t="n">
        <v>88.83</v>
      </c>
      <c r="S19" t="n">
        <v>56.78</v>
      </c>
      <c r="T19" t="n">
        <v>14145.93</v>
      </c>
      <c r="U19" t="n">
        <v>0.64</v>
      </c>
      <c r="V19" t="n">
        <v>0.86</v>
      </c>
      <c r="W19" t="n">
        <v>2.73</v>
      </c>
      <c r="X19" t="n">
        <v>0.89</v>
      </c>
      <c r="Y19" t="n">
        <v>1</v>
      </c>
      <c r="Z19" t="n">
        <v>10</v>
      </c>
      <c r="AA19" t="n">
        <v>258.6098679475565</v>
      </c>
      <c r="AB19" t="n">
        <v>353.8414303880105</v>
      </c>
      <c r="AC19" t="n">
        <v>320.0713008913447</v>
      </c>
      <c r="AD19" t="n">
        <v>258609.8679475565</v>
      </c>
      <c r="AE19" t="n">
        <v>353841.4303880105</v>
      </c>
      <c r="AF19" t="n">
        <v>2.318486894273803e-06</v>
      </c>
      <c r="AG19" t="n">
        <v>9</v>
      </c>
      <c r="AH19" t="n">
        <v>320071.3008913447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4.4648</v>
      </c>
      <c r="E20" t="n">
        <v>22.4</v>
      </c>
      <c r="F20" t="n">
        <v>18.62</v>
      </c>
      <c r="G20" t="n">
        <v>37.23</v>
      </c>
      <c r="H20" t="n">
        <v>0.46</v>
      </c>
      <c r="I20" t="n">
        <v>30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201.3</v>
      </c>
      <c r="Q20" t="n">
        <v>3033.77</v>
      </c>
      <c r="R20" t="n">
        <v>87.53</v>
      </c>
      <c r="S20" t="n">
        <v>56.78</v>
      </c>
      <c r="T20" t="n">
        <v>13502.3</v>
      </c>
      <c r="U20" t="n">
        <v>0.65</v>
      </c>
      <c r="V20" t="n">
        <v>0.87</v>
      </c>
      <c r="W20" t="n">
        <v>2.73</v>
      </c>
      <c r="X20" t="n">
        <v>0.85</v>
      </c>
      <c r="Y20" t="n">
        <v>1</v>
      </c>
      <c r="Z20" t="n">
        <v>10</v>
      </c>
      <c r="AA20" t="n">
        <v>257.0612786723904</v>
      </c>
      <c r="AB20" t="n">
        <v>351.7225822226248</v>
      </c>
      <c r="AC20" t="n">
        <v>318.1546726211471</v>
      </c>
      <c r="AD20" t="n">
        <v>257061.2786723904</v>
      </c>
      <c r="AE20" t="n">
        <v>351722.5822226248</v>
      </c>
      <c r="AF20" t="n">
        <v>2.326929884807282e-06</v>
      </c>
      <c r="AG20" t="n">
        <v>9</v>
      </c>
      <c r="AH20" t="n">
        <v>318154.6726211471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4.4646</v>
      </c>
      <c r="E21" t="n">
        <v>22.4</v>
      </c>
      <c r="F21" t="n">
        <v>18.62</v>
      </c>
      <c r="G21" t="n">
        <v>37.23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201.7</v>
      </c>
      <c r="Q21" t="n">
        <v>3033.87</v>
      </c>
      <c r="R21" t="n">
        <v>87.48</v>
      </c>
      <c r="S21" t="n">
        <v>56.78</v>
      </c>
      <c r="T21" t="n">
        <v>13477.89</v>
      </c>
      <c r="U21" t="n">
        <v>0.65</v>
      </c>
      <c r="V21" t="n">
        <v>0.87</v>
      </c>
      <c r="W21" t="n">
        <v>2.73</v>
      </c>
      <c r="X21" t="n">
        <v>0.85</v>
      </c>
      <c r="Y21" t="n">
        <v>1</v>
      </c>
      <c r="Z21" t="n">
        <v>10</v>
      </c>
      <c r="AA21" t="n">
        <v>257.285161018576</v>
      </c>
      <c r="AB21" t="n">
        <v>352.028907925668</v>
      </c>
      <c r="AC21" t="n">
        <v>318.4317630290226</v>
      </c>
      <c r="AD21" t="n">
        <v>257285.161018576</v>
      </c>
      <c r="AE21" t="n">
        <v>352028.9079256679</v>
      </c>
      <c r="AF21" t="n">
        <v>2.326825650356251e-06</v>
      </c>
      <c r="AG21" t="n">
        <v>9</v>
      </c>
      <c r="AH21" t="n">
        <v>318431.7630290227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3.5064</v>
      </c>
      <c r="E2" t="n">
        <v>28.52</v>
      </c>
      <c r="F2" t="n">
        <v>22.37</v>
      </c>
      <c r="G2" t="n">
        <v>8.550000000000001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216.64</v>
      </c>
      <c r="Q2" t="n">
        <v>3034.22</v>
      </c>
      <c r="R2" t="n">
        <v>210.6</v>
      </c>
      <c r="S2" t="n">
        <v>56.78</v>
      </c>
      <c r="T2" t="n">
        <v>74400.50999999999</v>
      </c>
      <c r="U2" t="n">
        <v>0.27</v>
      </c>
      <c r="V2" t="n">
        <v>0.72</v>
      </c>
      <c r="W2" t="n">
        <v>2.93</v>
      </c>
      <c r="X2" t="n">
        <v>4.6</v>
      </c>
      <c r="Y2" t="n">
        <v>1</v>
      </c>
      <c r="Z2" t="n">
        <v>10</v>
      </c>
      <c r="AA2" t="n">
        <v>331.2031165996569</v>
      </c>
      <c r="AB2" t="n">
        <v>453.1667157819176</v>
      </c>
      <c r="AC2" t="n">
        <v>409.9171204511708</v>
      </c>
      <c r="AD2" t="n">
        <v>331203.1165996569</v>
      </c>
      <c r="AE2" t="n">
        <v>453166.7157819176</v>
      </c>
      <c r="AF2" t="n">
        <v>1.98462782165407e-06</v>
      </c>
      <c r="AG2" t="n">
        <v>12</v>
      </c>
      <c r="AH2" t="n">
        <v>409917.1204511708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3.8199</v>
      </c>
      <c r="E3" t="n">
        <v>26.18</v>
      </c>
      <c r="F3" t="n">
        <v>21.11</v>
      </c>
      <c r="G3" t="n">
        <v>11.01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197.96</v>
      </c>
      <c r="Q3" t="n">
        <v>3034.24</v>
      </c>
      <c r="R3" t="n">
        <v>169.32</v>
      </c>
      <c r="S3" t="n">
        <v>56.78</v>
      </c>
      <c r="T3" t="n">
        <v>53972.94</v>
      </c>
      <c r="U3" t="n">
        <v>0.34</v>
      </c>
      <c r="V3" t="n">
        <v>0.76</v>
      </c>
      <c r="W3" t="n">
        <v>2.85</v>
      </c>
      <c r="X3" t="n">
        <v>3.34</v>
      </c>
      <c r="Y3" t="n">
        <v>1</v>
      </c>
      <c r="Z3" t="n">
        <v>10</v>
      </c>
      <c r="AA3" t="n">
        <v>288.9222787213185</v>
      </c>
      <c r="AB3" t="n">
        <v>395.3162080978539</v>
      </c>
      <c r="AC3" t="n">
        <v>357.5877840267766</v>
      </c>
      <c r="AD3" t="n">
        <v>288922.2787213185</v>
      </c>
      <c r="AE3" t="n">
        <v>395316.2080978539</v>
      </c>
      <c r="AF3" t="n">
        <v>2.162069306392991e-06</v>
      </c>
      <c r="AG3" t="n">
        <v>11</v>
      </c>
      <c r="AH3" t="n">
        <v>357587.7840267766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4.0442</v>
      </c>
      <c r="E4" t="n">
        <v>24.73</v>
      </c>
      <c r="F4" t="n">
        <v>20.32</v>
      </c>
      <c r="G4" t="n">
        <v>13.7</v>
      </c>
      <c r="H4" t="n">
        <v>0.21</v>
      </c>
      <c r="I4" t="n">
        <v>89</v>
      </c>
      <c r="J4" t="n">
        <v>125.29</v>
      </c>
      <c r="K4" t="n">
        <v>45</v>
      </c>
      <c r="L4" t="n">
        <v>1.5</v>
      </c>
      <c r="M4" t="n">
        <v>87</v>
      </c>
      <c r="N4" t="n">
        <v>18.79</v>
      </c>
      <c r="O4" t="n">
        <v>15686.51</v>
      </c>
      <c r="P4" t="n">
        <v>183.37</v>
      </c>
      <c r="Q4" t="n">
        <v>3033.95</v>
      </c>
      <c r="R4" t="n">
        <v>144.4</v>
      </c>
      <c r="S4" t="n">
        <v>56.78</v>
      </c>
      <c r="T4" t="n">
        <v>41641.93</v>
      </c>
      <c r="U4" t="n">
        <v>0.39</v>
      </c>
      <c r="V4" t="n">
        <v>0.79</v>
      </c>
      <c r="W4" t="n">
        <v>2.79</v>
      </c>
      <c r="X4" t="n">
        <v>2.55</v>
      </c>
      <c r="Y4" t="n">
        <v>1</v>
      </c>
      <c r="Z4" t="n">
        <v>10</v>
      </c>
      <c r="AA4" t="n">
        <v>258.5123565424821</v>
      </c>
      <c r="AB4" t="n">
        <v>353.7080109816881</v>
      </c>
      <c r="AC4" t="n">
        <v>319.9506148459063</v>
      </c>
      <c r="AD4" t="n">
        <v>258512.3565424821</v>
      </c>
      <c r="AE4" t="n">
        <v>353708.0109816881</v>
      </c>
      <c r="AF4" t="n">
        <v>2.289023453209386e-06</v>
      </c>
      <c r="AG4" t="n">
        <v>10</v>
      </c>
      <c r="AH4" t="n">
        <v>319950.6148459063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4.2006</v>
      </c>
      <c r="E5" t="n">
        <v>23.81</v>
      </c>
      <c r="F5" t="n">
        <v>19.83</v>
      </c>
      <c r="G5" t="n">
        <v>16.53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171.46</v>
      </c>
      <c r="Q5" t="n">
        <v>3033.71</v>
      </c>
      <c r="R5" t="n">
        <v>127.75</v>
      </c>
      <c r="S5" t="n">
        <v>56.78</v>
      </c>
      <c r="T5" t="n">
        <v>33400.27</v>
      </c>
      <c r="U5" t="n">
        <v>0.44</v>
      </c>
      <c r="V5" t="n">
        <v>0.8100000000000001</v>
      </c>
      <c r="W5" t="n">
        <v>2.78</v>
      </c>
      <c r="X5" t="n">
        <v>2.07</v>
      </c>
      <c r="Y5" t="n">
        <v>1</v>
      </c>
      <c r="Z5" t="n">
        <v>10</v>
      </c>
      <c r="AA5" t="n">
        <v>244.5856734373441</v>
      </c>
      <c r="AB5" t="n">
        <v>334.6529087551843</v>
      </c>
      <c r="AC5" t="n">
        <v>302.7141048319965</v>
      </c>
      <c r="AD5" t="n">
        <v>244585.6734373441</v>
      </c>
      <c r="AE5" t="n">
        <v>334652.9087551843</v>
      </c>
      <c r="AF5" t="n">
        <v>2.37754609503767e-06</v>
      </c>
      <c r="AG5" t="n">
        <v>10</v>
      </c>
      <c r="AH5" t="n">
        <v>302714.1048319965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4.3172</v>
      </c>
      <c r="E6" t="n">
        <v>23.16</v>
      </c>
      <c r="F6" t="n">
        <v>19.5</v>
      </c>
      <c r="G6" t="n">
        <v>19.5</v>
      </c>
      <c r="H6" t="n">
        <v>0.28</v>
      </c>
      <c r="I6" t="n">
        <v>60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162.46</v>
      </c>
      <c r="Q6" t="n">
        <v>3033.83</v>
      </c>
      <c r="R6" t="n">
        <v>116.58</v>
      </c>
      <c r="S6" t="n">
        <v>56.78</v>
      </c>
      <c r="T6" t="n">
        <v>27876.32</v>
      </c>
      <c r="U6" t="n">
        <v>0.49</v>
      </c>
      <c r="V6" t="n">
        <v>0.83</v>
      </c>
      <c r="W6" t="n">
        <v>2.77</v>
      </c>
      <c r="X6" t="n">
        <v>1.73</v>
      </c>
      <c r="Y6" t="n">
        <v>1</v>
      </c>
      <c r="Z6" t="n">
        <v>10</v>
      </c>
      <c r="AA6" t="n">
        <v>225.0733404819049</v>
      </c>
      <c r="AB6" t="n">
        <v>307.9552739821896</v>
      </c>
      <c r="AC6" t="n">
        <v>278.5644548513622</v>
      </c>
      <c r="AD6" t="n">
        <v>225073.3404819049</v>
      </c>
      <c r="AE6" t="n">
        <v>307955.2739821896</v>
      </c>
      <c r="AF6" t="n">
        <v>2.443541875326532e-06</v>
      </c>
      <c r="AG6" t="n">
        <v>9</v>
      </c>
      <c r="AH6" t="n">
        <v>278564.4548513622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4.375</v>
      </c>
      <c r="E7" t="n">
        <v>22.86</v>
      </c>
      <c r="F7" t="n">
        <v>19.34</v>
      </c>
      <c r="G7" t="n">
        <v>21.49</v>
      </c>
      <c r="H7" t="n">
        <v>0.31</v>
      </c>
      <c r="I7" t="n">
        <v>54</v>
      </c>
      <c r="J7" t="n">
        <v>126.28</v>
      </c>
      <c r="K7" t="n">
        <v>45</v>
      </c>
      <c r="L7" t="n">
        <v>2.25</v>
      </c>
      <c r="M7" t="n">
        <v>19</v>
      </c>
      <c r="N7" t="n">
        <v>19.03</v>
      </c>
      <c r="O7" t="n">
        <v>15808.34</v>
      </c>
      <c r="P7" t="n">
        <v>155.85</v>
      </c>
      <c r="Q7" t="n">
        <v>3033.64</v>
      </c>
      <c r="R7" t="n">
        <v>111.15</v>
      </c>
      <c r="S7" t="n">
        <v>56.78</v>
      </c>
      <c r="T7" t="n">
        <v>25193.57</v>
      </c>
      <c r="U7" t="n">
        <v>0.51</v>
      </c>
      <c r="V7" t="n">
        <v>0.83</v>
      </c>
      <c r="W7" t="n">
        <v>2.78</v>
      </c>
      <c r="X7" t="n">
        <v>1.58</v>
      </c>
      <c r="Y7" t="n">
        <v>1</v>
      </c>
      <c r="Z7" t="n">
        <v>10</v>
      </c>
      <c r="AA7" t="n">
        <v>219.2704717396894</v>
      </c>
      <c r="AB7" t="n">
        <v>300.0155329645933</v>
      </c>
      <c r="AC7" t="n">
        <v>271.3824715729862</v>
      </c>
      <c r="AD7" t="n">
        <v>219270.4717396894</v>
      </c>
      <c r="AE7" t="n">
        <v>300015.5329645933</v>
      </c>
      <c r="AF7" t="n">
        <v>2.476256764697855e-06</v>
      </c>
      <c r="AG7" t="n">
        <v>9</v>
      </c>
      <c r="AH7" t="n">
        <v>271382.4715729862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4.3938</v>
      </c>
      <c r="E8" t="n">
        <v>22.76</v>
      </c>
      <c r="F8" t="n">
        <v>19.3</v>
      </c>
      <c r="G8" t="n">
        <v>22.27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154.68</v>
      </c>
      <c r="Q8" t="n">
        <v>3033.81</v>
      </c>
      <c r="R8" t="n">
        <v>108.63</v>
      </c>
      <c r="S8" t="n">
        <v>56.78</v>
      </c>
      <c r="T8" t="n">
        <v>23941.57</v>
      </c>
      <c r="U8" t="n">
        <v>0.52</v>
      </c>
      <c r="V8" t="n">
        <v>0.84</v>
      </c>
      <c r="W8" t="n">
        <v>2.8</v>
      </c>
      <c r="X8" t="n">
        <v>1.53</v>
      </c>
      <c r="Y8" t="n">
        <v>1</v>
      </c>
      <c r="Z8" t="n">
        <v>10</v>
      </c>
      <c r="AA8" t="n">
        <v>217.9823210737645</v>
      </c>
      <c r="AB8" t="n">
        <v>298.2530283942792</v>
      </c>
      <c r="AC8" t="n">
        <v>269.7881779651717</v>
      </c>
      <c r="AD8" t="n">
        <v>217982.3210737645</v>
      </c>
      <c r="AE8" t="n">
        <v>298253.0283942792</v>
      </c>
      <c r="AF8" t="n">
        <v>2.486897593766727e-06</v>
      </c>
      <c r="AG8" t="n">
        <v>9</v>
      </c>
      <c r="AH8" t="n">
        <v>269788.1779651716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4.3932</v>
      </c>
      <c r="E9" t="n">
        <v>22.76</v>
      </c>
      <c r="F9" t="n">
        <v>19.3</v>
      </c>
      <c r="G9" t="n">
        <v>22.27</v>
      </c>
      <c r="H9" t="n">
        <v>0.38</v>
      </c>
      <c r="I9" t="n">
        <v>52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155.08</v>
      </c>
      <c r="Q9" t="n">
        <v>3033.79</v>
      </c>
      <c r="R9" t="n">
        <v>108.66</v>
      </c>
      <c r="S9" t="n">
        <v>56.78</v>
      </c>
      <c r="T9" t="n">
        <v>23957.5</v>
      </c>
      <c r="U9" t="n">
        <v>0.52</v>
      </c>
      <c r="V9" t="n">
        <v>0.84</v>
      </c>
      <c r="W9" t="n">
        <v>2.81</v>
      </c>
      <c r="X9" t="n">
        <v>1.53</v>
      </c>
      <c r="Y9" t="n">
        <v>1</v>
      </c>
      <c r="Z9" t="n">
        <v>10</v>
      </c>
      <c r="AA9" t="n">
        <v>218.2200651239548</v>
      </c>
      <c r="AB9" t="n">
        <v>298.5783202922767</v>
      </c>
      <c r="AC9" t="n">
        <v>270.0824244609744</v>
      </c>
      <c r="AD9" t="n">
        <v>218220.0651239548</v>
      </c>
      <c r="AE9" t="n">
        <v>298578.3202922767</v>
      </c>
      <c r="AF9" t="n">
        <v>2.486557992838998e-06</v>
      </c>
      <c r="AG9" t="n">
        <v>9</v>
      </c>
      <c r="AH9" t="n">
        <v>270082.4244609744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2.0736</v>
      </c>
      <c r="E2" t="n">
        <v>48.23</v>
      </c>
      <c r="F2" t="n">
        <v>28.13</v>
      </c>
      <c r="G2" t="n">
        <v>4.95</v>
      </c>
      <c r="H2" t="n">
        <v>0.07000000000000001</v>
      </c>
      <c r="I2" t="n">
        <v>341</v>
      </c>
      <c r="J2" t="n">
        <v>263.32</v>
      </c>
      <c r="K2" t="n">
        <v>59.89</v>
      </c>
      <c r="L2" t="n">
        <v>1</v>
      </c>
      <c r="M2" t="n">
        <v>339</v>
      </c>
      <c r="N2" t="n">
        <v>67.43000000000001</v>
      </c>
      <c r="O2" t="n">
        <v>32710.1</v>
      </c>
      <c r="P2" t="n">
        <v>468.82</v>
      </c>
      <c r="Q2" t="n">
        <v>3035.52</v>
      </c>
      <c r="R2" t="n">
        <v>399.46</v>
      </c>
      <c r="S2" t="n">
        <v>56.78</v>
      </c>
      <c r="T2" t="n">
        <v>167914.49</v>
      </c>
      <c r="U2" t="n">
        <v>0.14</v>
      </c>
      <c r="V2" t="n">
        <v>0.57</v>
      </c>
      <c r="W2" t="n">
        <v>3.23</v>
      </c>
      <c r="X2" t="n">
        <v>10.36</v>
      </c>
      <c r="Y2" t="n">
        <v>1</v>
      </c>
      <c r="Z2" t="n">
        <v>10</v>
      </c>
      <c r="AA2" t="n">
        <v>941.958837619581</v>
      </c>
      <c r="AB2" t="n">
        <v>1288.829637922131</v>
      </c>
      <c r="AC2" t="n">
        <v>1165.8255461626</v>
      </c>
      <c r="AD2" t="n">
        <v>941958.837619581</v>
      </c>
      <c r="AE2" t="n">
        <v>1288829.637922131</v>
      </c>
      <c r="AF2" t="n">
        <v>1.037323752016723e-06</v>
      </c>
      <c r="AG2" t="n">
        <v>19</v>
      </c>
      <c r="AH2" t="n">
        <v>1165825.5461626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2.5118</v>
      </c>
      <c r="E3" t="n">
        <v>39.81</v>
      </c>
      <c r="F3" t="n">
        <v>24.88</v>
      </c>
      <c r="G3" t="n">
        <v>6.25</v>
      </c>
      <c r="H3" t="n">
        <v>0.08</v>
      </c>
      <c r="I3" t="n">
        <v>239</v>
      </c>
      <c r="J3" t="n">
        <v>263.79</v>
      </c>
      <c r="K3" t="n">
        <v>59.89</v>
      </c>
      <c r="L3" t="n">
        <v>1.25</v>
      </c>
      <c r="M3" t="n">
        <v>237</v>
      </c>
      <c r="N3" t="n">
        <v>67.65000000000001</v>
      </c>
      <c r="O3" t="n">
        <v>32767.75</v>
      </c>
      <c r="P3" t="n">
        <v>411.51</v>
      </c>
      <c r="Q3" t="n">
        <v>3035.01</v>
      </c>
      <c r="R3" t="n">
        <v>292.85</v>
      </c>
      <c r="S3" t="n">
        <v>56.78</v>
      </c>
      <c r="T3" t="n">
        <v>115116.9</v>
      </c>
      <c r="U3" t="n">
        <v>0.19</v>
      </c>
      <c r="V3" t="n">
        <v>0.65</v>
      </c>
      <c r="W3" t="n">
        <v>3.05</v>
      </c>
      <c r="X3" t="n">
        <v>7.1</v>
      </c>
      <c r="Y3" t="n">
        <v>1</v>
      </c>
      <c r="Z3" t="n">
        <v>10</v>
      </c>
      <c r="AA3" t="n">
        <v>708.5124153065829</v>
      </c>
      <c r="AB3" t="n">
        <v>969.4179439841969</v>
      </c>
      <c r="AC3" t="n">
        <v>876.8980559969741</v>
      </c>
      <c r="AD3" t="n">
        <v>708512.4153065828</v>
      </c>
      <c r="AE3" t="n">
        <v>969417.9439841969</v>
      </c>
      <c r="AF3" t="n">
        <v>1.256534433022572e-06</v>
      </c>
      <c r="AG3" t="n">
        <v>16</v>
      </c>
      <c r="AH3" t="n">
        <v>876898.0559969741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2.8294</v>
      </c>
      <c r="E4" t="n">
        <v>35.34</v>
      </c>
      <c r="F4" t="n">
        <v>23.19</v>
      </c>
      <c r="G4" t="n">
        <v>7.56</v>
      </c>
      <c r="H4" t="n">
        <v>0.1</v>
      </c>
      <c r="I4" t="n">
        <v>184</v>
      </c>
      <c r="J4" t="n">
        <v>264.25</v>
      </c>
      <c r="K4" t="n">
        <v>59.89</v>
      </c>
      <c r="L4" t="n">
        <v>1.5</v>
      </c>
      <c r="M4" t="n">
        <v>182</v>
      </c>
      <c r="N4" t="n">
        <v>67.87</v>
      </c>
      <c r="O4" t="n">
        <v>32825.49</v>
      </c>
      <c r="P4" t="n">
        <v>380.67</v>
      </c>
      <c r="Q4" t="n">
        <v>3034.3</v>
      </c>
      <c r="R4" t="n">
        <v>237.45</v>
      </c>
      <c r="S4" t="n">
        <v>56.78</v>
      </c>
      <c r="T4" t="n">
        <v>87692.96000000001</v>
      </c>
      <c r="U4" t="n">
        <v>0.24</v>
      </c>
      <c r="V4" t="n">
        <v>0.7</v>
      </c>
      <c r="W4" t="n">
        <v>2.96</v>
      </c>
      <c r="X4" t="n">
        <v>5.42</v>
      </c>
      <c r="Y4" t="n">
        <v>1</v>
      </c>
      <c r="Z4" t="n">
        <v>10</v>
      </c>
      <c r="AA4" t="n">
        <v>592.3982340163341</v>
      </c>
      <c r="AB4" t="n">
        <v>810.5453985467349</v>
      </c>
      <c r="AC4" t="n">
        <v>733.1880833170453</v>
      </c>
      <c r="AD4" t="n">
        <v>592398.2340163341</v>
      </c>
      <c r="AE4" t="n">
        <v>810545.3985467348</v>
      </c>
      <c r="AF4" t="n">
        <v>1.415414652756615e-06</v>
      </c>
      <c r="AG4" t="n">
        <v>14</v>
      </c>
      <c r="AH4" t="n">
        <v>733188.0833170454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3.0702</v>
      </c>
      <c r="E5" t="n">
        <v>32.57</v>
      </c>
      <c r="F5" t="n">
        <v>22.13</v>
      </c>
      <c r="G5" t="n">
        <v>8.85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360.73</v>
      </c>
      <c r="Q5" t="n">
        <v>3034.19</v>
      </c>
      <c r="R5" t="n">
        <v>203.06</v>
      </c>
      <c r="S5" t="n">
        <v>56.78</v>
      </c>
      <c r="T5" t="n">
        <v>70667.14</v>
      </c>
      <c r="U5" t="n">
        <v>0.28</v>
      </c>
      <c r="V5" t="n">
        <v>0.73</v>
      </c>
      <c r="W5" t="n">
        <v>2.9</v>
      </c>
      <c r="X5" t="n">
        <v>4.37</v>
      </c>
      <c r="Y5" t="n">
        <v>1</v>
      </c>
      <c r="Z5" t="n">
        <v>10</v>
      </c>
      <c r="AA5" t="n">
        <v>526.7112161880727</v>
      </c>
      <c r="AB5" t="n">
        <v>720.6695228474048</v>
      </c>
      <c r="AC5" t="n">
        <v>651.8898350528758</v>
      </c>
      <c r="AD5" t="n">
        <v>526711.2161880727</v>
      </c>
      <c r="AE5" t="n">
        <v>720669.5228474048</v>
      </c>
      <c r="AF5" t="n">
        <v>1.535875474267816e-06</v>
      </c>
      <c r="AG5" t="n">
        <v>13</v>
      </c>
      <c r="AH5" t="n">
        <v>651889.8350528758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3.2637</v>
      </c>
      <c r="E6" t="n">
        <v>30.64</v>
      </c>
      <c r="F6" t="n">
        <v>21.42</v>
      </c>
      <c r="G6" t="n">
        <v>10.2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346.55</v>
      </c>
      <c r="Q6" t="n">
        <v>3034.09</v>
      </c>
      <c r="R6" t="n">
        <v>179.88</v>
      </c>
      <c r="S6" t="n">
        <v>56.78</v>
      </c>
      <c r="T6" t="n">
        <v>59197.43</v>
      </c>
      <c r="U6" t="n">
        <v>0.32</v>
      </c>
      <c r="V6" t="n">
        <v>0.75</v>
      </c>
      <c r="W6" t="n">
        <v>2.86</v>
      </c>
      <c r="X6" t="n">
        <v>3.65</v>
      </c>
      <c r="Y6" t="n">
        <v>1</v>
      </c>
      <c r="Z6" t="n">
        <v>10</v>
      </c>
      <c r="AA6" t="n">
        <v>479.5772331905436</v>
      </c>
      <c r="AB6" t="n">
        <v>656.178727905613</v>
      </c>
      <c r="AC6" t="n">
        <v>593.5539510669291</v>
      </c>
      <c r="AD6" t="n">
        <v>479577.2331905436</v>
      </c>
      <c r="AE6" t="n">
        <v>656178.7279056129</v>
      </c>
      <c r="AF6" t="n">
        <v>1.63267434869646e-06</v>
      </c>
      <c r="AG6" t="n">
        <v>12</v>
      </c>
      <c r="AH6" t="n">
        <v>593553.9510669291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3.4152</v>
      </c>
      <c r="E7" t="n">
        <v>29.28</v>
      </c>
      <c r="F7" t="n">
        <v>20.92</v>
      </c>
      <c r="G7" t="n">
        <v>11.51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335.91</v>
      </c>
      <c r="Q7" t="n">
        <v>3034.07</v>
      </c>
      <c r="R7" t="n">
        <v>163.72</v>
      </c>
      <c r="S7" t="n">
        <v>56.78</v>
      </c>
      <c r="T7" t="n">
        <v>51204.69</v>
      </c>
      <c r="U7" t="n">
        <v>0.35</v>
      </c>
      <c r="V7" t="n">
        <v>0.77</v>
      </c>
      <c r="W7" t="n">
        <v>2.83</v>
      </c>
      <c r="X7" t="n">
        <v>3.15</v>
      </c>
      <c r="Y7" t="n">
        <v>1</v>
      </c>
      <c r="Z7" t="n">
        <v>10</v>
      </c>
      <c r="AA7" t="n">
        <v>454.6833289968037</v>
      </c>
      <c r="AB7" t="n">
        <v>622.1177899461948</v>
      </c>
      <c r="AC7" t="n">
        <v>562.7437412215313</v>
      </c>
      <c r="AD7" t="n">
        <v>454683.3289968037</v>
      </c>
      <c r="AE7" t="n">
        <v>622117.7899461947</v>
      </c>
      <c r="AF7" t="n">
        <v>1.708462614721988e-06</v>
      </c>
      <c r="AG7" t="n">
        <v>12</v>
      </c>
      <c r="AH7" t="n">
        <v>562743.7412215313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3.5514</v>
      </c>
      <c r="E8" t="n">
        <v>28.16</v>
      </c>
      <c r="F8" t="n">
        <v>20.5</v>
      </c>
      <c r="G8" t="n">
        <v>12.95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326.16</v>
      </c>
      <c r="Q8" t="n">
        <v>3033.64</v>
      </c>
      <c r="R8" t="n">
        <v>150.17</v>
      </c>
      <c r="S8" t="n">
        <v>56.78</v>
      </c>
      <c r="T8" t="n">
        <v>44496.24</v>
      </c>
      <c r="U8" t="n">
        <v>0.38</v>
      </c>
      <c r="V8" t="n">
        <v>0.79</v>
      </c>
      <c r="W8" t="n">
        <v>2.81</v>
      </c>
      <c r="X8" t="n">
        <v>2.74</v>
      </c>
      <c r="Y8" t="n">
        <v>1</v>
      </c>
      <c r="Z8" t="n">
        <v>10</v>
      </c>
      <c r="AA8" t="n">
        <v>423.1201691190864</v>
      </c>
      <c r="AB8" t="n">
        <v>578.9316821331637</v>
      </c>
      <c r="AC8" t="n">
        <v>523.6792549260929</v>
      </c>
      <c r="AD8" t="n">
        <v>423120.1691190863</v>
      </c>
      <c r="AE8" t="n">
        <v>578931.6821331637</v>
      </c>
      <c r="AF8" t="n">
        <v>1.776597016257808e-06</v>
      </c>
      <c r="AG8" t="n">
        <v>11</v>
      </c>
      <c r="AH8" t="n">
        <v>523679.2549260929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3.6566</v>
      </c>
      <c r="E9" t="n">
        <v>27.35</v>
      </c>
      <c r="F9" t="n">
        <v>20.2</v>
      </c>
      <c r="G9" t="n">
        <v>14.26</v>
      </c>
      <c r="H9" t="n">
        <v>0.18</v>
      </c>
      <c r="I9" t="n">
        <v>85</v>
      </c>
      <c r="J9" t="n">
        <v>266.6</v>
      </c>
      <c r="K9" t="n">
        <v>59.89</v>
      </c>
      <c r="L9" t="n">
        <v>2.75</v>
      </c>
      <c r="M9" t="n">
        <v>83</v>
      </c>
      <c r="N9" t="n">
        <v>68.97</v>
      </c>
      <c r="O9" t="n">
        <v>33115.41</v>
      </c>
      <c r="P9" t="n">
        <v>318.72</v>
      </c>
      <c r="Q9" t="n">
        <v>3033.94</v>
      </c>
      <c r="R9" t="n">
        <v>140.13</v>
      </c>
      <c r="S9" t="n">
        <v>56.78</v>
      </c>
      <c r="T9" t="n">
        <v>39525.61</v>
      </c>
      <c r="U9" t="n">
        <v>0.41</v>
      </c>
      <c r="V9" t="n">
        <v>0.8</v>
      </c>
      <c r="W9" t="n">
        <v>2.79</v>
      </c>
      <c r="X9" t="n">
        <v>2.43</v>
      </c>
      <c r="Y9" t="n">
        <v>1</v>
      </c>
      <c r="Z9" t="n">
        <v>10</v>
      </c>
      <c r="AA9" t="n">
        <v>408.4253377813982</v>
      </c>
      <c r="AB9" t="n">
        <v>558.8255656067342</v>
      </c>
      <c r="AC9" t="n">
        <v>505.4920379418341</v>
      </c>
      <c r="AD9" t="n">
        <v>408425.3377813982</v>
      </c>
      <c r="AE9" t="n">
        <v>558825.5656067342</v>
      </c>
      <c r="AF9" t="n">
        <v>1.829223587781805e-06</v>
      </c>
      <c r="AG9" t="n">
        <v>11</v>
      </c>
      <c r="AH9" t="n">
        <v>505492.0379418341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3.7523</v>
      </c>
      <c r="E10" t="n">
        <v>26.65</v>
      </c>
      <c r="F10" t="n">
        <v>19.96</v>
      </c>
      <c r="G10" t="n">
        <v>15.75</v>
      </c>
      <c r="H10" t="n">
        <v>0.2</v>
      </c>
      <c r="I10" t="n">
        <v>76</v>
      </c>
      <c r="J10" t="n">
        <v>267.08</v>
      </c>
      <c r="K10" t="n">
        <v>59.89</v>
      </c>
      <c r="L10" t="n">
        <v>3</v>
      </c>
      <c r="M10" t="n">
        <v>74</v>
      </c>
      <c r="N10" t="n">
        <v>69.19</v>
      </c>
      <c r="O10" t="n">
        <v>33173.65</v>
      </c>
      <c r="P10" t="n">
        <v>312.17</v>
      </c>
      <c r="Q10" t="n">
        <v>3033.95</v>
      </c>
      <c r="R10" t="n">
        <v>132.11</v>
      </c>
      <c r="S10" t="n">
        <v>56.78</v>
      </c>
      <c r="T10" t="n">
        <v>35564.13</v>
      </c>
      <c r="U10" t="n">
        <v>0.43</v>
      </c>
      <c r="V10" t="n">
        <v>0.8100000000000001</v>
      </c>
      <c r="W10" t="n">
        <v>2.78</v>
      </c>
      <c r="X10" t="n">
        <v>2.19</v>
      </c>
      <c r="Y10" t="n">
        <v>1</v>
      </c>
      <c r="Z10" t="n">
        <v>10</v>
      </c>
      <c r="AA10" t="n">
        <v>396.0334210166243</v>
      </c>
      <c r="AB10" t="n">
        <v>541.8703983963866</v>
      </c>
      <c r="AC10" t="n">
        <v>490.1550480933153</v>
      </c>
      <c r="AD10" t="n">
        <v>396033.4210166243</v>
      </c>
      <c r="AE10" t="n">
        <v>541870.3983963865</v>
      </c>
      <c r="AF10" t="n">
        <v>1.877097759786049e-06</v>
      </c>
      <c r="AG10" t="n">
        <v>11</v>
      </c>
      <c r="AH10" t="n">
        <v>490155.0480933153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3.8338</v>
      </c>
      <c r="E11" t="n">
        <v>26.08</v>
      </c>
      <c r="F11" t="n">
        <v>19.74</v>
      </c>
      <c r="G11" t="n">
        <v>17.17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306.41</v>
      </c>
      <c r="Q11" t="n">
        <v>3033.97</v>
      </c>
      <c r="R11" t="n">
        <v>125.16</v>
      </c>
      <c r="S11" t="n">
        <v>56.78</v>
      </c>
      <c r="T11" t="n">
        <v>32123.24</v>
      </c>
      <c r="U11" t="n">
        <v>0.45</v>
      </c>
      <c r="V11" t="n">
        <v>0.82</v>
      </c>
      <c r="W11" t="n">
        <v>2.77</v>
      </c>
      <c r="X11" t="n">
        <v>1.98</v>
      </c>
      <c r="Y11" t="n">
        <v>1</v>
      </c>
      <c r="Z11" t="n">
        <v>10</v>
      </c>
      <c r="AA11" t="n">
        <v>385.7977220611349</v>
      </c>
      <c r="AB11" t="n">
        <v>527.8654635183181</v>
      </c>
      <c r="AC11" t="n">
        <v>477.4867245439601</v>
      </c>
      <c r="AD11" t="n">
        <v>385797.7220611349</v>
      </c>
      <c r="AE11" t="n">
        <v>527865.463518318</v>
      </c>
      <c r="AF11" t="n">
        <v>1.917868345139716e-06</v>
      </c>
      <c r="AG11" t="n">
        <v>11</v>
      </c>
      <c r="AH11" t="n">
        <v>477486.7245439601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3.903</v>
      </c>
      <c r="E12" t="n">
        <v>25.62</v>
      </c>
      <c r="F12" t="n">
        <v>19.58</v>
      </c>
      <c r="G12" t="n">
        <v>18.65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300.99</v>
      </c>
      <c r="Q12" t="n">
        <v>3034.19</v>
      </c>
      <c r="R12" t="n">
        <v>119.87</v>
      </c>
      <c r="S12" t="n">
        <v>56.78</v>
      </c>
      <c r="T12" t="n">
        <v>29508.02</v>
      </c>
      <c r="U12" t="n">
        <v>0.47</v>
      </c>
      <c r="V12" t="n">
        <v>0.82</v>
      </c>
      <c r="W12" t="n">
        <v>2.76</v>
      </c>
      <c r="X12" t="n">
        <v>1.82</v>
      </c>
      <c r="Y12" t="n">
        <v>1</v>
      </c>
      <c r="Z12" t="n">
        <v>10</v>
      </c>
      <c r="AA12" t="n">
        <v>366.2240825756962</v>
      </c>
      <c r="AB12" t="n">
        <v>501.0839464463116</v>
      </c>
      <c r="AC12" t="n">
        <v>453.2611978732108</v>
      </c>
      <c r="AD12" t="n">
        <v>366224.0825756962</v>
      </c>
      <c r="AE12" t="n">
        <v>501083.9464463116</v>
      </c>
      <c r="AF12" t="n">
        <v>1.952485823746755e-06</v>
      </c>
      <c r="AG12" t="n">
        <v>10</v>
      </c>
      <c r="AH12" t="n">
        <v>453261.1978732108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3.9669</v>
      </c>
      <c r="E13" t="n">
        <v>25.21</v>
      </c>
      <c r="F13" t="n">
        <v>19.42</v>
      </c>
      <c r="G13" t="n">
        <v>20.09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296.06</v>
      </c>
      <c r="Q13" t="n">
        <v>3033.84</v>
      </c>
      <c r="R13" t="n">
        <v>115.01</v>
      </c>
      <c r="S13" t="n">
        <v>56.78</v>
      </c>
      <c r="T13" t="n">
        <v>27105.13</v>
      </c>
      <c r="U13" t="n">
        <v>0.49</v>
      </c>
      <c r="V13" t="n">
        <v>0.83</v>
      </c>
      <c r="W13" t="n">
        <v>2.74</v>
      </c>
      <c r="X13" t="n">
        <v>1.66</v>
      </c>
      <c r="Y13" t="n">
        <v>1</v>
      </c>
      <c r="Z13" t="n">
        <v>10</v>
      </c>
      <c r="AA13" t="n">
        <v>358.5618972632309</v>
      </c>
      <c r="AB13" t="n">
        <v>490.6002064700376</v>
      </c>
      <c r="AC13" t="n">
        <v>443.7780113262509</v>
      </c>
      <c r="AD13" t="n">
        <v>358561.8972632309</v>
      </c>
      <c r="AE13" t="n">
        <v>490600.2064700376</v>
      </c>
      <c r="AF13" t="n">
        <v>1.984451963674354e-06</v>
      </c>
      <c r="AG13" t="n">
        <v>10</v>
      </c>
      <c r="AH13" t="n">
        <v>443778.0113262509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4.0179</v>
      </c>
      <c r="E14" t="n">
        <v>24.89</v>
      </c>
      <c r="F14" t="n">
        <v>19.31</v>
      </c>
      <c r="G14" t="n">
        <v>21.45</v>
      </c>
      <c r="H14" t="n">
        <v>0.26</v>
      </c>
      <c r="I14" t="n">
        <v>54</v>
      </c>
      <c r="J14" t="n">
        <v>268.97</v>
      </c>
      <c r="K14" t="n">
        <v>59.89</v>
      </c>
      <c r="L14" t="n">
        <v>4</v>
      </c>
      <c r="M14" t="n">
        <v>52</v>
      </c>
      <c r="N14" t="n">
        <v>70.09</v>
      </c>
      <c r="O14" t="n">
        <v>33407.45</v>
      </c>
      <c r="P14" t="n">
        <v>291.76</v>
      </c>
      <c r="Q14" t="n">
        <v>3033.75</v>
      </c>
      <c r="R14" t="n">
        <v>110.98</v>
      </c>
      <c r="S14" t="n">
        <v>56.78</v>
      </c>
      <c r="T14" t="n">
        <v>25109.83</v>
      </c>
      <c r="U14" t="n">
        <v>0.51</v>
      </c>
      <c r="V14" t="n">
        <v>0.84</v>
      </c>
      <c r="W14" t="n">
        <v>2.74</v>
      </c>
      <c r="X14" t="n">
        <v>1.54</v>
      </c>
      <c r="Y14" t="n">
        <v>1</v>
      </c>
      <c r="Z14" t="n">
        <v>10</v>
      </c>
      <c r="AA14" t="n">
        <v>352.4616102301929</v>
      </c>
      <c r="AB14" t="n">
        <v>482.253524625765</v>
      </c>
      <c r="AC14" t="n">
        <v>436.2279250825541</v>
      </c>
      <c r="AD14" t="n">
        <v>352461.6102301929</v>
      </c>
      <c r="AE14" t="n">
        <v>482253.524625765</v>
      </c>
      <c r="AF14" t="n">
        <v>2.009964845306709e-06</v>
      </c>
      <c r="AG14" t="n">
        <v>10</v>
      </c>
      <c r="AH14" t="n">
        <v>436227.9250825541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4.0693</v>
      </c>
      <c r="E15" t="n">
        <v>24.57</v>
      </c>
      <c r="F15" t="n">
        <v>19.19</v>
      </c>
      <c r="G15" t="n">
        <v>23.03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287.12</v>
      </c>
      <c r="Q15" t="n">
        <v>3033.75</v>
      </c>
      <c r="R15" t="n">
        <v>107.4</v>
      </c>
      <c r="S15" t="n">
        <v>56.78</v>
      </c>
      <c r="T15" t="n">
        <v>23336.69</v>
      </c>
      <c r="U15" t="n">
        <v>0.53</v>
      </c>
      <c r="V15" t="n">
        <v>0.84</v>
      </c>
      <c r="W15" t="n">
        <v>2.73</v>
      </c>
      <c r="X15" t="n">
        <v>1.43</v>
      </c>
      <c r="Y15" t="n">
        <v>1</v>
      </c>
      <c r="Z15" t="n">
        <v>10</v>
      </c>
      <c r="AA15" t="n">
        <v>346.2555344639782</v>
      </c>
      <c r="AB15" t="n">
        <v>473.7620979696904</v>
      </c>
      <c r="AC15" t="n">
        <v>428.5469082687431</v>
      </c>
      <c r="AD15" t="n">
        <v>346255.5344639781</v>
      </c>
      <c r="AE15" t="n">
        <v>473762.0979696904</v>
      </c>
      <c r="AF15" t="n">
        <v>2.035677827971476e-06</v>
      </c>
      <c r="AG15" t="n">
        <v>10</v>
      </c>
      <c r="AH15" t="n">
        <v>428546.9082687431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4.1274</v>
      </c>
      <c r="E16" t="n">
        <v>24.23</v>
      </c>
      <c r="F16" t="n">
        <v>19.05</v>
      </c>
      <c r="G16" t="n">
        <v>24.85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282.27</v>
      </c>
      <c r="Q16" t="n">
        <v>3033.7</v>
      </c>
      <c r="R16" t="n">
        <v>102.68</v>
      </c>
      <c r="S16" t="n">
        <v>56.78</v>
      </c>
      <c r="T16" t="n">
        <v>20999.07</v>
      </c>
      <c r="U16" t="n">
        <v>0.55</v>
      </c>
      <c r="V16" t="n">
        <v>0.85</v>
      </c>
      <c r="W16" t="n">
        <v>2.72</v>
      </c>
      <c r="X16" t="n">
        <v>1.28</v>
      </c>
      <c r="Y16" t="n">
        <v>1</v>
      </c>
      <c r="Z16" t="n">
        <v>10</v>
      </c>
      <c r="AA16" t="n">
        <v>339.6435744298425</v>
      </c>
      <c r="AB16" t="n">
        <v>464.7153225518965</v>
      </c>
      <c r="AC16" t="n">
        <v>420.3635443995943</v>
      </c>
      <c r="AD16" t="n">
        <v>339643.5744298425</v>
      </c>
      <c r="AE16" t="n">
        <v>464715.3225518964</v>
      </c>
      <c r="AF16" t="n">
        <v>2.06474250292912e-06</v>
      </c>
      <c r="AG16" t="n">
        <v>10</v>
      </c>
      <c r="AH16" t="n">
        <v>420363.5443995943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4.1679</v>
      </c>
      <c r="E17" t="n">
        <v>23.99</v>
      </c>
      <c r="F17" t="n">
        <v>18.97</v>
      </c>
      <c r="G17" t="n">
        <v>26.46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277.9</v>
      </c>
      <c r="Q17" t="n">
        <v>3033.62</v>
      </c>
      <c r="R17" t="n">
        <v>99.93000000000001</v>
      </c>
      <c r="S17" t="n">
        <v>56.78</v>
      </c>
      <c r="T17" t="n">
        <v>19638.93</v>
      </c>
      <c r="U17" t="n">
        <v>0.57</v>
      </c>
      <c r="V17" t="n">
        <v>0.85</v>
      </c>
      <c r="W17" t="n">
        <v>2.72</v>
      </c>
      <c r="X17" t="n">
        <v>1.2</v>
      </c>
      <c r="Y17" t="n">
        <v>1</v>
      </c>
      <c r="Z17" t="n">
        <v>10</v>
      </c>
      <c r="AA17" t="n">
        <v>334.627099352453</v>
      </c>
      <c r="AB17" t="n">
        <v>457.8515600397513</v>
      </c>
      <c r="AC17" t="n">
        <v>414.154849748257</v>
      </c>
      <c r="AD17" t="n">
        <v>334627.099352453</v>
      </c>
      <c r="AE17" t="n">
        <v>457851.5600397513</v>
      </c>
      <c r="AF17" t="n">
        <v>2.085002732460697e-06</v>
      </c>
      <c r="AG17" t="n">
        <v>10</v>
      </c>
      <c r="AH17" t="n">
        <v>414154.849748257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4.19</v>
      </c>
      <c r="E18" t="n">
        <v>23.87</v>
      </c>
      <c r="F18" t="n">
        <v>18.94</v>
      </c>
      <c r="G18" t="n">
        <v>27.72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273.39</v>
      </c>
      <c r="Q18" t="n">
        <v>3033.59</v>
      </c>
      <c r="R18" t="n">
        <v>99.05</v>
      </c>
      <c r="S18" t="n">
        <v>56.78</v>
      </c>
      <c r="T18" t="n">
        <v>19205.93</v>
      </c>
      <c r="U18" t="n">
        <v>0.57</v>
      </c>
      <c r="V18" t="n">
        <v>0.85</v>
      </c>
      <c r="W18" t="n">
        <v>2.72</v>
      </c>
      <c r="X18" t="n">
        <v>1.17</v>
      </c>
      <c r="Y18" t="n">
        <v>1</v>
      </c>
      <c r="Z18" t="n">
        <v>10</v>
      </c>
      <c r="AA18" t="n">
        <v>330.7481831685233</v>
      </c>
      <c r="AB18" t="n">
        <v>452.5442557911938</v>
      </c>
      <c r="AC18" t="n">
        <v>409.3540671683338</v>
      </c>
      <c r="AD18" t="n">
        <v>330748.1831685233</v>
      </c>
      <c r="AE18" t="n">
        <v>452544.2557911939</v>
      </c>
      <c r="AF18" t="n">
        <v>2.096058314501385e-06</v>
      </c>
      <c r="AG18" t="n">
        <v>10</v>
      </c>
      <c r="AH18" t="n">
        <v>409354.0671683337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4.2323</v>
      </c>
      <c r="E19" t="n">
        <v>23.63</v>
      </c>
      <c r="F19" t="n">
        <v>18.85</v>
      </c>
      <c r="G19" t="n">
        <v>29.77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270.69</v>
      </c>
      <c r="Q19" t="n">
        <v>3033.79</v>
      </c>
      <c r="R19" t="n">
        <v>96.34999999999999</v>
      </c>
      <c r="S19" t="n">
        <v>56.78</v>
      </c>
      <c r="T19" t="n">
        <v>17873.92</v>
      </c>
      <c r="U19" t="n">
        <v>0.59</v>
      </c>
      <c r="V19" t="n">
        <v>0.86</v>
      </c>
      <c r="W19" t="n">
        <v>2.71</v>
      </c>
      <c r="X19" t="n">
        <v>1.09</v>
      </c>
      <c r="Y19" t="n">
        <v>1</v>
      </c>
      <c r="Z19" t="n">
        <v>10</v>
      </c>
      <c r="AA19" t="n">
        <v>326.7219761328085</v>
      </c>
      <c r="AB19" t="n">
        <v>447.0354217012106</v>
      </c>
      <c r="AC19" t="n">
        <v>404.3709884722012</v>
      </c>
      <c r="AD19" t="n">
        <v>326721.9761328085</v>
      </c>
      <c r="AE19" t="n">
        <v>447035.4217012106</v>
      </c>
      <c r="AF19" t="n">
        <v>2.117218998678809e-06</v>
      </c>
      <c r="AG19" t="n">
        <v>10</v>
      </c>
      <c r="AH19" t="n">
        <v>404370.9884722012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4.2605</v>
      </c>
      <c r="E20" t="n">
        <v>23.47</v>
      </c>
      <c r="F20" t="n">
        <v>18.8</v>
      </c>
      <c r="G20" t="n">
        <v>31.33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266.76</v>
      </c>
      <c r="Q20" t="n">
        <v>3033.45</v>
      </c>
      <c r="R20" t="n">
        <v>94.8</v>
      </c>
      <c r="S20" t="n">
        <v>56.78</v>
      </c>
      <c r="T20" t="n">
        <v>17109.51</v>
      </c>
      <c r="U20" t="n">
        <v>0.6</v>
      </c>
      <c r="V20" t="n">
        <v>0.86</v>
      </c>
      <c r="W20" t="n">
        <v>2.71</v>
      </c>
      <c r="X20" t="n">
        <v>1.03</v>
      </c>
      <c r="Y20" t="n">
        <v>1</v>
      </c>
      <c r="Z20" t="n">
        <v>10</v>
      </c>
      <c r="AA20" t="n">
        <v>322.9050747870518</v>
      </c>
      <c r="AB20" t="n">
        <v>441.8129688901434</v>
      </c>
      <c r="AC20" t="n">
        <v>399.6469592276636</v>
      </c>
      <c r="AD20" t="n">
        <v>322905.0747870518</v>
      </c>
      <c r="AE20" t="n">
        <v>441812.9688901434</v>
      </c>
      <c r="AF20" t="n">
        <v>2.131326121463759e-06</v>
      </c>
      <c r="AG20" t="n">
        <v>10</v>
      </c>
      <c r="AH20" t="n">
        <v>399646.9592276636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4.3013</v>
      </c>
      <c r="E21" t="n">
        <v>23.25</v>
      </c>
      <c r="F21" t="n">
        <v>18.68</v>
      </c>
      <c r="G21" t="n">
        <v>32.96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263.14</v>
      </c>
      <c r="Q21" t="n">
        <v>3033.55</v>
      </c>
      <c r="R21" t="n">
        <v>90.51000000000001</v>
      </c>
      <c r="S21" t="n">
        <v>56.78</v>
      </c>
      <c r="T21" t="n">
        <v>14973.3</v>
      </c>
      <c r="U21" t="n">
        <v>0.63</v>
      </c>
      <c r="V21" t="n">
        <v>0.86</v>
      </c>
      <c r="W21" t="n">
        <v>2.7</v>
      </c>
      <c r="X21" t="n">
        <v>0.91</v>
      </c>
      <c r="Y21" t="n">
        <v>1</v>
      </c>
      <c r="Z21" t="n">
        <v>10</v>
      </c>
      <c r="AA21" t="n">
        <v>307.49805940384</v>
      </c>
      <c r="AB21" t="n">
        <v>420.7324107332856</v>
      </c>
      <c r="AC21" t="n">
        <v>380.5782999545472</v>
      </c>
      <c r="AD21" t="n">
        <v>307498.05940384</v>
      </c>
      <c r="AE21" t="n">
        <v>420732.4107332857</v>
      </c>
      <c r="AF21" t="n">
        <v>2.151736426769644e-06</v>
      </c>
      <c r="AG21" t="n">
        <v>9</v>
      </c>
      <c r="AH21" t="n">
        <v>380578.2999545472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4.3237</v>
      </c>
      <c r="E22" t="n">
        <v>23.13</v>
      </c>
      <c r="F22" t="n">
        <v>18.66</v>
      </c>
      <c r="G22" t="n">
        <v>34.98</v>
      </c>
      <c r="H22" t="n">
        <v>0.39</v>
      </c>
      <c r="I22" t="n">
        <v>32</v>
      </c>
      <c r="J22" t="n">
        <v>272.8</v>
      </c>
      <c r="K22" t="n">
        <v>59.89</v>
      </c>
      <c r="L22" t="n">
        <v>6</v>
      </c>
      <c r="M22" t="n">
        <v>30</v>
      </c>
      <c r="N22" t="n">
        <v>71.91</v>
      </c>
      <c r="O22" t="n">
        <v>33879.33</v>
      </c>
      <c r="P22" t="n">
        <v>258.88</v>
      </c>
      <c r="Q22" t="n">
        <v>3033.57</v>
      </c>
      <c r="R22" t="n">
        <v>89.76000000000001</v>
      </c>
      <c r="S22" t="n">
        <v>56.78</v>
      </c>
      <c r="T22" t="n">
        <v>14606.71</v>
      </c>
      <c r="U22" t="n">
        <v>0.63</v>
      </c>
      <c r="V22" t="n">
        <v>0.86</v>
      </c>
      <c r="W22" t="n">
        <v>2.71</v>
      </c>
      <c r="X22" t="n">
        <v>0.89</v>
      </c>
      <c r="Y22" t="n">
        <v>1</v>
      </c>
      <c r="Z22" t="n">
        <v>10</v>
      </c>
      <c r="AA22" t="n">
        <v>303.9786217877992</v>
      </c>
      <c r="AB22" t="n">
        <v>415.9169609203892</v>
      </c>
      <c r="AC22" t="n">
        <v>376.2224299132673</v>
      </c>
      <c r="AD22" t="n">
        <v>303978.6217877992</v>
      </c>
      <c r="AE22" t="n">
        <v>415916.9609203892</v>
      </c>
      <c r="AF22" t="n">
        <v>2.162942084584639e-06</v>
      </c>
      <c r="AG22" t="n">
        <v>9</v>
      </c>
      <c r="AH22" t="n">
        <v>376222.4299132673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4.3392</v>
      </c>
      <c r="E23" t="n">
        <v>23.05</v>
      </c>
      <c r="F23" t="n">
        <v>18.63</v>
      </c>
      <c r="G23" t="n">
        <v>36.05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254.72</v>
      </c>
      <c r="Q23" t="n">
        <v>3033.59</v>
      </c>
      <c r="R23" t="n">
        <v>88.78</v>
      </c>
      <c r="S23" t="n">
        <v>56.78</v>
      </c>
      <c r="T23" t="n">
        <v>14122.73</v>
      </c>
      <c r="U23" t="n">
        <v>0.64</v>
      </c>
      <c r="V23" t="n">
        <v>0.87</v>
      </c>
      <c r="W23" t="n">
        <v>2.71</v>
      </c>
      <c r="X23" t="n">
        <v>0.86</v>
      </c>
      <c r="Y23" t="n">
        <v>1</v>
      </c>
      <c r="Z23" t="n">
        <v>10</v>
      </c>
      <c r="AA23" t="n">
        <v>300.8380935854113</v>
      </c>
      <c r="AB23" t="n">
        <v>411.6199516835563</v>
      </c>
      <c r="AC23" t="n">
        <v>372.3355212071075</v>
      </c>
      <c r="AD23" t="n">
        <v>300838.0935854113</v>
      </c>
      <c r="AE23" t="n">
        <v>411619.9516835563</v>
      </c>
      <c r="AF23" t="n">
        <v>2.170695999590551e-06</v>
      </c>
      <c r="AG23" t="n">
        <v>9</v>
      </c>
      <c r="AH23" t="n">
        <v>372335.5212071075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4.3697</v>
      </c>
      <c r="E24" t="n">
        <v>22.88</v>
      </c>
      <c r="F24" t="n">
        <v>18.57</v>
      </c>
      <c r="G24" t="n">
        <v>38.41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27</v>
      </c>
      <c r="N24" t="n">
        <v>72.37</v>
      </c>
      <c r="O24" t="n">
        <v>33998.16</v>
      </c>
      <c r="P24" t="n">
        <v>251.64</v>
      </c>
      <c r="Q24" t="n">
        <v>3033.75</v>
      </c>
      <c r="R24" t="n">
        <v>86.81</v>
      </c>
      <c r="S24" t="n">
        <v>56.78</v>
      </c>
      <c r="T24" t="n">
        <v>13147.74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297.5464657071887</v>
      </c>
      <c r="AB24" t="n">
        <v>407.1162012041989</v>
      </c>
      <c r="AC24" t="n">
        <v>368.2616023524464</v>
      </c>
      <c r="AD24" t="n">
        <v>297546.4657071887</v>
      </c>
      <c r="AE24" t="n">
        <v>407116.2012041989</v>
      </c>
      <c r="AF24" t="n">
        <v>2.185953703311861e-06</v>
      </c>
      <c r="AG24" t="n">
        <v>9</v>
      </c>
      <c r="AH24" t="n">
        <v>368261.6023524464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4.4011</v>
      </c>
      <c r="E25" t="n">
        <v>22.72</v>
      </c>
      <c r="F25" t="n">
        <v>18.5</v>
      </c>
      <c r="G25" t="n">
        <v>41.12</v>
      </c>
      <c r="H25" t="n">
        <v>0.44</v>
      </c>
      <c r="I25" t="n">
        <v>27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244.94</v>
      </c>
      <c r="Q25" t="n">
        <v>3033.64</v>
      </c>
      <c r="R25" t="n">
        <v>84.87</v>
      </c>
      <c r="S25" t="n">
        <v>56.78</v>
      </c>
      <c r="T25" t="n">
        <v>12188.28</v>
      </c>
      <c r="U25" t="n">
        <v>0.67</v>
      </c>
      <c r="V25" t="n">
        <v>0.87</v>
      </c>
      <c r="W25" t="n">
        <v>2.7</v>
      </c>
      <c r="X25" t="n">
        <v>0.74</v>
      </c>
      <c r="Y25" t="n">
        <v>1</v>
      </c>
      <c r="Z25" t="n">
        <v>10</v>
      </c>
      <c r="AA25" t="n">
        <v>292.2404295969864</v>
      </c>
      <c r="AB25" t="n">
        <v>399.8562485124279</v>
      </c>
      <c r="AC25" t="n">
        <v>361.6945293561704</v>
      </c>
      <c r="AD25" t="n">
        <v>292240.4295969864</v>
      </c>
      <c r="AE25" t="n">
        <v>399856.2485124279</v>
      </c>
      <c r="AF25" t="n">
        <v>2.201661634356096e-06</v>
      </c>
      <c r="AG25" t="n">
        <v>9</v>
      </c>
      <c r="AH25" t="n">
        <v>361694.5293561704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4.4144</v>
      </c>
      <c r="E26" t="n">
        <v>22.65</v>
      </c>
      <c r="F26" t="n">
        <v>18.49</v>
      </c>
      <c r="G26" t="n">
        <v>42.66</v>
      </c>
      <c r="H26" t="n">
        <v>0.45</v>
      </c>
      <c r="I26" t="n">
        <v>26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242.32</v>
      </c>
      <c r="Q26" t="n">
        <v>3033.58</v>
      </c>
      <c r="R26" t="n">
        <v>84.03</v>
      </c>
      <c r="S26" t="n">
        <v>56.78</v>
      </c>
      <c r="T26" t="n">
        <v>11770.35</v>
      </c>
      <c r="U26" t="n">
        <v>0.68</v>
      </c>
      <c r="V26" t="n">
        <v>0.87</v>
      </c>
      <c r="W26" t="n">
        <v>2.7</v>
      </c>
      <c r="X26" t="n">
        <v>0.72</v>
      </c>
      <c r="Y26" t="n">
        <v>1</v>
      </c>
      <c r="Z26" t="n">
        <v>10</v>
      </c>
      <c r="AA26" t="n">
        <v>290.1958058712489</v>
      </c>
      <c r="AB26" t="n">
        <v>397.0587041284412</v>
      </c>
      <c r="AC26" t="n">
        <v>359.1639786818132</v>
      </c>
      <c r="AD26" t="n">
        <v>290195.8058712489</v>
      </c>
      <c r="AE26" t="n">
        <v>397058.7041284412</v>
      </c>
      <c r="AF26" t="n">
        <v>2.208314993683749e-06</v>
      </c>
      <c r="AG26" t="n">
        <v>9</v>
      </c>
      <c r="AH26" t="n">
        <v>359163.9786818132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4.4292</v>
      </c>
      <c r="E27" t="n">
        <v>22.58</v>
      </c>
      <c r="F27" t="n">
        <v>18.46</v>
      </c>
      <c r="G27" t="n">
        <v>44.31</v>
      </c>
      <c r="H27" t="n">
        <v>0.47</v>
      </c>
      <c r="I27" t="n">
        <v>25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238.3</v>
      </c>
      <c r="Q27" t="n">
        <v>3033.71</v>
      </c>
      <c r="R27" t="n">
        <v>83.16</v>
      </c>
      <c r="S27" t="n">
        <v>56.78</v>
      </c>
      <c r="T27" t="n">
        <v>11340.51</v>
      </c>
      <c r="U27" t="n">
        <v>0.68</v>
      </c>
      <c r="V27" t="n">
        <v>0.87</v>
      </c>
      <c r="W27" t="n">
        <v>2.7</v>
      </c>
      <c r="X27" t="n">
        <v>0.6899999999999999</v>
      </c>
      <c r="Y27" t="n">
        <v>1</v>
      </c>
      <c r="Z27" t="n">
        <v>10</v>
      </c>
      <c r="AA27" t="n">
        <v>287.2737836959687</v>
      </c>
      <c r="AB27" t="n">
        <v>393.0606644777026</v>
      </c>
      <c r="AC27" t="n">
        <v>355.5475063240572</v>
      </c>
      <c r="AD27" t="n">
        <v>287273.7836959687</v>
      </c>
      <c r="AE27" t="n">
        <v>393060.6644777026</v>
      </c>
      <c r="AF27" t="n">
        <v>2.215718731882943e-06</v>
      </c>
      <c r="AG27" t="n">
        <v>9</v>
      </c>
      <c r="AH27" t="n">
        <v>355547.5063240572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4.4249</v>
      </c>
      <c r="E28" t="n">
        <v>22.6</v>
      </c>
      <c r="F28" t="n">
        <v>18.48</v>
      </c>
      <c r="G28" t="n">
        <v>44.36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238.3</v>
      </c>
      <c r="Q28" t="n">
        <v>3033.63</v>
      </c>
      <c r="R28" t="n">
        <v>83.73</v>
      </c>
      <c r="S28" t="n">
        <v>56.78</v>
      </c>
      <c r="T28" t="n">
        <v>11630.14</v>
      </c>
      <c r="U28" t="n">
        <v>0.68</v>
      </c>
      <c r="V28" t="n">
        <v>0.87</v>
      </c>
      <c r="W28" t="n">
        <v>2.71</v>
      </c>
      <c r="X28" t="n">
        <v>0.72</v>
      </c>
      <c r="Y28" t="n">
        <v>1</v>
      </c>
      <c r="Z28" t="n">
        <v>10</v>
      </c>
      <c r="AA28" t="n">
        <v>287.5170919541317</v>
      </c>
      <c r="AB28" t="n">
        <v>393.3935695705241</v>
      </c>
      <c r="AC28" t="n">
        <v>355.848639422055</v>
      </c>
      <c r="AD28" t="n">
        <v>287517.0919541317</v>
      </c>
      <c r="AE28" t="n">
        <v>393393.5695705241</v>
      </c>
      <c r="AF28" t="n">
        <v>2.213567645784529e-06</v>
      </c>
      <c r="AG28" t="n">
        <v>9</v>
      </c>
      <c r="AH28" t="n">
        <v>355848.639422055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4.4458</v>
      </c>
      <c r="E29" t="n">
        <v>22.49</v>
      </c>
      <c r="F29" t="n">
        <v>18.43</v>
      </c>
      <c r="G29" t="n">
        <v>46.07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5</v>
      </c>
      <c r="N29" t="n">
        <v>73.55</v>
      </c>
      <c r="O29" t="n">
        <v>34296.82</v>
      </c>
      <c r="P29" t="n">
        <v>236.65</v>
      </c>
      <c r="Q29" t="n">
        <v>3033.62</v>
      </c>
      <c r="R29" t="n">
        <v>81.7</v>
      </c>
      <c r="S29" t="n">
        <v>56.78</v>
      </c>
      <c r="T29" t="n">
        <v>10616.6</v>
      </c>
      <c r="U29" t="n">
        <v>0.7</v>
      </c>
      <c r="V29" t="n">
        <v>0.88</v>
      </c>
      <c r="W29" t="n">
        <v>2.71</v>
      </c>
      <c r="X29" t="n">
        <v>0.66</v>
      </c>
      <c r="Y29" t="n">
        <v>1</v>
      </c>
      <c r="Z29" t="n">
        <v>10</v>
      </c>
      <c r="AA29" t="n">
        <v>285.5860559514743</v>
      </c>
      <c r="AB29" t="n">
        <v>390.7514409203922</v>
      </c>
      <c r="AC29" t="n">
        <v>353.4586718220409</v>
      </c>
      <c r="AD29" t="n">
        <v>285586.0559514744</v>
      </c>
      <c r="AE29" t="n">
        <v>390751.4409203922</v>
      </c>
      <c r="AF29" t="n">
        <v>2.224022924727985e-06</v>
      </c>
      <c r="AG29" t="n">
        <v>9</v>
      </c>
      <c r="AH29" t="n">
        <v>353458.6718220409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4.4395</v>
      </c>
      <c r="E30" t="n">
        <v>22.53</v>
      </c>
      <c r="F30" t="n">
        <v>18.46</v>
      </c>
      <c r="G30" t="n">
        <v>46.15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236.13</v>
      </c>
      <c r="Q30" t="n">
        <v>3033.76</v>
      </c>
      <c r="R30" t="n">
        <v>82.47</v>
      </c>
      <c r="S30" t="n">
        <v>56.78</v>
      </c>
      <c r="T30" t="n">
        <v>11004.41</v>
      </c>
      <c r="U30" t="n">
        <v>0.6899999999999999</v>
      </c>
      <c r="V30" t="n">
        <v>0.87</v>
      </c>
      <c r="W30" t="n">
        <v>2.72</v>
      </c>
      <c r="X30" t="n">
        <v>0.6899999999999999</v>
      </c>
      <c r="Y30" t="n">
        <v>1</v>
      </c>
      <c r="Z30" t="n">
        <v>10</v>
      </c>
      <c r="AA30" t="n">
        <v>285.6578092612476</v>
      </c>
      <c r="AB30" t="n">
        <v>390.8496169643567</v>
      </c>
      <c r="AC30" t="n">
        <v>353.5474780821604</v>
      </c>
      <c r="AD30" t="n">
        <v>285657.8092612476</v>
      </c>
      <c r="AE30" t="n">
        <v>390849.6169643567</v>
      </c>
      <c r="AF30" t="n">
        <v>2.220871333467517e-06</v>
      </c>
      <c r="AG30" t="n">
        <v>9</v>
      </c>
      <c r="AH30" t="n">
        <v>353547.4780821603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4.441</v>
      </c>
      <c r="E31" t="n">
        <v>22.52</v>
      </c>
      <c r="F31" t="n">
        <v>18.45</v>
      </c>
      <c r="G31" t="n">
        <v>46.13</v>
      </c>
      <c r="H31" t="n">
        <v>0.53</v>
      </c>
      <c r="I31" t="n">
        <v>24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236.35</v>
      </c>
      <c r="Q31" t="n">
        <v>3033.76</v>
      </c>
      <c r="R31" t="n">
        <v>82.36</v>
      </c>
      <c r="S31" t="n">
        <v>56.78</v>
      </c>
      <c r="T31" t="n">
        <v>10945.32</v>
      </c>
      <c r="U31" t="n">
        <v>0.6899999999999999</v>
      </c>
      <c r="V31" t="n">
        <v>0.87</v>
      </c>
      <c r="W31" t="n">
        <v>2.72</v>
      </c>
      <c r="X31" t="n">
        <v>0.6899999999999999</v>
      </c>
      <c r="Y31" t="n">
        <v>1</v>
      </c>
      <c r="Z31" t="n">
        <v>10</v>
      </c>
      <c r="AA31" t="n">
        <v>285.6843215189837</v>
      </c>
      <c r="AB31" t="n">
        <v>390.8858922050294</v>
      </c>
      <c r="AC31" t="n">
        <v>353.5802912647758</v>
      </c>
      <c r="AD31" t="n">
        <v>285684.3215189837</v>
      </c>
      <c r="AE31" t="n">
        <v>390885.8922050294</v>
      </c>
      <c r="AF31" t="n">
        <v>2.221621712339057e-06</v>
      </c>
      <c r="AG31" t="n">
        <v>9</v>
      </c>
      <c r="AH31" t="n">
        <v>353580.2912647758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3.0608</v>
      </c>
      <c r="E2" t="n">
        <v>32.67</v>
      </c>
      <c r="F2" t="n">
        <v>23.81</v>
      </c>
      <c r="G2" t="n">
        <v>7.04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279.35</v>
      </c>
      <c r="Q2" t="n">
        <v>3034.69</v>
      </c>
      <c r="R2" t="n">
        <v>257.5</v>
      </c>
      <c r="S2" t="n">
        <v>56.78</v>
      </c>
      <c r="T2" t="n">
        <v>97624.53999999999</v>
      </c>
      <c r="U2" t="n">
        <v>0.22</v>
      </c>
      <c r="V2" t="n">
        <v>0.68</v>
      </c>
      <c r="W2" t="n">
        <v>3</v>
      </c>
      <c r="X2" t="n">
        <v>6.03</v>
      </c>
      <c r="Y2" t="n">
        <v>1</v>
      </c>
      <c r="Z2" t="n">
        <v>10</v>
      </c>
      <c r="AA2" t="n">
        <v>440.3749031522001</v>
      </c>
      <c r="AB2" t="n">
        <v>602.5403704624108</v>
      </c>
      <c r="AC2" t="n">
        <v>545.0347631761989</v>
      </c>
      <c r="AD2" t="n">
        <v>440374.9031522002</v>
      </c>
      <c r="AE2" t="n">
        <v>602540.3704624109</v>
      </c>
      <c r="AF2" t="n">
        <v>1.662918674055757e-06</v>
      </c>
      <c r="AG2" t="n">
        <v>13</v>
      </c>
      <c r="AH2" t="n">
        <v>545034.7631761989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3.4262</v>
      </c>
      <c r="E3" t="n">
        <v>29.19</v>
      </c>
      <c r="F3" t="n">
        <v>22.09</v>
      </c>
      <c r="G3" t="n">
        <v>8.960000000000001</v>
      </c>
      <c r="H3" t="n">
        <v>0.14</v>
      </c>
      <c r="I3" t="n">
        <v>148</v>
      </c>
      <c r="J3" t="n">
        <v>159.48</v>
      </c>
      <c r="K3" t="n">
        <v>50.28</v>
      </c>
      <c r="L3" t="n">
        <v>1.25</v>
      </c>
      <c r="M3" t="n">
        <v>146</v>
      </c>
      <c r="N3" t="n">
        <v>27.95</v>
      </c>
      <c r="O3" t="n">
        <v>19902.91</v>
      </c>
      <c r="P3" t="n">
        <v>254.31</v>
      </c>
      <c r="Q3" t="n">
        <v>3033.55</v>
      </c>
      <c r="R3" t="n">
        <v>201.75</v>
      </c>
      <c r="S3" t="n">
        <v>56.78</v>
      </c>
      <c r="T3" t="n">
        <v>70023.14</v>
      </c>
      <c r="U3" t="n">
        <v>0.28</v>
      </c>
      <c r="V3" t="n">
        <v>0.73</v>
      </c>
      <c r="W3" t="n">
        <v>2.9</v>
      </c>
      <c r="X3" t="n">
        <v>4.33</v>
      </c>
      <c r="Y3" t="n">
        <v>1</v>
      </c>
      <c r="Z3" t="n">
        <v>10</v>
      </c>
      <c r="AA3" t="n">
        <v>374.2786675612912</v>
      </c>
      <c r="AB3" t="n">
        <v>512.1045849668135</v>
      </c>
      <c r="AC3" t="n">
        <v>463.2300421208791</v>
      </c>
      <c r="AD3" t="n">
        <v>374278.6675612913</v>
      </c>
      <c r="AE3" t="n">
        <v>512104.5849668134</v>
      </c>
      <c r="AF3" t="n">
        <v>1.861438826793595e-06</v>
      </c>
      <c r="AG3" t="n">
        <v>12</v>
      </c>
      <c r="AH3" t="n">
        <v>463230.0421208791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3.6846</v>
      </c>
      <c r="E4" t="n">
        <v>27.14</v>
      </c>
      <c r="F4" t="n">
        <v>21.11</v>
      </c>
      <c r="G4" t="n">
        <v>11.01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238</v>
      </c>
      <c r="Q4" t="n">
        <v>3034.06</v>
      </c>
      <c r="R4" t="n">
        <v>169.55</v>
      </c>
      <c r="S4" t="n">
        <v>56.78</v>
      </c>
      <c r="T4" t="n">
        <v>54086.67</v>
      </c>
      <c r="U4" t="n">
        <v>0.33</v>
      </c>
      <c r="V4" t="n">
        <v>0.76</v>
      </c>
      <c r="W4" t="n">
        <v>2.85</v>
      </c>
      <c r="X4" t="n">
        <v>3.34</v>
      </c>
      <c r="Y4" t="n">
        <v>1</v>
      </c>
      <c r="Z4" t="n">
        <v>10</v>
      </c>
      <c r="AA4" t="n">
        <v>332.8781452087575</v>
      </c>
      <c r="AB4" t="n">
        <v>455.4585638219358</v>
      </c>
      <c r="AC4" t="n">
        <v>411.9902377308785</v>
      </c>
      <c r="AD4" t="n">
        <v>332878.1452087575</v>
      </c>
      <c r="AE4" t="n">
        <v>455458.5638219358</v>
      </c>
      <c r="AF4" t="n">
        <v>2.001826367755437e-06</v>
      </c>
      <c r="AG4" t="n">
        <v>11</v>
      </c>
      <c r="AH4" t="n">
        <v>411990.2377308785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3.8701</v>
      </c>
      <c r="E5" t="n">
        <v>25.84</v>
      </c>
      <c r="F5" t="n">
        <v>20.49</v>
      </c>
      <c r="G5" t="n">
        <v>13.08</v>
      </c>
      <c r="H5" t="n">
        <v>0.19</v>
      </c>
      <c r="I5" t="n">
        <v>94</v>
      </c>
      <c r="J5" t="n">
        <v>160.19</v>
      </c>
      <c r="K5" t="n">
        <v>50.28</v>
      </c>
      <c r="L5" t="n">
        <v>1.75</v>
      </c>
      <c r="M5" t="n">
        <v>92</v>
      </c>
      <c r="N5" t="n">
        <v>28.16</v>
      </c>
      <c r="O5" t="n">
        <v>19990.53</v>
      </c>
      <c r="P5" t="n">
        <v>226.4</v>
      </c>
      <c r="Q5" t="n">
        <v>3034.03</v>
      </c>
      <c r="R5" t="n">
        <v>149.38</v>
      </c>
      <c r="S5" t="n">
        <v>56.78</v>
      </c>
      <c r="T5" t="n">
        <v>44108.66</v>
      </c>
      <c r="U5" t="n">
        <v>0.38</v>
      </c>
      <c r="V5" t="n">
        <v>0.79</v>
      </c>
      <c r="W5" t="n">
        <v>2.81</v>
      </c>
      <c r="X5" t="n">
        <v>2.72</v>
      </c>
      <c r="Y5" t="n">
        <v>1</v>
      </c>
      <c r="Z5" t="n">
        <v>10</v>
      </c>
      <c r="AA5" t="n">
        <v>303.164003319946</v>
      </c>
      <c r="AB5" t="n">
        <v>414.8023639942421</v>
      </c>
      <c r="AC5" t="n">
        <v>375.2142085534051</v>
      </c>
      <c r="AD5" t="n">
        <v>303164.003319946</v>
      </c>
      <c r="AE5" t="n">
        <v>414802.3639942421</v>
      </c>
      <c r="AF5" t="n">
        <v>2.102607671348401e-06</v>
      </c>
      <c r="AG5" t="n">
        <v>10</v>
      </c>
      <c r="AH5" t="n">
        <v>375214.2085534051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4.0157</v>
      </c>
      <c r="E6" t="n">
        <v>24.9</v>
      </c>
      <c r="F6" t="n">
        <v>20.03</v>
      </c>
      <c r="G6" t="n">
        <v>15.21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215.39</v>
      </c>
      <c r="Q6" t="n">
        <v>3034.14</v>
      </c>
      <c r="R6" t="n">
        <v>134.93</v>
      </c>
      <c r="S6" t="n">
        <v>56.78</v>
      </c>
      <c r="T6" t="n">
        <v>36955.45</v>
      </c>
      <c r="U6" t="n">
        <v>0.42</v>
      </c>
      <c r="V6" t="n">
        <v>0.8100000000000001</v>
      </c>
      <c r="W6" t="n">
        <v>2.77</v>
      </c>
      <c r="X6" t="n">
        <v>2.26</v>
      </c>
      <c r="Y6" t="n">
        <v>1</v>
      </c>
      <c r="Z6" t="n">
        <v>10</v>
      </c>
      <c r="AA6" t="n">
        <v>288.0184645804269</v>
      </c>
      <c r="AB6" t="n">
        <v>394.0795697168201</v>
      </c>
      <c r="AC6" t="n">
        <v>356.4691686771959</v>
      </c>
      <c r="AD6" t="n">
        <v>288018.4645804269</v>
      </c>
      <c r="AE6" t="n">
        <v>394079.5697168201</v>
      </c>
      <c r="AF6" t="n">
        <v>2.181711486998727e-06</v>
      </c>
      <c r="AG6" t="n">
        <v>10</v>
      </c>
      <c r="AH6" t="n">
        <v>356469.1686771959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4.1391</v>
      </c>
      <c r="E7" t="n">
        <v>24.16</v>
      </c>
      <c r="F7" t="n">
        <v>19.68</v>
      </c>
      <c r="G7" t="n">
        <v>17.62</v>
      </c>
      <c r="H7" t="n">
        <v>0.25</v>
      </c>
      <c r="I7" t="n">
        <v>67</v>
      </c>
      <c r="J7" t="n">
        <v>160.9</v>
      </c>
      <c r="K7" t="n">
        <v>50.28</v>
      </c>
      <c r="L7" t="n">
        <v>2.25</v>
      </c>
      <c r="M7" t="n">
        <v>65</v>
      </c>
      <c r="N7" t="n">
        <v>28.37</v>
      </c>
      <c r="O7" t="n">
        <v>20078.3</v>
      </c>
      <c r="P7" t="n">
        <v>207.03</v>
      </c>
      <c r="Q7" t="n">
        <v>3033.57</v>
      </c>
      <c r="R7" t="n">
        <v>122.98</v>
      </c>
      <c r="S7" t="n">
        <v>56.78</v>
      </c>
      <c r="T7" t="n">
        <v>31041</v>
      </c>
      <c r="U7" t="n">
        <v>0.46</v>
      </c>
      <c r="V7" t="n">
        <v>0.82</v>
      </c>
      <c r="W7" t="n">
        <v>2.77</v>
      </c>
      <c r="X7" t="n">
        <v>1.91</v>
      </c>
      <c r="Y7" t="n">
        <v>1</v>
      </c>
      <c r="Z7" t="n">
        <v>10</v>
      </c>
      <c r="AA7" t="n">
        <v>276.690320311095</v>
      </c>
      <c r="AB7" t="n">
        <v>378.5799029650666</v>
      </c>
      <c r="AC7" t="n">
        <v>342.4487683663108</v>
      </c>
      <c r="AD7" t="n">
        <v>276690.320311095</v>
      </c>
      <c r="AE7" t="n">
        <v>378579.9029650666</v>
      </c>
      <c r="AF7" t="n">
        <v>2.248754143944127e-06</v>
      </c>
      <c r="AG7" t="n">
        <v>10</v>
      </c>
      <c r="AH7" t="n">
        <v>342448.7683663109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4.2372</v>
      </c>
      <c r="E8" t="n">
        <v>23.6</v>
      </c>
      <c r="F8" t="n">
        <v>19.41</v>
      </c>
      <c r="G8" t="n">
        <v>20.08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198.09</v>
      </c>
      <c r="Q8" t="n">
        <v>3033.47</v>
      </c>
      <c r="R8" t="n">
        <v>114.5</v>
      </c>
      <c r="S8" t="n">
        <v>56.78</v>
      </c>
      <c r="T8" t="n">
        <v>26850.14</v>
      </c>
      <c r="U8" t="n">
        <v>0.5</v>
      </c>
      <c r="V8" t="n">
        <v>0.83</v>
      </c>
      <c r="W8" t="n">
        <v>2.74</v>
      </c>
      <c r="X8" t="n">
        <v>1.64</v>
      </c>
      <c r="Y8" t="n">
        <v>1</v>
      </c>
      <c r="Z8" t="n">
        <v>10</v>
      </c>
      <c r="AA8" t="n">
        <v>266.8675174029563</v>
      </c>
      <c r="AB8" t="n">
        <v>365.1399106746713</v>
      </c>
      <c r="AC8" t="n">
        <v>330.2914700769632</v>
      </c>
      <c r="AD8" t="n">
        <v>266867.5174029563</v>
      </c>
      <c r="AE8" t="n">
        <v>365139.9106746713</v>
      </c>
      <c r="AF8" t="n">
        <v>2.302051426329408e-06</v>
      </c>
      <c r="AG8" t="n">
        <v>10</v>
      </c>
      <c r="AH8" t="n">
        <v>330291.4700769632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4.3163</v>
      </c>
      <c r="E9" t="n">
        <v>23.17</v>
      </c>
      <c r="F9" t="n">
        <v>19.2</v>
      </c>
      <c r="G9" t="n">
        <v>22.59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49</v>
      </c>
      <c r="N9" t="n">
        <v>28.58</v>
      </c>
      <c r="O9" t="n">
        <v>20166.2</v>
      </c>
      <c r="P9" t="n">
        <v>190.67</v>
      </c>
      <c r="Q9" t="n">
        <v>3033.72</v>
      </c>
      <c r="R9" t="n">
        <v>107.65</v>
      </c>
      <c r="S9" t="n">
        <v>56.78</v>
      </c>
      <c r="T9" t="n">
        <v>23456.61</v>
      </c>
      <c r="U9" t="n">
        <v>0.53</v>
      </c>
      <c r="V9" t="n">
        <v>0.84</v>
      </c>
      <c r="W9" t="n">
        <v>2.73</v>
      </c>
      <c r="X9" t="n">
        <v>1.43</v>
      </c>
      <c r="Y9" t="n">
        <v>1</v>
      </c>
      <c r="Z9" t="n">
        <v>10</v>
      </c>
      <c r="AA9" t="n">
        <v>248.9978215180232</v>
      </c>
      <c r="AB9" t="n">
        <v>340.6898044094021</v>
      </c>
      <c r="AC9" t="n">
        <v>308.1748476378139</v>
      </c>
      <c r="AD9" t="n">
        <v>248997.8215180232</v>
      </c>
      <c r="AE9" t="n">
        <v>340689.8044094021</v>
      </c>
      <c r="AF9" t="n">
        <v>2.345026095408672e-06</v>
      </c>
      <c r="AG9" t="n">
        <v>9</v>
      </c>
      <c r="AH9" t="n">
        <v>308174.8476378139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4.3798</v>
      </c>
      <c r="E10" t="n">
        <v>22.83</v>
      </c>
      <c r="F10" t="n">
        <v>19.06</v>
      </c>
      <c r="G10" t="n">
        <v>25.41</v>
      </c>
      <c r="H10" t="n">
        <v>0.33</v>
      </c>
      <c r="I10" t="n">
        <v>45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182.55</v>
      </c>
      <c r="Q10" t="n">
        <v>3033.56</v>
      </c>
      <c r="R10" t="n">
        <v>102.62</v>
      </c>
      <c r="S10" t="n">
        <v>56.78</v>
      </c>
      <c r="T10" t="n">
        <v>20971.25</v>
      </c>
      <c r="U10" t="n">
        <v>0.55</v>
      </c>
      <c r="V10" t="n">
        <v>0.85</v>
      </c>
      <c r="W10" t="n">
        <v>2.74</v>
      </c>
      <c r="X10" t="n">
        <v>1.29</v>
      </c>
      <c r="Y10" t="n">
        <v>1</v>
      </c>
      <c r="Z10" t="n">
        <v>10</v>
      </c>
      <c r="AA10" t="n">
        <v>241.8997353114939</v>
      </c>
      <c r="AB10" t="n">
        <v>330.9778897161707</v>
      </c>
      <c r="AC10" t="n">
        <v>299.3898244521435</v>
      </c>
      <c r="AD10" t="n">
        <v>241899.7353114939</v>
      </c>
      <c r="AE10" t="n">
        <v>330977.8897161707</v>
      </c>
      <c r="AF10" t="n">
        <v>2.379525355668258e-06</v>
      </c>
      <c r="AG10" t="n">
        <v>9</v>
      </c>
      <c r="AH10" t="n">
        <v>299389.8244521435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4.4268</v>
      </c>
      <c r="E11" t="n">
        <v>22.59</v>
      </c>
      <c r="F11" t="n">
        <v>18.94</v>
      </c>
      <c r="G11" t="n">
        <v>27.72</v>
      </c>
      <c r="H11" t="n">
        <v>0.35</v>
      </c>
      <c r="I11" t="n">
        <v>41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177.66</v>
      </c>
      <c r="Q11" t="n">
        <v>3033.68</v>
      </c>
      <c r="R11" t="n">
        <v>98.45</v>
      </c>
      <c r="S11" t="n">
        <v>56.78</v>
      </c>
      <c r="T11" t="n">
        <v>18908.42</v>
      </c>
      <c r="U11" t="n">
        <v>0.58</v>
      </c>
      <c r="V11" t="n">
        <v>0.85</v>
      </c>
      <c r="W11" t="n">
        <v>2.74</v>
      </c>
      <c r="X11" t="n">
        <v>1.18</v>
      </c>
      <c r="Y11" t="n">
        <v>1</v>
      </c>
      <c r="Z11" t="n">
        <v>10</v>
      </c>
      <c r="AA11" t="n">
        <v>237.3482987877312</v>
      </c>
      <c r="AB11" t="n">
        <v>324.7504134691538</v>
      </c>
      <c r="AC11" t="n">
        <v>293.7566897978222</v>
      </c>
      <c r="AD11" t="n">
        <v>237348.2987877312</v>
      </c>
      <c r="AE11" t="n">
        <v>324750.4134691538</v>
      </c>
      <c r="AF11" t="n">
        <v>2.405060241214723e-06</v>
      </c>
      <c r="AG11" t="n">
        <v>9</v>
      </c>
      <c r="AH11" t="n">
        <v>293756.6897978222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4.4361</v>
      </c>
      <c r="E12" t="n">
        <v>22.54</v>
      </c>
      <c r="F12" t="n">
        <v>18.93</v>
      </c>
      <c r="G12" t="n">
        <v>28.39</v>
      </c>
      <c r="H12" t="n">
        <v>0.38</v>
      </c>
      <c r="I12" t="n">
        <v>40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175.21</v>
      </c>
      <c r="Q12" t="n">
        <v>3033.98</v>
      </c>
      <c r="R12" t="n">
        <v>97.14</v>
      </c>
      <c r="S12" t="n">
        <v>56.78</v>
      </c>
      <c r="T12" t="n">
        <v>18256.2</v>
      </c>
      <c r="U12" t="n">
        <v>0.58</v>
      </c>
      <c r="V12" t="n">
        <v>0.85</v>
      </c>
      <c r="W12" t="n">
        <v>2.77</v>
      </c>
      <c r="X12" t="n">
        <v>1.16</v>
      </c>
      <c r="Y12" t="n">
        <v>1</v>
      </c>
      <c r="Z12" t="n">
        <v>10</v>
      </c>
      <c r="AA12" t="n">
        <v>235.6850975924375</v>
      </c>
      <c r="AB12" t="n">
        <v>322.474748218496</v>
      </c>
      <c r="AC12" t="n">
        <v>291.6982108447702</v>
      </c>
      <c r="AD12" t="n">
        <v>235685.0975924375</v>
      </c>
      <c r="AE12" t="n">
        <v>322474.748218496</v>
      </c>
      <c r="AF12" t="n">
        <v>2.4101128887803e-06</v>
      </c>
      <c r="AG12" t="n">
        <v>9</v>
      </c>
      <c r="AH12" t="n">
        <v>291698.2108447702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4.4507</v>
      </c>
      <c r="E13" t="n">
        <v>22.47</v>
      </c>
      <c r="F13" t="n">
        <v>18.89</v>
      </c>
      <c r="G13" t="n">
        <v>29.06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1</v>
      </c>
      <c r="N13" t="n">
        <v>29.01</v>
      </c>
      <c r="O13" t="n">
        <v>20342.46</v>
      </c>
      <c r="P13" t="n">
        <v>175.38</v>
      </c>
      <c r="Q13" t="n">
        <v>3033.68</v>
      </c>
      <c r="R13" t="n">
        <v>95.79000000000001</v>
      </c>
      <c r="S13" t="n">
        <v>56.78</v>
      </c>
      <c r="T13" t="n">
        <v>17590.11</v>
      </c>
      <c r="U13" t="n">
        <v>0.59</v>
      </c>
      <c r="V13" t="n">
        <v>0.85</v>
      </c>
      <c r="W13" t="n">
        <v>2.76</v>
      </c>
      <c r="X13" t="n">
        <v>1.12</v>
      </c>
      <c r="Y13" t="n">
        <v>1</v>
      </c>
      <c r="Z13" t="n">
        <v>10</v>
      </c>
      <c r="AA13" t="n">
        <v>235.2103364333104</v>
      </c>
      <c r="AB13" t="n">
        <v>321.8251590555945</v>
      </c>
      <c r="AC13" t="n">
        <v>291.1106175598716</v>
      </c>
      <c r="AD13" t="n">
        <v>235210.3364333104</v>
      </c>
      <c r="AE13" t="n">
        <v>321825.1590555945</v>
      </c>
      <c r="AF13" t="n">
        <v>2.41804500216282e-06</v>
      </c>
      <c r="AG13" t="n">
        <v>9</v>
      </c>
      <c r="AH13" t="n">
        <v>291110.6175598716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4.45</v>
      </c>
      <c r="E14" t="n">
        <v>22.47</v>
      </c>
      <c r="F14" t="n">
        <v>18.89</v>
      </c>
      <c r="G14" t="n">
        <v>29.06</v>
      </c>
      <c r="H14" t="n">
        <v>0.43</v>
      </c>
      <c r="I14" t="n">
        <v>39</v>
      </c>
      <c r="J14" t="n">
        <v>163.4</v>
      </c>
      <c r="K14" t="n">
        <v>50.28</v>
      </c>
      <c r="L14" t="n">
        <v>4</v>
      </c>
      <c r="M14" t="n">
        <v>0</v>
      </c>
      <c r="N14" t="n">
        <v>29.12</v>
      </c>
      <c r="O14" t="n">
        <v>20386.62</v>
      </c>
      <c r="P14" t="n">
        <v>175.79</v>
      </c>
      <c r="Q14" t="n">
        <v>3033.74</v>
      </c>
      <c r="R14" t="n">
        <v>95.83</v>
      </c>
      <c r="S14" t="n">
        <v>56.78</v>
      </c>
      <c r="T14" t="n">
        <v>17605.92</v>
      </c>
      <c r="U14" t="n">
        <v>0.59</v>
      </c>
      <c r="V14" t="n">
        <v>0.85</v>
      </c>
      <c r="W14" t="n">
        <v>2.77</v>
      </c>
      <c r="X14" t="n">
        <v>1.12</v>
      </c>
      <c r="Y14" t="n">
        <v>1</v>
      </c>
      <c r="Z14" t="n">
        <v>10</v>
      </c>
      <c r="AA14" t="n">
        <v>235.4555414599665</v>
      </c>
      <c r="AB14" t="n">
        <v>322.1606593907475</v>
      </c>
      <c r="AC14" t="n">
        <v>291.4140982139155</v>
      </c>
      <c r="AD14" t="n">
        <v>235455.5414599665</v>
      </c>
      <c r="AE14" t="n">
        <v>322160.6593907475</v>
      </c>
      <c r="AF14" t="n">
        <v>2.417664695356808e-06</v>
      </c>
      <c r="AG14" t="n">
        <v>9</v>
      </c>
      <c r="AH14" t="n">
        <v>291414.0982139155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2.4111</v>
      </c>
      <c r="E2" t="n">
        <v>41.47</v>
      </c>
      <c r="F2" t="n">
        <v>26.3</v>
      </c>
      <c r="G2" t="n">
        <v>5.54</v>
      </c>
      <c r="H2" t="n">
        <v>0.08</v>
      </c>
      <c r="I2" t="n">
        <v>285</v>
      </c>
      <c r="J2" t="n">
        <v>222.93</v>
      </c>
      <c r="K2" t="n">
        <v>56.94</v>
      </c>
      <c r="L2" t="n">
        <v>1</v>
      </c>
      <c r="M2" t="n">
        <v>283</v>
      </c>
      <c r="N2" t="n">
        <v>49.99</v>
      </c>
      <c r="O2" t="n">
        <v>27728.69</v>
      </c>
      <c r="P2" t="n">
        <v>391.95</v>
      </c>
      <c r="Q2" t="n">
        <v>3034.11</v>
      </c>
      <c r="R2" t="n">
        <v>340.23</v>
      </c>
      <c r="S2" t="n">
        <v>56.78</v>
      </c>
      <c r="T2" t="n">
        <v>138576.67</v>
      </c>
      <c r="U2" t="n">
        <v>0.17</v>
      </c>
      <c r="V2" t="n">
        <v>0.61</v>
      </c>
      <c r="W2" t="n">
        <v>3.11</v>
      </c>
      <c r="X2" t="n">
        <v>8.529999999999999</v>
      </c>
      <c r="Y2" t="n">
        <v>1</v>
      </c>
      <c r="Z2" t="n">
        <v>10</v>
      </c>
      <c r="AA2" t="n">
        <v>705.5405059749428</v>
      </c>
      <c r="AB2" t="n">
        <v>965.3516465252608</v>
      </c>
      <c r="AC2" t="n">
        <v>873.2198402604345</v>
      </c>
      <c r="AD2" t="n">
        <v>705540.5059749428</v>
      </c>
      <c r="AE2" t="n">
        <v>965351.6465252608</v>
      </c>
      <c r="AF2" t="n">
        <v>1.238454597219314e-06</v>
      </c>
      <c r="AG2" t="n">
        <v>16</v>
      </c>
      <c r="AH2" t="n">
        <v>873219.8402604344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2.8232</v>
      </c>
      <c r="E3" t="n">
        <v>35.42</v>
      </c>
      <c r="F3" t="n">
        <v>23.81</v>
      </c>
      <c r="G3" t="n">
        <v>7</v>
      </c>
      <c r="H3" t="n">
        <v>0.1</v>
      </c>
      <c r="I3" t="n">
        <v>204</v>
      </c>
      <c r="J3" t="n">
        <v>223.35</v>
      </c>
      <c r="K3" t="n">
        <v>56.94</v>
      </c>
      <c r="L3" t="n">
        <v>1.25</v>
      </c>
      <c r="M3" t="n">
        <v>202</v>
      </c>
      <c r="N3" t="n">
        <v>50.15</v>
      </c>
      <c r="O3" t="n">
        <v>27780.03</v>
      </c>
      <c r="P3" t="n">
        <v>351.38</v>
      </c>
      <c r="Q3" t="n">
        <v>3034.29</v>
      </c>
      <c r="R3" t="n">
        <v>257.88</v>
      </c>
      <c r="S3" t="n">
        <v>56.78</v>
      </c>
      <c r="T3" t="n">
        <v>97808.82000000001</v>
      </c>
      <c r="U3" t="n">
        <v>0.22</v>
      </c>
      <c r="V3" t="n">
        <v>0.68</v>
      </c>
      <c r="W3" t="n">
        <v>3</v>
      </c>
      <c r="X3" t="n">
        <v>6.04</v>
      </c>
      <c r="Y3" t="n">
        <v>1</v>
      </c>
      <c r="Z3" t="n">
        <v>10</v>
      </c>
      <c r="AA3" t="n">
        <v>560.3335616060726</v>
      </c>
      <c r="AB3" t="n">
        <v>766.6730991615052</v>
      </c>
      <c r="AC3" t="n">
        <v>693.5028946099832</v>
      </c>
      <c r="AD3" t="n">
        <v>560333.5616060726</v>
      </c>
      <c r="AE3" t="n">
        <v>766673.0991615052</v>
      </c>
      <c r="AF3" t="n">
        <v>1.450128579847194e-06</v>
      </c>
      <c r="AG3" t="n">
        <v>14</v>
      </c>
      <c r="AH3" t="n">
        <v>693502.8946099832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3.1246</v>
      </c>
      <c r="E4" t="n">
        <v>32</v>
      </c>
      <c r="F4" t="n">
        <v>22.41</v>
      </c>
      <c r="G4" t="n">
        <v>8.51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327.18</v>
      </c>
      <c r="Q4" t="n">
        <v>3034.09</v>
      </c>
      <c r="R4" t="n">
        <v>211.85</v>
      </c>
      <c r="S4" t="n">
        <v>56.78</v>
      </c>
      <c r="T4" t="n">
        <v>75024.25999999999</v>
      </c>
      <c r="U4" t="n">
        <v>0.27</v>
      </c>
      <c r="V4" t="n">
        <v>0.72</v>
      </c>
      <c r="W4" t="n">
        <v>2.93</v>
      </c>
      <c r="X4" t="n">
        <v>4.64</v>
      </c>
      <c r="Y4" t="n">
        <v>1</v>
      </c>
      <c r="Z4" t="n">
        <v>10</v>
      </c>
      <c r="AA4" t="n">
        <v>485.7215785766049</v>
      </c>
      <c r="AB4" t="n">
        <v>664.5856923322093</v>
      </c>
      <c r="AC4" t="n">
        <v>601.1585666079</v>
      </c>
      <c r="AD4" t="n">
        <v>485721.578576605</v>
      </c>
      <c r="AE4" t="n">
        <v>664585.6923322093</v>
      </c>
      <c r="AF4" t="n">
        <v>1.604941825088744e-06</v>
      </c>
      <c r="AG4" t="n">
        <v>13</v>
      </c>
      <c r="AH4" t="n">
        <v>601158.5666079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3.3509</v>
      </c>
      <c r="E5" t="n">
        <v>29.84</v>
      </c>
      <c r="F5" t="n">
        <v>21.52</v>
      </c>
      <c r="G5" t="n">
        <v>10.01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311.15</v>
      </c>
      <c r="Q5" t="n">
        <v>3034.21</v>
      </c>
      <c r="R5" t="n">
        <v>182.78</v>
      </c>
      <c r="S5" t="n">
        <v>56.78</v>
      </c>
      <c r="T5" t="n">
        <v>60633.48</v>
      </c>
      <c r="U5" t="n">
        <v>0.31</v>
      </c>
      <c r="V5" t="n">
        <v>0.75</v>
      </c>
      <c r="W5" t="n">
        <v>2.88</v>
      </c>
      <c r="X5" t="n">
        <v>3.75</v>
      </c>
      <c r="Y5" t="n">
        <v>1</v>
      </c>
      <c r="Z5" t="n">
        <v>10</v>
      </c>
      <c r="AA5" t="n">
        <v>436.7443954158152</v>
      </c>
      <c r="AB5" t="n">
        <v>597.5729496107917</v>
      </c>
      <c r="AC5" t="n">
        <v>540.5414259988394</v>
      </c>
      <c r="AD5" t="n">
        <v>436744.3954158152</v>
      </c>
      <c r="AE5" t="n">
        <v>597572.9496107918</v>
      </c>
      <c r="AF5" t="n">
        <v>1.721180170802622e-06</v>
      </c>
      <c r="AG5" t="n">
        <v>12</v>
      </c>
      <c r="AH5" t="n">
        <v>540541.4259988393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3.5251</v>
      </c>
      <c r="E6" t="n">
        <v>28.37</v>
      </c>
      <c r="F6" t="n">
        <v>20.92</v>
      </c>
      <c r="G6" t="n">
        <v>11.52</v>
      </c>
      <c r="H6" t="n">
        <v>0.16</v>
      </c>
      <c r="I6" t="n">
        <v>109</v>
      </c>
      <c r="J6" t="n">
        <v>224.6</v>
      </c>
      <c r="K6" t="n">
        <v>56.94</v>
      </c>
      <c r="L6" t="n">
        <v>2</v>
      </c>
      <c r="M6" t="n">
        <v>107</v>
      </c>
      <c r="N6" t="n">
        <v>50.65</v>
      </c>
      <c r="O6" t="n">
        <v>27934.37</v>
      </c>
      <c r="P6" t="n">
        <v>299.53</v>
      </c>
      <c r="Q6" t="n">
        <v>3034.11</v>
      </c>
      <c r="R6" t="n">
        <v>163.69</v>
      </c>
      <c r="S6" t="n">
        <v>56.78</v>
      </c>
      <c r="T6" t="n">
        <v>51189.46</v>
      </c>
      <c r="U6" t="n">
        <v>0.35</v>
      </c>
      <c r="V6" t="n">
        <v>0.77</v>
      </c>
      <c r="W6" t="n">
        <v>2.83</v>
      </c>
      <c r="X6" t="n">
        <v>3.16</v>
      </c>
      <c r="Y6" t="n">
        <v>1</v>
      </c>
      <c r="Z6" t="n">
        <v>10</v>
      </c>
      <c r="AA6" t="n">
        <v>400.7237220237218</v>
      </c>
      <c r="AB6" t="n">
        <v>548.287875155774</v>
      </c>
      <c r="AC6" t="n">
        <v>495.960049877772</v>
      </c>
      <c r="AD6" t="n">
        <v>400723.7220237218</v>
      </c>
      <c r="AE6" t="n">
        <v>548287.8751557741</v>
      </c>
      <c r="AF6" t="n">
        <v>1.810657500998634e-06</v>
      </c>
      <c r="AG6" t="n">
        <v>11</v>
      </c>
      <c r="AH6" t="n">
        <v>495960.049877772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3.6672</v>
      </c>
      <c r="E7" t="n">
        <v>27.27</v>
      </c>
      <c r="F7" t="n">
        <v>20.48</v>
      </c>
      <c r="G7" t="n">
        <v>13.07</v>
      </c>
      <c r="H7" t="n">
        <v>0.18</v>
      </c>
      <c r="I7" t="n">
        <v>94</v>
      </c>
      <c r="J7" t="n">
        <v>225.01</v>
      </c>
      <c r="K7" t="n">
        <v>56.94</v>
      </c>
      <c r="L7" t="n">
        <v>2.25</v>
      </c>
      <c r="M7" t="n">
        <v>92</v>
      </c>
      <c r="N7" t="n">
        <v>50.82</v>
      </c>
      <c r="O7" t="n">
        <v>27985.94</v>
      </c>
      <c r="P7" t="n">
        <v>289.6</v>
      </c>
      <c r="Q7" t="n">
        <v>3033.75</v>
      </c>
      <c r="R7" t="n">
        <v>149.53</v>
      </c>
      <c r="S7" t="n">
        <v>56.78</v>
      </c>
      <c r="T7" t="n">
        <v>44180.44</v>
      </c>
      <c r="U7" t="n">
        <v>0.38</v>
      </c>
      <c r="V7" t="n">
        <v>0.79</v>
      </c>
      <c r="W7" t="n">
        <v>2.8</v>
      </c>
      <c r="X7" t="n">
        <v>2.72</v>
      </c>
      <c r="Y7" t="n">
        <v>1</v>
      </c>
      <c r="Z7" t="n">
        <v>10</v>
      </c>
      <c r="AA7" t="n">
        <v>381.7384460445762</v>
      </c>
      <c r="AB7" t="n">
        <v>522.3113829898438</v>
      </c>
      <c r="AC7" t="n">
        <v>472.4627176659225</v>
      </c>
      <c r="AD7" t="n">
        <v>381738.4460445762</v>
      </c>
      <c r="AE7" t="n">
        <v>522311.3829898437</v>
      </c>
      <c r="AF7" t="n">
        <v>1.883646758294003e-06</v>
      </c>
      <c r="AG7" t="n">
        <v>11</v>
      </c>
      <c r="AH7" t="n">
        <v>472462.7176659225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3.7897</v>
      </c>
      <c r="E8" t="n">
        <v>26.39</v>
      </c>
      <c r="F8" t="n">
        <v>20.13</v>
      </c>
      <c r="G8" t="n">
        <v>14.73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281.05</v>
      </c>
      <c r="Q8" t="n">
        <v>3033.96</v>
      </c>
      <c r="R8" t="n">
        <v>137.52</v>
      </c>
      <c r="S8" t="n">
        <v>56.78</v>
      </c>
      <c r="T8" t="n">
        <v>38237.18</v>
      </c>
      <c r="U8" t="n">
        <v>0.41</v>
      </c>
      <c r="V8" t="n">
        <v>0.8</v>
      </c>
      <c r="W8" t="n">
        <v>2.79</v>
      </c>
      <c r="X8" t="n">
        <v>2.36</v>
      </c>
      <c r="Y8" t="n">
        <v>1</v>
      </c>
      <c r="Z8" t="n">
        <v>10</v>
      </c>
      <c r="AA8" t="n">
        <v>366.6200138096626</v>
      </c>
      <c r="AB8" t="n">
        <v>501.6256770278775</v>
      </c>
      <c r="AC8" t="n">
        <v>453.7512264483955</v>
      </c>
      <c r="AD8" t="n">
        <v>366620.0138096625</v>
      </c>
      <c r="AE8" t="n">
        <v>501625.6770278775</v>
      </c>
      <c r="AF8" t="n">
        <v>1.946568531824493e-06</v>
      </c>
      <c r="AG8" t="n">
        <v>11</v>
      </c>
      <c r="AH8" t="n">
        <v>453751.2264483955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3.886</v>
      </c>
      <c r="E9" t="n">
        <v>25.73</v>
      </c>
      <c r="F9" t="n">
        <v>19.87</v>
      </c>
      <c r="G9" t="n">
        <v>16.33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274.44</v>
      </c>
      <c r="Q9" t="n">
        <v>3033.9</v>
      </c>
      <c r="R9" t="n">
        <v>129.24</v>
      </c>
      <c r="S9" t="n">
        <v>56.78</v>
      </c>
      <c r="T9" t="n">
        <v>34141.81</v>
      </c>
      <c r="U9" t="n">
        <v>0.44</v>
      </c>
      <c r="V9" t="n">
        <v>0.8100000000000001</v>
      </c>
      <c r="W9" t="n">
        <v>2.77</v>
      </c>
      <c r="X9" t="n">
        <v>2.1</v>
      </c>
      <c r="Y9" t="n">
        <v>1</v>
      </c>
      <c r="Z9" t="n">
        <v>10</v>
      </c>
      <c r="AA9" t="n">
        <v>344.8054735386097</v>
      </c>
      <c r="AB9" t="n">
        <v>471.7780606394283</v>
      </c>
      <c r="AC9" t="n">
        <v>426.7522246766673</v>
      </c>
      <c r="AD9" t="n">
        <v>344805.4735386097</v>
      </c>
      <c r="AE9" t="n">
        <v>471778.0606394283</v>
      </c>
      <c r="AF9" t="n">
        <v>1.996032750526422e-06</v>
      </c>
      <c r="AG9" t="n">
        <v>10</v>
      </c>
      <c r="AH9" t="n">
        <v>426752.2246766672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3.98</v>
      </c>
      <c r="E10" t="n">
        <v>25.13</v>
      </c>
      <c r="F10" t="n">
        <v>19.61</v>
      </c>
      <c r="G10" t="n">
        <v>18.1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267.73</v>
      </c>
      <c r="Q10" t="n">
        <v>3033.89</v>
      </c>
      <c r="R10" t="n">
        <v>121.07</v>
      </c>
      <c r="S10" t="n">
        <v>56.78</v>
      </c>
      <c r="T10" t="n">
        <v>30096.4</v>
      </c>
      <c r="U10" t="n">
        <v>0.47</v>
      </c>
      <c r="V10" t="n">
        <v>0.82</v>
      </c>
      <c r="W10" t="n">
        <v>2.76</v>
      </c>
      <c r="X10" t="n">
        <v>1.85</v>
      </c>
      <c r="Y10" t="n">
        <v>1</v>
      </c>
      <c r="Z10" t="n">
        <v>10</v>
      </c>
      <c r="AA10" t="n">
        <v>334.3151028543265</v>
      </c>
      <c r="AB10" t="n">
        <v>457.4246726667004</v>
      </c>
      <c r="AC10" t="n">
        <v>413.76870390695</v>
      </c>
      <c r="AD10" t="n">
        <v>334315.1028543265</v>
      </c>
      <c r="AE10" t="n">
        <v>457424.6726667004</v>
      </c>
      <c r="AF10" t="n">
        <v>2.04431558082737e-06</v>
      </c>
      <c r="AG10" t="n">
        <v>10</v>
      </c>
      <c r="AH10" t="n">
        <v>413768.70390695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4.0519</v>
      </c>
      <c r="E11" t="n">
        <v>24.68</v>
      </c>
      <c r="F11" t="n">
        <v>19.43</v>
      </c>
      <c r="G11" t="n">
        <v>19.76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261.28</v>
      </c>
      <c r="Q11" t="n">
        <v>3033.77</v>
      </c>
      <c r="R11" t="n">
        <v>115.4</v>
      </c>
      <c r="S11" t="n">
        <v>56.78</v>
      </c>
      <c r="T11" t="n">
        <v>27290.45</v>
      </c>
      <c r="U11" t="n">
        <v>0.49</v>
      </c>
      <c r="V11" t="n">
        <v>0.83</v>
      </c>
      <c r="W11" t="n">
        <v>2.74</v>
      </c>
      <c r="X11" t="n">
        <v>1.66</v>
      </c>
      <c r="Y11" t="n">
        <v>1</v>
      </c>
      <c r="Z11" t="n">
        <v>10</v>
      </c>
      <c r="AA11" t="n">
        <v>325.8926723945284</v>
      </c>
      <c r="AB11" t="n">
        <v>445.9007317401969</v>
      </c>
      <c r="AC11" t="n">
        <v>403.3445917285193</v>
      </c>
      <c r="AD11" t="n">
        <v>325892.6723945284</v>
      </c>
      <c r="AE11" t="n">
        <v>445900.7317401969</v>
      </c>
      <c r="AF11" t="n">
        <v>2.081246809536287e-06</v>
      </c>
      <c r="AG11" t="n">
        <v>10</v>
      </c>
      <c r="AH11" t="n">
        <v>403344.5917285193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4.1041</v>
      </c>
      <c r="E12" t="n">
        <v>24.37</v>
      </c>
      <c r="F12" t="n">
        <v>19.34</v>
      </c>
      <c r="G12" t="n">
        <v>21.48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256.64</v>
      </c>
      <c r="Q12" t="n">
        <v>3033.63</v>
      </c>
      <c r="R12" t="n">
        <v>111.76</v>
      </c>
      <c r="S12" t="n">
        <v>56.78</v>
      </c>
      <c r="T12" t="n">
        <v>25496.2</v>
      </c>
      <c r="U12" t="n">
        <v>0.51</v>
      </c>
      <c r="V12" t="n">
        <v>0.83</v>
      </c>
      <c r="W12" t="n">
        <v>2.75</v>
      </c>
      <c r="X12" t="n">
        <v>1.57</v>
      </c>
      <c r="Y12" t="n">
        <v>1</v>
      </c>
      <c r="Z12" t="n">
        <v>10</v>
      </c>
      <c r="AA12" t="n">
        <v>320.114703486241</v>
      </c>
      <c r="AB12" t="n">
        <v>437.9950597738803</v>
      </c>
      <c r="AC12" t="n">
        <v>396.1934259989875</v>
      </c>
      <c r="AD12" t="n">
        <v>320114.7034862409</v>
      </c>
      <c r="AE12" t="n">
        <v>437995.0597738803</v>
      </c>
      <c r="AF12" t="n">
        <v>2.108059189767238e-06</v>
      </c>
      <c r="AG12" t="n">
        <v>10</v>
      </c>
      <c r="AH12" t="n">
        <v>396193.4259989875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4.1593</v>
      </c>
      <c r="E13" t="n">
        <v>24.04</v>
      </c>
      <c r="F13" t="n">
        <v>19.19</v>
      </c>
      <c r="G13" t="n">
        <v>23.02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251.91</v>
      </c>
      <c r="Q13" t="n">
        <v>3033.69</v>
      </c>
      <c r="R13" t="n">
        <v>107.12</v>
      </c>
      <c r="S13" t="n">
        <v>56.78</v>
      </c>
      <c r="T13" t="n">
        <v>23196.12</v>
      </c>
      <c r="U13" t="n">
        <v>0.53</v>
      </c>
      <c r="V13" t="n">
        <v>0.84</v>
      </c>
      <c r="W13" t="n">
        <v>2.73</v>
      </c>
      <c r="X13" t="n">
        <v>1.42</v>
      </c>
      <c r="Y13" t="n">
        <v>1</v>
      </c>
      <c r="Z13" t="n">
        <v>10</v>
      </c>
      <c r="AA13" t="n">
        <v>314.0966910734121</v>
      </c>
      <c r="AB13" t="n">
        <v>429.7609496946778</v>
      </c>
      <c r="AC13" t="n">
        <v>388.7451678290982</v>
      </c>
      <c r="AD13" t="n">
        <v>314096.6910734121</v>
      </c>
      <c r="AE13" t="n">
        <v>429760.9496946778</v>
      </c>
      <c r="AF13" t="n">
        <v>2.136412511390774e-06</v>
      </c>
      <c r="AG13" t="n">
        <v>10</v>
      </c>
      <c r="AH13" t="n">
        <v>388745.1678290982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4.2239</v>
      </c>
      <c r="E14" t="n">
        <v>23.68</v>
      </c>
      <c r="F14" t="n">
        <v>19.04</v>
      </c>
      <c r="G14" t="n">
        <v>25.39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245.68</v>
      </c>
      <c r="Q14" t="n">
        <v>3033.48</v>
      </c>
      <c r="R14" t="n">
        <v>102.58</v>
      </c>
      <c r="S14" t="n">
        <v>56.78</v>
      </c>
      <c r="T14" t="n">
        <v>20955.1</v>
      </c>
      <c r="U14" t="n">
        <v>0.55</v>
      </c>
      <c r="V14" t="n">
        <v>0.85</v>
      </c>
      <c r="W14" t="n">
        <v>2.72</v>
      </c>
      <c r="X14" t="n">
        <v>1.27</v>
      </c>
      <c r="Y14" t="n">
        <v>1</v>
      </c>
      <c r="Z14" t="n">
        <v>10</v>
      </c>
      <c r="AA14" t="n">
        <v>306.9332213359146</v>
      </c>
      <c r="AB14" t="n">
        <v>419.9595743698532</v>
      </c>
      <c r="AC14" t="n">
        <v>379.8792220089581</v>
      </c>
      <c r="AD14" t="n">
        <v>306933.2213359146</v>
      </c>
      <c r="AE14" t="n">
        <v>419959.5743698531</v>
      </c>
      <c r="AF14" t="n">
        <v>2.169594116044404e-06</v>
      </c>
      <c r="AG14" t="n">
        <v>10</v>
      </c>
      <c r="AH14" t="n">
        <v>379879.2220089581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4.2613</v>
      </c>
      <c r="E15" t="n">
        <v>23.47</v>
      </c>
      <c r="F15" t="n">
        <v>18.96</v>
      </c>
      <c r="G15" t="n">
        <v>27.09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240.59</v>
      </c>
      <c r="Q15" t="n">
        <v>3033.58</v>
      </c>
      <c r="R15" t="n">
        <v>99.53</v>
      </c>
      <c r="S15" t="n">
        <v>56.78</v>
      </c>
      <c r="T15" t="n">
        <v>19444.56</v>
      </c>
      <c r="U15" t="n">
        <v>0.57</v>
      </c>
      <c r="V15" t="n">
        <v>0.85</v>
      </c>
      <c r="W15" t="n">
        <v>2.73</v>
      </c>
      <c r="X15" t="n">
        <v>1.2</v>
      </c>
      <c r="Y15" t="n">
        <v>1</v>
      </c>
      <c r="Z15" t="n">
        <v>10</v>
      </c>
      <c r="AA15" t="n">
        <v>302.0639242505791</v>
      </c>
      <c r="AB15" t="n">
        <v>413.297187279471</v>
      </c>
      <c r="AC15" t="n">
        <v>373.852683791763</v>
      </c>
      <c r="AD15" t="n">
        <v>302063.9242505791</v>
      </c>
      <c r="AE15" t="n">
        <v>413297.187279471</v>
      </c>
      <c r="AF15" t="n">
        <v>2.188804518738611e-06</v>
      </c>
      <c r="AG15" t="n">
        <v>10</v>
      </c>
      <c r="AH15" t="n">
        <v>373852.683791763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4.3022</v>
      </c>
      <c r="E16" t="n">
        <v>23.24</v>
      </c>
      <c r="F16" t="n">
        <v>18.87</v>
      </c>
      <c r="G16" t="n">
        <v>29.03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235.42</v>
      </c>
      <c r="Q16" t="n">
        <v>3033.65</v>
      </c>
      <c r="R16" t="n">
        <v>96.72</v>
      </c>
      <c r="S16" t="n">
        <v>56.78</v>
      </c>
      <c r="T16" t="n">
        <v>18050.41</v>
      </c>
      <c r="U16" t="n">
        <v>0.59</v>
      </c>
      <c r="V16" t="n">
        <v>0.86</v>
      </c>
      <c r="W16" t="n">
        <v>2.72</v>
      </c>
      <c r="X16" t="n">
        <v>1.11</v>
      </c>
      <c r="Y16" t="n">
        <v>1</v>
      </c>
      <c r="Z16" t="n">
        <v>10</v>
      </c>
      <c r="AA16" t="n">
        <v>286.3333216386081</v>
      </c>
      <c r="AB16" t="n">
        <v>391.7738828005639</v>
      </c>
      <c r="AC16" t="n">
        <v>354.3835332841753</v>
      </c>
      <c r="AD16" t="n">
        <v>286333.3216386081</v>
      </c>
      <c r="AE16" t="n">
        <v>391773.8828005639</v>
      </c>
      <c r="AF16" t="n">
        <v>2.209812686390832e-06</v>
      </c>
      <c r="AG16" t="n">
        <v>9</v>
      </c>
      <c r="AH16" t="n">
        <v>354383.5332841753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4.3394</v>
      </c>
      <c r="E17" t="n">
        <v>23.04</v>
      </c>
      <c r="F17" t="n">
        <v>18.8</v>
      </c>
      <c r="G17" t="n">
        <v>31.34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34</v>
      </c>
      <c r="N17" t="n">
        <v>52.53</v>
      </c>
      <c r="O17" t="n">
        <v>28504.87</v>
      </c>
      <c r="P17" t="n">
        <v>230.9</v>
      </c>
      <c r="Q17" t="n">
        <v>3033.46</v>
      </c>
      <c r="R17" t="n">
        <v>94.62</v>
      </c>
      <c r="S17" t="n">
        <v>56.78</v>
      </c>
      <c r="T17" t="n">
        <v>17018.92</v>
      </c>
      <c r="U17" t="n">
        <v>0.6</v>
      </c>
      <c r="V17" t="n">
        <v>0.86</v>
      </c>
      <c r="W17" t="n">
        <v>2.72</v>
      </c>
      <c r="X17" t="n">
        <v>1.04</v>
      </c>
      <c r="Y17" t="n">
        <v>1</v>
      </c>
      <c r="Z17" t="n">
        <v>10</v>
      </c>
      <c r="AA17" t="n">
        <v>281.992669571141</v>
      </c>
      <c r="AB17" t="n">
        <v>385.8348111458014</v>
      </c>
      <c r="AC17" t="n">
        <v>349.0112782926038</v>
      </c>
      <c r="AD17" t="n">
        <v>281992.669571141</v>
      </c>
      <c r="AE17" t="n">
        <v>385834.8111458014</v>
      </c>
      <c r="AF17" t="n">
        <v>2.228920359658867e-06</v>
      </c>
      <c r="AG17" t="n">
        <v>9</v>
      </c>
      <c r="AH17" t="n">
        <v>349011.2782926038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4.3738</v>
      </c>
      <c r="E18" t="n">
        <v>22.86</v>
      </c>
      <c r="F18" t="n">
        <v>18.71</v>
      </c>
      <c r="G18" t="n">
        <v>33.02</v>
      </c>
      <c r="H18" t="n">
        <v>0.39</v>
      </c>
      <c r="I18" t="n">
        <v>34</v>
      </c>
      <c r="J18" t="n">
        <v>229.65</v>
      </c>
      <c r="K18" t="n">
        <v>56.94</v>
      </c>
      <c r="L18" t="n">
        <v>5</v>
      </c>
      <c r="M18" t="n">
        <v>31</v>
      </c>
      <c r="N18" t="n">
        <v>52.7</v>
      </c>
      <c r="O18" t="n">
        <v>28557.1</v>
      </c>
      <c r="P18" t="n">
        <v>226.75</v>
      </c>
      <c r="Q18" t="n">
        <v>3033.51</v>
      </c>
      <c r="R18" t="n">
        <v>91.5</v>
      </c>
      <c r="S18" t="n">
        <v>56.78</v>
      </c>
      <c r="T18" t="n">
        <v>15469.51</v>
      </c>
      <c r="U18" t="n">
        <v>0.62</v>
      </c>
      <c r="V18" t="n">
        <v>0.86</v>
      </c>
      <c r="W18" t="n">
        <v>2.71</v>
      </c>
      <c r="X18" t="n">
        <v>0.95</v>
      </c>
      <c r="Y18" t="n">
        <v>1</v>
      </c>
      <c r="Z18" t="n">
        <v>10</v>
      </c>
      <c r="AA18" t="n">
        <v>277.9870722674227</v>
      </c>
      <c r="AB18" t="n">
        <v>380.3541762003729</v>
      </c>
      <c r="AC18" t="n">
        <v>344.0537074542476</v>
      </c>
      <c r="AD18" t="n">
        <v>277987.0722674227</v>
      </c>
      <c r="AE18" t="n">
        <v>380354.1762003729</v>
      </c>
      <c r="AF18" t="n">
        <v>2.24658982096049e-06</v>
      </c>
      <c r="AG18" t="n">
        <v>9</v>
      </c>
      <c r="AH18" t="n">
        <v>344053.7074542476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4.3976</v>
      </c>
      <c r="E19" t="n">
        <v>22.74</v>
      </c>
      <c r="F19" t="n">
        <v>18.67</v>
      </c>
      <c r="G19" t="n">
        <v>35.01</v>
      </c>
      <c r="H19" t="n">
        <v>0.41</v>
      </c>
      <c r="I19" t="n">
        <v>32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221.4</v>
      </c>
      <c r="Q19" t="n">
        <v>3033.55</v>
      </c>
      <c r="R19" t="n">
        <v>90.04000000000001</v>
      </c>
      <c r="S19" t="n">
        <v>56.78</v>
      </c>
      <c r="T19" t="n">
        <v>14749.24</v>
      </c>
      <c r="U19" t="n">
        <v>0.63</v>
      </c>
      <c r="V19" t="n">
        <v>0.86</v>
      </c>
      <c r="W19" t="n">
        <v>2.72</v>
      </c>
      <c r="X19" t="n">
        <v>0.91</v>
      </c>
      <c r="Y19" t="n">
        <v>1</v>
      </c>
      <c r="Z19" t="n">
        <v>10</v>
      </c>
      <c r="AA19" t="n">
        <v>273.9538419981377</v>
      </c>
      <c r="AB19" t="n">
        <v>374.8357326123756</v>
      </c>
      <c r="AC19" t="n">
        <v>339.0619363771045</v>
      </c>
      <c r="AD19" t="n">
        <v>273953.8419981377</v>
      </c>
      <c r="AE19" t="n">
        <v>374835.7326123756</v>
      </c>
      <c r="AF19" t="n">
        <v>2.258814622674985e-06</v>
      </c>
      <c r="AG19" t="n">
        <v>9</v>
      </c>
      <c r="AH19" t="n">
        <v>339061.9363771045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18.62</v>
      </c>
      <c r="G20" t="n">
        <v>37.25</v>
      </c>
      <c r="H20" t="n">
        <v>0.42</v>
      </c>
      <c r="I20" t="n">
        <v>30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218.34</v>
      </c>
      <c r="Q20" t="n">
        <v>3033.45</v>
      </c>
      <c r="R20" t="n">
        <v>88.69</v>
      </c>
      <c r="S20" t="n">
        <v>56.78</v>
      </c>
      <c r="T20" t="n">
        <v>14082.95</v>
      </c>
      <c r="U20" t="n">
        <v>0.64</v>
      </c>
      <c r="V20" t="n">
        <v>0.87</v>
      </c>
      <c r="W20" t="n">
        <v>2.71</v>
      </c>
      <c r="X20" t="n">
        <v>0.86</v>
      </c>
      <c r="Y20" t="n">
        <v>1</v>
      </c>
      <c r="Z20" t="n">
        <v>10</v>
      </c>
      <c r="AA20" t="n">
        <v>271.074259196109</v>
      </c>
      <c r="AB20" t="n">
        <v>370.8957603844127</v>
      </c>
      <c r="AC20" t="n">
        <v>335.4979895687927</v>
      </c>
      <c r="AD20" t="n">
        <v>271074.259196109</v>
      </c>
      <c r="AE20" t="n">
        <v>370895.7603844127</v>
      </c>
      <c r="AF20" t="n">
        <v>2.272529001068978e-06</v>
      </c>
      <c r="AG20" t="n">
        <v>9</v>
      </c>
      <c r="AH20" t="n">
        <v>335497.9895687927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4.4383</v>
      </c>
      <c r="E21" t="n">
        <v>22.53</v>
      </c>
      <c r="F21" t="n">
        <v>18.6</v>
      </c>
      <c r="G21" t="n">
        <v>38.48</v>
      </c>
      <c r="H21" t="n">
        <v>0.44</v>
      </c>
      <c r="I21" t="n">
        <v>29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215</v>
      </c>
      <c r="Q21" t="n">
        <v>3033.48</v>
      </c>
      <c r="R21" t="n">
        <v>87.31999999999999</v>
      </c>
      <c r="S21" t="n">
        <v>56.78</v>
      </c>
      <c r="T21" t="n">
        <v>13400.51</v>
      </c>
      <c r="U21" t="n">
        <v>0.65</v>
      </c>
      <c r="V21" t="n">
        <v>0.87</v>
      </c>
      <c r="W21" t="n">
        <v>2.72</v>
      </c>
      <c r="X21" t="n">
        <v>0.83</v>
      </c>
      <c r="Y21" t="n">
        <v>1</v>
      </c>
      <c r="Z21" t="n">
        <v>10</v>
      </c>
      <c r="AA21" t="n">
        <v>268.650353070574</v>
      </c>
      <c r="AB21" t="n">
        <v>367.5792650882645</v>
      </c>
      <c r="AC21" t="n">
        <v>332.4980159289785</v>
      </c>
      <c r="AD21" t="n">
        <v>268650.353070574</v>
      </c>
      <c r="AE21" t="n">
        <v>367579.2650882645</v>
      </c>
      <c r="AF21" t="n">
        <v>2.279720060901035e-06</v>
      </c>
      <c r="AG21" t="n">
        <v>9</v>
      </c>
      <c r="AH21" t="n">
        <v>332498.0159289784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4.4515</v>
      </c>
      <c r="E22" t="n">
        <v>22.46</v>
      </c>
      <c r="F22" t="n">
        <v>18.57</v>
      </c>
      <c r="G22" t="n">
        <v>39.8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213.72</v>
      </c>
      <c r="Q22" t="n">
        <v>3033.6</v>
      </c>
      <c r="R22" t="n">
        <v>86.31999999999999</v>
      </c>
      <c r="S22" t="n">
        <v>56.78</v>
      </c>
      <c r="T22" t="n">
        <v>12908.23</v>
      </c>
      <c r="U22" t="n">
        <v>0.66</v>
      </c>
      <c r="V22" t="n">
        <v>0.87</v>
      </c>
      <c r="W22" t="n">
        <v>2.73</v>
      </c>
      <c r="X22" t="n">
        <v>0.8100000000000001</v>
      </c>
      <c r="Y22" t="n">
        <v>1</v>
      </c>
      <c r="Z22" t="n">
        <v>10</v>
      </c>
      <c r="AA22" t="n">
        <v>267.3624945922748</v>
      </c>
      <c r="AB22" t="n">
        <v>365.8171603019492</v>
      </c>
      <c r="AC22" t="n">
        <v>330.9040839503396</v>
      </c>
      <c r="AD22" t="n">
        <v>267362.4945922748</v>
      </c>
      <c r="AE22" t="n">
        <v>365817.1603019492</v>
      </c>
      <c r="AF22" t="n">
        <v>2.286500203028402e-06</v>
      </c>
      <c r="AG22" t="n">
        <v>9</v>
      </c>
      <c r="AH22" t="n">
        <v>330904.0839503396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4.4505</v>
      </c>
      <c r="E23" t="n">
        <v>22.47</v>
      </c>
      <c r="F23" t="n">
        <v>18.58</v>
      </c>
      <c r="G23" t="n">
        <v>39.81</v>
      </c>
      <c r="H23" t="n">
        <v>0.48</v>
      </c>
      <c r="I23" t="n">
        <v>28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213.53</v>
      </c>
      <c r="Q23" t="n">
        <v>3033.45</v>
      </c>
      <c r="R23" t="n">
        <v>86.29000000000001</v>
      </c>
      <c r="S23" t="n">
        <v>56.78</v>
      </c>
      <c r="T23" t="n">
        <v>12891.83</v>
      </c>
      <c r="U23" t="n">
        <v>0.66</v>
      </c>
      <c r="V23" t="n">
        <v>0.87</v>
      </c>
      <c r="W23" t="n">
        <v>2.73</v>
      </c>
      <c r="X23" t="n">
        <v>0.8100000000000001</v>
      </c>
      <c r="Y23" t="n">
        <v>1</v>
      </c>
      <c r="Z23" t="n">
        <v>10</v>
      </c>
      <c r="AA23" t="n">
        <v>267.3260284417477</v>
      </c>
      <c r="AB23" t="n">
        <v>365.7672657060251</v>
      </c>
      <c r="AC23" t="n">
        <v>330.8589512246229</v>
      </c>
      <c r="AD23" t="n">
        <v>267326.0284417477</v>
      </c>
      <c r="AE23" t="n">
        <v>365767.2657060251</v>
      </c>
      <c r="AF23" t="n">
        <v>2.285986555897541e-06</v>
      </c>
      <c r="AG23" t="n">
        <v>9</v>
      </c>
      <c r="AH23" t="n">
        <v>330858.9512246229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4.1201</v>
      </c>
      <c r="E2" t="n">
        <v>24.27</v>
      </c>
      <c r="F2" t="n">
        <v>20.67</v>
      </c>
      <c r="G2" t="n">
        <v>12.53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132</v>
      </c>
      <c r="Q2" t="n">
        <v>3034.02</v>
      </c>
      <c r="R2" t="n">
        <v>153.87</v>
      </c>
      <c r="S2" t="n">
        <v>56.78</v>
      </c>
      <c r="T2" t="n">
        <v>46327.16</v>
      </c>
      <c r="U2" t="n">
        <v>0.37</v>
      </c>
      <c r="V2" t="n">
        <v>0.78</v>
      </c>
      <c r="W2" t="n">
        <v>2.87</v>
      </c>
      <c r="X2" t="n">
        <v>2.91</v>
      </c>
      <c r="Y2" t="n">
        <v>1</v>
      </c>
      <c r="Z2" t="n">
        <v>10</v>
      </c>
      <c r="AA2" t="n">
        <v>210.6397812242098</v>
      </c>
      <c r="AB2" t="n">
        <v>288.2066414421272</v>
      </c>
      <c r="AC2" t="n">
        <v>260.7006040835372</v>
      </c>
      <c r="AD2" t="n">
        <v>210639.7812242098</v>
      </c>
      <c r="AE2" t="n">
        <v>288206.6414421272</v>
      </c>
      <c r="AF2" t="n">
        <v>2.497763498737844e-06</v>
      </c>
      <c r="AG2" t="n">
        <v>10</v>
      </c>
      <c r="AH2" t="n">
        <v>260700.6040835372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4.2084</v>
      </c>
      <c r="E3" t="n">
        <v>23.76</v>
      </c>
      <c r="F3" t="n">
        <v>20.35</v>
      </c>
      <c r="G3" t="n">
        <v>13.88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5</v>
      </c>
      <c r="N3" t="n">
        <v>9.789999999999999</v>
      </c>
      <c r="O3" t="n">
        <v>10241.25</v>
      </c>
      <c r="P3" t="n">
        <v>125.97</v>
      </c>
      <c r="Q3" t="n">
        <v>3034.25</v>
      </c>
      <c r="R3" t="n">
        <v>142.02</v>
      </c>
      <c r="S3" t="n">
        <v>56.78</v>
      </c>
      <c r="T3" t="n">
        <v>40458.11</v>
      </c>
      <c r="U3" t="n">
        <v>0.4</v>
      </c>
      <c r="V3" t="n">
        <v>0.79</v>
      </c>
      <c r="W3" t="n">
        <v>2.89</v>
      </c>
      <c r="X3" t="n">
        <v>2.59</v>
      </c>
      <c r="Y3" t="n">
        <v>1</v>
      </c>
      <c r="Z3" t="n">
        <v>10</v>
      </c>
      <c r="AA3" t="n">
        <v>204.1142688635413</v>
      </c>
      <c r="AB3" t="n">
        <v>279.2781475449776</v>
      </c>
      <c r="AC3" t="n">
        <v>252.6242331127088</v>
      </c>
      <c r="AD3" t="n">
        <v>204114.2688635413</v>
      </c>
      <c r="AE3" t="n">
        <v>279278.1475449776</v>
      </c>
      <c r="AF3" t="n">
        <v>2.551294363750478e-06</v>
      </c>
      <c r="AG3" t="n">
        <v>10</v>
      </c>
      <c r="AH3" t="n">
        <v>252624.2331127088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4.2052</v>
      </c>
      <c r="E4" t="n">
        <v>23.78</v>
      </c>
      <c r="F4" t="n">
        <v>20.37</v>
      </c>
      <c r="G4" t="n">
        <v>13.89</v>
      </c>
      <c r="H4" t="n">
        <v>0.32</v>
      </c>
      <c r="I4" t="n">
        <v>88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126.55</v>
      </c>
      <c r="Q4" t="n">
        <v>3034.31</v>
      </c>
      <c r="R4" t="n">
        <v>142.13</v>
      </c>
      <c r="S4" t="n">
        <v>56.78</v>
      </c>
      <c r="T4" t="n">
        <v>40512.91</v>
      </c>
      <c r="U4" t="n">
        <v>0.4</v>
      </c>
      <c r="V4" t="n">
        <v>0.79</v>
      </c>
      <c r="W4" t="n">
        <v>2.9</v>
      </c>
      <c r="X4" t="n">
        <v>2.6</v>
      </c>
      <c r="Y4" t="n">
        <v>1</v>
      </c>
      <c r="Z4" t="n">
        <v>10</v>
      </c>
      <c r="AA4" t="n">
        <v>204.5696778649725</v>
      </c>
      <c r="AB4" t="n">
        <v>279.9012582319627</v>
      </c>
      <c r="AC4" t="n">
        <v>253.1878749902696</v>
      </c>
      <c r="AD4" t="n">
        <v>204569.6778649725</v>
      </c>
      <c r="AE4" t="n">
        <v>279901.2582319627</v>
      </c>
      <c r="AF4" t="n">
        <v>2.549354400352511e-06</v>
      </c>
      <c r="AG4" t="n">
        <v>10</v>
      </c>
      <c r="AH4" t="n">
        <v>253187.8749902696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3.7442</v>
      </c>
      <c r="E2" t="n">
        <v>26.71</v>
      </c>
      <c r="F2" t="n">
        <v>21.69</v>
      </c>
      <c r="G2" t="n">
        <v>9.710000000000001</v>
      </c>
      <c r="H2" t="n">
        <v>0.16</v>
      </c>
      <c r="I2" t="n">
        <v>134</v>
      </c>
      <c r="J2" t="n">
        <v>107.41</v>
      </c>
      <c r="K2" t="n">
        <v>41.65</v>
      </c>
      <c r="L2" t="n">
        <v>1</v>
      </c>
      <c r="M2" t="n">
        <v>132</v>
      </c>
      <c r="N2" t="n">
        <v>14.77</v>
      </c>
      <c r="O2" t="n">
        <v>13481.73</v>
      </c>
      <c r="P2" t="n">
        <v>184.3</v>
      </c>
      <c r="Q2" t="n">
        <v>3034.03</v>
      </c>
      <c r="R2" t="n">
        <v>188.57</v>
      </c>
      <c r="S2" t="n">
        <v>56.78</v>
      </c>
      <c r="T2" t="n">
        <v>63503.17</v>
      </c>
      <c r="U2" t="n">
        <v>0.3</v>
      </c>
      <c r="V2" t="n">
        <v>0.74</v>
      </c>
      <c r="W2" t="n">
        <v>2.89</v>
      </c>
      <c r="X2" t="n">
        <v>3.93</v>
      </c>
      <c r="Y2" t="n">
        <v>1</v>
      </c>
      <c r="Z2" t="n">
        <v>10</v>
      </c>
      <c r="AA2" t="n">
        <v>278.8273079492702</v>
      </c>
      <c r="AB2" t="n">
        <v>381.5038237288588</v>
      </c>
      <c r="AC2" t="n">
        <v>345.0936342361553</v>
      </c>
      <c r="AD2" t="n">
        <v>278827.3079492702</v>
      </c>
      <c r="AE2" t="n">
        <v>381503.8237288588</v>
      </c>
      <c r="AF2" t="n">
        <v>2.171520658957721e-06</v>
      </c>
      <c r="AG2" t="n">
        <v>11</v>
      </c>
      <c r="AH2" t="n">
        <v>345093.6342361553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4.0366</v>
      </c>
      <c r="E3" t="n">
        <v>24.77</v>
      </c>
      <c r="F3" t="n">
        <v>20.58</v>
      </c>
      <c r="G3" t="n">
        <v>12.73</v>
      </c>
      <c r="H3" t="n">
        <v>0.2</v>
      </c>
      <c r="I3" t="n">
        <v>97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166.67</v>
      </c>
      <c r="Q3" t="n">
        <v>3033.95</v>
      </c>
      <c r="R3" t="n">
        <v>152.69</v>
      </c>
      <c r="S3" t="n">
        <v>56.78</v>
      </c>
      <c r="T3" t="n">
        <v>45748.77</v>
      </c>
      <c r="U3" t="n">
        <v>0.37</v>
      </c>
      <c r="V3" t="n">
        <v>0.78</v>
      </c>
      <c r="W3" t="n">
        <v>2.81</v>
      </c>
      <c r="X3" t="n">
        <v>2.81</v>
      </c>
      <c r="Y3" t="n">
        <v>1</v>
      </c>
      <c r="Z3" t="n">
        <v>10</v>
      </c>
      <c r="AA3" t="n">
        <v>243.7135942617722</v>
      </c>
      <c r="AB3" t="n">
        <v>333.4596915537496</v>
      </c>
      <c r="AC3" t="n">
        <v>301.6347666055755</v>
      </c>
      <c r="AD3" t="n">
        <v>243713.5942617722</v>
      </c>
      <c r="AE3" t="n">
        <v>333459.6915537496</v>
      </c>
      <c r="AF3" t="n">
        <v>2.341103651500651e-06</v>
      </c>
      <c r="AG3" t="n">
        <v>10</v>
      </c>
      <c r="AH3" t="n">
        <v>301634.7666055755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4.2328</v>
      </c>
      <c r="E4" t="n">
        <v>23.63</v>
      </c>
      <c r="F4" t="n">
        <v>19.92</v>
      </c>
      <c r="G4" t="n">
        <v>15.94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153.33</v>
      </c>
      <c r="Q4" t="n">
        <v>3033.78</v>
      </c>
      <c r="R4" t="n">
        <v>130.86</v>
      </c>
      <c r="S4" t="n">
        <v>56.78</v>
      </c>
      <c r="T4" t="n">
        <v>34942.56</v>
      </c>
      <c r="U4" t="n">
        <v>0.43</v>
      </c>
      <c r="V4" t="n">
        <v>0.8100000000000001</v>
      </c>
      <c r="W4" t="n">
        <v>2.78</v>
      </c>
      <c r="X4" t="n">
        <v>2.16</v>
      </c>
      <c r="Y4" t="n">
        <v>1</v>
      </c>
      <c r="Z4" t="n">
        <v>10</v>
      </c>
      <c r="AA4" t="n">
        <v>227.8792925308215</v>
      </c>
      <c r="AB4" t="n">
        <v>311.7945013653832</v>
      </c>
      <c r="AC4" t="n">
        <v>282.0372717614944</v>
      </c>
      <c r="AD4" t="n">
        <v>227879.2925308215</v>
      </c>
      <c r="AE4" t="n">
        <v>311794.5013653832</v>
      </c>
      <c r="AF4" t="n">
        <v>2.454893607509279e-06</v>
      </c>
      <c r="AG4" t="n">
        <v>10</v>
      </c>
      <c r="AH4" t="n">
        <v>282037.2717614944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4.3232</v>
      </c>
      <c r="E5" t="n">
        <v>23.13</v>
      </c>
      <c r="F5" t="n">
        <v>19.65</v>
      </c>
      <c r="G5" t="n">
        <v>18.14</v>
      </c>
      <c r="H5" t="n">
        <v>0.28</v>
      </c>
      <c r="I5" t="n">
        <v>65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146.01</v>
      </c>
      <c r="Q5" t="n">
        <v>3034.17</v>
      </c>
      <c r="R5" t="n">
        <v>120.92</v>
      </c>
      <c r="S5" t="n">
        <v>56.78</v>
      </c>
      <c r="T5" t="n">
        <v>30021.23</v>
      </c>
      <c r="U5" t="n">
        <v>0.47</v>
      </c>
      <c r="V5" t="n">
        <v>0.82</v>
      </c>
      <c r="W5" t="n">
        <v>2.8</v>
      </c>
      <c r="X5" t="n">
        <v>1.88</v>
      </c>
      <c r="Y5" t="n">
        <v>1</v>
      </c>
      <c r="Z5" t="n">
        <v>10</v>
      </c>
      <c r="AA5" t="n">
        <v>210.9009323827107</v>
      </c>
      <c r="AB5" t="n">
        <v>288.563959978364</v>
      </c>
      <c r="AC5" t="n">
        <v>261.0238206401754</v>
      </c>
      <c r="AD5" t="n">
        <v>210900.9323827107</v>
      </c>
      <c r="AE5" t="n">
        <v>288563.959978364</v>
      </c>
      <c r="AF5" t="n">
        <v>2.50732282271407e-06</v>
      </c>
      <c r="AG5" t="n">
        <v>9</v>
      </c>
      <c r="AH5" t="n">
        <v>261023.8206401754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4.3476</v>
      </c>
      <c r="E6" t="n">
        <v>23</v>
      </c>
      <c r="F6" t="n">
        <v>19.59</v>
      </c>
      <c r="G6" t="n">
        <v>18.96</v>
      </c>
      <c r="H6" t="n">
        <v>0.32</v>
      </c>
      <c r="I6" t="n">
        <v>62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143.98</v>
      </c>
      <c r="Q6" t="n">
        <v>3034.38</v>
      </c>
      <c r="R6" t="n">
        <v>117.45</v>
      </c>
      <c r="S6" t="n">
        <v>56.78</v>
      </c>
      <c r="T6" t="n">
        <v>28302.85</v>
      </c>
      <c r="U6" t="n">
        <v>0.48</v>
      </c>
      <c r="V6" t="n">
        <v>0.82</v>
      </c>
      <c r="W6" t="n">
        <v>2.84</v>
      </c>
      <c r="X6" t="n">
        <v>1.82</v>
      </c>
      <c r="Y6" t="n">
        <v>1</v>
      </c>
      <c r="Z6" t="n">
        <v>10</v>
      </c>
      <c r="AA6" t="n">
        <v>208.9541025774102</v>
      </c>
      <c r="AB6" t="n">
        <v>285.9002215506838</v>
      </c>
      <c r="AC6" t="n">
        <v>258.6143056694518</v>
      </c>
      <c r="AD6" t="n">
        <v>208954.1025774102</v>
      </c>
      <c r="AE6" t="n">
        <v>285900.2215506838</v>
      </c>
      <c r="AF6" t="n">
        <v>2.521474071065805e-06</v>
      </c>
      <c r="AG6" t="n">
        <v>9</v>
      </c>
      <c r="AH6" t="n">
        <v>258614.3056694518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4.3473</v>
      </c>
      <c r="E7" t="n">
        <v>23</v>
      </c>
      <c r="F7" t="n">
        <v>19.59</v>
      </c>
      <c r="G7" t="n">
        <v>18.96</v>
      </c>
      <c r="H7" t="n">
        <v>0.36</v>
      </c>
      <c r="I7" t="n">
        <v>62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144.37</v>
      </c>
      <c r="Q7" t="n">
        <v>3034.32</v>
      </c>
      <c r="R7" t="n">
        <v>117.52</v>
      </c>
      <c r="S7" t="n">
        <v>56.78</v>
      </c>
      <c r="T7" t="n">
        <v>28337.95</v>
      </c>
      <c r="U7" t="n">
        <v>0.48</v>
      </c>
      <c r="V7" t="n">
        <v>0.82</v>
      </c>
      <c r="W7" t="n">
        <v>2.83</v>
      </c>
      <c r="X7" t="n">
        <v>1.82</v>
      </c>
      <c r="Y7" t="n">
        <v>1</v>
      </c>
      <c r="Z7" t="n">
        <v>10</v>
      </c>
      <c r="AA7" t="n">
        <v>209.1794492393206</v>
      </c>
      <c r="AB7" t="n">
        <v>286.2085507951025</v>
      </c>
      <c r="AC7" t="n">
        <v>258.893208403526</v>
      </c>
      <c r="AD7" t="n">
        <v>209179.4492393206</v>
      </c>
      <c r="AE7" t="n">
        <v>286208.5507951025</v>
      </c>
      <c r="AF7" t="n">
        <v>2.521300080307382e-06</v>
      </c>
      <c r="AG7" t="n">
        <v>9</v>
      </c>
      <c r="AH7" t="n">
        <v>258893.208403526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1.9958</v>
      </c>
      <c r="E2" t="n">
        <v>50.1</v>
      </c>
      <c r="F2" t="n">
        <v>28.61</v>
      </c>
      <c r="G2" t="n">
        <v>4.82</v>
      </c>
      <c r="H2" t="n">
        <v>0.06</v>
      </c>
      <c r="I2" t="n">
        <v>356</v>
      </c>
      <c r="J2" t="n">
        <v>274.09</v>
      </c>
      <c r="K2" t="n">
        <v>60.56</v>
      </c>
      <c r="L2" t="n">
        <v>1</v>
      </c>
      <c r="M2" t="n">
        <v>354</v>
      </c>
      <c r="N2" t="n">
        <v>72.53</v>
      </c>
      <c r="O2" t="n">
        <v>34038.11</v>
      </c>
      <c r="P2" t="n">
        <v>489.44</v>
      </c>
      <c r="Q2" t="n">
        <v>3035.25</v>
      </c>
      <c r="R2" t="n">
        <v>415.24</v>
      </c>
      <c r="S2" t="n">
        <v>56.78</v>
      </c>
      <c r="T2" t="n">
        <v>175726.96</v>
      </c>
      <c r="U2" t="n">
        <v>0.14</v>
      </c>
      <c r="V2" t="n">
        <v>0.5600000000000001</v>
      </c>
      <c r="W2" t="n">
        <v>3.25</v>
      </c>
      <c r="X2" t="n">
        <v>10.84</v>
      </c>
      <c r="Y2" t="n">
        <v>1</v>
      </c>
      <c r="Z2" t="n">
        <v>10</v>
      </c>
      <c r="AA2" t="n">
        <v>1013.881579162743</v>
      </c>
      <c r="AB2" t="n">
        <v>1387.237505908903</v>
      </c>
      <c r="AC2" t="n">
        <v>1254.841505345024</v>
      </c>
      <c r="AD2" t="n">
        <v>1013881.579162743</v>
      </c>
      <c r="AE2" t="n">
        <v>1387237.505908903</v>
      </c>
      <c r="AF2" t="n">
        <v>9.922984808265843e-07</v>
      </c>
      <c r="AG2" t="n">
        <v>20</v>
      </c>
      <c r="AH2" t="n">
        <v>1254841.505345024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2.4328</v>
      </c>
      <c r="E3" t="n">
        <v>41.1</v>
      </c>
      <c r="F3" t="n">
        <v>25.2</v>
      </c>
      <c r="G3" t="n">
        <v>6.07</v>
      </c>
      <c r="H3" t="n">
        <v>0.08</v>
      </c>
      <c r="I3" t="n">
        <v>249</v>
      </c>
      <c r="J3" t="n">
        <v>274.57</v>
      </c>
      <c r="K3" t="n">
        <v>60.56</v>
      </c>
      <c r="L3" t="n">
        <v>1.25</v>
      </c>
      <c r="M3" t="n">
        <v>247</v>
      </c>
      <c r="N3" t="n">
        <v>72.76000000000001</v>
      </c>
      <c r="O3" t="n">
        <v>34097.72</v>
      </c>
      <c r="P3" t="n">
        <v>428.29</v>
      </c>
      <c r="Q3" t="n">
        <v>3034.28</v>
      </c>
      <c r="R3" t="n">
        <v>303.84</v>
      </c>
      <c r="S3" t="n">
        <v>56.78</v>
      </c>
      <c r="T3" t="n">
        <v>120560.86</v>
      </c>
      <c r="U3" t="n">
        <v>0.19</v>
      </c>
      <c r="V3" t="n">
        <v>0.64</v>
      </c>
      <c r="W3" t="n">
        <v>3.06</v>
      </c>
      <c r="X3" t="n">
        <v>7.43</v>
      </c>
      <c r="Y3" t="n">
        <v>1</v>
      </c>
      <c r="Z3" t="n">
        <v>10</v>
      </c>
      <c r="AA3" t="n">
        <v>747.3328234223111</v>
      </c>
      <c r="AB3" t="n">
        <v>1022.53373900367</v>
      </c>
      <c r="AC3" t="n">
        <v>924.9445540882755</v>
      </c>
      <c r="AD3" t="n">
        <v>747332.8234223111</v>
      </c>
      <c r="AE3" t="n">
        <v>1022533.739003671</v>
      </c>
      <c r="AF3" t="n">
        <v>1.209571973221222e-06</v>
      </c>
      <c r="AG3" t="n">
        <v>16</v>
      </c>
      <c r="AH3" t="n">
        <v>924944.5540882755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2.7563</v>
      </c>
      <c r="E4" t="n">
        <v>36.28</v>
      </c>
      <c r="F4" t="n">
        <v>23.41</v>
      </c>
      <c r="G4" t="n">
        <v>7.35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395.01</v>
      </c>
      <c r="Q4" t="n">
        <v>3034.14</v>
      </c>
      <c r="R4" t="n">
        <v>244.95</v>
      </c>
      <c r="S4" t="n">
        <v>56.78</v>
      </c>
      <c r="T4" t="n">
        <v>91406.72</v>
      </c>
      <c r="U4" t="n">
        <v>0.23</v>
      </c>
      <c r="V4" t="n">
        <v>0.6899999999999999</v>
      </c>
      <c r="W4" t="n">
        <v>2.96</v>
      </c>
      <c r="X4" t="n">
        <v>5.64</v>
      </c>
      <c r="Y4" t="n">
        <v>1</v>
      </c>
      <c r="Z4" t="n">
        <v>10</v>
      </c>
      <c r="AA4" t="n">
        <v>620.2539311940112</v>
      </c>
      <c r="AB4" t="n">
        <v>848.6587923318601</v>
      </c>
      <c r="AC4" t="n">
        <v>767.6639882918026</v>
      </c>
      <c r="AD4" t="n">
        <v>620253.9311940112</v>
      </c>
      <c r="AE4" t="n">
        <v>848658.7923318602</v>
      </c>
      <c r="AF4" t="n">
        <v>1.370414020794826e-06</v>
      </c>
      <c r="AG4" t="n">
        <v>14</v>
      </c>
      <c r="AH4" t="n">
        <v>767663.9882918026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3.0013</v>
      </c>
      <c r="E5" t="n">
        <v>33.32</v>
      </c>
      <c r="F5" t="n">
        <v>22.32</v>
      </c>
      <c r="G5" t="n">
        <v>8.640000000000001</v>
      </c>
      <c r="H5" t="n">
        <v>0.11</v>
      </c>
      <c r="I5" t="n">
        <v>155</v>
      </c>
      <c r="J5" t="n">
        <v>275.54</v>
      </c>
      <c r="K5" t="n">
        <v>60.56</v>
      </c>
      <c r="L5" t="n">
        <v>1.75</v>
      </c>
      <c r="M5" t="n">
        <v>153</v>
      </c>
      <c r="N5" t="n">
        <v>73.23</v>
      </c>
      <c r="O5" t="n">
        <v>34217.22</v>
      </c>
      <c r="P5" t="n">
        <v>374</v>
      </c>
      <c r="Q5" t="n">
        <v>3034.16</v>
      </c>
      <c r="R5" t="n">
        <v>209.04</v>
      </c>
      <c r="S5" t="n">
        <v>56.78</v>
      </c>
      <c r="T5" t="n">
        <v>73633.37</v>
      </c>
      <c r="U5" t="n">
        <v>0.27</v>
      </c>
      <c r="V5" t="n">
        <v>0.72</v>
      </c>
      <c r="W5" t="n">
        <v>2.92</v>
      </c>
      <c r="X5" t="n">
        <v>4.55</v>
      </c>
      <c r="Y5" t="n">
        <v>1</v>
      </c>
      <c r="Z5" t="n">
        <v>10</v>
      </c>
      <c r="AA5" t="n">
        <v>549.3626695775521</v>
      </c>
      <c r="AB5" t="n">
        <v>751.6622406864865</v>
      </c>
      <c r="AC5" t="n">
        <v>679.9246513999482</v>
      </c>
      <c r="AD5" t="n">
        <v>549362.6695775521</v>
      </c>
      <c r="AE5" t="n">
        <v>751662.2406864865</v>
      </c>
      <c r="AF5" t="n">
        <v>1.492226390672827e-06</v>
      </c>
      <c r="AG5" t="n">
        <v>13</v>
      </c>
      <c r="AH5" t="n">
        <v>679924.6513999482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3.2002</v>
      </c>
      <c r="E6" t="n">
        <v>31.25</v>
      </c>
      <c r="F6" t="n">
        <v>21.56</v>
      </c>
      <c r="G6" t="n">
        <v>9.949999999999999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358.84</v>
      </c>
      <c r="Q6" t="n">
        <v>3033.95</v>
      </c>
      <c r="R6" t="n">
        <v>184.11</v>
      </c>
      <c r="S6" t="n">
        <v>56.78</v>
      </c>
      <c r="T6" t="n">
        <v>61293.06</v>
      </c>
      <c r="U6" t="n">
        <v>0.31</v>
      </c>
      <c r="V6" t="n">
        <v>0.75</v>
      </c>
      <c r="W6" t="n">
        <v>2.88</v>
      </c>
      <c r="X6" t="n">
        <v>3.79</v>
      </c>
      <c r="Y6" t="n">
        <v>1</v>
      </c>
      <c r="Z6" t="n">
        <v>10</v>
      </c>
      <c r="AA6" t="n">
        <v>509.4912383264194</v>
      </c>
      <c r="AB6" t="n">
        <v>697.1083894452842</v>
      </c>
      <c r="AC6" t="n">
        <v>630.577343154395</v>
      </c>
      <c r="AD6" t="n">
        <v>509491.2383264194</v>
      </c>
      <c r="AE6" t="n">
        <v>697108.3894452841</v>
      </c>
      <c r="AF6" t="n">
        <v>1.591118147279905e-06</v>
      </c>
      <c r="AG6" t="n">
        <v>13</v>
      </c>
      <c r="AH6" t="n">
        <v>630577.343154395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3.3571</v>
      </c>
      <c r="E7" t="n">
        <v>29.79</v>
      </c>
      <c r="F7" t="n">
        <v>21.04</v>
      </c>
      <c r="G7" t="n">
        <v>11.27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347.25</v>
      </c>
      <c r="Q7" t="n">
        <v>3034.17</v>
      </c>
      <c r="R7" t="n">
        <v>167.05</v>
      </c>
      <c r="S7" t="n">
        <v>56.78</v>
      </c>
      <c r="T7" t="n">
        <v>52851.14</v>
      </c>
      <c r="U7" t="n">
        <v>0.34</v>
      </c>
      <c r="V7" t="n">
        <v>0.77</v>
      </c>
      <c r="W7" t="n">
        <v>2.85</v>
      </c>
      <c r="X7" t="n">
        <v>3.27</v>
      </c>
      <c r="Y7" t="n">
        <v>1</v>
      </c>
      <c r="Z7" t="n">
        <v>10</v>
      </c>
      <c r="AA7" t="n">
        <v>470.9193203108734</v>
      </c>
      <c r="AB7" t="n">
        <v>644.3325895434893</v>
      </c>
      <c r="AC7" t="n">
        <v>582.8383915239272</v>
      </c>
      <c r="AD7" t="n">
        <v>470919.3203108734</v>
      </c>
      <c r="AE7" t="n">
        <v>644332.5895434894</v>
      </c>
      <c r="AF7" t="n">
        <v>1.66912778333647e-06</v>
      </c>
      <c r="AG7" t="n">
        <v>12</v>
      </c>
      <c r="AH7" t="n">
        <v>582838.3915239271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3.4832</v>
      </c>
      <c r="E8" t="n">
        <v>28.71</v>
      </c>
      <c r="F8" t="n">
        <v>20.64</v>
      </c>
      <c r="G8" t="n">
        <v>12.51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338.75</v>
      </c>
      <c r="Q8" t="n">
        <v>3033.95</v>
      </c>
      <c r="R8" t="n">
        <v>154.14</v>
      </c>
      <c r="S8" t="n">
        <v>56.78</v>
      </c>
      <c r="T8" t="n">
        <v>46464.67</v>
      </c>
      <c r="U8" t="n">
        <v>0.37</v>
      </c>
      <c r="V8" t="n">
        <v>0.78</v>
      </c>
      <c r="W8" t="n">
        <v>2.82</v>
      </c>
      <c r="X8" t="n">
        <v>2.87</v>
      </c>
      <c r="Y8" t="n">
        <v>1</v>
      </c>
      <c r="Z8" t="n">
        <v>10</v>
      </c>
      <c r="AA8" t="n">
        <v>451.231713058516</v>
      </c>
      <c r="AB8" t="n">
        <v>617.3951367448813</v>
      </c>
      <c r="AC8" t="n">
        <v>558.4718114134658</v>
      </c>
      <c r="AD8" t="n">
        <v>451231.713058516</v>
      </c>
      <c r="AE8" t="n">
        <v>617395.1367448813</v>
      </c>
      <c r="AF8" t="n">
        <v>1.731823864322657e-06</v>
      </c>
      <c r="AG8" t="n">
        <v>12</v>
      </c>
      <c r="AH8" t="n">
        <v>558471.8114134659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3.5976</v>
      </c>
      <c r="E9" t="n">
        <v>27.8</v>
      </c>
      <c r="F9" t="n">
        <v>20.3</v>
      </c>
      <c r="G9" t="n">
        <v>13.84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330.71</v>
      </c>
      <c r="Q9" t="n">
        <v>3033.8</v>
      </c>
      <c r="R9" t="n">
        <v>143.19</v>
      </c>
      <c r="S9" t="n">
        <v>56.78</v>
      </c>
      <c r="T9" t="n">
        <v>41044.97</v>
      </c>
      <c r="U9" t="n">
        <v>0.4</v>
      </c>
      <c r="V9" t="n">
        <v>0.79</v>
      </c>
      <c r="W9" t="n">
        <v>2.8</v>
      </c>
      <c r="X9" t="n">
        <v>2.53</v>
      </c>
      <c r="Y9" t="n">
        <v>1</v>
      </c>
      <c r="Z9" t="n">
        <v>10</v>
      </c>
      <c r="AA9" t="n">
        <v>423.3851990507035</v>
      </c>
      <c r="AB9" t="n">
        <v>579.2943077778978</v>
      </c>
      <c r="AC9" t="n">
        <v>524.0072720882417</v>
      </c>
      <c r="AD9" t="n">
        <v>423385.1990507036</v>
      </c>
      <c r="AE9" t="n">
        <v>579294.3077778978</v>
      </c>
      <c r="AF9" t="n">
        <v>1.788702783155486e-06</v>
      </c>
      <c r="AG9" t="n">
        <v>11</v>
      </c>
      <c r="AH9" t="n">
        <v>524007.2720882418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3.6941</v>
      </c>
      <c r="E10" t="n">
        <v>27.07</v>
      </c>
      <c r="F10" t="n">
        <v>20.04</v>
      </c>
      <c r="G10" t="n">
        <v>15.22</v>
      </c>
      <c r="H10" t="n">
        <v>0.19</v>
      </c>
      <c r="I10" t="n">
        <v>79</v>
      </c>
      <c r="J10" t="n">
        <v>277.97</v>
      </c>
      <c r="K10" t="n">
        <v>60.56</v>
      </c>
      <c r="L10" t="n">
        <v>3</v>
      </c>
      <c r="M10" t="n">
        <v>77</v>
      </c>
      <c r="N10" t="n">
        <v>74.42</v>
      </c>
      <c r="O10" t="n">
        <v>34517.57</v>
      </c>
      <c r="P10" t="n">
        <v>323.78</v>
      </c>
      <c r="Q10" t="n">
        <v>3033.68</v>
      </c>
      <c r="R10" t="n">
        <v>134.86</v>
      </c>
      <c r="S10" t="n">
        <v>56.78</v>
      </c>
      <c r="T10" t="n">
        <v>36922.29</v>
      </c>
      <c r="U10" t="n">
        <v>0.42</v>
      </c>
      <c r="V10" t="n">
        <v>0.8100000000000001</v>
      </c>
      <c r="W10" t="n">
        <v>2.79</v>
      </c>
      <c r="X10" t="n">
        <v>2.28</v>
      </c>
      <c r="Y10" t="n">
        <v>1</v>
      </c>
      <c r="Z10" t="n">
        <v>10</v>
      </c>
      <c r="AA10" t="n">
        <v>410.0265247176123</v>
      </c>
      <c r="AB10" t="n">
        <v>561.0163802122446</v>
      </c>
      <c r="AC10" t="n">
        <v>507.4737642762221</v>
      </c>
      <c r="AD10" t="n">
        <v>410026.5247176123</v>
      </c>
      <c r="AE10" t="n">
        <v>561016.3802122446</v>
      </c>
      <c r="AF10" t="n">
        <v>1.836681941087025e-06</v>
      </c>
      <c r="AG10" t="n">
        <v>11</v>
      </c>
      <c r="AH10" t="n">
        <v>507473.7642762221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3.7916</v>
      </c>
      <c r="E11" t="n">
        <v>26.37</v>
      </c>
      <c r="F11" t="n">
        <v>19.77</v>
      </c>
      <c r="G11" t="n">
        <v>16.7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316.76</v>
      </c>
      <c r="Q11" t="n">
        <v>3033.92</v>
      </c>
      <c r="R11" t="n">
        <v>126.04</v>
      </c>
      <c r="S11" t="n">
        <v>56.78</v>
      </c>
      <c r="T11" t="n">
        <v>32551.79</v>
      </c>
      <c r="U11" t="n">
        <v>0.45</v>
      </c>
      <c r="V11" t="n">
        <v>0.82</v>
      </c>
      <c r="W11" t="n">
        <v>2.77</v>
      </c>
      <c r="X11" t="n">
        <v>2</v>
      </c>
      <c r="Y11" t="n">
        <v>1</v>
      </c>
      <c r="Z11" t="n">
        <v>10</v>
      </c>
      <c r="AA11" t="n">
        <v>397.1817462625573</v>
      </c>
      <c r="AB11" t="n">
        <v>543.4415876584065</v>
      </c>
      <c r="AC11" t="n">
        <v>491.5762852573461</v>
      </c>
      <c r="AD11" t="n">
        <v>397181.7462625573</v>
      </c>
      <c r="AE11" t="n">
        <v>543441.5876584066</v>
      </c>
      <c r="AF11" t="n">
        <v>1.885158292365005e-06</v>
      </c>
      <c r="AG11" t="n">
        <v>11</v>
      </c>
      <c r="AH11" t="n">
        <v>491576.2852573461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3.8589</v>
      </c>
      <c r="E12" t="n">
        <v>25.91</v>
      </c>
      <c r="F12" t="n">
        <v>19.62</v>
      </c>
      <c r="G12" t="n">
        <v>18.11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312.2</v>
      </c>
      <c r="Q12" t="n">
        <v>3033.54</v>
      </c>
      <c r="R12" t="n">
        <v>121.01</v>
      </c>
      <c r="S12" t="n">
        <v>56.78</v>
      </c>
      <c r="T12" t="n">
        <v>30067.57</v>
      </c>
      <c r="U12" t="n">
        <v>0.47</v>
      </c>
      <c r="V12" t="n">
        <v>0.82</v>
      </c>
      <c r="W12" t="n">
        <v>2.76</v>
      </c>
      <c r="X12" t="n">
        <v>1.85</v>
      </c>
      <c r="Y12" t="n">
        <v>1</v>
      </c>
      <c r="Z12" t="n">
        <v>10</v>
      </c>
      <c r="AA12" t="n">
        <v>377.9569481116818</v>
      </c>
      <c r="AB12" t="n">
        <v>517.1373706901427</v>
      </c>
      <c r="AC12" t="n">
        <v>467.782505838333</v>
      </c>
      <c r="AD12" t="n">
        <v>377956.9481116817</v>
      </c>
      <c r="AE12" t="n">
        <v>517137.3706901427</v>
      </c>
      <c r="AF12" t="n">
        <v>1.918619404580472e-06</v>
      </c>
      <c r="AG12" t="n">
        <v>10</v>
      </c>
      <c r="AH12" t="n">
        <v>467782.5058383329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3.9212</v>
      </c>
      <c r="E13" t="n">
        <v>25.5</v>
      </c>
      <c r="F13" t="n">
        <v>19.47</v>
      </c>
      <c r="G13" t="n">
        <v>19.47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307.07</v>
      </c>
      <c r="Q13" t="n">
        <v>3033.61</v>
      </c>
      <c r="R13" t="n">
        <v>116.39</v>
      </c>
      <c r="S13" t="n">
        <v>56.78</v>
      </c>
      <c r="T13" t="n">
        <v>27782.61</v>
      </c>
      <c r="U13" t="n">
        <v>0.49</v>
      </c>
      <c r="V13" t="n">
        <v>0.83</v>
      </c>
      <c r="W13" t="n">
        <v>2.75</v>
      </c>
      <c r="X13" t="n">
        <v>1.7</v>
      </c>
      <c r="Y13" t="n">
        <v>1</v>
      </c>
      <c r="Z13" t="n">
        <v>10</v>
      </c>
      <c r="AA13" t="n">
        <v>370.0367441942377</v>
      </c>
      <c r="AB13" t="n">
        <v>506.3005982755593</v>
      </c>
      <c r="AC13" t="n">
        <v>457.9799797734918</v>
      </c>
      <c r="AD13" t="n">
        <v>370036.7441942376</v>
      </c>
      <c r="AE13" t="n">
        <v>506300.5982755593</v>
      </c>
      <c r="AF13" t="n">
        <v>1.949594550063735e-06</v>
      </c>
      <c r="AG13" t="n">
        <v>10</v>
      </c>
      <c r="AH13" t="n">
        <v>457979.9797734918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3.9863</v>
      </c>
      <c r="E14" t="n">
        <v>25.09</v>
      </c>
      <c r="F14" t="n">
        <v>19.31</v>
      </c>
      <c r="G14" t="n">
        <v>21.07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301.34</v>
      </c>
      <c r="Q14" t="n">
        <v>3033.68</v>
      </c>
      <c r="R14" t="n">
        <v>111.29</v>
      </c>
      <c r="S14" t="n">
        <v>56.78</v>
      </c>
      <c r="T14" t="n">
        <v>25257.73</v>
      </c>
      <c r="U14" t="n">
        <v>0.51</v>
      </c>
      <c r="V14" t="n">
        <v>0.84</v>
      </c>
      <c r="W14" t="n">
        <v>2.74</v>
      </c>
      <c r="X14" t="n">
        <v>1.55</v>
      </c>
      <c r="Y14" t="n">
        <v>1</v>
      </c>
      <c r="Z14" t="n">
        <v>10</v>
      </c>
      <c r="AA14" t="n">
        <v>361.789614826891</v>
      </c>
      <c r="AB14" t="n">
        <v>495.0165120374863</v>
      </c>
      <c r="AC14" t="n">
        <v>447.772830888666</v>
      </c>
      <c r="AD14" t="n">
        <v>361789.614826891</v>
      </c>
      <c r="AE14" t="n">
        <v>495016.5120374863</v>
      </c>
      <c r="AF14" t="n">
        <v>1.981961836917032e-06</v>
      </c>
      <c r="AG14" t="n">
        <v>10</v>
      </c>
      <c r="AH14" t="n">
        <v>447772.830888666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4.022</v>
      </c>
      <c r="E15" t="n">
        <v>24.86</v>
      </c>
      <c r="F15" t="n">
        <v>19.25</v>
      </c>
      <c r="G15" t="n">
        <v>22.21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299.15</v>
      </c>
      <c r="Q15" t="n">
        <v>3033.47</v>
      </c>
      <c r="R15" t="n">
        <v>108.79</v>
      </c>
      <c r="S15" t="n">
        <v>56.78</v>
      </c>
      <c r="T15" t="n">
        <v>24020.42</v>
      </c>
      <c r="U15" t="n">
        <v>0.52</v>
      </c>
      <c r="V15" t="n">
        <v>0.84</v>
      </c>
      <c r="W15" t="n">
        <v>2.75</v>
      </c>
      <c r="X15" t="n">
        <v>1.48</v>
      </c>
      <c r="Y15" t="n">
        <v>1</v>
      </c>
      <c r="Z15" t="n">
        <v>10</v>
      </c>
      <c r="AA15" t="n">
        <v>358.0484253851552</v>
      </c>
      <c r="AB15" t="n">
        <v>489.8976515936737</v>
      </c>
      <c r="AC15" t="n">
        <v>443.1425073012452</v>
      </c>
      <c r="AD15" t="n">
        <v>358048.4253851551</v>
      </c>
      <c r="AE15" t="n">
        <v>489897.6515936737</v>
      </c>
      <c r="AF15" t="n">
        <v>1.999711639384969e-06</v>
      </c>
      <c r="AG15" t="n">
        <v>10</v>
      </c>
      <c r="AH15" t="n">
        <v>443142.5073012452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4.0797</v>
      </c>
      <c r="E16" t="n">
        <v>24.51</v>
      </c>
      <c r="F16" t="n">
        <v>19.1</v>
      </c>
      <c r="G16" t="n">
        <v>23.88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293.82</v>
      </c>
      <c r="Q16" t="n">
        <v>3033.62</v>
      </c>
      <c r="R16" t="n">
        <v>104.59</v>
      </c>
      <c r="S16" t="n">
        <v>56.78</v>
      </c>
      <c r="T16" t="n">
        <v>21940.25</v>
      </c>
      <c r="U16" t="n">
        <v>0.54</v>
      </c>
      <c r="V16" t="n">
        <v>0.84</v>
      </c>
      <c r="W16" t="n">
        <v>2.73</v>
      </c>
      <c r="X16" t="n">
        <v>1.34</v>
      </c>
      <c r="Y16" t="n">
        <v>1</v>
      </c>
      <c r="Z16" t="n">
        <v>10</v>
      </c>
      <c r="AA16" t="n">
        <v>350.8988844223097</v>
      </c>
      <c r="AB16" t="n">
        <v>480.1153342328223</v>
      </c>
      <c r="AC16" t="n">
        <v>434.2938005797448</v>
      </c>
      <c r="AD16" t="n">
        <v>350898.8844223097</v>
      </c>
      <c r="AE16" t="n">
        <v>480115.3342328223</v>
      </c>
      <c r="AF16" t="n">
        <v>2.028399695474605e-06</v>
      </c>
      <c r="AG16" t="n">
        <v>10</v>
      </c>
      <c r="AH16" t="n">
        <v>434293.8005797447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19.04</v>
      </c>
      <c r="G17" t="n">
        <v>25.39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289.66</v>
      </c>
      <c r="Q17" t="n">
        <v>3033.59</v>
      </c>
      <c r="R17" t="n">
        <v>102.4</v>
      </c>
      <c r="S17" t="n">
        <v>56.78</v>
      </c>
      <c r="T17" t="n">
        <v>20863.56</v>
      </c>
      <c r="U17" t="n">
        <v>0.55</v>
      </c>
      <c r="V17" t="n">
        <v>0.85</v>
      </c>
      <c r="W17" t="n">
        <v>2.73</v>
      </c>
      <c r="X17" t="n">
        <v>1.28</v>
      </c>
      <c r="Y17" t="n">
        <v>1</v>
      </c>
      <c r="Z17" t="n">
        <v>10</v>
      </c>
      <c r="AA17" t="n">
        <v>346.1223874968131</v>
      </c>
      <c r="AB17" t="n">
        <v>473.5799204151858</v>
      </c>
      <c r="AC17" t="n">
        <v>428.3821174843525</v>
      </c>
      <c r="AD17" t="n">
        <v>346122.3874968131</v>
      </c>
      <c r="AE17" t="n">
        <v>473579.9204151858</v>
      </c>
      <c r="AF17" t="n">
        <v>2.046646691288982e-06</v>
      </c>
      <c r="AG17" t="n">
        <v>10</v>
      </c>
      <c r="AH17" t="n">
        <v>428382.1174843526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4.1628</v>
      </c>
      <c r="E18" t="n">
        <v>24.02</v>
      </c>
      <c r="F18" t="n">
        <v>18.93</v>
      </c>
      <c r="G18" t="n">
        <v>27.04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284.86</v>
      </c>
      <c r="Q18" t="n">
        <v>3033.68</v>
      </c>
      <c r="R18" t="n">
        <v>98.83</v>
      </c>
      <c r="S18" t="n">
        <v>56.78</v>
      </c>
      <c r="T18" t="n">
        <v>19094.71</v>
      </c>
      <c r="U18" t="n">
        <v>0.57</v>
      </c>
      <c r="V18" t="n">
        <v>0.85</v>
      </c>
      <c r="W18" t="n">
        <v>2.72</v>
      </c>
      <c r="X18" t="n">
        <v>1.16</v>
      </c>
      <c r="Y18" t="n">
        <v>1</v>
      </c>
      <c r="Z18" t="n">
        <v>10</v>
      </c>
      <c r="AA18" t="n">
        <v>340.3574898430919</v>
      </c>
      <c r="AB18" t="n">
        <v>465.6921331160296</v>
      </c>
      <c r="AC18" t="n">
        <v>421.2471295344487</v>
      </c>
      <c r="AD18" t="n">
        <v>340357.4898430919</v>
      </c>
      <c r="AE18" t="n">
        <v>465692.1331160296</v>
      </c>
      <c r="AF18" t="n">
        <v>2.069716462563836e-06</v>
      </c>
      <c r="AG18" t="n">
        <v>10</v>
      </c>
      <c r="AH18" t="n">
        <v>421247.1295344487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4.1873</v>
      </c>
      <c r="E19" t="n">
        <v>23.88</v>
      </c>
      <c r="F19" t="n">
        <v>18.89</v>
      </c>
      <c r="G19" t="n">
        <v>28.34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281.73</v>
      </c>
      <c r="Q19" t="n">
        <v>3033.54</v>
      </c>
      <c r="R19" t="n">
        <v>97.81</v>
      </c>
      <c r="S19" t="n">
        <v>56.78</v>
      </c>
      <c r="T19" t="n">
        <v>18591.45</v>
      </c>
      <c r="U19" t="n">
        <v>0.58</v>
      </c>
      <c r="V19" t="n">
        <v>0.85</v>
      </c>
      <c r="W19" t="n">
        <v>2.71</v>
      </c>
      <c r="X19" t="n">
        <v>1.13</v>
      </c>
      <c r="Y19" t="n">
        <v>1</v>
      </c>
      <c r="Z19" t="n">
        <v>10</v>
      </c>
      <c r="AA19" t="n">
        <v>337.0808356730122</v>
      </c>
      <c r="AB19" t="n">
        <v>461.2088703247467</v>
      </c>
      <c r="AC19" t="n">
        <v>417.1917430516671</v>
      </c>
      <c r="AD19" t="n">
        <v>337080.8356730122</v>
      </c>
      <c r="AE19" t="n">
        <v>461208.8703247467</v>
      </c>
      <c r="AF19" t="n">
        <v>2.081897699551636e-06</v>
      </c>
      <c r="AG19" t="n">
        <v>10</v>
      </c>
      <c r="AH19" t="n">
        <v>417191.7430516671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4.2154</v>
      </c>
      <c r="E20" t="n">
        <v>23.72</v>
      </c>
      <c r="F20" t="n">
        <v>18.84</v>
      </c>
      <c r="G20" t="n">
        <v>29.74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277.71</v>
      </c>
      <c r="Q20" t="n">
        <v>3033.73</v>
      </c>
      <c r="R20" t="n">
        <v>95.79000000000001</v>
      </c>
      <c r="S20" t="n">
        <v>56.78</v>
      </c>
      <c r="T20" t="n">
        <v>17590.74</v>
      </c>
      <c r="U20" t="n">
        <v>0.59</v>
      </c>
      <c r="V20" t="n">
        <v>0.86</v>
      </c>
      <c r="W20" t="n">
        <v>2.71</v>
      </c>
      <c r="X20" t="n">
        <v>1.07</v>
      </c>
      <c r="Y20" t="n">
        <v>1</v>
      </c>
      <c r="Z20" t="n">
        <v>10</v>
      </c>
      <c r="AA20" t="n">
        <v>333.109310808884</v>
      </c>
      <c r="AB20" t="n">
        <v>455.7748547943353</v>
      </c>
      <c r="AC20" t="n">
        <v>412.2763423367894</v>
      </c>
      <c r="AD20" t="n">
        <v>333109.310808884</v>
      </c>
      <c r="AE20" t="n">
        <v>455774.8547943353</v>
      </c>
      <c r="AF20" t="n">
        <v>2.095868832586623e-06</v>
      </c>
      <c r="AG20" t="n">
        <v>10</v>
      </c>
      <c r="AH20" t="n">
        <v>412276.3423367894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4.2423</v>
      </c>
      <c r="E21" t="n">
        <v>23.57</v>
      </c>
      <c r="F21" t="n">
        <v>18.79</v>
      </c>
      <c r="G21" t="n">
        <v>31.32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275.13</v>
      </c>
      <c r="Q21" t="n">
        <v>3033.54</v>
      </c>
      <c r="R21" t="n">
        <v>94.42</v>
      </c>
      <c r="S21" t="n">
        <v>56.78</v>
      </c>
      <c r="T21" t="n">
        <v>16916.65</v>
      </c>
      <c r="U21" t="n">
        <v>0.6</v>
      </c>
      <c r="V21" t="n">
        <v>0.86</v>
      </c>
      <c r="W21" t="n">
        <v>2.71</v>
      </c>
      <c r="X21" t="n">
        <v>1.03</v>
      </c>
      <c r="Y21" t="n">
        <v>1</v>
      </c>
      <c r="Z21" t="n">
        <v>10</v>
      </c>
      <c r="AA21" t="n">
        <v>330.0728221034986</v>
      </c>
      <c r="AB21" t="n">
        <v>451.6201969871998</v>
      </c>
      <c r="AC21" t="n">
        <v>408.5181992396681</v>
      </c>
      <c r="AD21" t="n">
        <v>330072.8221034986</v>
      </c>
      <c r="AE21" t="n">
        <v>451620.1969871998</v>
      </c>
      <c r="AF21" t="n">
        <v>2.109243333605881e-06</v>
      </c>
      <c r="AG21" t="n">
        <v>10</v>
      </c>
      <c r="AH21" t="n">
        <v>408518.1992396681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4.2745</v>
      </c>
      <c r="E22" t="n">
        <v>23.39</v>
      </c>
      <c r="F22" t="n">
        <v>18.72</v>
      </c>
      <c r="G22" t="n">
        <v>33.03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271.52</v>
      </c>
      <c r="Q22" t="n">
        <v>3033.72</v>
      </c>
      <c r="R22" t="n">
        <v>91.70999999999999</v>
      </c>
      <c r="S22" t="n">
        <v>56.78</v>
      </c>
      <c r="T22" t="n">
        <v>15573.55</v>
      </c>
      <c r="U22" t="n">
        <v>0.62</v>
      </c>
      <c r="V22" t="n">
        <v>0.86</v>
      </c>
      <c r="W22" t="n">
        <v>2.71</v>
      </c>
      <c r="X22" t="n">
        <v>0.95</v>
      </c>
      <c r="Y22" t="n">
        <v>1</v>
      </c>
      <c r="Z22" t="n">
        <v>10</v>
      </c>
      <c r="AA22" t="n">
        <v>326.1602903612269</v>
      </c>
      <c r="AB22" t="n">
        <v>446.2668984487054</v>
      </c>
      <c r="AC22" t="n">
        <v>403.6758120002859</v>
      </c>
      <c r="AD22" t="n">
        <v>326160.2903612269</v>
      </c>
      <c r="AE22" t="n">
        <v>446266.8984487054</v>
      </c>
      <c r="AF22" t="n">
        <v>2.125252959361276e-06</v>
      </c>
      <c r="AG22" t="n">
        <v>10</v>
      </c>
      <c r="AH22" t="n">
        <v>403675.812000286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4.307</v>
      </c>
      <c r="E23" t="n">
        <v>23.22</v>
      </c>
      <c r="F23" t="n">
        <v>18.65</v>
      </c>
      <c r="G23" t="n">
        <v>34.96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267.42</v>
      </c>
      <c r="Q23" t="n">
        <v>3033.57</v>
      </c>
      <c r="R23" t="n">
        <v>89.65000000000001</v>
      </c>
      <c r="S23" t="n">
        <v>56.78</v>
      </c>
      <c r="T23" t="n">
        <v>14551.02</v>
      </c>
      <c r="U23" t="n">
        <v>0.63</v>
      </c>
      <c r="V23" t="n">
        <v>0.87</v>
      </c>
      <c r="W23" t="n">
        <v>2.7</v>
      </c>
      <c r="X23" t="n">
        <v>0.88</v>
      </c>
      <c r="Y23" t="n">
        <v>1</v>
      </c>
      <c r="Z23" t="n">
        <v>10</v>
      </c>
      <c r="AA23" t="n">
        <v>310.9697816384516</v>
      </c>
      <c r="AB23" t="n">
        <v>425.4825742562567</v>
      </c>
      <c r="AC23" t="n">
        <v>384.8751145377823</v>
      </c>
      <c r="AD23" t="n">
        <v>310969.7816384516</v>
      </c>
      <c r="AE23" t="n">
        <v>425482.5742562567</v>
      </c>
      <c r="AF23" t="n">
        <v>2.141411743120603e-06</v>
      </c>
      <c r="AG23" t="n">
        <v>9</v>
      </c>
      <c r="AH23" t="n">
        <v>384875.1145377823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4.3358</v>
      </c>
      <c r="E24" t="n">
        <v>23.06</v>
      </c>
      <c r="F24" t="n">
        <v>18.6</v>
      </c>
      <c r="G24" t="n">
        <v>37.19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28</v>
      </c>
      <c r="N24" t="n">
        <v>77.84</v>
      </c>
      <c r="O24" t="n">
        <v>35371.22</v>
      </c>
      <c r="P24" t="n">
        <v>262.65</v>
      </c>
      <c r="Q24" t="n">
        <v>3033.54</v>
      </c>
      <c r="R24" t="n">
        <v>87.68000000000001</v>
      </c>
      <c r="S24" t="n">
        <v>56.78</v>
      </c>
      <c r="T24" t="n">
        <v>13576.81</v>
      </c>
      <c r="U24" t="n">
        <v>0.65</v>
      </c>
      <c r="V24" t="n">
        <v>0.87</v>
      </c>
      <c r="W24" t="n">
        <v>2.71</v>
      </c>
      <c r="X24" t="n">
        <v>0.83</v>
      </c>
      <c r="Y24" t="n">
        <v>1</v>
      </c>
      <c r="Z24" t="n">
        <v>10</v>
      </c>
      <c r="AA24" t="n">
        <v>306.7538805254825</v>
      </c>
      <c r="AB24" t="n">
        <v>419.7141923610619</v>
      </c>
      <c r="AC24" t="n">
        <v>379.6572589146901</v>
      </c>
      <c r="AD24" t="n">
        <v>306753.8805254825</v>
      </c>
      <c r="AE24" t="n">
        <v>419714.1923610619</v>
      </c>
      <c r="AF24" t="n">
        <v>2.155730911498098e-06</v>
      </c>
      <c r="AG24" t="n">
        <v>9</v>
      </c>
      <c r="AH24" t="n">
        <v>379657.2589146901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4.3521</v>
      </c>
      <c r="E25" t="n">
        <v>22.98</v>
      </c>
      <c r="F25" t="n">
        <v>18.56</v>
      </c>
      <c r="G25" t="n">
        <v>38.4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27</v>
      </c>
      <c r="N25" t="n">
        <v>78.09</v>
      </c>
      <c r="O25" t="n">
        <v>35432.93</v>
      </c>
      <c r="P25" t="n">
        <v>260.1</v>
      </c>
      <c r="Q25" t="n">
        <v>3033.68</v>
      </c>
      <c r="R25" t="n">
        <v>86.93000000000001</v>
      </c>
      <c r="S25" t="n">
        <v>56.78</v>
      </c>
      <c r="T25" t="n">
        <v>13209.56</v>
      </c>
      <c r="U25" t="n">
        <v>0.65</v>
      </c>
      <c r="V25" t="n">
        <v>0.87</v>
      </c>
      <c r="W25" t="n">
        <v>2.69</v>
      </c>
      <c r="X25" t="n">
        <v>0.8</v>
      </c>
      <c r="Y25" t="n">
        <v>1</v>
      </c>
      <c r="Z25" t="n">
        <v>10</v>
      </c>
      <c r="AA25" t="n">
        <v>304.4385097829263</v>
      </c>
      <c r="AB25" t="n">
        <v>416.5461999641486</v>
      </c>
      <c r="AC25" t="n">
        <v>376.7916152658329</v>
      </c>
      <c r="AD25" t="n">
        <v>304438.5097829263</v>
      </c>
      <c r="AE25" t="n">
        <v>416546.1999641486</v>
      </c>
      <c r="AF25" t="n">
        <v>2.163835163045083e-06</v>
      </c>
      <c r="AG25" t="n">
        <v>9</v>
      </c>
      <c r="AH25" t="n">
        <v>376791.6152658329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4.3628</v>
      </c>
      <c r="E26" t="n">
        <v>22.92</v>
      </c>
      <c r="F26" t="n">
        <v>18.56</v>
      </c>
      <c r="G26" t="n">
        <v>39.77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255.76</v>
      </c>
      <c r="Q26" t="n">
        <v>3033.46</v>
      </c>
      <c r="R26" t="n">
        <v>86.70999999999999</v>
      </c>
      <c r="S26" t="n">
        <v>56.78</v>
      </c>
      <c r="T26" t="n">
        <v>13101.29</v>
      </c>
      <c r="U26" t="n">
        <v>0.65</v>
      </c>
      <c r="V26" t="n">
        <v>0.87</v>
      </c>
      <c r="W26" t="n">
        <v>2.7</v>
      </c>
      <c r="X26" t="n">
        <v>0.79</v>
      </c>
      <c r="Y26" t="n">
        <v>1</v>
      </c>
      <c r="Z26" t="n">
        <v>10</v>
      </c>
      <c r="AA26" t="n">
        <v>301.5332686507423</v>
      </c>
      <c r="AB26" t="n">
        <v>412.5711208769015</v>
      </c>
      <c r="AC26" t="n">
        <v>373.1959121476142</v>
      </c>
      <c r="AD26" t="n">
        <v>301533.2686507424</v>
      </c>
      <c r="AE26" t="n">
        <v>412571.1208769015</v>
      </c>
      <c r="AF26" t="n">
        <v>2.169155131852e-06</v>
      </c>
      <c r="AG26" t="n">
        <v>9</v>
      </c>
      <c r="AH26" t="n">
        <v>373195.9121476142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4.3964</v>
      </c>
      <c r="E27" t="n">
        <v>22.75</v>
      </c>
      <c r="F27" t="n">
        <v>18.49</v>
      </c>
      <c r="G27" t="n">
        <v>42.66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251.21</v>
      </c>
      <c r="Q27" t="n">
        <v>3033.52</v>
      </c>
      <c r="R27" t="n">
        <v>84.17</v>
      </c>
      <c r="S27" t="n">
        <v>56.78</v>
      </c>
      <c r="T27" t="n">
        <v>11840.35</v>
      </c>
      <c r="U27" t="n">
        <v>0.67</v>
      </c>
      <c r="V27" t="n">
        <v>0.87</v>
      </c>
      <c r="W27" t="n">
        <v>2.7</v>
      </c>
      <c r="X27" t="n">
        <v>0.72</v>
      </c>
      <c r="Y27" t="n">
        <v>1</v>
      </c>
      <c r="Z27" t="n">
        <v>10</v>
      </c>
      <c r="AA27" t="n">
        <v>297.2763114251987</v>
      </c>
      <c r="AB27" t="n">
        <v>406.7465641972144</v>
      </c>
      <c r="AC27" t="n">
        <v>367.9272429826198</v>
      </c>
      <c r="AD27" t="n">
        <v>297276.3114251987</v>
      </c>
      <c r="AE27" t="n">
        <v>406746.5641972144</v>
      </c>
      <c r="AF27" t="n">
        <v>2.185860828292411e-06</v>
      </c>
      <c r="AG27" t="n">
        <v>9</v>
      </c>
      <c r="AH27" t="n">
        <v>367927.2429826198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4.4111</v>
      </c>
      <c r="E28" t="n">
        <v>22.67</v>
      </c>
      <c r="F28" t="n">
        <v>18.46</v>
      </c>
      <c r="G28" t="n">
        <v>44.31</v>
      </c>
      <c r="H28" t="n">
        <v>0.47</v>
      </c>
      <c r="I28" t="n">
        <v>25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247.68</v>
      </c>
      <c r="Q28" t="n">
        <v>3033.45</v>
      </c>
      <c r="R28" t="n">
        <v>83.53</v>
      </c>
      <c r="S28" t="n">
        <v>56.78</v>
      </c>
      <c r="T28" t="n">
        <v>11525.73</v>
      </c>
      <c r="U28" t="n">
        <v>0.68</v>
      </c>
      <c r="V28" t="n">
        <v>0.87</v>
      </c>
      <c r="W28" t="n">
        <v>2.7</v>
      </c>
      <c r="X28" t="n">
        <v>0.7</v>
      </c>
      <c r="Y28" t="n">
        <v>1</v>
      </c>
      <c r="Z28" t="n">
        <v>10</v>
      </c>
      <c r="AA28" t="n">
        <v>294.5921919387069</v>
      </c>
      <c r="AB28" t="n">
        <v>403.074033500802</v>
      </c>
      <c r="AC28" t="n">
        <v>364.6052134614437</v>
      </c>
      <c r="AD28" t="n">
        <v>294592.1919387069</v>
      </c>
      <c r="AE28" t="n">
        <v>403074.033500802</v>
      </c>
      <c r="AF28" t="n">
        <v>2.193169570485091e-06</v>
      </c>
      <c r="AG28" t="n">
        <v>9</v>
      </c>
      <c r="AH28" t="n">
        <v>364605.2134614437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4.4108</v>
      </c>
      <c r="E29" t="n">
        <v>22.67</v>
      </c>
      <c r="F29" t="n">
        <v>18.46</v>
      </c>
      <c r="G29" t="n">
        <v>44.32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14</v>
      </c>
      <c r="N29" t="n">
        <v>79.09999999999999</v>
      </c>
      <c r="O29" t="n">
        <v>35680.92</v>
      </c>
      <c r="P29" t="n">
        <v>247.63</v>
      </c>
      <c r="Q29" t="n">
        <v>3033.63</v>
      </c>
      <c r="R29" t="n">
        <v>83.2</v>
      </c>
      <c r="S29" t="n">
        <v>56.78</v>
      </c>
      <c r="T29" t="n">
        <v>11362.6</v>
      </c>
      <c r="U29" t="n">
        <v>0.68</v>
      </c>
      <c r="V29" t="n">
        <v>0.87</v>
      </c>
      <c r="W29" t="n">
        <v>2.71</v>
      </c>
      <c r="X29" t="n">
        <v>0.7</v>
      </c>
      <c r="Y29" t="n">
        <v>1</v>
      </c>
      <c r="Z29" t="n">
        <v>10</v>
      </c>
      <c r="AA29" t="n">
        <v>294.5779497575415</v>
      </c>
      <c r="AB29" t="n">
        <v>403.0545467202107</v>
      </c>
      <c r="AC29" t="n">
        <v>364.5875864718422</v>
      </c>
      <c r="AD29" t="n">
        <v>294577.9497575415</v>
      </c>
      <c r="AE29" t="n">
        <v>403054.5467202108</v>
      </c>
      <c r="AF29" t="n">
        <v>2.193020412481159e-06</v>
      </c>
      <c r="AG29" t="n">
        <v>9</v>
      </c>
      <c r="AH29" t="n">
        <v>364587.5864718422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4.4253</v>
      </c>
      <c r="E30" t="n">
        <v>22.6</v>
      </c>
      <c r="F30" t="n">
        <v>18.44</v>
      </c>
      <c r="G30" t="n">
        <v>46.11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243.91</v>
      </c>
      <c r="Q30" t="n">
        <v>3033.57</v>
      </c>
      <c r="R30" t="n">
        <v>82.34</v>
      </c>
      <c r="S30" t="n">
        <v>56.78</v>
      </c>
      <c r="T30" t="n">
        <v>10936.44</v>
      </c>
      <c r="U30" t="n">
        <v>0.6899999999999999</v>
      </c>
      <c r="V30" t="n">
        <v>0.87</v>
      </c>
      <c r="W30" t="n">
        <v>2.71</v>
      </c>
      <c r="X30" t="n">
        <v>0.68</v>
      </c>
      <c r="Y30" t="n">
        <v>1</v>
      </c>
      <c r="Z30" t="n">
        <v>10</v>
      </c>
      <c r="AA30" t="n">
        <v>291.8475830694027</v>
      </c>
      <c r="AB30" t="n">
        <v>399.3187385622223</v>
      </c>
      <c r="AC30" t="n">
        <v>361.2083186012126</v>
      </c>
      <c r="AD30" t="n">
        <v>291847.5830694027</v>
      </c>
      <c r="AE30" t="n">
        <v>399318.7385622223</v>
      </c>
      <c r="AF30" t="n">
        <v>2.200229716004551e-06</v>
      </c>
      <c r="AG30" t="n">
        <v>9</v>
      </c>
      <c r="AH30" t="n">
        <v>361208.3186012126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4.4395</v>
      </c>
      <c r="E31" t="n">
        <v>22.53</v>
      </c>
      <c r="F31" t="n">
        <v>18.42</v>
      </c>
      <c r="G31" t="n">
        <v>48.06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243.71</v>
      </c>
      <c r="Q31" t="n">
        <v>3033.62</v>
      </c>
      <c r="R31" t="n">
        <v>81.7</v>
      </c>
      <c r="S31" t="n">
        <v>56.78</v>
      </c>
      <c r="T31" t="n">
        <v>10625.11</v>
      </c>
      <c r="U31" t="n">
        <v>0.6899999999999999</v>
      </c>
      <c r="V31" t="n">
        <v>0.88</v>
      </c>
      <c r="W31" t="n">
        <v>2.71</v>
      </c>
      <c r="X31" t="n">
        <v>0.66</v>
      </c>
      <c r="Y31" t="n">
        <v>1</v>
      </c>
      <c r="Z31" t="n">
        <v>10</v>
      </c>
      <c r="AA31" t="n">
        <v>291.0654747410295</v>
      </c>
      <c r="AB31" t="n">
        <v>398.2486234431578</v>
      </c>
      <c r="AC31" t="n">
        <v>360.2403337671955</v>
      </c>
      <c r="AD31" t="n">
        <v>291065.4747410295</v>
      </c>
      <c r="AE31" t="n">
        <v>398248.6234431578</v>
      </c>
      <c r="AF31" t="n">
        <v>2.207289861524011e-06</v>
      </c>
      <c r="AG31" t="n">
        <v>9</v>
      </c>
      <c r="AH31" t="n">
        <v>360240.3337671955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4.442</v>
      </c>
      <c r="E32" t="n">
        <v>22.51</v>
      </c>
      <c r="F32" t="n">
        <v>18.41</v>
      </c>
      <c r="G32" t="n">
        <v>48.03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243.67</v>
      </c>
      <c r="Q32" t="n">
        <v>3033.65</v>
      </c>
      <c r="R32" t="n">
        <v>80.98</v>
      </c>
      <c r="S32" t="n">
        <v>56.78</v>
      </c>
      <c r="T32" t="n">
        <v>10263.72</v>
      </c>
      <c r="U32" t="n">
        <v>0.7</v>
      </c>
      <c r="V32" t="n">
        <v>0.88</v>
      </c>
      <c r="W32" t="n">
        <v>2.71</v>
      </c>
      <c r="X32" t="n">
        <v>0.64</v>
      </c>
      <c r="Y32" t="n">
        <v>1</v>
      </c>
      <c r="Z32" t="n">
        <v>10</v>
      </c>
      <c r="AA32" t="n">
        <v>290.905508510036</v>
      </c>
      <c r="AB32" t="n">
        <v>398.0297505887004</v>
      </c>
      <c r="AC32" t="n">
        <v>360.0423498307775</v>
      </c>
      <c r="AD32" t="n">
        <v>290905.508510036</v>
      </c>
      <c r="AE32" t="n">
        <v>398029.7505887004</v>
      </c>
      <c r="AF32" t="n">
        <v>2.208532844890113e-06</v>
      </c>
      <c r="AG32" t="n">
        <v>9</v>
      </c>
      <c r="AH32" t="n">
        <v>360042.3498307776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18.41</v>
      </c>
      <c r="G33" t="n">
        <v>48.02</v>
      </c>
      <c r="H33" t="n">
        <v>0.54</v>
      </c>
      <c r="I33" t="n">
        <v>23</v>
      </c>
      <c r="J33" t="n">
        <v>289.43</v>
      </c>
      <c r="K33" t="n">
        <v>60.56</v>
      </c>
      <c r="L33" t="n">
        <v>8.75</v>
      </c>
      <c r="M33" t="n">
        <v>0</v>
      </c>
      <c r="N33" t="n">
        <v>80.12</v>
      </c>
      <c r="O33" t="n">
        <v>35930.44</v>
      </c>
      <c r="P33" t="n">
        <v>243.76</v>
      </c>
      <c r="Q33" t="n">
        <v>3033.65</v>
      </c>
      <c r="R33" t="n">
        <v>80.91</v>
      </c>
      <c r="S33" t="n">
        <v>56.78</v>
      </c>
      <c r="T33" t="n">
        <v>10225.78</v>
      </c>
      <c r="U33" t="n">
        <v>0.7</v>
      </c>
      <c r="V33" t="n">
        <v>0.88</v>
      </c>
      <c r="W33" t="n">
        <v>2.71</v>
      </c>
      <c r="X33" t="n">
        <v>0.64</v>
      </c>
      <c r="Y33" t="n">
        <v>1</v>
      </c>
      <c r="Z33" t="n">
        <v>10</v>
      </c>
      <c r="AA33" t="n">
        <v>290.9373987081639</v>
      </c>
      <c r="AB33" t="n">
        <v>398.0733841646753</v>
      </c>
      <c r="AC33" t="n">
        <v>360.0818190795015</v>
      </c>
      <c r="AD33" t="n">
        <v>290937.3987081639</v>
      </c>
      <c r="AE33" t="n">
        <v>398073.3841646753</v>
      </c>
      <c r="AF33" t="n">
        <v>2.208731722228689e-06</v>
      </c>
      <c r="AG33" t="n">
        <v>9</v>
      </c>
      <c r="AH33" t="n">
        <v>360081.8190795016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4.012</v>
      </c>
      <c r="E2" t="n">
        <v>24.92</v>
      </c>
      <c r="F2" t="n">
        <v>21.42</v>
      </c>
      <c r="G2" t="n">
        <v>10.45</v>
      </c>
      <c r="H2" t="n">
        <v>0.28</v>
      </c>
      <c r="I2" t="n">
        <v>123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112.52</v>
      </c>
      <c r="Q2" t="n">
        <v>3034.28</v>
      </c>
      <c r="R2" t="n">
        <v>174.14</v>
      </c>
      <c r="S2" t="n">
        <v>56.78</v>
      </c>
      <c r="T2" t="n">
        <v>56343.17</v>
      </c>
      <c r="U2" t="n">
        <v>0.33</v>
      </c>
      <c r="V2" t="n">
        <v>0.75</v>
      </c>
      <c r="W2" t="n">
        <v>3.02</v>
      </c>
      <c r="X2" t="n">
        <v>3.65</v>
      </c>
      <c r="Y2" t="n">
        <v>1</v>
      </c>
      <c r="Z2" t="n">
        <v>10</v>
      </c>
      <c r="AA2" t="n">
        <v>195.0450465071963</v>
      </c>
      <c r="AB2" t="n">
        <v>266.8692374111803</v>
      </c>
      <c r="AC2" t="n">
        <v>241.3996119460624</v>
      </c>
      <c r="AD2" t="n">
        <v>195045.0465071963</v>
      </c>
      <c r="AE2" t="n">
        <v>266869.2374111803</v>
      </c>
      <c r="AF2" t="n">
        <v>2.526074584723131e-06</v>
      </c>
      <c r="AG2" t="n">
        <v>10</v>
      </c>
      <c r="AH2" t="n">
        <v>241399.6119460624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2.9631</v>
      </c>
      <c r="E2" t="n">
        <v>33.75</v>
      </c>
      <c r="F2" t="n">
        <v>24.12</v>
      </c>
      <c r="G2" t="n">
        <v>6.76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294.44</v>
      </c>
      <c r="Q2" t="n">
        <v>3035.01</v>
      </c>
      <c r="R2" t="n">
        <v>268.35</v>
      </c>
      <c r="S2" t="n">
        <v>56.78</v>
      </c>
      <c r="T2" t="n">
        <v>102993.75</v>
      </c>
      <c r="U2" t="n">
        <v>0.21</v>
      </c>
      <c r="V2" t="n">
        <v>0.67</v>
      </c>
      <c r="W2" t="n">
        <v>3</v>
      </c>
      <c r="X2" t="n">
        <v>6.35</v>
      </c>
      <c r="Y2" t="n">
        <v>1</v>
      </c>
      <c r="Z2" t="n">
        <v>10</v>
      </c>
      <c r="AA2" t="n">
        <v>477.5500014023672</v>
      </c>
      <c r="AB2" t="n">
        <v>653.4049799378754</v>
      </c>
      <c r="AC2" t="n">
        <v>591.0449257122528</v>
      </c>
      <c r="AD2" t="n">
        <v>477550.0014023673</v>
      </c>
      <c r="AE2" t="n">
        <v>653404.9799378754</v>
      </c>
      <c r="AF2" t="n">
        <v>1.595377644220049e-06</v>
      </c>
      <c r="AG2" t="n">
        <v>14</v>
      </c>
      <c r="AH2" t="n">
        <v>591044.9257122529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3.3411</v>
      </c>
      <c r="E3" t="n">
        <v>29.93</v>
      </c>
      <c r="F3" t="n">
        <v>22.3</v>
      </c>
      <c r="G3" t="n">
        <v>8.630000000000001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267.48</v>
      </c>
      <c r="Q3" t="n">
        <v>3034.43</v>
      </c>
      <c r="R3" t="n">
        <v>208.95</v>
      </c>
      <c r="S3" t="n">
        <v>56.78</v>
      </c>
      <c r="T3" t="n">
        <v>73587.78999999999</v>
      </c>
      <c r="U3" t="n">
        <v>0.27</v>
      </c>
      <c r="V3" t="n">
        <v>0.72</v>
      </c>
      <c r="W3" t="n">
        <v>2.91</v>
      </c>
      <c r="X3" t="n">
        <v>4.54</v>
      </c>
      <c r="Y3" t="n">
        <v>1</v>
      </c>
      <c r="Z3" t="n">
        <v>10</v>
      </c>
      <c r="AA3" t="n">
        <v>393.7380704497978</v>
      </c>
      <c r="AB3" t="n">
        <v>538.7297984871345</v>
      </c>
      <c r="AC3" t="n">
        <v>487.3141826315426</v>
      </c>
      <c r="AD3" t="n">
        <v>393738.0704497978</v>
      </c>
      <c r="AE3" t="n">
        <v>538729.7984871345</v>
      </c>
      <c r="AF3" t="n">
        <v>1.798898534340254e-06</v>
      </c>
      <c r="AG3" t="n">
        <v>12</v>
      </c>
      <c r="AH3" t="n">
        <v>487314.1826315426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3.5941</v>
      </c>
      <c r="E4" t="n">
        <v>27.82</v>
      </c>
      <c r="F4" t="n">
        <v>21.32</v>
      </c>
      <c r="G4" t="n">
        <v>10.48</v>
      </c>
      <c r="H4" t="n">
        <v>0.16</v>
      </c>
      <c r="I4" t="n">
        <v>122</v>
      </c>
      <c r="J4" t="n">
        <v>168.61</v>
      </c>
      <c r="K4" t="n">
        <v>51.39</v>
      </c>
      <c r="L4" t="n">
        <v>1.5</v>
      </c>
      <c r="M4" t="n">
        <v>120</v>
      </c>
      <c r="N4" t="n">
        <v>30.71</v>
      </c>
      <c r="O4" t="n">
        <v>21028.94</v>
      </c>
      <c r="P4" t="n">
        <v>251.21</v>
      </c>
      <c r="Q4" t="n">
        <v>3033.88</v>
      </c>
      <c r="R4" t="n">
        <v>176.32</v>
      </c>
      <c r="S4" t="n">
        <v>56.78</v>
      </c>
      <c r="T4" t="n">
        <v>57438.19</v>
      </c>
      <c r="U4" t="n">
        <v>0.32</v>
      </c>
      <c r="V4" t="n">
        <v>0.76</v>
      </c>
      <c r="W4" t="n">
        <v>2.86</v>
      </c>
      <c r="X4" t="n">
        <v>3.55</v>
      </c>
      <c r="Y4" t="n">
        <v>1</v>
      </c>
      <c r="Z4" t="n">
        <v>10</v>
      </c>
      <c r="AA4" t="n">
        <v>350.4973456207148</v>
      </c>
      <c r="AB4" t="n">
        <v>479.5659311298384</v>
      </c>
      <c r="AC4" t="n">
        <v>433.7968317378175</v>
      </c>
      <c r="AD4" t="n">
        <v>350497.3456207148</v>
      </c>
      <c r="AE4" t="n">
        <v>479565.9311298383</v>
      </c>
      <c r="AF4" t="n">
        <v>1.935117542806952e-06</v>
      </c>
      <c r="AG4" t="n">
        <v>11</v>
      </c>
      <c r="AH4" t="n">
        <v>433796.8317378175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3.7939</v>
      </c>
      <c r="E5" t="n">
        <v>26.36</v>
      </c>
      <c r="F5" t="n">
        <v>20.63</v>
      </c>
      <c r="G5" t="n">
        <v>12.5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238.07</v>
      </c>
      <c r="Q5" t="n">
        <v>3033.82</v>
      </c>
      <c r="R5" t="n">
        <v>154.19</v>
      </c>
      <c r="S5" t="n">
        <v>56.78</v>
      </c>
      <c r="T5" t="n">
        <v>46485.62</v>
      </c>
      <c r="U5" t="n">
        <v>0.37</v>
      </c>
      <c r="V5" t="n">
        <v>0.78</v>
      </c>
      <c r="W5" t="n">
        <v>2.81</v>
      </c>
      <c r="X5" t="n">
        <v>2.86</v>
      </c>
      <c r="Y5" t="n">
        <v>1</v>
      </c>
      <c r="Z5" t="n">
        <v>10</v>
      </c>
      <c r="AA5" t="n">
        <v>327.6254811651715</v>
      </c>
      <c r="AB5" t="n">
        <v>448.2716371463184</v>
      </c>
      <c r="AC5" t="n">
        <v>405.4892212502672</v>
      </c>
      <c r="AD5" t="n">
        <v>327625.4811651715</v>
      </c>
      <c r="AE5" t="n">
        <v>448271.6371463184</v>
      </c>
      <c r="AF5" t="n">
        <v>2.042692870441917e-06</v>
      </c>
      <c r="AG5" t="n">
        <v>11</v>
      </c>
      <c r="AH5" t="n">
        <v>405489.2212502672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3.947</v>
      </c>
      <c r="E6" t="n">
        <v>25.34</v>
      </c>
      <c r="F6" t="n">
        <v>20.15</v>
      </c>
      <c r="G6" t="n">
        <v>14.57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227.69</v>
      </c>
      <c r="Q6" t="n">
        <v>3033.87</v>
      </c>
      <c r="R6" t="n">
        <v>138.29</v>
      </c>
      <c r="S6" t="n">
        <v>56.78</v>
      </c>
      <c r="T6" t="n">
        <v>38618.15</v>
      </c>
      <c r="U6" t="n">
        <v>0.41</v>
      </c>
      <c r="V6" t="n">
        <v>0.8</v>
      </c>
      <c r="W6" t="n">
        <v>2.79</v>
      </c>
      <c r="X6" t="n">
        <v>2.38</v>
      </c>
      <c r="Y6" t="n">
        <v>1</v>
      </c>
      <c r="Z6" t="n">
        <v>10</v>
      </c>
      <c r="AA6" t="n">
        <v>301.3545934179998</v>
      </c>
      <c r="AB6" t="n">
        <v>412.3266495408682</v>
      </c>
      <c r="AC6" t="n">
        <v>372.9747728127742</v>
      </c>
      <c r="AD6" t="n">
        <v>301354.5934179998</v>
      </c>
      <c r="AE6" t="n">
        <v>412326.6495408682</v>
      </c>
      <c r="AF6" t="n">
        <v>2.125124215091132e-06</v>
      </c>
      <c r="AG6" t="n">
        <v>10</v>
      </c>
      <c r="AH6" t="n">
        <v>372974.7728127742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4.0714</v>
      </c>
      <c r="E7" t="n">
        <v>24.56</v>
      </c>
      <c r="F7" t="n">
        <v>19.78</v>
      </c>
      <c r="G7" t="n">
        <v>16.72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219.33</v>
      </c>
      <c r="Q7" t="n">
        <v>3033.71</v>
      </c>
      <c r="R7" t="n">
        <v>126.42</v>
      </c>
      <c r="S7" t="n">
        <v>56.78</v>
      </c>
      <c r="T7" t="n">
        <v>32741.79</v>
      </c>
      <c r="U7" t="n">
        <v>0.45</v>
      </c>
      <c r="V7" t="n">
        <v>0.82</v>
      </c>
      <c r="W7" t="n">
        <v>2.77</v>
      </c>
      <c r="X7" t="n">
        <v>2.02</v>
      </c>
      <c r="Y7" t="n">
        <v>1</v>
      </c>
      <c r="Z7" t="n">
        <v>10</v>
      </c>
      <c r="AA7" t="n">
        <v>289.3321531266711</v>
      </c>
      <c r="AB7" t="n">
        <v>395.8770163416398</v>
      </c>
      <c r="AC7" t="n">
        <v>358.095069518875</v>
      </c>
      <c r="AD7" t="n">
        <v>289332.1531266712</v>
      </c>
      <c r="AE7" t="n">
        <v>395877.0163416399</v>
      </c>
      <c r="AF7" t="n">
        <v>2.192103047712702e-06</v>
      </c>
      <c r="AG7" t="n">
        <v>10</v>
      </c>
      <c r="AH7" t="n">
        <v>358095.069518875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4.1661</v>
      </c>
      <c r="E8" t="n">
        <v>24</v>
      </c>
      <c r="F8" t="n">
        <v>19.53</v>
      </c>
      <c r="G8" t="n">
        <v>18.9</v>
      </c>
      <c r="H8" t="n">
        <v>0.26</v>
      </c>
      <c r="I8" t="n">
        <v>62</v>
      </c>
      <c r="J8" t="n">
        <v>170.06</v>
      </c>
      <c r="K8" t="n">
        <v>51.39</v>
      </c>
      <c r="L8" t="n">
        <v>2.5</v>
      </c>
      <c r="M8" t="n">
        <v>60</v>
      </c>
      <c r="N8" t="n">
        <v>31.17</v>
      </c>
      <c r="O8" t="n">
        <v>21208.12</v>
      </c>
      <c r="P8" t="n">
        <v>211.69</v>
      </c>
      <c r="Q8" t="n">
        <v>3033.58</v>
      </c>
      <c r="R8" t="n">
        <v>118.53</v>
      </c>
      <c r="S8" t="n">
        <v>56.78</v>
      </c>
      <c r="T8" t="n">
        <v>28844.25</v>
      </c>
      <c r="U8" t="n">
        <v>0.48</v>
      </c>
      <c r="V8" t="n">
        <v>0.83</v>
      </c>
      <c r="W8" t="n">
        <v>2.75</v>
      </c>
      <c r="X8" t="n">
        <v>1.76</v>
      </c>
      <c r="Y8" t="n">
        <v>1</v>
      </c>
      <c r="Z8" t="n">
        <v>10</v>
      </c>
      <c r="AA8" t="n">
        <v>280.0065948677143</v>
      </c>
      <c r="AB8" t="n">
        <v>383.117376117141</v>
      </c>
      <c r="AC8" t="n">
        <v>346.5531914491348</v>
      </c>
      <c r="AD8" t="n">
        <v>280006.5948677143</v>
      </c>
      <c r="AE8" t="n">
        <v>383117.376117141</v>
      </c>
      <c r="AF8" t="n">
        <v>2.243090953253399e-06</v>
      </c>
      <c r="AG8" t="n">
        <v>10</v>
      </c>
      <c r="AH8" t="n">
        <v>346553.1914491348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4.2543</v>
      </c>
      <c r="E9" t="n">
        <v>23.51</v>
      </c>
      <c r="F9" t="n">
        <v>19.3</v>
      </c>
      <c r="G9" t="n">
        <v>21.45</v>
      </c>
      <c r="H9" t="n">
        <v>0.29</v>
      </c>
      <c r="I9" t="n">
        <v>54</v>
      </c>
      <c r="J9" t="n">
        <v>170.42</v>
      </c>
      <c r="K9" t="n">
        <v>51.39</v>
      </c>
      <c r="L9" t="n">
        <v>2.75</v>
      </c>
      <c r="M9" t="n">
        <v>52</v>
      </c>
      <c r="N9" t="n">
        <v>31.28</v>
      </c>
      <c r="O9" t="n">
        <v>21253.01</v>
      </c>
      <c r="P9" t="n">
        <v>203.15</v>
      </c>
      <c r="Q9" t="n">
        <v>3033.59</v>
      </c>
      <c r="R9" t="n">
        <v>110.99</v>
      </c>
      <c r="S9" t="n">
        <v>56.78</v>
      </c>
      <c r="T9" t="n">
        <v>25114.79</v>
      </c>
      <c r="U9" t="n">
        <v>0.51</v>
      </c>
      <c r="V9" t="n">
        <v>0.84</v>
      </c>
      <c r="W9" t="n">
        <v>2.74</v>
      </c>
      <c r="X9" t="n">
        <v>1.54</v>
      </c>
      <c r="Y9" t="n">
        <v>1</v>
      </c>
      <c r="Z9" t="n">
        <v>10</v>
      </c>
      <c r="AA9" t="n">
        <v>270.892287059697</v>
      </c>
      <c r="AB9" t="n">
        <v>370.6467780793297</v>
      </c>
      <c r="AC9" t="n">
        <v>335.2727697854579</v>
      </c>
      <c r="AD9" t="n">
        <v>270892.287059697</v>
      </c>
      <c r="AE9" t="n">
        <v>370646.7780793297</v>
      </c>
      <c r="AF9" t="n">
        <v>2.290579160948114e-06</v>
      </c>
      <c r="AG9" t="n">
        <v>10</v>
      </c>
      <c r="AH9" t="n">
        <v>335272.7697854579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4.3285</v>
      </c>
      <c r="E10" t="n">
        <v>23.1</v>
      </c>
      <c r="F10" t="n">
        <v>19.1</v>
      </c>
      <c r="G10" t="n">
        <v>23.88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46</v>
      </c>
      <c r="N10" t="n">
        <v>31.4</v>
      </c>
      <c r="O10" t="n">
        <v>21297.94</v>
      </c>
      <c r="P10" t="n">
        <v>196.36</v>
      </c>
      <c r="Q10" t="n">
        <v>3033.82</v>
      </c>
      <c r="R10" t="n">
        <v>104.23</v>
      </c>
      <c r="S10" t="n">
        <v>56.78</v>
      </c>
      <c r="T10" t="n">
        <v>21764.8</v>
      </c>
      <c r="U10" t="n">
        <v>0.54</v>
      </c>
      <c r="V10" t="n">
        <v>0.84</v>
      </c>
      <c r="W10" t="n">
        <v>2.73</v>
      </c>
      <c r="X10" t="n">
        <v>1.34</v>
      </c>
      <c r="Y10" t="n">
        <v>1</v>
      </c>
      <c r="Z10" t="n">
        <v>10</v>
      </c>
      <c r="AA10" t="n">
        <v>253.4548992655935</v>
      </c>
      <c r="AB10" t="n">
        <v>346.7881748160173</v>
      </c>
      <c r="AC10" t="n">
        <v>313.6911981319403</v>
      </c>
      <c r="AD10" t="n">
        <v>253454.8992655935</v>
      </c>
      <c r="AE10" t="n">
        <v>346788.1748160173</v>
      </c>
      <c r="AF10" t="n">
        <v>2.330529557897635e-06</v>
      </c>
      <c r="AG10" t="n">
        <v>9</v>
      </c>
      <c r="AH10" t="n">
        <v>313691.1981319403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4.3841</v>
      </c>
      <c r="E11" t="n">
        <v>22.81</v>
      </c>
      <c r="F11" t="n">
        <v>18.98</v>
      </c>
      <c r="G11" t="n">
        <v>26.48</v>
      </c>
      <c r="H11" t="n">
        <v>0.34</v>
      </c>
      <c r="I11" t="n">
        <v>43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189.43</v>
      </c>
      <c r="Q11" t="n">
        <v>3033.66</v>
      </c>
      <c r="R11" t="n">
        <v>100.2</v>
      </c>
      <c r="S11" t="n">
        <v>56.78</v>
      </c>
      <c r="T11" t="n">
        <v>19773.8</v>
      </c>
      <c r="U11" t="n">
        <v>0.57</v>
      </c>
      <c r="V11" t="n">
        <v>0.85</v>
      </c>
      <c r="W11" t="n">
        <v>2.73</v>
      </c>
      <c r="X11" t="n">
        <v>1.21</v>
      </c>
      <c r="Y11" t="n">
        <v>1</v>
      </c>
      <c r="Z11" t="n">
        <v>10</v>
      </c>
      <c r="AA11" t="n">
        <v>247.2973835663614</v>
      </c>
      <c r="AB11" t="n">
        <v>338.3631901859117</v>
      </c>
      <c r="AC11" t="n">
        <v>306.0702822103891</v>
      </c>
      <c r="AD11" t="n">
        <v>247297.3835663614</v>
      </c>
      <c r="AE11" t="n">
        <v>338363.1901859117</v>
      </c>
      <c r="AF11" t="n">
        <v>2.360465434857115e-06</v>
      </c>
      <c r="AG11" t="n">
        <v>9</v>
      </c>
      <c r="AH11" t="n">
        <v>306070.2822103891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4.4208</v>
      </c>
      <c r="E12" t="n">
        <v>22.62</v>
      </c>
      <c r="F12" t="n">
        <v>18.89</v>
      </c>
      <c r="G12" t="n">
        <v>28.34</v>
      </c>
      <c r="H12" t="n">
        <v>0.36</v>
      </c>
      <c r="I12" t="n">
        <v>40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183.64</v>
      </c>
      <c r="Q12" t="n">
        <v>3033.65</v>
      </c>
      <c r="R12" t="n">
        <v>97.19</v>
      </c>
      <c r="S12" t="n">
        <v>56.78</v>
      </c>
      <c r="T12" t="n">
        <v>18281.71</v>
      </c>
      <c r="U12" t="n">
        <v>0.58</v>
      </c>
      <c r="V12" t="n">
        <v>0.85</v>
      </c>
      <c r="W12" t="n">
        <v>2.73</v>
      </c>
      <c r="X12" t="n">
        <v>1.13</v>
      </c>
      <c r="Y12" t="n">
        <v>1</v>
      </c>
      <c r="Z12" t="n">
        <v>10</v>
      </c>
      <c r="AA12" t="n">
        <v>242.6251031264842</v>
      </c>
      <c r="AB12" t="n">
        <v>331.9703699616094</v>
      </c>
      <c r="AC12" t="n">
        <v>300.2875837759127</v>
      </c>
      <c r="AD12" t="n">
        <v>242625.1031264842</v>
      </c>
      <c r="AE12" t="n">
        <v>331970.3699616094</v>
      </c>
      <c r="AF12" t="n">
        <v>2.380225267310584e-06</v>
      </c>
      <c r="AG12" t="n">
        <v>9</v>
      </c>
      <c r="AH12" t="n">
        <v>300287.5837759127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4.4373</v>
      </c>
      <c r="E13" t="n">
        <v>22.54</v>
      </c>
      <c r="F13" t="n">
        <v>18.88</v>
      </c>
      <c r="G13" t="n">
        <v>29.8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13</v>
      </c>
      <c r="N13" t="n">
        <v>31.74</v>
      </c>
      <c r="O13" t="n">
        <v>21432.96</v>
      </c>
      <c r="P13" t="n">
        <v>182.6</v>
      </c>
      <c r="Q13" t="n">
        <v>3033.87</v>
      </c>
      <c r="R13" t="n">
        <v>95.97</v>
      </c>
      <c r="S13" t="n">
        <v>56.78</v>
      </c>
      <c r="T13" t="n">
        <v>17681.4</v>
      </c>
      <c r="U13" t="n">
        <v>0.59</v>
      </c>
      <c r="V13" t="n">
        <v>0.85</v>
      </c>
      <c r="W13" t="n">
        <v>2.75</v>
      </c>
      <c r="X13" t="n">
        <v>1.11</v>
      </c>
      <c r="Y13" t="n">
        <v>1</v>
      </c>
      <c r="Z13" t="n">
        <v>10</v>
      </c>
      <c r="AA13" t="n">
        <v>241.4793652607232</v>
      </c>
      <c r="AB13" t="n">
        <v>330.4027208672888</v>
      </c>
      <c r="AC13" t="n">
        <v>298.8695489109443</v>
      </c>
      <c r="AD13" t="n">
        <v>241479.3652607232</v>
      </c>
      <c r="AE13" t="n">
        <v>330402.7208672888</v>
      </c>
      <c r="AF13" t="n">
        <v>2.389109115688847e-06</v>
      </c>
      <c r="AG13" t="n">
        <v>9</v>
      </c>
      <c r="AH13" t="n">
        <v>298869.5489109443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4.4483</v>
      </c>
      <c r="E14" t="n">
        <v>22.48</v>
      </c>
      <c r="F14" t="n">
        <v>18.85</v>
      </c>
      <c r="G14" t="n">
        <v>30.57</v>
      </c>
      <c r="H14" t="n">
        <v>0.41</v>
      </c>
      <c r="I14" t="n">
        <v>37</v>
      </c>
      <c r="J14" t="n">
        <v>172.25</v>
      </c>
      <c r="K14" t="n">
        <v>51.39</v>
      </c>
      <c r="L14" t="n">
        <v>4</v>
      </c>
      <c r="M14" t="n">
        <v>1</v>
      </c>
      <c r="N14" t="n">
        <v>31.86</v>
      </c>
      <c r="O14" t="n">
        <v>21478.05</v>
      </c>
      <c r="P14" t="n">
        <v>179.96</v>
      </c>
      <c r="Q14" t="n">
        <v>3033.85</v>
      </c>
      <c r="R14" t="n">
        <v>95</v>
      </c>
      <c r="S14" t="n">
        <v>56.78</v>
      </c>
      <c r="T14" t="n">
        <v>17201.73</v>
      </c>
      <c r="U14" t="n">
        <v>0.6</v>
      </c>
      <c r="V14" t="n">
        <v>0.86</v>
      </c>
      <c r="W14" t="n">
        <v>2.75</v>
      </c>
      <c r="X14" t="n">
        <v>1.09</v>
      </c>
      <c r="Y14" t="n">
        <v>1</v>
      </c>
      <c r="Z14" t="n">
        <v>10</v>
      </c>
      <c r="AA14" t="n">
        <v>239.6024654452774</v>
      </c>
      <c r="AB14" t="n">
        <v>327.8346637368212</v>
      </c>
      <c r="AC14" t="n">
        <v>296.5465835487168</v>
      </c>
      <c r="AD14" t="n">
        <v>239602.4654452774</v>
      </c>
      <c r="AE14" t="n">
        <v>327834.6637368212</v>
      </c>
      <c r="AF14" t="n">
        <v>2.395031681274356e-06</v>
      </c>
      <c r="AG14" t="n">
        <v>9</v>
      </c>
      <c r="AH14" t="n">
        <v>296546.5835487168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4.4474</v>
      </c>
      <c r="E15" t="n">
        <v>22.48</v>
      </c>
      <c r="F15" t="n">
        <v>18.86</v>
      </c>
      <c r="G15" t="n">
        <v>30.58</v>
      </c>
      <c r="H15" t="n">
        <v>0.44</v>
      </c>
      <c r="I15" t="n">
        <v>37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180.44</v>
      </c>
      <c r="Q15" t="n">
        <v>3033.85</v>
      </c>
      <c r="R15" t="n">
        <v>95.09</v>
      </c>
      <c r="S15" t="n">
        <v>56.78</v>
      </c>
      <c r="T15" t="n">
        <v>17245.78</v>
      </c>
      <c r="U15" t="n">
        <v>0.6</v>
      </c>
      <c r="V15" t="n">
        <v>0.86</v>
      </c>
      <c r="W15" t="n">
        <v>2.76</v>
      </c>
      <c r="X15" t="n">
        <v>1.09</v>
      </c>
      <c r="Y15" t="n">
        <v>1</v>
      </c>
      <c r="Z15" t="n">
        <v>10</v>
      </c>
      <c r="AA15" t="n">
        <v>239.9184487513381</v>
      </c>
      <c r="AB15" t="n">
        <v>328.2670060363728</v>
      </c>
      <c r="AC15" t="n">
        <v>296.9376637059956</v>
      </c>
      <c r="AD15" t="n">
        <v>239918.4487513381</v>
      </c>
      <c r="AE15" t="n">
        <v>328267.0060363729</v>
      </c>
      <c r="AF15" t="n">
        <v>2.394547107726451e-06</v>
      </c>
      <c r="AG15" t="n">
        <v>9</v>
      </c>
      <c r="AH15" t="n">
        <v>296937.6637059957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3.8542</v>
      </c>
      <c r="E2" t="n">
        <v>25.95</v>
      </c>
      <c r="F2" t="n">
        <v>22.33</v>
      </c>
      <c r="G2" t="n">
        <v>8.76</v>
      </c>
      <c r="H2" t="n">
        <v>0.34</v>
      </c>
      <c r="I2" t="n">
        <v>153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104.47</v>
      </c>
      <c r="Q2" t="n">
        <v>3034.74</v>
      </c>
      <c r="R2" t="n">
        <v>202.5</v>
      </c>
      <c r="S2" t="n">
        <v>56.78</v>
      </c>
      <c r="T2" t="n">
        <v>70373.55</v>
      </c>
      <c r="U2" t="n">
        <v>0.28</v>
      </c>
      <c r="V2" t="n">
        <v>0.72</v>
      </c>
      <c r="W2" t="n">
        <v>3.11</v>
      </c>
      <c r="X2" t="n">
        <v>4.56</v>
      </c>
      <c r="Y2" t="n">
        <v>1</v>
      </c>
      <c r="Z2" t="n">
        <v>10</v>
      </c>
      <c r="AA2" t="n">
        <v>199.3176107576936</v>
      </c>
      <c r="AB2" t="n">
        <v>272.7151483109394</v>
      </c>
      <c r="AC2" t="n">
        <v>246.6875973143379</v>
      </c>
      <c r="AD2" t="n">
        <v>199317.6107576936</v>
      </c>
      <c r="AE2" t="n">
        <v>272715.1483109394</v>
      </c>
      <c r="AF2" t="n">
        <v>2.483460085474708e-06</v>
      </c>
      <c r="AG2" t="n">
        <v>11</v>
      </c>
      <c r="AH2" t="n">
        <v>246687.5973143379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2.3231</v>
      </c>
      <c r="E2" t="n">
        <v>43.05</v>
      </c>
      <c r="F2" t="n">
        <v>26.76</v>
      </c>
      <c r="G2" t="n">
        <v>5.39</v>
      </c>
      <c r="H2" t="n">
        <v>0.08</v>
      </c>
      <c r="I2" t="n">
        <v>298</v>
      </c>
      <c r="J2" t="n">
        <v>232.68</v>
      </c>
      <c r="K2" t="n">
        <v>57.72</v>
      </c>
      <c r="L2" t="n">
        <v>1</v>
      </c>
      <c r="M2" t="n">
        <v>296</v>
      </c>
      <c r="N2" t="n">
        <v>53.95</v>
      </c>
      <c r="O2" t="n">
        <v>28931.02</v>
      </c>
      <c r="P2" t="n">
        <v>410.54</v>
      </c>
      <c r="Q2" t="n">
        <v>3034.93</v>
      </c>
      <c r="R2" t="n">
        <v>354.66</v>
      </c>
      <c r="S2" t="n">
        <v>56.78</v>
      </c>
      <c r="T2" t="n">
        <v>145725.98</v>
      </c>
      <c r="U2" t="n">
        <v>0.16</v>
      </c>
      <c r="V2" t="n">
        <v>0.6</v>
      </c>
      <c r="W2" t="n">
        <v>3.15</v>
      </c>
      <c r="X2" t="n">
        <v>8.99</v>
      </c>
      <c r="Y2" t="n">
        <v>1</v>
      </c>
      <c r="Z2" t="n">
        <v>10</v>
      </c>
      <c r="AA2" t="n">
        <v>762.0398573263129</v>
      </c>
      <c r="AB2" t="n">
        <v>1042.65655161967</v>
      </c>
      <c r="AC2" t="n">
        <v>943.146873710749</v>
      </c>
      <c r="AD2" t="n">
        <v>762039.8573263129</v>
      </c>
      <c r="AE2" t="n">
        <v>1042656.55161967</v>
      </c>
      <c r="AF2" t="n">
        <v>1.185030655372101e-06</v>
      </c>
      <c r="AG2" t="n">
        <v>17</v>
      </c>
      <c r="AH2" t="n">
        <v>943146.873710749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2.7394</v>
      </c>
      <c r="E3" t="n">
        <v>36.51</v>
      </c>
      <c r="F3" t="n">
        <v>24.09</v>
      </c>
      <c r="G3" t="n">
        <v>6.79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366.3</v>
      </c>
      <c r="Q3" t="n">
        <v>3034.29</v>
      </c>
      <c r="R3" t="n">
        <v>267.37</v>
      </c>
      <c r="S3" t="n">
        <v>56.78</v>
      </c>
      <c r="T3" t="n">
        <v>102507.5</v>
      </c>
      <c r="U3" t="n">
        <v>0.21</v>
      </c>
      <c r="V3" t="n">
        <v>0.67</v>
      </c>
      <c r="W3" t="n">
        <v>3.01</v>
      </c>
      <c r="X3" t="n">
        <v>6.32</v>
      </c>
      <c r="Y3" t="n">
        <v>1</v>
      </c>
      <c r="Z3" t="n">
        <v>10</v>
      </c>
      <c r="AA3" t="n">
        <v>601.0172268290796</v>
      </c>
      <c r="AB3" t="n">
        <v>822.3382847562598</v>
      </c>
      <c r="AC3" t="n">
        <v>743.8554730181531</v>
      </c>
      <c r="AD3" t="n">
        <v>601017.2268290796</v>
      </c>
      <c r="AE3" t="n">
        <v>822338.2847562598</v>
      </c>
      <c r="AF3" t="n">
        <v>1.397388393666365e-06</v>
      </c>
      <c r="AG3" t="n">
        <v>15</v>
      </c>
      <c r="AH3" t="n">
        <v>743855.4730181531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3.043</v>
      </c>
      <c r="E4" t="n">
        <v>32.86</v>
      </c>
      <c r="F4" t="n">
        <v>22.64</v>
      </c>
      <c r="G4" t="n">
        <v>8.23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341.05</v>
      </c>
      <c r="Q4" t="n">
        <v>3034.07</v>
      </c>
      <c r="R4" t="n">
        <v>219.45</v>
      </c>
      <c r="S4" t="n">
        <v>56.78</v>
      </c>
      <c r="T4" t="n">
        <v>78787.83</v>
      </c>
      <c r="U4" t="n">
        <v>0.26</v>
      </c>
      <c r="V4" t="n">
        <v>0.71</v>
      </c>
      <c r="W4" t="n">
        <v>2.93</v>
      </c>
      <c r="X4" t="n">
        <v>4.87</v>
      </c>
      <c r="Y4" t="n">
        <v>1</v>
      </c>
      <c r="Z4" t="n">
        <v>10</v>
      </c>
      <c r="AA4" t="n">
        <v>509.5040101458271</v>
      </c>
      <c r="AB4" t="n">
        <v>697.1258644120506</v>
      </c>
      <c r="AC4" t="n">
        <v>630.5931503348596</v>
      </c>
      <c r="AD4" t="n">
        <v>509504.0101458271</v>
      </c>
      <c r="AE4" t="n">
        <v>697125.8644120507</v>
      </c>
      <c r="AF4" t="n">
        <v>1.552257020488702e-06</v>
      </c>
      <c r="AG4" t="n">
        <v>13</v>
      </c>
      <c r="AH4" t="n">
        <v>630593.1503348596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3.2827</v>
      </c>
      <c r="E5" t="n">
        <v>30.46</v>
      </c>
      <c r="F5" t="n">
        <v>21.65</v>
      </c>
      <c r="G5" t="n">
        <v>9.69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322.9</v>
      </c>
      <c r="Q5" t="n">
        <v>3033.95</v>
      </c>
      <c r="R5" t="n">
        <v>187.8</v>
      </c>
      <c r="S5" t="n">
        <v>56.78</v>
      </c>
      <c r="T5" t="n">
        <v>63117</v>
      </c>
      <c r="U5" t="n">
        <v>0.3</v>
      </c>
      <c r="V5" t="n">
        <v>0.75</v>
      </c>
      <c r="W5" t="n">
        <v>2.86</v>
      </c>
      <c r="X5" t="n">
        <v>3.88</v>
      </c>
      <c r="Y5" t="n">
        <v>1</v>
      </c>
      <c r="Z5" t="n">
        <v>10</v>
      </c>
      <c r="AA5" t="n">
        <v>454.565824860321</v>
      </c>
      <c r="AB5" t="n">
        <v>621.9570156027424</v>
      </c>
      <c r="AC5" t="n">
        <v>562.5983109557699</v>
      </c>
      <c r="AD5" t="n">
        <v>454565.824860321</v>
      </c>
      <c r="AE5" t="n">
        <v>621957.0156027424</v>
      </c>
      <c r="AF5" t="n">
        <v>1.674529780203175e-06</v>
      </c>
      <c r="AG5" t="n">
        <v>12</v>
      </c>
      <c r="AH5" t="n">
        <v>562598.3109557698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3.4619</v>
      </c>
      <c r="E6" t="n">
        <v>28.89</v>
      </c>
      <c r="F6" t="n">
        <v>21.03</v>
      </c>
      <c r="G6" t="n">
        <v>11.17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310.33</v>
      </c>
      <c r="Q6" t="n">
        <v>3033.67</v>
      </c>
      <c r="R6" t="n">
        <v>167.27</v>
      </c>
      <c r="S6" t="n">
        <v>56.78</v>
      </c>
      <c r="T6" t="n">
        <v>52958.89</v>
      </c>
      <c r="U6" t="n">
        <v>0.34</v>
      </c>
      <c r="V6" t="n">
        <v>0.77</v>
      </c>
      <c r="W6" t="n">
        <v>2.84</v>
      </c>
      <c r="X6" t="n">
        <v>3.26</v>
      </c>
      <c r="Y6" t="n">
        <v>1</v>
      </c>
      <c r="Z6" t="n">
        <v>10</v>
      </c>
      <c r="AA6" t="n">
        <v>426.7013293013549</v>
      </c>
      <c r="AB6" t="n">
        <v>583.8315834841804</v>
      </c>
      <c r="AC6" t="n">
        <v>528.1115165692233</v>
      </c>
      <c r="AD6" t="n">
        <v>426701.3293013549</v>
      </c>
      <c r="AE6" t="n">
        <v>583831.5834841804</v>
      </c>
      <c r="AF6" t="n">
        <v>1.765941038195806e-06</v>
      </c>
      <c r="AG6" t="n">
        <v>12</v>
      </c>
      <c r="AH6" t="n">
        <v>528111.5165692234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3.6113</v>
      </c>
      <c r="E7" t="n">
        <v>27.69</v>
      </c>
      <c r="F7" t="n">
        <v>20.56</v>
      </c>
      <c r="G7" t="n">
        <v>12.72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300.82</v>
      </c>
      <c r="Q7" t="n">
        <v>3033.94</v>
      </c>
      <c r="R7" t="n">
        <v>151.65</v>
      </c>
      <c r="S7" t="n">
        <v>56.78</v>
      </c>
      <c r="T7" t="n">
        <v>45225.66</v>
      </c>
      <c r="U7" t="n">
        <v>0.37</v>
      </c>
      <c r="V7" t="n">
        <v>0.78</v>
      </c>
      <c r="W7" t="n">
        <v>2.82</v>
      </c>
      <c r="X7" t="n">
        <v>2.8</v>
      </c>
      <c r="Y7" t="n">
        <v>1</v>
      </c>
      <c r="Z7" t="n">
        <v>10</v>
      </c>
      <c r="AA7" t="n">
        <v>395.6158324856788</v>
      </c>
      <c r="AB7" t="n">
        <v>541.2990353456411</v>
      </c>
      <c r="AC7" t="n">
        <v>489.6382151302199</v>
      </c>
      <c r="AD7" t="n">
        <v>395615.8324856788</v>
      </c>
      <c r="AE7" t="n">
        <v>541299.0353456411</v>
      </c>
      <c r="AF7" t="n">
        <v>1.84215109368743e-06</v>
      </c>
      <c r="AG7" t="n">
        <v>11</v>
      </c>
      <c r="AH7" t="n">
        <v>489638.2151302199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3.7327</v>
      </c>
      <c r="E8" t="n">
        <v>26.79</v>
      </c>
      <c r="F8" t="n">
        <v>20.21</v>
      </c>
      <c r="G8" t="n">
        <v>14.27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292.23</v>
      </c>
      <c r="Q8" t="n">
        <v>3034.17</v>
      </c>
      <c r="R8" t="n">
        <v>140.63</v>
      </c>
      <c r="S8" t="n">
        <v>56.78</v>
      </c>
      <c r="T8" t="n">
        <v>39775.7</v>
      </c>
      <c r="U8" t="n">
        <v>0.4</v>
      </c>
      <c r="V8" t="n">
        <v>0.8</v>
      </c>
      <c r="W8" t="n">
        <v>2.79</v>
      </c>
      <c r="X8" t="n">
        <v>2.44</v>
      </c>
      <c r="Y8" t="n">
        <v>1</v>
      </c>
      <c r="Z8" t="n">
        <v>10</v>
      </c>
      <c r="AA8" t="n">
        <v>379.8705103278081</v>
      </c>
      <c r="AB8" t="n">
        <v>519.7555909346537</v>
      </c>
      <c r="AC8" t="n">
        <v>470.1508468174031</v>
      </c>
      <c r="AD8" t="n">
        <v>379870.5103278081</v>
      </c>
      <c r="AE8" t="n">
        <v>519755.5909346537</v>
      </c>
      <c r="AF8" t="n">
        <v>1.904078140117705e-06</v>
      </c>
      <c r="AG8" t="n">
        <v>11</v>
      </c>
      <c r="AH8" t="n">
        <v>470150.8468174031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3.8291</v>
      </c>
      <c r="E9" t="n">
        <v>26.12</v>
      </c>
      <c r="F9" t="n">
        <v>19.95</v>
      </c>
      <c r="G9" t="n">
        <v>15.75</v>
      </c>
      <c r="H9" t="n">
        <v>0.21</v>
      </c>
      <c r="I9" t="n">
        <v>76</v>
      </c>
      <c r="J9" t="n">
        <v>235.68</v>
      </c>
      <c r="K9" t="n">
        <v>57.72</v>
      </c>
      <c r="L9" t="n">
        <v>2.75</v>
      </c>
      <c r="M9" t="n">
        <v>74</v>
      </c>
      <c r="N9" t="n">
        <v>55.21</v>
      </c>
      <c r="O9" t="n">
        <v>29301.44</v>
      </c>
      <c r="P9" t="n">
        <v>285.36</v>
      </c>
      <c r="Q9" t="n">
        <v>3034.03</v>
      </c>
      <c r="R9" t="n">
        <v>132.1</v>
      </c>
      <c r="S9" t="n">
        <v>56.78</v>
      </c>
      <c r="T9" t="n">
        <v>35556.88</v>
      </c>
      <c r="U9" t="n">
        <v>0.43</v>
      </c>
      <c r="V9" t="n">
        <v>0.8100000000000001</v>
      </c>
      <c r="W9" t="n">
        <v>2.77</v>
      </c>
      <c r="X9" t="n">
        <v>2.18</v>
      </c>
      <c r="Y9" t="n">
        <v>1</v>
      </c>
      <c r="Z9" t="n">
        <v>10</v>
      </c>
      <c r="AA9" t="n">
        <v>368.1087498163698</v>
      </c>
      <c r="AB9" t="n">
        <v>503.6626313106516</v>
      </c>
      <c r="AC9" t="n">
        <v>455.5937766733051</v>
      </c>
      <c r="AD9" t="n">
        <v>368108.7498163698</v>
      </c>
      <c r="AE9" t="n">
        <v>503662.6313106517</v>
      </c>
      <c r="AF9" t="n">
        <v>1.953252499886063e-06</v>
      </c>
      <c r="AG9" t="n">
        <v>11</v>
      </c>
      <c r="AH9" t="n">
        <v>455593.7766733051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3.9194</v>
      </c>
      <c r="E10" t="n">
        <v>25.51</v>
      </c>
      <c r="F10" t="n">
        <v>19.71</v>
      </c>
      <c r="G10" t="n">
        <v>17.39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278.89</v>
      </c>
      <c r="Q10" t="n">
        <v>3033.76</v>
      </c>
      <c r="R10" t="n">
        <v>124.5</v>
      </c>
      <c r="S10" t="n">
        <v>56.78</v>
      </c>
      <c r="T10" t="n">
        <v>31797.55</v>
      </c>
      <c r="U10" t="n">
        <v>0.46</v>
      </c>
      <c r="V10" t="n">
        <v>0.82</v>
      </c>
      <c r="W10" t="n">
        <v>2.76</v>
      </c>
      <c r="X10" t="n">
        <v>1.94</v>
      </c>
      <c r="Y10" t="n">
        <v>1</v>
      </c>
      <c r="Z10" t="n">
        <v>10</v>
      </c>
      <c r="AA10" t="n">
        <v>346.8195857925672</v>
      </c>
      <c r="AB10" t="n">
        <v>474.5338578816546</v>
      </c>
      <c r="AC10" t="n">
        <v>429.2450124978812</v>
      </c>
      <c r="AD10" t="n">
        <v>346819.5857925672</v>
      </c>
      <c r="AE10" t="n">
        <v>474533.8578816546</v>
      </c>
      <c r="AF10" t="n">
        <v>1.999315204108912e-06</v>
      </c>
      <c r="AG10" t="n">
        <v>10</v>
      </c>
      <c r="AH10" t="n">
        <v>429245.0124978813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3.9898</v>
      </c>
      <c r="E11" t="n">
        <v>25.06</v>
      </c>
      <c r="F11" t="n">
        <v>19.53</v>
      </c>
      <c r="G11" t="n">
        <v>18.9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273.98</v>
      </c>
      <c r="Q11" t="n">
        <v>3033.85</v>
      </c>
      <c r="R11" t="n">
        <v>118.29</v>
      </c>
      <c r="S11" t="n">
        <v>56.78</v>
      </c>
      <c r="T11" t="n">
        <v>28723.66</v>
      </c>
      <c r="U11" t="n">
        <v>0.48</v>
      </c>
      <c r="V11" t="n">
        <v>0.83</v>
      </c>
      <c r="W11" t="n">
        <v>2.75</v>
      </c>
      <c r="X11" t="n">
        <v>1.76</v>
      </c>
      <c r="Y11" t="n">
        <v>1</v>
      </c>
      <c r="Z11" t="n">
        <v>10</v>
      </c>
      <c r="AA11" t="n">
        <v>339.0660053106984</v>
      </c>
      <c r="AB11" t="n">
        <v>463.9250670025324</v>
      </c>
      <c r="AC11" t="n">
        <v>419.6487097307309</v>
      </c>
      <c r="AD11" t="n">
        <v>339066.0053106984</v>
      </c>
      <c r="AE11" t="n">
        <v>463925.0670025324</v>
      </c>
      <c r="AF11" t="n">
        <v>2.035226769748874e-06</v>
      </c>
      <c r="AG11" t="n">
        <v>10</v>
      </c>
      <c r="AH11" t="n">
        <v>419648.7097307309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4.0611</v>
      </c>
      <c r="E12" t="n">
        <v>24.62</v>
      </c>
      <c r="F12" t="n">
        <v>19.36</v>
      </c>
      <c r="G12" t="n">
        <v>20.75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267.78</v>
      </c>
      <c r="Q12" t="n">
        <v>3033.72</v>
      </c>
      <c r="R12" t="n">
        <v>112.63</v>
      </c>
      <c r="S12" t="n">
        <v>56.78</v>
      </c>
      <c r="T12" t="n">
        <v>25922.03</v>
      </c>
      <c r="U12" t="n">
        <v>0.5</v>
      </c>
      <c r="V12" t="n">
        <v>0.83</v>
      </c>
      <c r="W12" t="n">
        <v>2.75</v>
      </c>
      <c r="X12" t="n">
        <v>1.6</v>
      </c>
      <c r="Y12" t="n">
        <v>1</v>
      </c>
      <c r="Z12" t="n">
        <v>10</v>
      </c>
      <c r="AA12" t="n">
        <v>330.7957885718195</v>
      </c>
      <c r="AB12" t="n">
        <v>452.6093916041859</v>
      </c>
      <c r="AC12" t="n">
        <v>409.4129865107524</v>
      </c>
      <c r="AD12" t="n">
        <v>330795.7885718194</v>
      </c>
      <c r="AE12" t="n">
        <v>452609.3916041859</v>
      </c>
      <c r="AF12" t="n">
        <v>2.071597432108665e-06</v>
      </c>
      <c r="AG12" t="n">
        <v>10</v>
      </c>
      <c r="AH12" t="n">
        <v>409412.9865107524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4.1067</v>
      </c>
      <c r="E13" t="n">
        <v>24.35</v>
      </c>
      <c r="F13" t="n">
        <v>19.27</v>
      </c>
      <c r="G13" t="n">
        <v>22.24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263.8</v>
      </c>
      <c r="Q13" t="n">
        <v>3033.71</v>
      </c>
      <c r="R13" t="n">
        <v>109.66</v>
      </c>
      <c r="S13" t="n">
        <v>56.78</v>
      </c>
      <c r="T13" t="n">
        <v>24458.05</v>
      </c>
      <c r="U13" t="n">
        <v>0.52</v>
      </c>
      <c r="V13" t="n">
        <v>0.84</v>
      </c>
      <c r="W13" t="n">
        <v>2.75</v>
      </c>
      <c r="X13" t="n">
        <v>1.51</v>
      </c>
      <c r="Y13" t="n">
        <v>1</v>
      </c>
      <c r="Z13" t="n">
        <v>10</v>
      </c>
      <c r="AA13" t="n">
        <v>325.7076988770414</v>
      </c>
      <c r="AB13" t="n">
        <v>445.6476428131155</v>
      </c>
      <c r="AC13" t="n">
        <v>403.115657253426</v>
      </c>
      <c r="AD13" t="n">
        <v>325707.6988770413</v>
      </c>
      <c r="AE13" t="n">
        <v>445647.6428131155</v>
      </c>
      <c r="AF13" t="n">
        <v>2.094858332580004e-06</v>
      </c>
      <c r="AG13" t="n">
        <v>10</v>
      </c>
      <c r="AH13" t="n">
        <v>403115.657253426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4.1622</v>
      </c>
      <c r="E14" t="n">
        <v>24.03</v>
      </c>
      <c r="F14" t="n">
        <v>19.13</v>
      </c>
      <c r="G14" t="n">
        <v>23.91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257.91</v>
      </c>
      <c r="Q14" t="n">
        <v>3033.75</v>
      </c>
      <c r="R14" t="n">
        <v>105.28</v>
      </c>
      <c r="S14" t="n">
        <v>56.78</v>
      </c>
      <c r="T14" t="n">
        <v>22290.15</v>
      </c>
      <c r="U14" t="n">
        <v>0.54</v>
      </c>
      <c r="V14" t="n">
        <v>0.84</v>
      </c>
      <c r="W14" t="n">
        <v>2.73</v>
      </c>
      <c r="X14" t="n">
        <v>1.36</v>
      </c>
      <c r="Y14" t="n">
        <v>1</v>
      </c>
      <c r="Z14" t="n">
        <v>10</v>
      </c>
      <c r="AA14" t="n">
        <v>318.9624402042384</v>
      </c>
      <c r="AB14" t="n">
        <v>436.4184823171761</v>
      </c>
      <c r="AC14" t="n">
        <v>394.767314882011</v>
      </c>
      <c r="AD14" t="n">
        <v>318962.4402042384</v>
      </c>
      <c r="AE14" t="n">
        <v>436418.4823171761</v>
      </c>
      <c r="AF14" t="n">
        <v>2.123169296969463e-06</v>
      </c>
      <c r="AG14" t="n">
        <v>10</v>
      </c>
      <c r="AH14" t="n">
        <v>394767.314882011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4.2133</v>
      </c>
      <c r="E15" t="n">
        <v>23.73</v>
      </c>
      <c r="F15" t="n">
        <v>19.02</v>
      </c>
      <c r="G15" t="n">
        <v>25.94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253.52</v>
      </c>
      <c r="Q15" t="n">
        <v>3033.54</v>
      </c>
      <c r="R15" t="n">
        <v>101.51</v>
      </c>
      <c r="S15" t="n">
        <v>56.78</v>
      </c>
      <c r="T15" t="n">
        <v>20421.36</v>
      </c>
      <c r="U15" t="n">
        <v>0.5600000000000001</v>
      </c>
      <c r="V15" t="n">
        <v>0.85</v>
      </c>
      <c r="W15" t="n">
        <v>2.73</v>
      </c>
      <c r="X15" t="n">
        <v>1.26</v>
      </c>
      <c r="Y15" t="n">
        <v>1</v>
      </c>
      <c r="Z15" t="n">
        <v>10</v>
      </c>
      <c r="AA15" t="n">
        <v>313.5604209723834</v>
      </c>
      <c r="AB15" t="n">
        <v>429.0272012838834</v>
      </c>
      <c r="AC15" t="n">
        <v>388.0814473368077</v>
      </c>
      <c r="AD15" t="n">
        <v>313560.4209723835</v>
      </c>
      <c r="AE15" t="n">
        <v>429027.2012838834</v>
      </c>
      <c r="AF15" t="n">
        <v>2.149235788506424e-06</v>
      </c>
      <c r="AG15" t="n">
        <v>10</v>
      </c>
      <c r="AH15" t="n">
        <v>388081.4473368077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4.2531</v>
      </c>
      <c r="E16" t="n">
        <v>23.51</v>
      </c>
      <c r="F16" t="n">
        <v>18.94</v>
      </c>
      <c r="G16" t="n">
        <v>27.71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246.3</v>
      </c>
      <c r="Q16" t="n">
        <v>3033.66</v>
      </c>
      <c r="R16" t="n">
        <v>98.95999999999999</v>
      </c>
      <c r="S16" t="n">
        <v>56.78</v>
      </c>
      <c r="T16" t="n">
        <v>19162.22</v>
      </c>
      <c r="U16" t="n">
        <v>0.57</v>
      </c>
      <c r="V16" t="n">
        <v>0.85</v>
      </c>
      <c r="W16" t="n">
        <v>2.72</v>
      </c>
      <c r="X16" t="n">
        <v>1.17</v>
      </c>
      <c r="Y16" t="n">
        <v>1</v>
      </c>
      <c r="Z16" t="n">
        <v>10</v>
      </c>
      <c r="AA16" t="n">
        <v>307.29882650447</v>
      </c>
      <c r="AB16" t="n">
        <v>420.4598114908324</v>
      </c>
      <c r="AC16" t="n">
        <v>380.3317172011983</v>
      </c>
      <c r="AD16" t="n">
        <v>307298.82650447</v>
      </c>
      <c r="AE16" t="n">
        <v>420459.8114908324</v>
      </c>
      <c r="AF16" t="n">
        <v>2.169538065672198e-06</v>
      </c>
      <c r="AG16" t="n">
        <v>10</v>
      </c>
      <c r="AH16" t="n">
        <v>380331.7172011983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4.2961</v>
      </c>
      <c r="E17" t="n">
        <v>23.28</v>
      </c>
      <c r="F17" t="n">
        <v>18.84</v>
      </c>
      <c r="G17" t="n">
        <v>29.74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243.78</v>
      </c>
      <c r="Q17" t="n">
        <v>3033.61</v>
      </c>
      <c r="R17" t="n">
        <v>95.65000000000001</v>
      </c>
      <c r="S17" t="n">
        <v>56.78</v>
      </c>
      <c r="T17" t="n">
        <v>17520.77</v>
      </c>
      <c r="U17" t="n">
        <v>0.59</v>
      </c>
      <c r="V17" t="n">
        <v>0.86</v>
      </c>
      <c r="W17" t="n">
        <v>2.72</v>
      </c>
      <c r="X17" t="n">
        <v>1.07</v>
      </c>
      <c r="Y17" t="n">
        <v>1</v>
      </c>
      <c r="Z17" t="n">
        <v>10</v>
      </c>
      <c r="AA17" t="n">
        <v>292.8091368817663</v>
      </c>
      <c r="AB17" t="n">
        <v>400.6343789090585</v>
      </c>
      <c r="AC17" t="n">
        <v>362.3983960798595</v>
      </c>
      <c r="AD17" t="n">
        <v>292809.1368817663</v>
      </c>
      <c r="AE17" t="n">
        <v>400634.3789090585</v>
      </c>
      <c r="AF17" t="n">
        <v>2.191472686730697e-06</v>
      </c>
      <c r="AG17" t="n">
        <v>9</v>
      </c>
      <c r="AH17" t="n">
        <v>362398.3960798595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4.3198</v>
      </c>
      <c r="E18" t="n">
        <v>23.15</v>
      </c>
      <c r="F18" t="n">
        <v>18.8</v>
      </c>
      <c r="G18" t="n">
        <v>31.33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238.49</v>
      </c>
      <c r="Q18" t="n">
        <v>3033.64</v>
      </c>
      <c r="R18" t="n">
        <v>94.51000000000001</v>
      </c>
      <c r="S18" t="n">
        <v>56.78</v>
      </c>
      <c r="T18" t="n">
        <v>16963.91</v>
      </c>
      <c r="U18" t="n">
        <v>0.6</v>
      </c>
      <c r="V18" t="n">
        <v>0.86</v>
      </c>
      <c r="W18" t="n">
        <v>2.72</v>
      </c>
      <c r="X18" t="n">
        <v>1.03</v>
      </c>
      <c r="Y18" t="n">
        <v>1</v>
      </c>
      <c r="Z18" t="n">
        <v>10</v>
      </c>
      <c r="AA18" t="n">
        <v>288.6610654625966</v>
      </c>
      <c r="AB18" t="n">
        <v>394.958804593355</v>
      </c>
      <c r="AC18" t="n">
        <v>357.2644906111282</v>
      </c>
      <c r="AD18" t="n">
        <v>288661.0654625966</v>
      </c>
      <c r="AE18" t="n">
        <v>394958.8045933549</v>
      </c>
      <c r="AF18" t="n">
        <v>2.203562233686196e-06</v>
      </c>
      <c r="AG18" t="n">
        <v>9</v>
      </c>
      <c r="AH18" t="n">
        <v>357264.4906111282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4.3654</v>
      </c>
      <c r="E19" t="n">
        <v>22.91</v>
      </c>
      <c r="F19" t="n">
        <v>18.7</v>
      </c>
      <c r="G19" t="n">
        <v>33.99</v>
      </c>
      <c r="H19" t="n">
        <v>0.39</v>
      </c>
      <c r="I19" t="n">
        <v>33</v>
      </c>
      <c r="J19" t="n">
        <v>240.02</v>
      </c>
      <c r="K19" t="n">
        <v>57.72</v>
      </c>
      <c r="L19" t="n">
        <v>5.25</v>
      </c>
      <c r="M19" t="n">
        <v>31</v>
      </c>
      <c r="N19" t="n">
        <v>57.04</v>
      </c>
      <c r="O19" t="n">
        <v>29836.09</v>
      </c>
      <c r="P19" t="n">
        <v>233.81</v>
      </c>
      <c r="Q19" t="n">
        <v>3033.49</v>
      </c>
      <c r="R19" t="n">
        <v>91.23</v>
      </c>
      <c r="S19" t="n">
        <v>56.78</v>
      </c>
      <c r="T19" t="n">
        <v>15338.66</v>
      </c>
      <c r="U19" t="n">
        <v>0.62</v>
      </c>
      <c r="V19" t="n">
        <v>0.86</v>
      </c>
      <c r="W19" t="n">
        <v>2.71</v>
      </c>
      <c r="X19" t="n">
        <v>0.93</v>
      </c>
      <c r="Y19" t="n">
        <v>1</v>
      </c>
      <c r="Z19" t="n">
        <v>10</v>
      </c>
      <c r="AA19" t="n">
        <v>283.7843366536273</v>
      </c>
      <c r="AB19" t="n">
        <v>388.2862490908324</v>
      </c>
      <c r="AC19" t="n">
        <v>351.2287544407758</v>
      </c>
      <c r="AD19" t="n">
        <v>283784.3366536273</v>
      </c>
      <c r="AE19" t="n">
        <v>388286.2490908324</v>
      </c>
      <c r="AF19" t="n">
        <v>2.226823134157535e-06</v>
      </c>
      <c r="AG19" t="n">
        <v>9</v>
      </c>
      <c r="AH19" t="n">
        <v>351228.7544407758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4.3922</v>
      </c>
      <c r="E20" t="n">
        <v>22.77</v>
      </c>
      <c r="F20" t="n">
        <v>18.65</v>
      </c>
      <c r="G20" t="n">
        <v>36.09</v>
      </c>
      <c r="H20" t="n">
        <v>0.41</v>
      </c>
      <c r="I20" t="n">
        <v>31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229.82</v>
      </c>
      <c r="Q20" t="n">
        <v>3033.65</v>
      </c>
      <c r="R20" t="n">
        <v>89.59999999999999</v>
      </c>
      <c r="S20" t="n">
        <v>56.78</v>
      </c>
      <c r="T20" t="n">
        <v>14532.59</v>
      </c>
      <c r="U20" t="n">
        <v>0.63</v>
      </c>
      <c r="V20" t="n">
        <v>0.87</v>
      </c>
      <c r="W20" t="n">
        <v>2.7</v>
      </c>
      <c r="X20" t="n">
        <v>0.88</v>
      </c>
      <c r="Y20" t="n">
        <v>1</v>
      </c>
      <c r="Z20" t="n">
        <v>10</v>
      </c>
      <c r="AA20" t="n">
        <v>280.3088621895444</v>
      </c>
      <c r="AB20" t="n">
        <v>383.530951601962</v>
      </c>
      <c r="AC20" t="n">
        <v>346.9272958701413</v>
      </c>
      <c r="AD20" t="n">
        <v>280308.8621895444</v>
      </c>
      <c r="AE20" t="n">
        <v>383530.951601962</v>
      </c>
      <c r="AF20" t="n">
        <v>2.240494014259112e-06</v>
      </c>
      <c r="AG20" t="n">
        <v>9</v>
      </c>
      <c r="AH20" t="n">
        <v>346927.2958701414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4.4047</v>
      </c>
      <c r="E21" t="n">
        <v>22.7</v>
      </c>
      <c r="F21" t="n">
        <v>18.63</v>
      </c>
      <c r="G21" t="n">
        <v>37.25</v>
      </c>
      <c r="H21" t="n">
        <v>0.42</v>
      </c>
      <c r="I21" t="n">
        <v>30</v>
      </c>
      <c r="J21" t="n">
        <v>240.89</v>
      </c>
      <c r="K21" t="n">
        <v>57.72</v>
      </c>
      <c r="L21" t="n">
        <v>5.75</v>
      </c>
      <c r="M21" t="n">
        <v>24</v>
      </c>
      <c r="N21" t="n">
        <v>57.42</v>
      </c>
      <c r="O21" t="n">
        <v>29943.94</v>
      </c>
      <c r="P21" t="n">
        <v>225.8</v>
      </c>
      <c r="Q21" t="n">
        <v>3033.66</v>
      </c>
      <c r="R21" t="n">
        <v>88.48999999999999</v>
      </c>
      <c r="S21" t="n">
        <v>56.78</v>
      </c>
      <c r="T21" t="n">
        <v>13983.88</v>
      </c>
      <c r="U21" t="n">
        <v>0.64</v>
      </c>
      <c r="V21" t="n">
        <v>0.87</v>
      </c>
      <c r="W21" t="n">
        <v>2.72</v>
      </c>
      <c r="X21" t="n">
        <v>0.86</v>
      </c>
      <c r="Y21" t="n">
        <v>1</v>
      </c>
      <c r="Z21" t="n">
        <v>10</v>
      </c>
      <c r="AA21" t="n">
        <v>277.5265887222246</v>
      </c>
      <c r="AB21" t="n">
        <v>379.7241222987327</v>
      </c>
      <c r="AC21" t="n">
        <v>343.4837850126937</v>
      </c>
      <c r="AD21" t="n">
        <v>277526.5887222246</v>
      </c>
      <c r="AE21" t="n">
        <v>379724.1222987327</v>
      </c>
      <c r="AF21" t="n">
        <v>2.246870357590071e-06</v>
      </c>
      <c r="AG21" t="n">
        <v>9</v>
      </c>
      <c r="AH21" t="n">
        <v>343483.7850126937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4.4346</v>
      </c>
      <c r="E22" t="n">
        <v>22.55</v>
      </c>
      <c r="F22" t="n">
        <v>18.57</v>
      </c>
      <c r="G22" t="n">
        <v>39.78</v>
      </c>
      <c r="H22" t="n">
        <v>0.44</v>
      </c>
      <c r="I22" t="n">
        <v>28</v>
      </c>
      <c r="J22" t="n">
        <v>241.33</v>
      </c>
      <c r="K22" t="n">
        <v>57.72</v>
      </c>
      <c r="L22" t="n">
        <v>6</v>
      </c>
      <c r="M22" t="n">
        <v>15</v>
      </c>
      <c r="N22" t="n">
        <v>57.6</v>
      </c>
      <c r="O22" t="n">
        <v>29997.9</v>
      </c>
      <c r="P22" t="n">
        <v>222.15</v>
      </c>
      <c r="Q22" t="n">
        <v>3033.61</v>
      </c>
      <c r="R22" t="n">
        <v>86.31</v>
      </c>
      <c r="S22" t="n">
        <v>56.78</v>
      </c>
      <c r="T22" t="n">
        <v>12902.17</v>
      </c>
      <c r="U22" t="n">
        <v>0.66</v>
      </c>
      <c r="V22" t="n">
        <v>0.87</v>
      </c>
      <c r="W22" t="n">
        <v>2.72</v>
      </c>
      <c r="X22" t="n">
        <v>0.8</v>
      </c>
      <c r="Y22" t="n">
        <v>1</v>
      </c>
      <c r="Z22" t="n">
        <v>10</v>
      </c>
      <c r="AA22" t="n">
        <v>274.153161042181</v>
      </c>
      <c r="AB22" t="n">
        <v>375.1084497217713</v>
      </c>
      <c r="AC22" t="n">
        <v>339.3086257483404</v>
      </c>
      <c r="AD22" t="n">
        <v>274153.161042181</v>
      </c>
      <c r="AE22" t="n">
        <v>375108.4497217713</v>
      </c>
      <c r="AF22" t="n">
        <v>2.262122570837725e-06</v>
      </c>
      <c r="AG22" t="n">
        <v>9</v>
      </c>
      <c r="AH22" t="n">
        <v>339308.6257483404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4.4515</v>
      </c>
      <c r="E23" t="n">
        <v>22.46</v>
      </c>
      <c r="F23" t="n">
        <v>18.53</v>
      </c>
      <c r="G23" t="n">
        <v>41.17</v>
      </c>
      <c r="H23" t="n">
        <v>0.46</v>
      </c>
      <c r="I23" t="n">
        <v>27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218.91</v>
      </c>
      <c r="Q23" t="n">
        <v>3033.56</v>
      </c>
      <c r="R23" t="n">
        <v>84.88</v>
      </c>
      <c r="S23" t="n">
        <v>56.78</v>
      </c>
      <c r="T23" t="n">
        <v>12194.03</v>
      </c>
      <c r="U23" t="n">
        <v>0.67</v>
      </c>
      <c r="V23" t="n">
        <v>0.87</v>
      </c>
      <c r="W23" t="n">
        <v>2.72</v>
      </c>
      <c r="X23" t="n">
        <v>0.76</v>
      </c>
      <c r="Y23" t="n">
        <v>1</v>
      </c>
      <c r="Z23" t="n">
        <v>10</v>
      </c>
      <c r="AA23" t="n">
        <v>271.6092278384911</v>
      </c>
      <c r="AB23" t="n">
        <v>371.6277280820706</v>
      </c>
      <c r="AC23" t="n">
        <v>336.1600992967093</v>
      </c>
      <c r="AD23" t="n">
        <v>271609.2278384911</v>
      </c>
      <c r="AE23" t="n">
        <v>371627.7280820706</v>
      </c>
      <c r="AF23" t="n">
        <v>2.270743387021182e-06</v>
      </c>
      <c r="AG23" t="n">
        <v>9</v>
      </c>
      <c r="AH23" t="n">
        <v>336160.0992967093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4.4473</v>
      </c>
      <c r="E24" t="n">
        <v>22.49</v>
      </c>
      <c r="F24" t="n">
        <v>18.55</v>
      </c>
      <c r="G24" t="n">
        <v>41.21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3</v>
      </c>
      <c r="N24" t="n">
        <v>57.98</v>
      </c>
      <c r="O24" t="n">
        <v>30106.03</v>
      </c>
      <c r="P24" t="n">
        <v>219.33</v>
      </c>
      <c r="Q24" t="n">
        <v>3033.69</v>
      </c>
      <c r="R24" t="n">
        <v>85.41</v>
      </c>
      <c r="S24" t="n">
        <v>56.78</v>
      </c>
      <c r="T24" t="n">
        <v>12458.65</v>
      </c>
      <c r="U24" t="n">
        <v>0.66</v>
      </c>
      <c r="V24" t="n">
        <v>0.87</v>
      </c>
      <c r="W24" t="n">
        <v>2.73</v>
      </c>
      <c r="X24" t="n">
        <v>0.78</v>
      </c>
      <c r="Y24" t="n">
        <v>1</v>
      </c>
      <c r="Z24" t="n">
        <v>10</v>
      </c>
      <c r="AA24" t="n">
        <v>272.059558704087</v>
      </c>
      <c r="AB24" t="n">
        <v>372.2438906395746</v>
      </c>
      <c r="AC24" t="n">
        <v>336.7174561645147</v>
      </c>
      <c r="AD24" t="n">
        <v>272059.558704087</v>
      </c>
      <c r="AE24" t="n">
        <v>372243.8906395746</v>
      </c>
      <c r="AF24" t="n">
        <v>2.26860093566198e-06</v>
      </c>
      <c r="AG24" t="n">
        <v>9</v>
      </c>
      <c r="AH24" t="n">
        <v>336717.4561645146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4.4453</v>
      </c>
      <c r="E25" t="n">
        <v>22.5</v>
      </c>
      <c r="F25" t="n">
        <v>18.56</v>
      </c>
      <c r="G25" t="n">
        <v>41.24</v>
      </c>
      <c r="H25" t="n">
        <v>0.49</v>
      </c>
      <c r="I25" t="n">
        <v>27</v>
      </c>
      <c r="J25" t="n">
        <v>242.64</v>
      </c>
      <c r="K25" t="n">
        <v>57.72</v>
      </c>
      <c r="L25" t="n">
        <v>6.75</v>
      </c>
      <c r="M25" t="n">
        <v>0</v>
      </c>
      <c r="N25" t="n">
        <v>58.17</v>
      </c>
      <c r="O25" t="n">
        <v>30160.2</v>
      </c>
      <c r="P25" t="n">
        <v>219.26</v>
      </c>
      <c r="Q25" t="n">
        <v>3033.9</v>
      </c>
      <c r="R25" t="n">
        <v>85.67</v>
      </c>
      <c r="S25" t="n">
        <v>56.78</v>
      </c>
      <c r="T25" t="n">
        <v>12589.16</v>
      </c>
      <c r="U25" t="n">
        <v>0.66</v>
      </c>
      <c r="V25" t="n">
        <v>0.87</v>
      </c>
      <c r="W25" t="n">
        <v>2.73</v>
      </c>
      <c r="X25" t="n">
        <v>0.79</v>
      </c>
      <c r="Y25" t="n">
        <v>1</v>
      </c>
      <c r="Z25" t="n">
        <v>10</v>
      </c>
      <c r="AA25" t="n">
        <v>272.1287893121603</v>
      </c>
      <c r="AB25" t="n">
        <v>372.3386150117794</v>
      </c>
      <c r="AC25" t="n">
        <v>336.8031401755827</v>
      </c>
      <c r="AD25" t="n">
        <v>272128.7893121603</v>
      </c>
      <c r="AE25" t="n">
        <v>372338.6150117794</v>
      </c>
      <c r="AF25" t="n">
        <v>2.267580720729026e-06</v>
      </c>
      <c r="AG25" t="n">
        <v>9</v>
      </c>
      <c r="AH25" t="n">
        <v>336803.1401755827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29.15</v>
      </c>
      <c r="G2" t="n">
        <v>4.7</v>
      </c>
      <c r="H2" t="n">
        <v>0.06</v>
      </c>
      <c r="I2" t="n">
        <v>372</v>
      </c>
      <c r="J2" t="n">
        <v>285.18</v>
      </c>
      <c r="K2" t="n">
        <v>61.2</v>
      </c>
      <c r="L2" t="n">
        <v>1</v>
      </c>
      <c r="M2" t="n">
        <v>370</v>
      </c>
      <c r="N2" t="n">
        <v>77.98</v>
      </c>
      <c r="O2" t="n">
        <v>35406.83</v>
      </c>
      <c r="P2" t="n">
        <v>511.84</v>
      </c>
      <c r="Q2" t="n">
        <v>3035.47</v>
      </c>
      <c r="R2" t="n">
        <v>433.07</v>
      </c>
      <c r="S2" t="n">
        <v>56.78</v>
      </c>
      <c r="T2" t="n">
        <v>184563.67</v>
      </c>
      <c r="U2" t="n">
        <v>0.13</v>
      </c>
      <c r="V2" t="n">
        <v>0.55</v>
      </c>
      <c r="W2" t="n">
        <v>3.27</v>
      </c>
      <c r="X2" t="n">
        <v>11.37</v>
      </c>
      <c r="Y2" t="n">
        <v>1</v>
      </c>
      <c r="Z2" t="n">
        <v>10</v>
      </c>
      <c r="AA2" t="n">
        <v>1093.553551757228</v>
      </c>
      <c r="AB2" t="n">
        <v>1496.24821369204</v>
      </c>
      <c r="AC2" t="n">
        <v>1353.448384174828</v>
      </c>
      <c r="AD2" t="n">
        <v>1093553.551757228</v>
      </c>
      <c r="AE2" t="n">
        <v>1496248.21369204</v>
      </c>
      <c r="AF2" t="n">
        <v>9.478432170102009e-07</v>
      </c>
      <c r="AG2" t="n">
        <v>21</v>
      </c>
      <c r="AH2" t="n">
        <v>1353448.384174828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2.3567</v>
      </c>
      <c r="E3" t="n">
        <v>42.43</v>
      </c>
      <c r="F3" t="n">
        <v>25.53</v>
      </c>
      <c r="G3" t="n">
        <v>5.91</v>
      </c>
      <c r="H3" t="n">
        <v>0.08</v>
      </c>
      <c r="I3" t="n">
        <v>259</v>
      </c>
      <c r="J3" t="n">
        <v>285.68</v>
      </c>
      <c r="K3" t="n">
        <v>61.2</v>
      </c>
      <c r="L3" t="n">
        <v>1.25</v>
      </c>
      <c r="M3" t="n">
        <v>257</v>
      </c>
      <c r="N3" t="n">
        <v>78.23999999999999</v>
      </c>
      <c r="O3" t="n">
        <v>35468.6</v>
      </c>
      <c r="P3" t="n">
        <v>445.46</v>
      </c>
      <c r="Q3" t="n">
        <v>3034.66</v>
      </c>
      <c r="R3" t="n">
        <v>313.79</v>
      </c>
      <c r="S3" t="n">
        <v>56.78</v>
      </c>
      <c r="T3" t="n">
        <v>125486.15</v>
      </c>
      <c r="U3" t="n">
        <v>0.18</v>
      </c>
      <c r="V3" t="n">
        <v>0.63</v>
      </c>
      <c r="W3" t="n">
        <v>3.1</v>
      </c>
      <c r="X3" t="n">
        <v>7.75</v>
      </c>
      <c r="Y3" t="n">
        <v>1</v>
      </c>
      <c r="Z3" t="n">
        <v>10</v>
      </c>
      <c r="AA3" t="n">
        <v>799.4971086193547</v>
      </c>
      <c r="AB3" t="n">
        <v>1093.907215336109</v>
      </c>
      <c r="AC3" t="n">
        <v>989.5062460128493</v>
      </c>
      <c r="AD3" t="n">
        <v>799497.1086193547</v>
      </c>
      <c r="AE3" t="n">
        <v>1093907.215336109</v>
      </c>
      <c r="AF3" t="n">
        <v>1.164762806094452e-06</v>
      </c>
      <c r="AG3" t="n">
        <v>17</v>
      </c>
      <c r="AH3" t="n">
        <v>989506.2460128493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2.686</v>
      </c>
      <c r="E4" t="n">
        <v>37.23</v>
      </c>
      <c r="F4" t="n">
        <v>23.61</v>
      </c>
      <c r="G4" t="n">
        <v>7.15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409.29</v>
      </c>
      <c r="Q4" t="n">
        <v>3034.6</v>
      </c>
      <c r="R4" t="n">
        <v>251.52</v>
      </c>
      <c r="S4" t="n">
        <v>56.78</v>
      </c>
      <c r="T4" t="n">
        <v>94655.32000000001</v>
      </c>
      <c r="U4" t="n">
        <v>0.23</v>
      </c>
      <c r="V4" t="n">
        <v>0.68</v>
      </c>
      <c r="W4" t="n">
        <v>2.98</v>
      </c>
      <c r="X4" t="n">
        <v>5.84</v>
      </c>
      <c r="Y4" t="n">
        <v>1</v>
      </c>
      <c r="Z4" t="n">
        <v>10</v>
      </c>
      <c r="AA4" t="n">
        <v>659.992711464489</v>
      </c>
      <c r="AB4" t="n">
        <v>903.0311446491822</v>
      </c>
      <c r="AC4" t="n">
        <v>816.8471196160351</v>
      </c>
      <c r="AD4" t="n">
        <v>659992.711464489</v>
      </c>
      <c r="AE4" t="n">
        <v>903031.1446491822</v>
      </c>
      <c r="AF4" t="n">
        <v>1.327514277239232e-06</v>
      </c>
      <c r="AG4" t="n">
        <v>15</v>
      </c>
      <c r="AH4" t="n">
        <v>816847.1196160351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2.9305</v>
      </c>
      <c r="E5" t="n">
        <v>34.12</v>
      </c>
      <c r="F5" t="n">
        <v>22.5</v>
      </c>
      <c r="G5" t="n">
        <v>8.380000000000001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387.84</v>
      </c>
      <c r="Q5" t="n">
        <v>3034.54</v>
      </c>
      <c r="R5" t="n">
        <v>214.85</v>
      </c>
      <c r="S5" t="n">
        <v>56.78</v>
      </c>
      <c r="T5" t="n">
        <v>76506.64</v>
      </c>
      <c r="U5" t="n">
        <v>0.26</v>
      </c>
      <c r="V5" t="n">
        <v>0.72</v>
      </c>
      <c r="W5" t="n">
        <v>2.92</v>
      </c>
      <c r="X5" t="n">
        <v>4.73</v>
      </c>
      <c r="Y5" t="n">
        <v>1</v>
      </c>
      <c r="Z5" t="n">
        <v>10</v>
      </c>
      <c r="AA5" t="n">
        <v>584.8241089691096</v>
      </c>
      <c r="AB5" t="n">
        <v>800.1821465103078</v>
      </c>
      <c r="AC5" t="n">
        <v>723.8138855100594</v>
      </c>
      <c r="AD5" t="n">
        <v>584824.1089691096</v>
      </c>
      <c r="AE5" t="n">
        <v>800182.1465103078</v>
      </c>
      <c r="AF5" t="n">
        <v>1.448354649832305e-06</v>
      </c>
      <c r="AG5" t="n">
        <v>14</v>
      </c>
      <c r="AH5" t="n">
        <v>723813.8855100594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3.1317</v>
      </c>
      <c r="E6" t="n">
        <v>31.93</v>
      </c>
      <c r="F6" t="n">
        <v>21.71</v>
      </c>
      <c r="G6" t="n">
        <v>9.65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371.51</v>
      </c>
      <c r="Q6" t="n">
        <v>3034.17</v>
      </c>
      <c r="R6" t="n">
        <v>189.44</v>
      </c>
      <c r="S6" t="n">
        <v>56.78</v>
      </c>
      <c r="T6" t="n">
        <v>63934.14</v>
      </c>
      <c r="U6" t="n">
        <v>0.3</v>
      </c>
      <c r="V6" t="n">
        <v>0.74</v>
      </c>
      <c r="W6" t="n">
        <v>2.87</v>
      </c>
      <c r="X6" t="n">
        <v>3.94</v>
      </c>
      <c r="Y6" t="n">
        <v>1</v>
      </c>
      <c r="Z6" t="n">
        <v>10</v>
      </c>
      <c r="AA6" t="n">
        <v>530.0763336553543</v>
      </c>
      <c r="AB6" t="n">
        <v>725.2738250246447</v>
      </c>
      <c r="AC6" t="n">
        <v>656.0547090924986</v>
      </c>
      <c r="AD6" t="n">
        <v>530076.3336553543</v>
      </c>
      <c r="AE6" t="n">
        <v>725273.8250246447</v>
      </c>
      <c r="AF6" t="n">
        <v>1.547794661962064e-06</v>
      </c>
      <c r="AG6" t="n">
        <v>13</v>
      </c>
      <c r="AH6" t="n">
        <v>656054.7090924985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3.2986</v>
      </c>
      <c r="E7" t="n">
        <v>30.32</v>
      </c>
      <c r="F7" t="n">
        <v>21.12</v>
      </c>
      <c r="G7" t="n">
        <v>10.92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</v>
      </c>
      <c r="Q7" t="n">
        <v>3034.18</v>
      </c>
      <c r="R7" t="n">
        <v>170.21</v>
      </c>
      <c r="S7" t="n">
        <v>56.78</v>
      </c>
      <c r="T7" t="n">
        <v>54412.01</v>
      </c>
      <c r="U7" t="n">
        <v>0.33</v>
      </c>
      <c r="V7" t="n">
        <v>0.76</v>
      </c>
      <c r="W7" t="n">
        <v>2.84</v>
      </c>
      <c r="X7" t="n">
        <v>3.35</v>
      </c>
      <c r="Y7" t="n">
        <v>1</v>
      </c>
      <c r="Z7" t="n">
        <v>10</v>
      </c>
      <c r="AA7" t="n">
        <v>487.8454214405576</v>
      </c>
      <c r="AB7" t="n">
        <v>667.4916278360037</v>
      </c>
      <c r="AC7" t="n">
        <v>603.7871637057183</v>
      </c>
      <c r="AD7" t="n">
        <v>487845.4214405576</v>
      </c>
      <c r="AE7" t="n">
        <v>667491.6278360037</v>
      </c>
      <c r="AF7" t="n">
        <v>1.630282425503102e-06</v>
      </c>
      <c r="AG7" t="n">
        <v>12</v>
      </c>
      <c r="AH7" t="n">
        <v>603787.1637057182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3.4297</v>
      </c>
      <c r="E8" t="n">
        <v>29.16</v>
      </c>
      <c r="F8" t="n">
        <v>20.71</v>
      </c>
      <c r="G8" t="n">
        <v>12.18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349.82</v>
      </c>
      <c r="Q8" t="n">
        <v>3033.7</v>
      </c>
      <c r="R8" t="n">
        <v>156.7</v>
      </c>
      <c r="S8" t="n">
        <v>56.78</v>
      </c>
      <c r="T8" t="n">
        <v>47725.48</v>
      </c>
      <c r="U8" t="n">
        <v>0.36</v>
      </c>
      <c r="V8" t="n">
        <v>0.78</v>
      </c>
      <c r="W8" t="n">
        <v>2.82</v>
      </c>
      <c r="X8" t="n">
        <v>2.94</v>
      </c>
      <c r="Y8" t="n">
        <v>1</v>
      </c>
      <c r="Z8" t="n">
        <v>10</v>
      </c>
      <c r="AA8" t="n">
        <v>466.1972809416068</v>
      </c>
      <c r="AB8" t="n">
        <v>637.8716869567844</v>
      </c>
      <c r="AC8" t="n">
        <v>576.9941084121635</v>
      </c>
      <c r="AD8" t="n">
        <v>466197.2809416068</v>
      </c>
      <c r="AE8" t="n">
        <v>637871.6869567845</v>
      </c>
      <c r="AF8" t="n">
        <v>1.69507658847632e-06</v>
      </c>
      <c r="AG8" t="n">
        <v>12</v>
      </c>
      <c r="AH8" t="n">
        <v>576994.1084121636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3.5407</v>
      </c>
      <c r="E9" t="n">
        <v>28.24</v>
      </c>
      <c r="F9" t="n">
        <v>20.39</v>
      </c>
      <c r="G9" t="n">
        <v>13.44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342.2</v>
      </c>
      <c r="Q9" t="n">
        <v>3034.05</v>
      </c>
      <c r="R9" t="n">
        <v>146.55</v>
      </c>
      <c r="S9" t="n">
        <v>56.78</v>
      </c>
      <c r="T9" t="n">
        <v>42705.26</v>
      </c>
      <c r="U9" t="n">
        <v>0.39</v>
      </c>
      <c r="V9" t="n">
        <v>0.79</v>
      </c>
      <c r="W9" t="n">
        <v>2.79</v>
      </c>
      <c r="X9" t="n">
        <v>2.62</v>
      </c>
      <c r="Y9" t="n">
        <v>1</v>
      </c>
      <c r="Z9" t="n">
        <v>10</v>
      </c>
      <c r="AA9" t="n">
        <v>438.2251309434629</v>
      </c>
      <c r="AB9" t="n">
        <v>599.5989572851604</v>
      </c>
      <c r="AC9" t="n">
        <v>542.374074344286</v>
      </c>
      <c r="AD9" t="n">
        <v>438225.130943463</v>
      </c>
      <c r="AE9" t="n">
        <v>599598.9572851604</v>
      </c>
      <c r="AF9" t="n">
        <v>1.749936634929617e-06</v>
      </c>
      <c r="AG9" t="n">
        <v>11</v>
      </c>
      <c r="AH9" t="n">
        <v>542374.074344286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3.6356</v>
      </c>
      <c r="E10" t="n">
        <v>27.51</v>
      </c>
      <c r="F10" t="n">
        <v>20.14</v>
      </c>
      <c r="G10" t="n">
        <v>14.73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335.62</v>
      </c>
      <c r="Q10" t="n">
        <v>3033.77</v>
      </c>
      <c r="R10" t="n">
        <v>137.95</v>
      </c>
      <c r="S10" t="n">
        <v>56.78</v>
      </c>
      <c r="T10" t="n">
        <v>38454.64</v>
      </c>
      <c r="U10" t="n">
        <v>0.41</v>
      </c>
      <c r="V10" t="n">
        <v>0.8</v>
      </c>
      <c r="W10" t="n">
        <v>2.79</v>
      </c>
      <c r="X10" t="n">
        <v>2.37</v>
      </c>
      <c r="Y10" t="n">
        <v>1</v>
      </c>
      <c r="Z10" t="n">
        <v>10</v>
      </c>
      <c r="AA10" t="n">
        <v>424.6713263617243</v>
      </c>
      <c r="AB10" t="n">
        <v>581.0540439047687</v>
      </c>
      <c r="AC10" t="n">
        <v>525.5990614689694</v>
      </c>
      <c r="AD10" t="n">
        <v>424671.3263617242</v>
      </c>
      <c r="AE10" t="n">
        <v>581054.0439047688</v>
      </c>
      <c r="AF10" t="n">
        <v>1.796839503473922e-06</v>
      </c>
      <c r="AG10" t="n">
        <v>11</v>
      </c>
      <c r="AH10" t="n">
        <v>525599.0614689693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3.7262</v>
      </c>
      <c r="E11" t="n">
        <v>26.84</v>
      </c>
      <c r="F11" t="n">
        <v>19.9</v>
      </c>
      <c r="G11" t="n">
        <v>16.13</v>
      </c>
      <c r="H11" t="n">
        <v>0.2</v>
      </c>
      <c r="I11" t="n">
        <v>74</v>
      </c>
      <c r="J11" t="n">
        <v>289.72</v>
      </c>
      <c r="K11" t="n">
        <v>61.2</v>
      </c>
      <c r="L11" t="n">
        <v>3.25</v>
      </c>
      <c r="M11" t="n">
        <v>72</v>
      </c>
      <c r="N11" t="n">
        <v>80.27</v>
      </c>
      <c r="O11" t="n">
        <v>35966.59</v>
      </c>
      <c r="P11" t="n">
        <v>329.04</v>
      </c>
      <c r="Q11" t="n">
        <v>3033.66</v>
      </c>
      <c r="R11" t="n">
        <v>130.85</v>
      </c>
      <c r="S11" t="n">
        <v>56.78</v>
      </c>
      <c r="T11" t="n">
        <v>34942.44</v>
      </c>
      <c r="U11" t="n">
        <v>0.43</v>
      </c>
      <c r="V11" t="n">
        <v>0.8100000000000001</v>
      </c>
      <c r="W11" t="n">
        <v>2.76</v>
      </c>
      <c r="X11" t="n">
        <v>2.13</v>
      </c>
      <c r="Y11" t="n">
        <v>1</v>
      </c>
      <c r="Z11" t="n">
        <v>10</v>
      </c>
      <c r="AA11" t="n">
        <v>412.1773024723089</v>
      </c>
      <c r="AB11" t="n">
        <v>563.9591692218382</v>
      </c>
      <c r="AC11" t="n">
        <v>510.1356976329706</v>
      </c>
      <c r="AD11" t="n">
        <v>412177.3024723089</v>
      </c>
      <c r="AE11" t="n">
        <v>563959.1692218382</v>
      </c>
      <c r="AF11" t="n">
        <v>1.841617163011477e-06</v>
      </c>
      <c r="AG11" t="n">
        <v>11</v>
      </c>
      <c r="AH11" t="n">
        <v>510135.6976329706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3.801</v>
      </c>
      <c r="E12" t="n">
        <v>26.31</v>
      </c>
      <c r="F12" t="n">
        <v>19.7</v>
      </c>
      <c r="G12" t="n">
        <v>17.38</v>
      </c>
      <c r="H12" t="n">
        <v>0.21</v>
      </c>
      <c r="I12" t="n">
        <v>68</v>
      </c>
      <c r="J12" t="n">
        <v>290.23</v>
      </c>
      <c r="K12" t="n">
        <v>61.2</v>
      </c>
      <c r="L12" t="n">
        <v>3.5</v>
      </c>
      <c r="M12" t="n">
        <v>66</v>
      </c>
      <c r="N12" t="n">
        <v>80.53</v>
      </c>
      <c r="O12" t="n">
        <v>36029.29</v>
      </c>
      <c r="P12" t="n">
        <v>323.64</v>
      </c>
      <c r="Q12" t="n">
        <v>3033.5</v>
      </c>
      <c r="R12" t="n">
        <v>123.69</v>
      </c>
      <c r="S12" t="n">
        <v>56.78</v>
      </c>
      <c r="T12" t="n">
        <v>31391.16</v>
      </c>
      <c r="U12" t="n">
        <v>0.46</v>
      </c>
      <c r="V12" t="n">
        <v>0.82</v>
      </c>
      <c r="W12" t="n">
        <v>2.76</v>
      </c>
      <c r="X12" t="n">
        <v>1.93</v>
      </c>
      <c r="Y12" t="n">
        <v>1</v>
      </c>
      <c r="Z12" t="n">
        <v>10</v>
      </c>
      <c r="AA12" t="n">
        <v>402.3248411339572</v>
      </c>
      <c r="AB12" t="n">
        <v>550.4785969587879</v>
      </c>
      <c r="AC12" t="n">
        <v>497.9416922666037</v>
      </c>
      <c r="AD12" t="n">
        <v>402324.8411339572</v>
      </c>
      <c r="AE12" t="n">
        <v>550478.5969587879</v>
      </c>
      <c r="AF12" t="n">
        <v>1.878585915035861e-06</v>
      </c>
      <c r="AG12" t="n">
        <v>11</v>
      </c>
      <c r="AH12" t="n">
        <v>497941.6922666037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3.8708</v>
      </c>
      <c r="E13" t="n">
        <v>25.83</v>
      </c>
      <c r="F13" t="n">
        <v>19.54</v>
      </c>
      <c r="G13" t="n">
        <v>18.91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318.86</v>
      </c>
      <c r="Q13" t="n">
        <v>3033.8</v>
      </c>
      <c r="R13" t="n">
        <v>118.74</v>
      </c>
      <c r="S13" t="n">
        <v>56.78</v>
      </c>
      <c r="T13" t="n">
        <v>28945.84</v>
      </c>
      <c r="U13" t="n">
        <v>0.48</v>
      </c>
      <c r="V13" t="n">
        <v>0.83</v>
      </c>
      <c r="W13" t="n">
        <v>2.76</v>
      </c>
      <c r="X13" t="n">
        <v>1.78</v>
      </c>
      <c r="Y13" t="n">
        <v>1</v>
      </c>
      <c r="Z13" t="n">
        <v>10</v>
      </c>
      <c r="AA13" t="n">
        <v>382.6247233995945</v>
      </c>
      <c r="AB13" t="n">
        <v>523.5240267667771</v>
      </c>
      <c r="AC13" t="n">
        <v>473.5596284227415</v>
      </c>
      <c r="AD13" t="n">
        <v>382624.7233995945</v>
      </c>
      <c r="AE13" t="n">
        <v>523524.026766777</v>
      </c>
      <c r="AF13" t="n">
        <v>1.913083493796583e-06</v>
      </c>
      <c r="AG13" t="n">
        <v>10</v>
      </c>
      <c r="AH13" t="n">
        <v>473559.6284227415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3.9231</v>
      </c>
      <c r="E14" t="n">
        <v>25.49</v>
      </c>
      <c r="F14" t="n">
        <v>19.42</v>
      </c>
      <c r="G14" t="n">
        <v>20.08</v>
      </c>
      <c r="H14" t="n">
        <v>0.24</v>
      </c>
      <c r="I14" t="n">
        <v>58</v>
      </c>
      <c r="J14" t="n">
        <v>291.25</v>
      </c>
      <c r="K14" t="n">
        <v>61.2</v>
      </c>
      <c r="L14" t="n">
        <v>4</v>
      </c>
      <c r="M14" t="n">
        <v>56</v>
      </c>
      <c r="N14" t="n">
        <v>81.05</v>
      </c>
      <c r="O14" t="n">
        <v>36155.02</v>
      </c>
      <c r="P14" t="n">
        <v>314.1</v>
      </c>
      <c r="Q14" t="n">
        <v>3033.61</v>
      </c>
      <c r="R14" t="n">
        <v>114.61</v>
      </c>
      <c r="S14" t="n">
        <v>56.78</v>
      </c>
      <c r="T14" t="n">
        <v>26902.66</v>
      </c>
      <c r="U14" t="n">
        <v>0.5</v>
      </c>
      <c r="V14" t="n">
        <v>0.83</v>
      </c>
      <c r="W14" t="n">
        <v>2.75</v>
      </c>
      <c r="X14" t="n">
        <v>1.65</v>
      </c>
      <c r="Y14" t="n">
        <v>1</v>
      </c>
      <c r="Z14" t="n">
        <v>10</v>
      </c>
      <c r="AA14" t="n">
        <v>375.6603113178651</v>
      </c>
      <c r="AB14" t="n">
        <v>513.9950109083784</v>
      </c>
      <c r="AC14" t="n">
        <v>464.9400484638106</v>
      </c>
      <c r="AD14" t="n">
        <v>375660.3113178652</v>
      </c>
      <c r="AE14" t="n">
        <v>513995.0109083784</v>
      </c>
      <c r="AF14" t="n">
        <v>1.938931966134487e-06</v>
      </c>
      <c r="AG14" t="n">
        <v>10</v>
      </c>
      <c r="AH14" t="n">
        <v>464940.0484638106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3.9737</v>
      </c>
      <c r="E15" t="n">
        <v>25.17</v>
      </c>
      <c r="F15" t="n">
        <v>19.31</v>
      </c>
      <c r="G15" t="n">
        <v>21.45</v>
      </c>
      <c r="H15" t="n">
        <v>0.26</v>
      </c>
      <c r="I15" t="n">
        <v>54</v>
      </c>
      <c r="J15" t="n">
        <v>291.76</v>
      </c>
      <c r="K15" t="n">
        <v>61.2</v>
      </c>
      <c r="L15" t="n">
        <v>4.25</v>
      </c>
      <c r="M15" t="n">
        <v>52</v>
      </c>
      <c r="N15" t="n">
        <v>81.31</v>
      </c>
      <c r="O15" t="n">
        <v>36218.04</v>
      </c>
      <c r="P15" t="n">
        <v>309.76</v>
      </c>
      <c r="Q15" t="n">
        <v>3033.57</v>
      </c>
      <c r="R15" t="n">
        <v>110.96</v>
      </c>
      <c r="S15" t="n">
        <v>56.78</v>
      </c>
      <c r="T15" t="n">
        <v>25097.22</v>
      </c>
      <c r="U15" t="n">
        <v>0.51</v>
      </c>
      <c r="V15" t="n">
        <v>0.84</v>
      </c>
      <c r="W15" t="n">
        <v>2.74</v>
      </c>
      <c r="X15" t="n">
        <v>1.54</v>
      </c>
      <c r="Y15" t="n">
        <v>1</v>
      </c>
      <c r="Z15" t="n">
        <v>10</v>
      </c>
      <c r="AA15" t="n">
        <v>369.2797650392899</v>
      </c>
      <c r="AB15" t="n">
        <v>505.2648660001965</v>
      </c>
      <c r="AC15" t="n">
        <v>457.0430963328303</v>
      </c>
      <c r="AD15" t="n">
        <v>369279.7650392899</v>
      </c>
      <c r="AE15" t="n">
        <v>505264.8660001965</v>
      </c>
      <c r="AF15" t="n">
        <v>1.963940239562747e-06</v>
      </c>
      <c r="AG15" t="n">
        <v>10</v>
      </c>
      <c r="AH15" t="n">
        <v>457043.0963328303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4.0273</v>
      </c>
      <c r="E16" t="n">
        <v>24.83</v>
      </c>
      <c r="F16" t="n">
        <v>19.19</v>
      </c>
      <c r="G16" t="n">
        <v>23.02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305.43</v>
      </c>
      <c r="Q16" t="n">
        <v>3033.69</v>
      </c>
      <c r="R16" t="n">
        <v>107.19</v>
      </c>
      <c r="S16" t="n">
        <v>56.78</v>
      </c>
      <c r="T16" t="n">
        <v>23231.55</v>
      </c>
      <c r="U16" t="n">
        <v>0.53</v>
      </c>
      <c r="V16" t="n">
        <v>0.84</v>
      </c>
      <c r="W16" t="n">
        <v>2.73</v>
      </c>
      <c r="X16" t="n">
        <v>1.42</v>
      </c>
      <c r="Y16" t="n">
        <v>1</v>
      </c>
      <c r="Z16" t="n">
        <v>10</v>
      </c>
      <c r="AA16" t="n">
        <v>362.8442170545124</v>
      </c>
      <c r="AB16" t="n">
        <v>496.4594653310847</v>
      </c>
      <c r="AC16" t="n">
        <v>449.0780707451211</v>
      </c>
      <c r="AD16" t="n">
        <v>362844.2170545124</v>
      </c>
      <c r="AE16" t="n">
        <v>496459.4653310847</v>
      </c>
      <c r="AF16" t="n">
        <v>1.990431216949204e-06</v>
      </c>
      <c r="AG16" t="n">
        <v>10</v>
      </c>
      <c r="AH16" t="n">
        <v>449078.070745121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4.0684</v>
      </c>
      <c r="E17" t="n">
        <v>24.58</v>
      </c>
      <c r="F17" t="n">
        <v>19.1</v>
      </c>
      <c r="G17" t="n">
        <v>24.38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301.25</v>
      </c>
      <c r="Q17" t="n">
        <v>3033.61</v>
      </c>
      <c r="R17" t="n">
        <v>104.06</v>
      </c>
      <c r="S17" t="n">
        <v>56.78</v>
      </c>
      <c r="T17" t="n">
        <v>21683.76</v>
      </c>
      <c r="U17" t="n">
        <v>0.55</v>
      </c>
      <c r="V17" t="n">
        <v>0.84</v>
      </c>
      <c r="W17" t="n">
        <v>2.73</v>
      </c>
      <c r="X17" t="n">
        <v>1.33</v>
      </c>
      <c r="Y17" t="n">
        <v>1</v>
      </c>
      <c r="Z17" t="n">
        <v>10</v>
      </c>
      <c r="AA17" t="n">
        <v>357.5201675240928</v>
      </c>
      <c r="AB17" t="n">
        <v>489.1748658830763</v>
      </c>
      <c r="AC17" t="n">
        <v>442.488703244431</v>
      </c>
      <c r="AD17" t="n">
        <v>357520.1675240928</v>
      </c>
      <c r="AE17" t="n">
        <v>489174.8658830763</v>
      </c>
      <c r="AF17" t="n">
        <v>2.010744261176505e-06</v>
      </c>
      <c r="AG17" t="n">
        <v>10</v>
      </c>
      <c r="AH17" t="n">
        <v>442488.7032444309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4.1094</v>
      </c>
      <c r="E18" t="n">
        <v>24.33</v>
      </c>
      <c r="F18" t="n">
        <v>19.01</v>
      </c>
      <c r="G18" t="n">
        <v>25.93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298.12</v>
      </c>
      <c r="Q18" t="n">
        <v>3033.53</v>
      </c>
      <c r="R18" t="n">
        <v>101.41</v>
      </c>
      <c r="S18" t="n">
        <v>56.78</v>
      </c>
      <c r="T18" t="n">
        <v>20370.9</v>
      </c>
      <c r="U18" t="n">
        <v>0.5600000000000001</v>
      </c>
      <c r="V18" t="n">
        <v>0.85</v>
      </c>
      <c r="W18" t="n">
        <v>2.73</v>
      </c>
      <c r="X18" t="n">
        <v>1.25</v>
      </c>
      <c r="Y18" t="n">
        <v>1</v>
      </c>
      <c r="Z18" t="n">
        <v>10</v>
      </c>
      <c r="AA18" t="n">
        <v>352.9264394079625</v>
      </c>
      <c r="AB18" t="n">
        <v>482.8895244136053</v>
      </c>
      <c r="AC18" t="n">
        <v>436.8032259432744</v>
      </c>
      <c r="AD18" t="n">
        <v>352926.4394079625</v>
      </c>
      <c r="AE18" t="n">
        <v>482889.5244136053</v>
      </c>
      <c r="AF18" t="n">
        <v>2.031007881938534e-06</v>
      </c>
      <c r="AG18" t="n">
        <v>10</v>
      </c>
      <c r="AH18" t="n">
        <v>436803.2259432743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4.1416</v>
      </c>
      <c r="E19" t="n">
        <v>24.15</v>
      </c>
      <c r="F19" t="n">
        <v>18.93</v>
      </c>
      <c r="G19" t="n">
        <v>27.05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294.61</v>
      </c>
      <c r="Q19" t="n">
        <v>3033.45</v>
      </c>
      <c r="R19" t="n">
        <v>98.76000000000001</v>
      </c>
      <c r="S19" t="n">
        <v>56.78</v>
      </c>
      <c r="T19" t="n">
        <v>19057.82</v>
      </c>
      <c r="U19" t="n">
        <v>0.57</v>
      </c>
      <c r="V19" t="n">
        <v>0.85</v>
      </c>
      <c r="W19" t="n">
        <v>2.72</v>
      </c>
      <c r="X19" t="n">
        <v>1.17</v>
      </c>
      <c r="Y19" t="n">
        <v>1</v>
      </c>
      <c r="Z19" t="n">
        <v>10</v>
      </c>
      <c r="AA19" t="n">
        <v>348.7366336146028</v>
      </c>
      <c r="AB19" t="n">
        <v>477.1568472859444</v>
      </c>
      <c r="AC19" t="n">
        <v>431.6176674748145</v>
      </c>
      <c r="AD19" t="n">
        <v>348736.6336146028</v>
      </c>
      <c r="AE19" t="n">
        <v>477156.8472859444</v>
      </c>
      <c r="AF19" t="n">
        <v>2.046922237756517e-06</v>
      </c>
      <c r="AG19" t="n">
        <v>10</v>
      </c>
      <c r="AH19" t="n">
        <v>431617.6674748145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4.1836</v>
      </c>
      <c r="E20" t="n">
        <v>23.9</v>
      </c>
      <c r="F20" t="n">
        <v>18.85</v>
      </c>
      <c r="G20" t="n">
        <v>29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289.97</v>
      </c>
      <c r="Q20" t="n">
        <v>3033.62</v>
      </c>
      <c r="R20" t="n">
        <v>96.22</v>
      </c>
      <c r="S20" t="n">
        <v>56.78</v>
      </c>
      <c r="T20" t="n">
        <v>17804.02</v>
      </c>
      <c r="U20" t="n">
        <v>0.59</v>
      </c>
      <c r="V20" t="n">
        <v>0.86</v>
      </c>
      <c r="W20" t="n">
        <v>2.72</v>
      </c>
      <c r="X20" t="n">
        <v>1.09</v>
      </c>
      <c r="Y20" t="n">
        <v>1</v>
      </c>
      <c r="Z20" t="n">
        <v>10</v>
      </c>
      <c r="AA20" t="n">
        <v>343.4145771734405</v>
      </c>
      <c r="AB20" t="n">
        <v>469.8749748705869</v>
      </c>
      <c r="AC20" t="n">
        <v>425.0307667426065</v>
      </c>
      <c r="AD20" t="n">
        <v>343414.5771734405</v>
      </c>
      <c r="AE20" t="n">
        <v>469874.9748705869</v>
      </c>
      <c r="AF20" t="n">
        <v>2.067680093171278e-06</v>
      </c>
      <c r="AG20" t="n">
        <v>10</v>
      </c>
      <c r="AH20" t="n">
        <v>425030.7667426065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4.2079</v>
      </c>
      <c r="E21" t="n">
        <v>23.76</v>
      </c>
      <c r="F21" t="n">
        <v>18.82</v>
      </c>
      <c r="G21" t="n">
        <v>30.52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287.63</v>
      </c>
      <c r="Q21" t="n">
        <v>3033.67</v>
      </c>
      <c r="R21" t="n">
        <v>95.09999999999999</v>
      </c>
      <c r="S21" t="n">
        <v>56.78</v>
      </c>
      <c r="T21" t="n">
        <v>17252.09</v>
      </c>
      <c r="U21" t="n">
        <v>0.6</v>
      </c>
      <c r="V21" t="n">
        <v>0.86</v>
      </c>
      <c r="W21" t="n">
        <v>2.72</v>
      </c>
      <c r="X21" t="n">
        <v>1.06</v>
      </c>
      <c r="Y21" t="n">
        <v>1</v>
      </c>
      <c r="Z21" t="n">
        <v>10</v>
      </c>
      <c r="AA21" t="n">
        <v>340.6362734092382</v>
      </c>
      <c r="AB21" t="n">
        <v>466.0735770902939</v>
      </c>
      <c r="AC21" t="n">
        <v>421.5921690311692</v>
      </c>
      <c r="AD21" t="n">
        <v>340636.2734092382</v>
      </c>
      <c r="AE21" t="n">
        <v>466073.5770902939</v>
      </c>
      <c r="AF21" t="n">
        <v>2.079689995232676e-06</v>
      </c>
      <c r="AG21" t="n">
        <v>10</v>
      </c>
      <c r="AH21" t="n">
        <v>421592.1690311693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4.2386</v>
      </c>
      <c r="E22" t="n">
        <v>23.59</v>
      </c>
      <c r="F22" t="n">
        <v>18.76</v>
      </c>
      <c r="G22" t="n">
        <v>32.16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283.63</v>
      </c>
      <c r="Q22" t="n">
        <v>3033.58</v>
      </c>
      <c r="R22" t="n">
        <v>93</v>
      </c>
      <c r="S22" t="n">
        <v>56.78</v>
      </c>
      <c r="T22" t="n">
        <v>16214.94</v>
      </c>
      <c r="U22" t="n">
        <v>0.61</v>
      </c>
      <c r="V22" t="n">
        <v>0.86</v>
      </c>
      <c r="W22" t="n">
        <v>2.72</v>
      </c>
      <c r="X22" t="n">
        <v>0.99</v>
      </c>
      <c r="Y22" t="n">
        <v>1</v>
      </c>
      <c r="Z22" t="n">
        <v>10</v>
      </c>
      <c r="AA22" t="n">
        <v>336.5030506837003</v>
      </c>
      <c r="AB22" t="n">
        <v>460.4183194122956</v>
      </c>
      <c r="AC22" t="n">
        <v>416.4766412087552</v>
      </c>
      <c r="AD22" t="n">
        <v>336503.0506837004</v>
      </c>
      <c r="AE22" t="n">
        <v>460418.3194122956</v>
      </c>
      <c r="AF22" t="n">
        <v>2.09486299907156e-06</v>
      </c>
      <c r="AG22" t="n">
        <v>10</v>
      </c>
      <c r="AH22" t="n">
        <v>416476.6412087551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4.2729</v>
      </c>
      <c r="E23" t="n">
        <v>23.4</v>
      </c>
      <c r="F23" t="n">
        <v>18.68</v>
      </c>
      <c r="G23" t="n">
        <v>33.96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278.97</v>
      </c>
      <c r="Q23" t="n">
        <v>3033.51</v>
      </c>
      <c r="R23" t="n">
        <v>90.51000000000001</v>
      </c>
      <c r="S23" t="n">
        <v>56.78</v>
      </c>
      <c r="T23" t="n">
        <v>14975.92</v>
      </c>
      <c r="U23" t="n">
        <v>0.63</v>
      </c>
      <c r="V23" t="n">
        <v>0.86</v>
      </c>
      <c r="W23" t="n">
        <v>2.71</v>
      </c>
      <c r="X23" t="n">
        <v>0.91</v>
      </c>
      <c r="Y23" t="n">
        <v>1</v>
      </c>
      <c r="Z23" t="n">
        <v>10</v>
      </c>
      <c r="AA23" t="n">
        <v>331.8047362913245</v>
      </c>
      <c r="AB23" t="n">
        <v>453.9898783856447</v>
      </c>
      <c r="AC23" t="n">
        <v>410.6617215713142</v>
      </c>
      <c r="AD23" t="n">
        <v>331804.7362913245</v>
      </c>
      <c r="AE23" t="n">
        <v>453989.8783856446</v>
      </c>
      <c r="AF23" t="n">
        <v>2.111815247660281e-06</v>
      </c>
      <c r="AG23" t="n">
        <v>10</v>
      </c>
      <c r="AH23" t="n">
        <v>410661.7215713141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4.2871</v>
      </c>
      <c r="E24" t="n">
        <v>23.33</v>
      </c>
      <c r="F24" t="n">
        <v>18.65</v>
      </c>
      <c r="G24" t="n">
        <v>34.97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277.12</v>
      </c>
      <c r="Q24" t="n">
        <v>3033.68</v>
      </c>
      <c r="R24" t="n">
        <v>89.56</v>
      </c>
      <c r="S24" t="n">
        <v>56.78</v>
      </c>
      <c r="T24" t="n">
        <v>14509.46</v>
      </c>
      <c r="U24" t="n">
        <v>0.63</v>
      </c>
      <c r="V24" t="n">
        <v>0.87</v>
      </c>
      <c r="W24" t="n">
        <v>2.71</v>
      </c>
      <c r="X24" t="n">
        <v>0.89</v>
      </c>
      <c r="Y24" t="n">
        <v>1</v>
      </c>
      <c r="Z24" t="n">
        <v>10</v>
      </c>
      <c r="AA24" t="n">
        <v>329.9365673860542</v>
      </c>
      <c r="AB24" t="n">
        <v>451.4337672716585</v>
      </c>
      <c r="AC24" t="n">
        <v>408.3495621145224</v>
      </c>
      <c r="AD24" t="n">
        <v>329936.5673860542</v>
      </c>
      <c r="AE24" t="n">
        <v>451433.7672716585</v>
      </c>
      <c r="AF24" t="n">
        <v>2.118833379729081e-06</v>
      </c>
      <c r="AG24" t="n">
        <v>10</v>
      </c>
      <c r="AH24" t="n">
        <v>408349.5621145224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4.3178</v>
      </c>
      <c r="E25" t="n">
        <v>23.16</v>
      </c>
      <c r="F25" t="n">
        <v>18.59</v>
      </c>
      <c r="G25" t="n">
        <v>37.19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28</v>
      </c>
      <c r="N25" t="n">
        <v>83.97</v>
      </c>
      <c r="O25" t="n">
        <v>36854.25</v>
      </c>
      <c r="P25" t="n">
        <v>272.34</v>
      </c>
      <c r="Q25" t="n">
        <v>3033.89</v>
      </c>
      <c r="R25" t="n">
        <v>87.7</v>
      </c>
      <c r="S25" t="n">
        <v>56.78</v>
      </c>
      <c r="T25" t="n">
        <v>13587.14</v>
      </c>
      <c r="U25" t="n">
        <v>0.65</v>
      </c>
      <c r="V25" t="n">
        <v>0.87</v>
      </c>
      <c r="W25" t="n">
        <v>2.7</v>
      </c>
      <c r="X25" t="n">
        <v>0.83</v>
      </c>
      <c r="Y25" t="n">
        <v>1</v>
      </c>
      <c r="Z25" t="n">
        <v>10</v>
      </c>
      <c r="AA25" t="n">
        <v>314.4102061256693</v>
      </c>
      <c r="AB25" t="n">
        <v>430.189914820484</v>
      </c>
      <c r="AC25" t="n">
        <v>389.1331931253538</v>
      </c>
      <c r="AD25" t="n">
        <v>314410.2061256693</v>
      </c>
      <c r="AE25" t="n">
        <v>430189.9148204841</v>
      </c>
      <c r="AF25" t="n">
        <v>2.134006383567966e-06</v>
      </c>
      <c r="AG25" t="n">
        <v>9</v>
      </c>
      <c r="AH25" t="n">
        <v>389133.1931253538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4.333</v>
      </c>
      <c r="E26" t="n">
        <v>23.08</v>
      </c>
      <c r="F26" t="n">
        <v>18.57</v>
      </c>
      <c r="G26" t="n">
        <v>38.41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269.7</v>
      </c>
      <c r="Q26" t="n">
        <v>3033.49</v>
      </c>
      <c r="R26" t="n">
        <v>86.92</v>
      </c>
      <c r="S26" t="n">
        <v>56.78</v>
      </c>
      <c r="T26" t="n">
        <v>13203.44</v>
      </c>
      <c r="U26" t="n">
        <v>0.65</v>
      </c>
      <c r="V26" t="n">
        <v>0.87</v>
      </c>
      <c r="W26" t="n">
        <v>2.7</v>
      </c>
      <c r="X26" t="n">
        <v>0.8</v>
      </c>
      <c r="Y26" t="n">
        <v>1</v>
      </c>
      <c r="Z26" t="n">
        <v>10</v>
      </c>
      <c r="AA26" t="n">
        <v>312.1246929650351</v>
      </c>
      <c r="AB26" t="n">
        <v>427.06277488438</v>
      </c>
      <c r="AC26" t="n">
        <v>386.304503035783</v>
      </c>
      <c r="AD26" t="n">
        <v>312124.6929650351</v>
      </c>
      <c r="AE26" t="n">
        <v>427062.77488438</v>
      </c>
      <c r="AF26" t="n">
        <v>2.141518750289499e-06</v>
      </c>
      <c r="AG26" t="n">
        <v>9</v>
      </c>
      <c r="AH26" t="n">
        <v>386304.503035783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4.3467</v>
      </c>
      <c r="E27" t="n">
        <v>23.01</v>
      </c>
      <c r="F27" t="n">
        <v>18.55</v>
      </c>
      <c r="G27" t="n">
        <v>39.75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266.06</v>
      </c>
      <c r="Q27" t="n">
        <v>3033.69</v>
      </c>
      <c r="R27" t="n">
        <v>86.39</v>
      </c>
      <c r="S27" t="n">
        <v>56.78</v>
      </c>
      <c r="T27" t="n">
        <v>12942.17</v>
      </c>
      <c r="U27" t="n">
        <v>0.66</v>
      </c>
      <c r="V27" t="n">
        <v>0.87</v>
      </c>
      <c r="W27" t="n">
        <v>2.7</v>
      </c>
      <c r="X27" t="n">
        <v>0.78</v>
      </c>
      <c r="Y27" t="n">
        <v>1</v>
      </c>
      <c r="Z27" t="n">
        <v>10</v>
      </c>
      <c r="AA27" t="n">
        <v>309.3706490473521</v>
      </c>
      <c r="AB27" t="n">
        <v>423.2945704963636</v>
      </c>
      <c r="AC27" t="n">
        <v>382.8959307858509</v>
      </c>
      <c r="AD27" t="n">
        <v>309370.6490473521</v>
      </c>
      <c r="AE27" t="n">
        <v>423294.5704963636</v>
      </c>
      <c r="AF27" t="n">
        <v>2.148289765031933e-06</v>
      </c>
      <c r="AG27" t="n">
        <v>9</v>
      </c>
      <c r="AH27" t="n">
        <v>382895.9307858509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4.3776</v>
      </c>
      <c r="E28" t="n">
        <v>22.84</v>
      </c>
      <c r="F28" t="n">
        <v>18.49</v>
      </c>
      <c r="G28" t="n">
        <v>42.68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261.82</v>
      </c>
      <c r="Q28" t="n">
        <v>3033.61</v>
      </c>
      <c r="R28" t="n">
        <v>84.40000000000001</v>
      </c>
      <c r="S28" t="n">
        <v>56.78</v>
      </c>
      <c r="T28" t="n">
        <v>11958.43</v>
      </c>
      <c r="U28" t="n">
        <v>0.67</v>
      </c>
      <c r="V28" t="n">
        <v>0.87</v>
      </c>
      <c r="W28" t="n">
        <v>2.7</v>
      </c>
      <c r="X28" t="n">
        <v>0.73</v>
      </c>
      <c r="Y28" t="n">
        <v>1</v>
      </c>
      <c r="Z28" t="n">
        <v>10</v>
      </c>
      <c r="AA28" t="n">
        <v>305.3679295876369</v>
      </c>
      <c r="AB28" t="n">
        <v>417.8178731440614</v>
      </c>
      <c r="AC28" t="n">
        <v>377.9419217422594</v>
      </c>
      <c r="AD28" t="n">
        <v>305367.9295876368</v>
      </c>
      <c r="AE28" t="n">
        <v>417817.8731440614</v>
      </c>
      <c r="AF28" t="n">
        <v>2.163561615801364e-06</v>
      </c>
      <c r="AG28" t="n">
        <v>9</v>
      </c>
      <c r="AH28" t="n">
        <v>377941.9217422594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</v>
      </c>
      <c r="E29" t="n">
        <v>22.76</v>
      </c>
      <c r="F29" t="n">
        <v>18.46</v>
      </c>
      <c r="G29" t="n">
        <v>44.31</v>
      </c>
      <c r="H29" t="n">
        <v>0.46</v>
      </c>
      <c r="I29" t="n">
        <v>25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257.05</v>
      </c>
      <c r="Q29" t="n">
        <v>3033.45</v>
      </c>
      <c r="R29" t="n">
        <v>83.52</v>
      </c>
      <c r="S29" t="n">
        <v>56.78</v>
      </c>
      <c r="T29" t="n">
        <v>11521.35</v>
      </c>
      <c r="U29" t="n">
        <v>0.68</v>
      </c>
      <c r="V29" t="n">
        <v>0.87</v>
      </c>
      <c r="W29" t="n">
        <v>2.7</v>
      </c>
      <c r="X29" t="n">
        <v>0.7</v>
      </c>
      <c r="Y29" t="n">
        <v>1</v>
      </c>
      <c r="Z29" t="n">
        <v>10</v>
      </c>
      <c r="AA29" t="n">
        <v>301.8853478115103</v>
      </c>
      <c r="AB29" t="n">
        <v>413.0528511173006</v>
      </c>
      <c r="AC29" t="n">
        <v>373.6316667299822</v>
      </c>
      <c r="AD29" t="n">
        <v>301885.3478115103</v>
      </c>
      <c r="AE29" t="n">
        <v>413052.8511173006</v>
      </c>
      <c r="AF29" t="n">
        <v>2.171667064106175e-06</v>
      </c>
      <c r="AG29" t="n">
        <v>9</v>
      </c>
      <c r="AH29" t="n">
        <v>373631.6667299822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4.4097</v>
      </c>
      <c r="E30" t="n">
        <v>22.68</v>
      </c>
      <c r="F30" t="n">
        <v>18.43</v>
      </c>
      <c r="G30" t="n">
        <v>46.09</v>
      </c>
      <c r="H30" t="n">
        <v>0.48</v>
      </c>
      <c r="I30" t="n">
        <v>24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253.9</v>
      </c>
      <c r="Q30" t="n">
        <v>3033.48</v>
      </c>
      <c r="R30" t="n">
        <v>82.40000000000001</v>
      </c>
      <c r="S30" t="n">
        <v>56.78</v>
      </c>
      <c r="T30" t="n">
        <v>10966.9</v>
      </c>
      <c r="U30" t="n">
        <v>0.6899999999999999</v>
      </c>
      <c r="V30" t="n">
        <v>0.88</v>
      </c>
      <c r="W30" t="n">
        <v>2.7</v>
      </c>
      <c r="X30" t="n">
        <v>0.67</v>
      </c>
      <c r="Y30" t="n">
        <v>1</v>
      </c>
      <c r="Z30" t="n">
        <v>10</v>
      </c>
      <c r="AA30" t="n">
        <v>299.3484802938606</v>
      </c>
      <c r="AB30" t="n">
        <v>409.5817970609563</v>
      </c>
      <c r="AC30" t="n">
        <v>370.4918852011203</v>
      </c>
      <c r="AD30" t="n">
        <v>299348.4802938607</v>
      </c>
      <c r="AE30" t="n">
        <v>409581.7970609562</v>
      </c>
      <c r="AF30" t="n">
        <v>2.179426548154074e-06</v>
      </c>
      <c r="AG30" t="n">
        <v>9</v>
      </c>
      <c r="AH30" t="n">
        <v>370491.8852011203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4.4079</v>
      </c>
      <c r="E31" t="n">
        <v>22.69</v>
      </c>
      <c r="F31" t="n">
        <v>18.44</v>
      </c>
      <c r="G31" t="n">
        <v>46.11</v>
      </c>
      <c r="H31" t="n">
        <v>0.49</v>
      </c>
      <c r="I31" t="n">
        <v>24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252.92</v>
      </c>
      <c r="Q31" t="n">
        <v>3033.64</v>
      </c>
      <c r="R31" t="n">
        <v>82.86</v>
      </c>
      <c r="S31" t="n">
        <v>56.78</v>
      </c>
      <c r="T31" t="n">
        <v>11199.06</v>
      </c>
      <c r="U31" t="n">
        <v>0.6899999999999999</v>
      </c>
      <c r="V31" t="n">
        <v>0.87</v>
      </c>
      <c r="W31" t="n">
        <v>2.7</v>
      </c>
      <c r="X31" t="n">
        <v>0.68</v>
      </c>
      <c r="Y31" t="n">
        <v>1</v>
      </c>
      <c r="Z31" t="n">
        <v>10</v>
      </c>
      <c r="AA31" t="n">
        <v>298.9234041769393</v>
      </c>
      <c r="AB31" t="n">
        <v>409.0001891647497</v>
      </c>
      <c r="AC31" t="n">
        <v>369.9657851462359</v>
      </c>
      <c r="AD31" t="n">
        <v>298923.4041769393</v>
      </c>
      <c r="AE31" t="n">
        <v>409000.1891647496</v>
      </c>
      <c r="AF31" t="n">
        <v>2.178536925779156e-06</v>
      </c>
      <c r="AG31" t="n">
        <v>9</v>
      </c>
      <c r="AH31" t="n">
        <v>369965.785146236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4.4231</v>
      </c>
      <c r="E32" t="n">
        <v>22.61</v>
      </c>
      <c r="F32" t="n">
        <v>18.42</v>
      </c>
      <c r="G32" t="n">
        <v>48.05</v>
      </c>
      <c r="H32" t="n">
        <v>0.5</v>
      </c>
      <c r="I32" t="n">
        <v>23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250.4</v>
      </c>
      <c r="Q32" t="n">
        <v>3033.81</v>
      </c>
      <c r="R32" t="n">
        <v>81.52</v>
      </c>
      <c r="S32" t="n">
        <v>56.78</v>
      </c>
      <c r="T32" t="n">
        <v>10531.23</v>
      </c>
      <c r="U32" t="n">
        <v>0.7</v>
      </c>
      <c r="V32" t="n">
        <v>0.88</v>
      </c>
      <c r="W32" t="n">
        <v>2.71</v>
      </c>
      <c r="X32" t="n">
        <v>0.65</v>
      </c>
      <c r="Y32" t="n">
        <v>1</v>
      </c>
      <c r="Z32" t="n">
        <v>10</v>
      </c>
      <c r="AA32" t="n">
        <v>296.8032867603833</v>
      </c>
      <c r="AB32" t="n">
        <v>406.0993509824385</v>
      </c>
      <c r="AC32" t="n">
        <v>367.3417988886926</v>
      </c>
      <c r="AD32" t="n">
        <v>296803.2867603833</v>
      </c>
      <c r="AE32" t="n">
        <v>406099.3509824385</v>
      </c>
      <c r="AF32" t="n">
        <v>2.186049292500688e-06</v>
      </c>
      <c r="AG32" t="n">
        <v>9</v>
      </c>
      <c r="AH32" t="n">
        <v>367341.7988886926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4.4251</v>
      </c>
      <c r="E33" t="n">
        <v>22.6</v>
      </c>
      <c r="F33" t="n">
        <v>18.41</v>
      </c>
      <c r="G33" t="n">
        <v>48.03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6</v>
      </c>
      <c r="N33" t="n">
        <v>86.16</v>
      </c>
      <c r="O33" t="n">
        <v>37371.47</v>
      </c>
      <c r="P33" t="n">
        <v>248.51</v>
      </c>
      <c r="Q33" t="n">
        <v>3033.52</v>
      </c>
      <c r="R33" t="n">
        <v>81.31999999999999</v>
      </c>
      <c r="S33" t="n">
        <v>56.78</v>
      </c>
      <c r="T33" t="n">
        <v>10430.63</v>
      </c>
      <c r="U33" t="n">
        <v>0.7</v>
      </c>
      <c r="V33" t="n">
        <v>0.88</v>
      </c>
      <c r="W33" t="n">
        <v>2.71</v>
      </c>
      <c r="X33" t="n">
        <v>0.65</v>
      </c>
      <c r="Y33" t="n">
        <v>1</v>
      </c>
      <c r="Z33" t="n">
        <v>10</v>
      </c>
      <c r="AA33" t="n">
        <v>295.6502462094793</v>
      </c>
      <c r="AB33" t="n">
        <v>404.5217100321327</v>
      </c>
      <c r="AC33" t="n">
        <v>365.914725776451</v>
      </c>
      <c r="AD33" t="n">
        <v>295650.2462094793</v>
      </c>
      <c r="AE33" t="n">
        <v>404521.7100321327</v>
      </c>
      <c r="AF33" t="n">
        <v>2.187037761806153e-06</v>
      </c>
      <c r="AG33" t="n">
        <v>9</v>
      </c>
      <c r="AH33" t="n">
        <v>365914.725776451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4.4397</v>
      </c>
      <c r="E34" t="n">
        <v>22.52</v>
      </c>
      <c r="F34" t="n">
        <v>18.39</v>
      </c>
      <c r="G34" t="n">
        <v>50.15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248.13</v>
      </c>
      <c r="Q34" t="n">
        <v>3033.59</v>
      </c>
      <c r="R34" t="n">
        <v>80.34</v>
      </c>
      <c r="S34" t="n">
        <v>56.78</v>
      </c>
      <c r="T34" t="n">
        <v>9948.879999999999</v>
      </c>
      <c r="U34" t="n">
        <v>0.71</v>
      </c>
      <c r="V34" t="n">
        <v>0.88</v>
      </c>
      <c r="W34" t="n">
        <v>2.71</v>
      </c>
      <c r="X34" t="n">
        <v>0.62</v>
      </c>
      <c r="Y34" t="n">
        <v>1</v>
      </c>
      <c r="Z34" t="n">
        <v>10</v>
      </c>
      <c r="AA34" t="n">
        <v>294.7413327601727</v>
      </c>
      <c r="AB34" t="n">
        <v>403.27809455236</v>
      </c>
      <c r="AC34" t="n">
        <v>364.7897992126425</v>
      </c>
      <c r="AD34" t="n">
        <v>294741.3327601727</v>
      </c>
      <c r="AE34" t="n">
        <v>403278.09455236</v>
      </c>
      <c r="AF34" t="n">
        <v>2.194253587736046e-06</v>
      </c>
      <c r="AG34" t="n">
        <v>9</v>
      </c>
      <c r="AH34" t="n">
        <v>364789.7992126425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3.3863</v>
      </c>
      <c r="E2" t="n">
        <v>29.53</v>
      </c>
      <c r="F2" t="n">
        <v>22.75</v>
      </c>
      <c r="G2" t="n">
        <v>8.08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232.85</v>
      </c>
      <c r="Q2" t="n">
        <v>3034</v>
      </c>
      <c r="R2" t="n">
        <v>223.32</v>
      </c>
      <c r="S2" t="n">
        <v>56.78</v>
      </c>
      <c r="T2" t="n">
        <v>80700.71000000001</v>
      </c>
      <c r="U2" t="n">
        <v>0.25</v>
      </c>
      <c r="V2" t="n">
        <v>0.71</v>
      </c>
      <c r="W2" t="n">
        <v>2.94</v>
      </c>
      <c r="X2" t="n">
        <v>4.98</v>
      </c>
      <c r="Y2" t="n">
        <v>1</v>
      </c>
      <c r="Z2" t="n">
        <v>10</v>
      </c>
      <c r="AA2" t="n">
        <v>354.7816707680346</v>
      </c>
      <c r="AB2" t="n">
        <v>485.4279338074872</v>
      </c>
      <c r="AC2" t="n">
        <v>439.099373107284</v>
      </c>
      <c r="AD2" t="n">
        <v>354781.6707680346</v>
      </c>
      <c r="AE2" t="n">
        <v>485427.9338074873</v>
      </c>
      <c r="AF2" t="n">
        <v>1.895524270014548e-06</v>
      </c>
      <c r="AG2" t="n">
        <v>12</v>
      </c>
      <c r="AH2" t="n">
        <v>439099.373107284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3.7213</v>
      </c>
      <c r="E3" t="n">
        <v>26.87</v>
      </c>
      <c r="F3" t="n">
        <v>21.34</v>
      </c>
      <c r="G3" t="n">
        <v>10.41</v>
      </c>
      <c r="H3" t="n">
        <v>0.17</v>
      </c>
      <c r="I3" t="n">
        <v>123</v>
      </c>
      <c r="J3" t="n">
        <v>133.55</v>
      </c>
      <c r="K3" t="n">
        <v>46.47</v>
      </c>
      <c r="L3" t="n">
        <v>1.25</v>
      </c>
      <c r="M3" t="n">
        <v>121</v>
      </c>
      <c r="N3" t="n">
        <v>20.83</v>
      </c>
      <c r="O3" t="n">
        <v>16704.7</v>
      </c>
      <c r="P3" t="n">
        <v>211.85</v>
      </c>
      <c r="Q3" t="n">
        <v>3034.02</v>
      </c>
      <c r="R3" t="n">
        <v>177.08</v>
      </c>
      <c r="S3" t="n">
        <v>56.78</v>
      </c>
      <c r="T3" t="n">
        <v>57811.73</v>
      </c>
      <c r="U3" t="n">
        <v>0.32</v>
      </c>
      <c r="V3" t="n">
        <v>0.76</v>
      </c>
      <c r="W3" t="n">
        <v>2.87</v>
      </c>
      <c r="X3" t="n">
        <v>3.58</v>
      </c>
      <c r="Y3" t="n">
        <v>1</v>
      </c>
      <c r="Z3" t="n">
        <v>10</v>
      </c>
      <c r="AA3" t="n">
        <v>306.2735483698153</v>
      </c>
      <c r="AB3" t="n">
        <v>419.056980714919</v>
      </c>
      <c r="AC3" t="n">
        <v>379.0627706256527</v>
      </c>
      <c r="AD3" t="n">
        <v>306273.5483698153</v>
      </c>
      <c r="AE3" t="n">
        <v>419056.9807149189</v>
      </c>
      <c r="AF3" t="n">
        <v>2.083044758587585e-06</v>
      </c>
      <c r="AG3" t="n">
        <v>11</v>
      </c>
      <c r="AH3" t="n">
        <v>379062.7706256527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3.9429</v>
      </c>
      <c r="E4" t="n">
        <v>25.36</v>
      </c>
      <c r="F4" t="n">
        <v>20.57</v>
      </c>
      <c r="G4" t="n">
        <v>12.86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198.1</v>
      </c>
      <c r="Q4" t="n">
        <v>3033.89</v>
      </c>
      <c r="R4" t="n">
        <v>151.85</v>
      </c>
      <c r="S4" t="n">
        <v>56.78</v>
      </c>
      <c r="T4" t="n">
        <v>45334.86</v>
      </c>
      <c r="U4" t="n">
        <v>0.37</v>
      </c>
      <c r="V4" t="n">
        <v>0.78</v>
      </c>
      <c r="W4" t="n">
        <v>2.82</v>
      </c>
      <c r="X4" t="n">
        <v>2.8</v>
      </c>
      <c r="Y4" t="n">
        <v>1</v>
      </c>
      <c r="Z4" t="n">
        <v>10</v>
      </c>
      <c r="AA4" t="n">
        <v>274.9457244277555</v>
      </c>
      <c r="AB4" t="n">
        <v>376.1928699113431</v>
      </c>
      <c r="AC4" t="n">
        <v>340.2895503970127</v>
      </c>
      <c r="AD4" t="n">
        <v>274945.7244277555</v>
      </c>
      <c r="AE4" t="n">
        <v>376192.8699113431</v>
      </c>
      <c r="AF4" t="n">
        <v>2.207088162372018e-06</v>
      </c>
      <c r="AG4" t="n">
        <v>10</v>
      </c>
      <c r="AH4" t="n">
        <v>340289.5503970127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4.1159</v>
      </c>
      <c r="E5" t="n">
        <v>24.3</v>
      </c>
      <c r="F5" t="n">
        <v>19.99</v>
      </c>
      <c r="G5" t="n">
        <v>15.38</v>
      </c>
      <c r="H5" t="n">
        <v>0.23</v>
      </c>
      <c r="I5" t="n">
        <v>78</v>
      </c>
      <c r="J5" t="n">
        <v>134.22</v>
      </c>
      <c r="K5" t="n">
        <v>46.47</v>
      </c>
      <c r="L5" t="n">
        <v>1.75</v>
      </c>
      <c r="M5" t="n">
        <v>76</v>
      </c>
      <c r="N5" t="n">
        <v>21</v>
      </c>
      <c r="O5" t="n">
        <v>16787.35</v>
      </c>
      <c r="P5" t="n">
        <v>186</v>
      </c>
      <c r="Q5" t="n">
        <v>3033.51</v>
      </c>
      <c r="R5" t="n">
        <v>133.48</v>
      </c>
      <c r="S5" t="n">
        <v>56.78</v>
      </c>
      <c r="T5" t="n">
        <v>36235.71</v>
      </c>
      <c r="U5" t="n">
        <v>0.43</v>
      </c>
      <c r="V5" t="n">
        <v>0.8100000000000001</v>
      </c>
      <c r="W5" t="n">
        <v>2.78</v>
      </c>
      <c r="X5" t="n">
        <v>2.23</v>
      </c>
      <c r="Y5" t="n">
        <v>1</v>
      </c>
      <c r="Z5" t="n">
        <v>10</v>
      </c>
      <c r="AA5" t="n">
        <v>259.0703622677508</v>
      </c>
      <c r="AB5" t="n">
        <v>354.471499032476</v>
      </c>
      <c r="AC5" t="n">
        <v>320.6412366686892</v>
      </c>
      <c r="AD5" t="n">
        <v>259070.3622677508</v>
      </c>
      <c r="AE5" t="n">
        <v>354471.499032476</v>
      </c>
      <c r="AF5" t="n">
        <v>2.303927101247048e-06</v>
      </c>
      <c r="AG5" t="n">
        <v>10</v>
      </c>
      <c r="AH5" t="n">
        <v>320641.2366686892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4.2442</v>
      </c>
      <c r="E6" t="n">
        <v>23.56</v>
      </c>
      <c r="F6" t="n">
        <v>19.61</v>
      </c>
      <c r="G6" t="n">
        <v>18.1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176.48</v>
      </c>
      <c r="Q6" t="n">
        <v>3033.68</v>
      </c>
      <c r="R6" t="n">
        <v>121.15</v>
      </c>
      <c r="S6" t="n">
        <v>56.78</v>
      </c>
      <c r="T6" t="n">
        <v>30139.7</v>
      </c>
      <c r="U6" t="n">
        <v>0.47</v>
      </c>
      <c r="V6" t="n">
        <v>0.82</v>
      </c>
      <c r="W6" t="n">
        <v>2.75</v>
      </c>
      <c r="X6" t="n">
        <v>1.85</v>
      </c>
      <c r="Y6" t="n">
        <v>1</v>
      </c>
      <c r="Z6" t="n">
        <v>10</v>
      </c>
      <c r="AA6" t="n">
        <v>247.9412723850822</v>
      </c>
      <c r="AB6" t="n">
        <v>339.2441872740548</v>
      </c>
      <c r="AC6" t="n">
        <v>306.8671981729273</v>
      </c>
      <c r="AD6" t="n">
        <v>247941.2723850821</v>
      </c>
      <c r="AE6" t="n">
        <v>339244.1872740547</v>
      </c>
      <c r="AF6" t="n">
        <v>2.375744649557259e-06</v>
      </c>
      <c r="AG6" t="n">
        <v>10</v>
      </c>
      <c r="AH6" t="n">
        <v>306867.1981729273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4.3445</v>
      </c>
      <c r="E7" t="n">
        <v>23.02</v>
      </c>
      <c r="F7" t="n">
        <v>19.34</v>
      </c>
      <c r="G7" t="n">
        <v>21.1</v>
      </c>
      <c r="H7" t="n">
        <v>0.29</v>
      </c>
      <c r="I7" t="n">
        <v>55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166.84</v>
      </c>
      <c r="Q7" t="n">
        <v>3033.96</v>
      </c>
      <c r="R7" t="n">
        <v>111.71</v>
      </c>
      <c r="S7" t="n">
        <v>56.78</v>
      </c>
      <c r="T7" t="n">
        <v>25467.92</v>
      </c>
      <c r="U7" t="n">
        <v>0.51</v>
      </c>
      <c r="V7" t="n">
        <v>0.83</v>
      </c>
      <c r="W7" t="n">
        <v>2.75</v>
      </c>
      <c r="X7" t="n">
        <v>1.57</v>
      </c>
      <c r="Y7" t="n">
        <v>1</v>
      </c>
      <c r="Z7" t="n">
        <v>10</v>
      </c>
      <c r="AA7" t="n">
        <v>228.6391696125293</v>
      </c>
      <c r="AB7" t="n">
        <v>312.8341987119861</v>
      </c>
      <c r="AC7" t="n">
        <v>282.9777418525623</v>
      </c>
      <c r="AD7" t="n">
        <v>228639.1696125293</v>
      </c>
      <c r="AE7" t="n">
        <v>312834.1987119861</v>
      </c>
      <c r="AF7" t="n">
        <v>2.431888843598679e-06</v>
      </c>
      <c r="AG7" t="n">
        <v>9</v>
      </c>
      <c r="AH7" t="n">
        <v>282977.7418525623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4.3901</v>
      </c>
      <c r="E8" t="n">
        <v>22.78</v>
      </c>
      <c r="F8" t="n">
        <v>19.24</v>
      </c>
      <c r="G8" t="n">
        <v>23.08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161.42</v>
      </c>
      <c r="Q8" t="n">
        <v>3033.63</v>
      </c>
      <c r="R8" t="n">
        <v>107.58</v>
      </c>
      <c r="S8" t="n">
        <v>56.78</v>
      </c>
      <c r="T8" t="n">
        <v>23427.99</v>
      </c>
      <c r="U8" t="n">
        <v>0.53</v>
      </c>
      <c r="V8" t="n">
        <v>0.84</v>
      </c>
      <c r="W8" t="n">
        <v>2.77</v>
      </c>
      <c r="X8" t="n">
        <v>1.47</v>
      </c>
      <c r="Y8" t="n">
        <v>1</v>
      </c>
      <c r="Z8" t="n">
        <v>10</v>
      </c>
      <c r="AA8" t="n">
        <v>223.9875705779547</v>
      </c>
      <c r="AB8" t="n">
        <v>306.4696756988182</v>
      </c>
      <c r="AC8" t="n">
        <v>277.220639983105</v>
      </c>
      <c r="AD8" t="n">
        <v>223987.5705779547</v>
      </c>
      <c r="AE8" t="n">
        <v>306469.6756988182</v>
      </c>
      <c r="AF8" t="n">
        <v>2.45741402055071e-06</v>
      </c>
      <c r="AG8" t="n">
        <v>9</v>
      </c>
      <c r="AH8" t="n">
        <v>277220.639983105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4.4093</v>
      </c>
      <c r="E9" t="n">
        <v>22.68</v>
      </c>
      <c r="F9" t="n">
        <v>19.19</v>
      </c>
      <c r="G9" t="n">
        <v>23.99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2</v>
      </c>
      <c r="N9" t="n">
        <v>21.34</v>
      </c>
      <c r="O9" t="n">
        <v>16953.14</v>
      </c>
      <c r="P9" t="n">
        <v>159.88</v>
      </c>
      <c r="Q9" t="n">
        <v>3033.75</v>
      </c>
      <c r="R9" t="n">
        <v>105.1</v>
      </c>
      <c r="S9" t="n">
        <v>56.78</v>
      </c>
      <c r="T9" t="n">
        <v>22196.4</v>
      </c>
      <c r="U9" t="n">
        <v>0.54</v>
      </c>
      <c r="V9" t="n">
        <v>0.84</v>
      </c>
      <c r="W9" t="n">
        <v>2.8</v>
      </c>
      <c r="X9" t="n">
        <v>1.43</v>
      </c>
      <c r="Y9" t="n">
        <v>1</v>
      </c>
      <c r="Z9" t="n">
        <v>10</v>
      </c>
      <c r="AA9" t="n">
        <v>222.4466758141806</v>
      </c>
      <c r="AB9" t="n">
        <v>304.3613555035444</v>
      </c>
      <c r="AC9" t="n">
        <v>275.3135349082215</v>
      </c>
      <c r="AD9" t="n">
        <v>222446.6758141806</v>
      </c>
      <c r="AE9" t="n">
        <v>304361.3555035444</v>
      </c>
      <c r="AF9" t="n">
        <v>2.468161463477881e-06</v>
      </c>
      <c r="AG9" t="n">
        <v>9</v>
      </c>
      <c r="AH9" t="n">
        <v>275313.5349082215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4.4106</v>
      </c>
      <c r="E10" t="n">
        <v>22.67</v>
      </c>
      <c r="F10" t="n">
        <v>19.19</v>
      </c>
      <c r="G10" t="n">
        <v>23.98</v>
      </c>
      <c r="H10" t="n">
        <v>0.39</v>
      </c>
      <c r="I10" t="n">
        <v>48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160.08</v>
      </c>
      <c r="Q10" t="n">
        <v>3033.53</v>
      </c>
      <c r="R10" t="n">
        <v>104.99</v>
      </c>
      <c r="S10" t="n">
        <v>56.78</v>
      </c>
      <c r="T10" t="n">
        <v>22141.52</v>
      </c>
      <c r="U10" t="n">
        <v>0.54</v>
      </c>
      <c r="V10" t="n">
        <v>0.84</v>
      </c>
      <c r="W10" t="n">
        <v>2.79</v>
      </c>
      <c r="X10" t="n">
        <v>1.42</v>
      </c>
      <c r="Y10" t="n">
        <v>1</v>
      </c>
      <c r="Z10" t="n">
        <v>10</v>
      </c>
      <c r="AA10" t="n">
        <v>222.517476384458</v>
      </c>
      <c r="AB10" t="n">
        <v>304.4582279672986</v>
      </c>
      <c r="AC10" t="n">
        <v>275.4011619999964</v>
      </c>
      <c r="AD10" t="n">
        <v>222517.476384458</v>
      </c>
      <c r="AE10" t="n">
        <v>304458.2279672986</v>
      </c>
      <c r="AF10" t="n">
        <v>2.468889154926075e-06</v>
      </c>
      <c r="AG10" t="n">
        <v>9</v>
      </c>
      <c r="AH10" t="n">
        <v>275401.1619999964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2.1552</v>
      </c>
      <c r="E2" t="n">
        <v>46.4</v>
      </c>
      <c r="F2" t="n">
        <v>27.66</v>
      </c>
      <c r="G2" t="n">
        <v>5.09</v>
      </c>
      <c r="H2" t="n">
        <v>0.07000000000000001</v>
      </c>
      <c r="I2" t="n">
        <v>326</v>
      </c>
      <c r="J2" t="n">
        <v>252.85</v>
      </c>
      <c r="K2" t="n">
        <v>59.19</v>
      </c>
      <c r="L2" t="n">
        <v>1</v>
      </c>
      <c r="M2" t="n">
        <v>324</v>
      </c>
      <c r="N2" t="n">
        <v>62.65</v>
      </c>
      <c r="O2" t="n">
        <v>31418.63</v>
      </c>
      <c r="P2" t="n">
        <v>448.63</v>
      </c>
      <c r="Q2" t="n">
        <v>3035.09</v>
      </c>
      <c r="R2" t="n">
        <v>384</v>
      </c>
      <c r="S2" t="n">
        <v>56.78</v>
      </c>
      <c r="T2" t="n">
        <v>160258.03</v>
      </c>
      <c r="U2" t="n">
        <v>0.15</v>
      </c>
      <c r="V2" t="n">
        <v>0.58</v>
      </c>
      <c r="W2" t="n">
        <v>3.19</v>
      </c>
      <c r="X2" t="n">
        <v>9.880000000000001</v>
      </c>
      <c r="Y2" t="n">
        <v>1</v>
      </c>
      <c r="Z2" t="n">
        <v>10</v>
      </c>
      <c r="AA2" t="n">
        <v>873.8371606367449</v>
      </c>
      <c r="AB2" t="n">
        <v>1195.622554157931</v>
      </c>
      <c r="AC2" t="n">
        <v>1081.514015655891</v>
      </c>
      <c r="AD2" t="n">
        <v>873837.1606367449</v>
      </c>
      <c r="AE2" t="n">
        <v>1195622.554157931</v>
      </c>
      <c r="AF2" t="n">
        <v>1.084969393560676e-06</v>
      </c>
      <c r="AG2" t="n">
        <v>18</v>
      </c>
      <c r="AH2" t="n">
        <v>1081514.015655891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2.5863</v>
      </c>
      <c r="E3" t="n">
        <v>38.67</v>
      </c>
      <c r="F3" t="n">
        <v>24.62</v>
      </c>
      <c r="G3" t="n">
        <v>6.42</v>
      </c>
      <c r="H3" t="n">
        <v>0.09</v>
      </c>
      <c r="I3" t="n">
        <v>230</v>
      </c>
      <c r="J3" t="n">
        <v>253.3</v>
      </c>
      <c r="K3" t="n">
        <v>59.19</v>
      </c>
      <c r="L3" t="n">
        <v>1.25</v>
      </c>
      <c r="M3" t="n">
        <v>228</v>
      </c>
      <c r="N3" t="n">
        <v>62.86</v>
      </c>
      <c r="O3" t="n">
        <v>31474.5</v>
      </c>
      <c r="P3" t="n">
        <v>396.11</v>
      </c>
      <c r="Q3" t="n">
        <v>3034.47</v>
      </c>
      <c r="R3" t="n">
        <v>284.23</v>
      </c>
      <c r="S3" t="n">
        <v>56.78</v>
      </c>
      <c r="T3" t="n">
        <v>110853.46</v>
      </c>
      <c r="U3" t="n">
        <v>0.2</v>
      </c>
      <c r="V3" t="n">
        <v>0.66</v>
      </c>
      <c r="W3" t="n">
        <v>3.04</v>
      </c>
      <c r="X3" t="n">
        <v>6.85</v>
      </c>
      <c r="Y3" t="n">
        <v>1</v>
      </c>
      <c r="Z3" t="n">
        <v>10</v>
      </c>
      <c r="AA3" t="n">
        <v>663.5278931668649</v>
      </c>
      <c r="AB3" t="n">
        <v>907.8681362155826</v>
      </c>
      <c r="AC3" t="n">
        <v>821.2224754960987</v>
      </c>
      <c r="AD3" t="n">
        <v>663527.893166865</v>
      </c>
      <c r="AE3" t="n">
        <v>907868.1362155826</v>
      </c>
      <c r="AF3" t="n">
        <v>1.301993477434102e-06</v>
      </c>
      <c r="AG3" t="n">
        <v>15</v>
      </c>
      <c r="AH3" t="n">
        <v>821222.4754960987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2.8993</v>
      </c>
      <c r="E4" t="n">
        <v>34.49</v>
      </c>
      <c r="F4" t="n">
        <v>22.98</v>
      </c>
      <c r="G4" t="n">
        <v>7.75</v>
      </c>
      <c r="H4" t="n">
        <v>0.11</v>
      </c>
      <c r="I4" t="n">
        <v>178</v>
      </c>
      <c r="J4" t="n">
        <v>253.75</v>
      </c>
      <c r="K4" t="n">
        <v>59.19</v>
      </c>
      <c r="L4" t="n">
        <v>1.5</v>
      </c>
      <c r="M4" t="n">
        <v>176</v>
      </c>
      <c r="N4" t="n">
        <v>63.06</v>
      </c>
      <c r="O4" t="n">
        <v>31530.44</v>
      </c>
      <c r="P4" t="n">
        <v>367.03</v>
      </c>
      <c r="Q4" t="n">
        <v>3034.37</v>
      </c>
      <c r="R4" t="n">
        <v>231.43</v>
      </c>
      <c r="S4" t="n">
        <v>56.78</v>
      </c>
      <c r="T4" t="n">
        <v>84711.67</v>
      </c>
      <c r="U4" t="n">
        <v>0.25</v>
      </c>
      <c r="V4" t="n">
        <v>0.7</v>
      </c>
      <c r="W4" t="n">
        <v>2.93</v>
      </c>
      <c r="X4" t="n">
        <v>5.21</v>
      </c>
      <c r="Y4" t="n">
        <v>1</v>
      </c>
      <c r="Z4" t="n">
        <v>10</v>
      </c>
      <c r="AA4" t="n">
        <v>566.9611348525741</v>
      </c>
      <c r="AB4" t="n">
        <v>775.7412372652647</v>
      </c>
      <c r="AC4" t="n">
        <v>701.7055823403315</v>
      </c>
      <c r="AD4" t="n">
        <v>566961.1348525741</v>
      </c>
      <c r="AE4" t="n">
        <v>775741.2372652646</v>
      </c>
      <c r="AF4" t="n">
        <v>1.459563735500403e-06</v>
      </c>
      <c r="AG4" t="n">
        <v>14</v>
      </c>
      <c r="AH4" t="n">
        <v>701705.5823403315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3.1446</v>
      </c>
      <c r="E5" t="n">
        <v>31.8</v>
      </c>
      <c r="F5" t="n">
        <v>21.96</v>
      </c>
      <c r="G5" t="n">
        <v>9.15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347.66</v>
      </c>
      <c r="Q5" t="n">
        <v>3034.42</v>
      </c>
      <c r="R5" t="n">
        <v>197.33</v>
      </c>
      <c r="S5" t="n">
        <v>56.78</v>
      </c>
      <c r="T5" t="n">
        <v>67832.46000000001</v>
      </c>
      <c r="U5" t="n">
        <v>0.29</v>
      </c>
      <c r="V5" t="n">
        <v>0.74</v>
      </c>
      <c r="W5" t="n">
        <v>2.89</v>
      </c>
      <c r="X5" t="n">
        <v>4.19</v>
      </c>
      <c r="Y5" t="n">
        <v>1</v>
      </c>
      <c r="Z5" t="n">
        <v>10</v>
      </c>
      <c r="AA5" t="n">
        <v>504.5998100257901</v>
      </c>
      <c r="AB5" t="n">
        <v>690.4157214497766</v>
      </c>
      <c r="AC5" t="n">
        <v>624.5234139991601</v>
      </c>
      <c r="AD5" t="n">
        <v>504599.8100257901</v>
      </c>
      <c r="AE5" t="n">
        <v>690415.7214497766</v>
      </c>
      <c r="AF5" t="n">
        <v>1.583052503243737e-06</v>
      </c>
      <c r="AG5" t="n">
        <v>13</v>
      </c>
      <c r="AH5" t="n">
        <v>624523.4139991601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3.3247</v>
      </c>
      <c r="E6" t="n">
        <v>30.08</v>
      </c>
      <c r="F6" t="n">
        <v>21.31</v>
      </c>
      <c r="G6" t="n">
        <v>10.48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334.69</v>
      </c>
      <c r="Q6" t="n">
        <v>3034.16</v>
      </c>
      <c r="R6" t="n">
        <v>176.36</v>
      </c>
      <c r="S6" t="n">
        <v>56.78</v>
      </c>
      <c r="T6" t="n">
        <v>57459.53</v>
      </c>
      <c r="U6" t="n">
        <v>0.32</v>
      </c>
      <c r="V6" t="n">
        <v>0.76</v>
      </c>
      <c r="W6" t="n">
        <v>2.85</v>
      </c>
      <c r="X6" t="n">
        <v>3.54</v>
      </c>
      <c r="Y6" t="n">
        <v>1</v>
      </c>
      <c r="Z6" t="n">
        <v>10</v>
      </c>
      <c r="AA6" t="n">
        <v>462.0539202029201</v>
      </c>
      <c r="AB6" t="n">
        <v>632.2025580019381</v>
      </c>
      <c r="AC6" t="n">
        <v>571.8660331680953</v>
      </c>
      <c r="AD6" t="n">
        <v>462053.9202029201</v>
      </c>
      <c r="AE6" t="n">
        <v>632202.558001938</v>
      </c>
      <c r="AF6" t="n">
        <v>1.673718329051215e-06</v>
      </c>
      <c r="AG6" t="n">
        <v>12</v>
      </c>
      <c r="AH6" t="n">
        <v>571866.0331680953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3.4802</v>
      </c>
      <c r="E7" t="n">
        <v>28.73</v>
      </c>
      <c r="F7" t="n">
        <v>20.8</v>
      </c>
      <c r="G7" t="n">
        <v>11.88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324.09</v>
      </c>
      <c r="Q7" t="n">
        <v>3034.14</v>
      </c>
      <c r="R7" t="n">
        <v>159.67</v>
      </c>
      <c r="S7" t="n">
        <v>56.78</v>
      </c>
      <c r="T7" t="n">
        <v>49197.58</v>
      </c>
      <c r="U7" t="n">
        <v>0.36</v>
      </c>
      <c r="V7" t="n">
        <v>0.78</v>
      </c>
      <c r="W7" t="n">
        <v>2.82</v>
      </c>
      <c r="X7" t="n">
        <v>3.03</v>
      </c>
      <c r="Y7" t="n">
        <v>1</v>
      </c>
      <c r="Z7" t="n">
        <v>10</v>
      </c>
      <c r="AA7" t="n">
        <v>437.9942959900557</v>
      </c>
      <c r="AB7" t="n">
        <v>599.2831187181891</v>
      </c>
      <c r="AC7" t="n">
        <v>542.0883789668641</v>
      </c>
      <c r="AD7" t="n">
        <v>437994.2959900557</v>
      </c>
      <c r="AE7" t="n">
        <v>599283.1187181892</v>
      </c>
      <c r="AF7" t="n">
        <v>1.752000038729521e-06</v>
      </c>
      <c r="AG7" t="n">
        <v>12</v>
      </c>
      <c r="AH7" t="n">
        <v>542088.3789668641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3.606</v>
      </c>
      <c r="E8" t="n">
        <v>27.73</v>
      </c>
      <c r="F8" t="n">
        <v>20.43</v>
      </c>
      <c r="G8" t="n">
        <v>13.32</v>
      </c>
      <c r="H8" t="n">
        <v>0.17</v>
      </c>
      <c r="I8" t="n">
        <v>92</v>
      </c>
      <c r="J8" t="n">
        <v>255.57</v>
      </c>
      <c r="K8" t="n">
        <v>59.19</v>
      </c>
      <c r="L8" t="n">
        <v>2.5</v>
      </c>
      <c r="M8" t="n">
        <v>90</v>
      </c>
      <c r="N8" t="n">
        <v>63.88</v>
      </c>
      <c r="O8" t="n">
        <v>31754.97</v>
      </c>
      <c r="P8" t="n">
        <v>315.33</v>
      </c>
      <c r="Q8" t="n">
        <v>3033.74</v>
      </c>
      <c r="R8" t="n">
        <v>147.55</v>
      </c>
      <c r="S8" t="n">
        <v>56.78</v>
      </c>
      <c r="T8" t="n">
        <v>43203.37</v>
      </c>
      <c r="U8" t="n">
        <v>0.38</v>
      </c>
      <c r="V8" t="n">
        <v>0.79</v>
      </c>
      <c r="W8" t="n">
        <v>2.81</v>
      </c>
      <c r="X8" t="n">
        <v>2.66</v>
      </c>
      <c r="Y8" t="n">
        <v>1</v>
      </c>
      <c r="Z8" t="n">
        <v>10</v>
      </c>
      <c r="AA8" t="n">
        <v>409.1634645425656</v>
      </c>
      <c r="AB8" t="n">
        <v>559.8355032052178</v>
      </c>
      <c r="AC8" t="n">
        <v>506.4055885133747</v>
      </c>
      <c r="AD8" t="n">
        <v>409163.4645425656</v>
      </c>
      <c r="AE8" t="n">
        <v>559835.5032052179</v>
      </c>
      <c r="AF8" t="n">
        <v>1.815330193568948e-06</v>
      </c>
      <c r="AG8" t="n">
        <v>11</v>
      </c>
      <c r="AH8" t="n">
        <v>506405.5885133747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3.7105</v>
      </c>
      <c r="E9" t="n">
        <v>26.95</v>
      </c>
      <c r="F9" t="n">
        <v>20.14</v>
      </c>
      <c r="G9" t="n">
        <v>14.73</v>
      </c>
      <c r="H9" t="n">
        <v>0.19</v>
      </c>
      <c r="I9" t="n">
        <v>82</v>
      </c>
      <c r="J9" t="n">
        <v>256.03</v>
      </c>
      <c r="K9" t="n">
        <v>59.19</v>
      </c>
      <c r="L9" t="n">
        <v>2.75</v>
      </c>
      <c r="M9" t="n">
        <v>80</v>
      </c>
      <c r="N9" t="n">
        <v>64.09</v>
      </c>
      <c r="O9" t="n">
        <v>31811.29</v>
      </c>
      <c r="P9" t="n">
        <v>307.98</v>
      </c>
      <c r="Q9" t="n">
        <v>3033.82</v>
      </c>
      <c r="R9" t="n">
        <v>137.91</v>
      </c>
      <c r="S9" t="n">
        <v>56.78</v>
      </c>
      <c r="T9" t="n">
        <v>38430.63</v>
      </c>
      <c r="U9" t="n">
        <v>0.41</v>
      </c>
      <c r="V9" t="n">
        <v>0.8</v>
      </c>
      <c r="W9" t="n">
        <v>2.79</v>
      </c>
      <c r="X9" t="n">
        <v>2.37</v>
      </c>
      <c r="Y9" t="n">
        <v>1</v>
      </c>
      <c r="Z9" t="n">
        <v>10</v>
      </c>
      <c r="AA9" t="n">
        <v>395.22354988533</v>
      </c>
      <c r="AB9" t="n">
        <v>540.7622969855571</v>
      </c>
      <c r="AC9" t="n">
        <v>489.1527023259054</v>
      </c>
      <c r="AD9" t="n">
        <v>395223.54988533</v>
      </c>
      <c r="AE9" t="n">
        <v>540762.2969855571</v>
      </c>
      <c r="AF9" t="n">
        <v>1.867937516150189e-06</v>
      </c>
      <c r="AG9" t="n">
        <v>11</v>
      </c>
      <c r="AH9" t="n">
        <v>489152.7023259053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3.8103</v>
      </c>
      <c r="E10" t="n">
        <v>26.24</v>
      </c>
      <c r="F10" t="n">
        <v>19.87</v>
      </c>
      <c r="G10" t="n">
        <v>16.33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301.1</v>
      </c>
      <c r="Q10" t="n">
        <v>3034</v>
      </c>
      <c r="R10" t="n">
        <v>129.06</v>
      </c>
      <c r="S10" t="n">
        <v>56.78</v>
      </c>
      <c r="T10" t="n">
        <v>34052.1</v>
      </c>
      <c r="U10" t="n">
        <v>0.44</v>
      </c>
      <c r="V10" t="n">
        <v>0.8100000000000001</v>
      </c>
      <c r="W10" t="n">
        <v>2.78</v>
      </c>
      <c r="X10" t="n">
        <v>2.1</v>
      </c>
      <c r="Y10" t="n">
        <v>1</v>
      </c>
      <c r="Z10" t="n">
        <v>10</v>
      </c>
      <c r="AA10" t="n">
        <v>382.7374313518467</v>
      </c>
      <c r="AB10" t="n">
        <v>523.6782387593723</v>
      </c>
      <c r="AC10" t="n">
        <v>473.6991226392013</v>
      </c>
      <c r="AD10" t="n">
        <v>382737.4313518467</v>
      </c>
      <c r="AE10" t="n">
        <v>523678.2387593723</v>
      </c>
      <c r="AF10" t="n">
        <v>1.918178767763661e-06</v>
      </c>
      <c r="AG10" t="n">
        <v>11</v>
      </c>
      <c r="AH10" t="n">
        <v>473699.1226392013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3.879</v>
      </c>
      <c r="E11" t="n">
        <v>25.78</v>
      </c>
      <c r="F11" t="n">
        <v>19.7</v>
      </c>
      <c r="G11" t="n">
        <v>17.64</v>
      </c>
      <c r="H11" t="n">
        <v>0.23</v>
      </c>
      <c r="I11" t="n">
        <v>67</v>
      </c>
      <c r="J11" t="n">
        <v>256.95</v>
      </c>
      <c r="K11" t="n">
        <v>59.19</v>
      </c>
      <c r="L11" t="n">
        <v>3.25</v>
      </c>
      <c r="M11" t="n">
        <v>65</v>
      </c>
      <c r="N11" t="n">
        <v>64.5</v>
      </c>
      <c r="O11" t="n">
        <v>31924.29</v>
      </c>
      <c r="P11" t="n">
        <v>296</v>
      </c>
      <c r="Q11" t="n">
        <v>3033.77</v>
      </c>
      <c r="R11" t="n">
        <v>123.68</v>
      </c>
      <c r="S11" t="n">
        <v>56.78</v>
      </c>
      <c r="T11" t="n">
        <v>31391.41</v>
      </c>
      <c r="U11" t="n">
        <v>0.46</v>
      </c>
      <c r="V11" t="n">
        <v>0.82</v>
      </c>
      <c r="W11" t="n">
        <v>2.77</v>
      </c>
      <c r="X11" t="n">
        <v>1.93</v>
      </c>
      <c r="Y11" t="n">
        <v>1</v>
      </c>
      <c r="Z11" t="n">
        <v>10</v>
      </c>
      <c r="AA11" t="n">
        <v>363.4238844381766</v>
      </c>
      <c r="AB11" t="n">
        <v>497.2525918185341</v>
      </c>
      <c r="AC11" t="n">
        <v>449.7955023537683</v>
      </c>
      <c r="AD11" t="n">
        <v>363423.8844381766</v>
      </c>
      <c r="AE11" t="n">
        <v>497252.5918185341</v>
      </c>
      <c r="AF11" t="n">
        <v>1.952763677441472e-06</v>
      </c>
      <c r="AG11" t="n">
        <v>10</v>
      </c>
      <c r="AH11" t="n">
        <v>449795.5023537683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3.9542</v>
      </c>
      <c r="E12" t="n">
        <v>25.29</v>
      </c>
      <c r="F12" t="n">
        <v>19.5</v>
      </c>
      <c r="G12" t="n">
        <v>19.18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289.79</v>
      </c>
      <c r="Q12" t="n">
        <v>3033.79</v>
      </c>
      <c r="R12" t="n">
        <v>117.25</v>
      </c>
      <c r="S12" t="n">
        <v>56.78</v>
      </c>
      <c r="T12" t="n">
        <v>28207.08</v>
      </c>
      <c r="U12" t="n">
        <v>0.48</v>
      </c>
      <c r="V12" t="n">
        <v>0.83</v>
      </c>
      <c r="W12" t="n">
        <v>2.76</v>
      </c>
      <c r="X12" t="n">
        <v>1.74</v>
      </c>
      <c r="Y12" t="n">
        <v>1</v>
      </c>
      <c r="Z12" t="n">
        <v>10</v>
      </c>
      <c r="AA12" t="n">
        <v>354.1391984575813</v>
      </c>
      <c r="AB12" t="n">
        <v>484.548874848447</v>
      </c>
      <c r="AC12" t="n">
        <v>438.3042103015276</v>
      </c>
      <c r="AD12" t="n">
        <v>354139.1984575813</v>
      </c>
      <c r="AE12" t="n">
        <v>484548.874848447</v>
      </c>
      <c r="AF12" t="n">
        <v>1.990620812925772e-06</v>
      </c>
      <c r="AG12" t="n">
        <v>10</v>
      </c>
      <c r="AH12" t="n">
        <v>438304.2103015276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4.0186</v>
      </c>
      <c r="E13" t="n">
        <v>24.88</v>
      </c>
      <c r="F13" t="n">
        <v>19.34</v>
      </c>
      <c r="G13" t="n">
        <v>20.72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284.54</v>
      </c>
      <c r="Q13" t="n">
        <v>3033.69</v>
      </c>
      <c r="R13" t="n">
        <v>112.43</v>
      </c>
      <c r="S13" t="n">
        <v>56.78</v>
      </c>
      <c r="T13" t="n">
        <v>25824.47</v>
      </c>
      <c r="U13" t="n">
        <v>0.51</v>
      </c>
      <c r="V13" t="n">
        <v>0.83</v>
      </c>
      <c r="W13" t="n">
        <v>2.74</v>
      </c>
      <c r="X13" t="n">
        <v>1.57</v>
      </c>
      <c r="Y13" t="n">
        <v>1</v>
      </c>
      <c r="Z13" t="n">
        <v>10</v>
      </c>
      <c r="AA13" t="n">
        <v>346.5428588798134</v>
      </c>
      <c r="AB13" t="n">
        <v>474.1552279112949</v>
      </c>
      <c r="AC13" t="n">
        <v>428.9025184404823</v>
      </c>
      <c r="AD13" t="n">
        <v>346542.8588798134</v>
      </c>
      <c r="AE13" t="n">
        <v>474155.2279112949</v>
      </c>
      <c r="AF13" t="n">
        <v>2.023041019377752e-06</v>
      </c>
      <c r="AG13" t="n">
        <v>10</v>
      </c>
      <c r="AH13" t="n">
        <v>428902.5184404823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4.0631</v>
      </c>
      <c r="E14" t="n">
        <v>24.61</v>
      </c>
      <c r="F14" t="n">
        <v>19.26</v>
      </c>
      <c r="G14" t="n">
        <v>22.23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281.3</v>
      </c>
      <c r="Q14" t="n">
        <v>3033.63</v>
      </c>
      <c r="R14" t="n">
        <v>109.6</v>
      </c>
      <c r="S14" t="n">
        <v>56.78</v>
      </c>
      <c r="T14" t="n">
        <v>24429.42</v>
      </c>
      <c r="U14" t="n">
        <v>0.52</v>
      </c>
      <c r="V14" t="n">
        <v>0.84</v>
      </c>
      <c r="W14" t="n">
        <v>2.74</v>
      </c>
      <c r="X14" t="n">
        <v>1.5</v>
      </c>
      <c r="Y14" t="n">
        <v>1</v>
      </c>
      <c r="Z14" t="n">
        <v>10</v>
      </c>
      <c r="AA14" t="n">
        <v>341.766319571616</v>
      </c>
      <c r="AB14" t="n">
        <v>467.6197561037772</v>
      </c>
      <c r="AC14" t="n">
        <v>422.9907828896816</v>
      </c>
      <c r="AD14" t="n">
        <v>341766.319571616</v>
      </c>
      <c r="AE14" t="n">
        <v>467619.7561037772</v>
      </c>
      <c r="AF14" t="n">
        <v>2.045443180668329e-06</v>
      </c>
      <c r="AG14" t="n">
        <v>10</v>
      </c>
      <c r="AH14" t="n">
        <v>422990.7828896816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4.1234</v>
      </c>
      <c r="E15" t="n">
        <v>24.25</v>
      </c>
      <c r="F15" t="n">
        <v>19.1</v>
      </c>
      <c r="G15" t="n">
        <v>23.88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275.46</v>
      </c>
      <c r="Q15" t="n">
        <v>3033.55</v>
      </c>
      <c r="R15" t="n">
        <v>103.99</v>
      </c>
      <c r="S15" t="n">
        <v>56.78</v>
      </c>
      <c r="T15" t="n">
        <v>21642.32</v>
      </c>
      <c r="U15" t="n">
        <v>0.55</v>
      </c>
      <c r="V15" t="n">
        <v>0.84</v>
      </c>
      <c r="W15" t="n">
        <v>2.74</v>
      </c>
      <c r="X15" t="n">
        <v>1.33</v>
      </c>
      <c r="Y15" t="n">
        <v>1</v>
      </c>
      <c r="Z15" t="n">
        <v>10</v>
      </c>
      <c r="AA15" t="n">
        <v>334.4400108529678</v>
      </c>
      <c r="AB15" t="n">
        <v>457.5955773009935</v>
      </c>
      <c r="AC15" t="n">
        <v>413.9232976428123</v>
      </c>
      <c r="AD15" t="n">
        <v>334440.0108529678</v>
      </c>
      <c r="AE15" t="n">
        <v>457595.5773009934</v>
      </c>
      <c r="AF15" t="n">
        <v>2.075799367765447e-06</v>
      </c>
      <c r="AG15" t="n">
        <v>10</v>
      </c>
      <c r="AH15" t="n">
        <v>413923.2976428122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4.1597</v>
      </c>
      <c r="E16" t="n">
        <v>24.04</v>
      </c>
      <c r="F16" t="n">
        <v>19.04</v>
      </c>
      <c r="G16" t="n">
        <v>25.38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271.38</v>
      </c>
      <c r="Q16" t="n">
        <v>3033.53</v>
      </c>
      <c r="R16" t="n">
        <v>102.33</v>
      </c>
      <c r="S16" t="n">
        <v>56.78</v>
      </c>
      <c r="T16" t="n">
        <v>20828.8</v>
      </c>
      <c r="U16" t="n">
        <v>0.55</v>
      </c>
      <c r="V16" t="n">
        <v>0.85</v>
      </c>
      <c r="W16" t="n">
        <v>2.72</v>
      </c>
      <c r="X16" t="n">
        <v>1.27</v>
      </c>
      <c r="Y16" t="n">
        <v>1</v>
      </c>
      <c r="Z16" t="n">
        <v>10</v>
      </c>
      <c r="AA16" t="n">
        <v>329.9211602917638</v>
      </c>
      <c r="AB16" t="n">
        <v>451.4126866055373</v>
      </c>
      <c r="AC16" t="n">
        <v>408.3304933575889</v>
      </c>
      <c r="AD16" t="n">
        <v>329921.1602917638</v>
      </c>
      <c r="AE16" t="n">
        <v>451412.6866055373</v>
      </c>
      <c r="AF16" t="n">
        <v>2.094073490346299e-06</v>
      </c>
      <c r="AG16" t="n">
        <v>10</v>
      </c>
      <c r="AH16" t="n">
        <v>408330.4933575889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4.2052</v>
      </c>
      <c r="E17" t="n">
        <v>23.78</v>
      </c>
      <c r="F17" t="n">
        <v>18.92</v>
      </c>
      <c r="G17" t="n">
        <v>27.03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267.18</v>
      </c>
      <c r="Q17" t="n">
        <v>3033.58</v>
      </c>
      <c r="R17" t="n">
        <v>98.65000000000001</v>
      </c>
      <c r="S17" t="n">
        <v>56.78</v>
      </c>
      <c r="T17" t="n">
        <v>19002.38</v>
      </c>
      <c r="U17" t="n">
        <v>0.58</v>
      </c>
      <c r="V17" t="n">
        <v>0.85</v>
      </c>
      <c r="W17" t="n">
        <v>2.71</v>
      </c>
      <c r="X17" t="n">
        <v>1.16</v>
      </c>
      <c r="Y17" t="n">
        <v>1</v>
      </c>
      <c r="Z17" t="n">
        <v>10</v>
      </c>
      <c r="AA17" t="n">
        <v>324.7498916319392</v>
      </c>
      <c r="AB17" t="n">
        <v>444.3371286848935</v>
      </c>
      <c r="AC17" t="n">
        <v>401.9302167542833</v>
      </c>
      <c r="AD17" t="n">
        <v>324749.8916319392</v>
      </c>
      <c r="AE17" t="n">
        <v>444337.1286848935</v>
      </c>
      <c r="AF17" t="n">
        <v>2.116979070991719e-06</v>
      </c>
      <c r="AG17" t="n">
        <v>10</v>
      </c>
      <c r="AH17" t="n">
        <v>401930.2167542833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4.2422</v>
      </c>
      <c r="E18" t="n">
        <v>23.57</v>
      </c>
      <c r="F18" t="n">
        <v>18.86</v>
      </c>
      <c r="G18" t="n">
        <v>29.02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261.86</v>
      </c>
      <c r="Q18" t="n">
        <v>3033.57</v>
      </c>
      <c r="R18" t="n">
        <v>96.36</v>
      </c>
      <c r="S18" t="n">
        <v>56.78</v>
      </c>
      <c r="T18" t="n">
        <v>17874.89</v>
      </c>
      <c r="U18" t="n">
        <v>0.59</v>
      </c>
      <c r="V18" t="n">
        <v>0.86</v>
      </c>
      <c r="W18" t="n">
        <v>2.72</v>
      </c>
      <c r="X18" t="n">
        <v>1.09</v>
      </c>
      <c r="Y18" t="n">
        <v>1</v>
      </c>
      <c r="Z18" t="n">
        <v>10</v>
      </c>
      <c r="AA18" t="n">
        <v>319.6595379351955</v>
      </c>
      <c r="AB18" t="n">
        <v>437.372282186453</v>
      </c>
      <c r="AC18" t="n">
        <v>395.6300854304307</v>
      </c>
      <c r="AD18" t="n">
        <v>319659.5379351955</v>
      </c>
      <c r="AE18" t="n">
        <v>437372.282186453</v>
      </c>
      <c r="AF18" t="n">
        <v>2.135605587120963e-06</v>
      </c>
      <c r="AG18" t="n">
        <v>10</v>
      </c>
      <c r="AH18" t="n">
        <v>395630.0854304307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4.2839</v>
      </c>
      <c r="E19" t="n">
        <v>23.34</v>
      </c>
      <c r="F19" t="n">
        <v>18.78</v>
      </c>
      <c r="G19" t="n">
        <v>31.3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256.08</v>
      </c>
      <c r="Q19" t="n">
        <v>3033.62</v>
      </c>
      <c r="R19" t="n">
        <v>93.84</v>
      </c>
      <c r="S19" t="n">
        <v>56.78</v>
      </c>
      <c r="T19" t="n">
        <v>16625.37</v>
      </c>
      <c r="U19" t="n">
        <v>0.61</v>
      </c>
      <c r="V19" t="n">
        <v>0.86</v>
      </c>
      <c r="W19" t="n">
        <v>2.71</v>
      </c>
      <c r="X19" t="n">
        <v>1.01</v>
      </c>
      <c r="Y19" t="n">
        <v>1</v>
      </c>
      <c r="Z19" t="n">
        <v>10</v>
      </c>
      <c r="AA19" t="n">
        <v>314.1109920870484</v>
      </c>
      <c r="AB19" t="n">
        <v>429.7805169724513</v>
      </c>
      <c r="AC19" t="n">
        <v>388.7628676333438</v>
      </c>
      <c r="AD19" t="n">
        <v>314110.9920870484</v>
      </c>
      <c r="AE19" t="n">
        <v>429780.5169724513</v>
      </c>
      <c r="AF19" t="n">
        <v>2.156598174217974e-06</v>
      </c>
      <c r="AG19" t="n">
        <v>10</v>
      </c>
      <c r="AH19" t="n">
        <v>388762.8676333438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4.2946</v>
      </c>
      <c r="E20" t="n">
        <v>23.29</v>
      </c>
      <c r="F20" t="n">
        <v>18.77</v>
      </c>
      <c r="G20" t="n">
        <v>32.18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255.13</v>
      </c>
      <c r="Q20" t="n">
        <v>3033.66</v>
      </c>
      <c r="R20" t="n">
        <v>93.63</v>
      </c>
      <c r="S20" t="n">
        <v>56.78</v>
      </c>
      <c r="T20" t="n">
        <v>16527.16</v>
      </c>
      <c r="U20" t="n">
        <v>0.61</v>
      </c>
      <c r="V20" t="n">
        <v>0.86</v>
      </c>
      <c r="W20" t="n">
        <v>2.71</v>
      </c>
      <c r="X20" t="n">
        <v>1</v>
      </c>
      <c r="Y20" t="n">
        <v>1</v>
      </c>
      <c r="Z20" t="n">
        <v>10</v>
      </c>
      <c r="AA20" t="n">
        <v>302.1180694224479</v>
      </c>
      <c r="AB20" t="n">
        <v>413.3712710923382</v>
      </c>
      <c r="AC20" t="n">
        <v>373.9196971495075</v>
      </c>
      <c r="AD20" t="n">
        <v>302118.0694224479</v>
      </c>
      <c r="AE20" t="n">
        <v>413371.2710923383</v>
      </c>
      <c r="AF20" t="n">
        <v>2.16198476131481e-06</v>
      </c>
      <c r="AG20" t="n">
        <v>9</v>
      </c>
      <c r="AH20" t="n">
        <v>373919.6971495075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4.3279</v>
      </c>
      <c r="E21" t="n">
        <v>23.11</v>
      </c>
      <c r="F21" t="n">
        <v>18.69</v>
      </c>
      <c r="G21" t="n">
        <v>33.98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250.18</v>
      </c>
      <c r="Q21" t="n">
        <v>3033.51</v>
      </c>
      <c r="R21" t="n">
        <v>90.79000000000001</v>
      </c>
      <c r="S21" t="n">
        <v>56.78</v>
      </c>
      <c r="T21" t="n">
        <v>15120.11</v>
      </c>
      <c r="U21" t="n">
        <v>0.63</v>
      </c>
      <c r="V21" t="n">
        <v>0.86</v>
      </c>
      <c r="W21" t="n">
        <v>2.71</v>
      </c>
      <c r="X21" t="n">
        <v>0.92</v>
      </c>
      <c r="Y21" t="n">
        <v>1</v>
      </c>
      <c r="Z21" t="n">
        <v>10</v>
      </c>
      <c r="AA21" t="n">
        <v>297.5463756827193</v>
      </c>
      <c r="AB21" t="n">
        <v>407.1160780287482</v>
      </c>
      <c r="AC21" t="n">
        <v>368.2614909326879</v>
      </c>
      <c r="AD21" t="n">
        <v>297546.3756827193</v>
      </c>
      <c r="AE21" t="n">
        <v>407116.0780287482</v>
      </c>
      <c r="AF21" t="n">
        <v>2.178748625831128e-06</v>
      </c>
      <c r="AG21" t="n">
        <v>9</v>
      </c>
      <c r="AH21" t="n">
        <v>368261.4909326879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4.3588</v>
      </c>
      <c r="E22" t="n">
        <v>22.94</v>
      </c>
      <c r="F22" t="n">
        <v>18.62</v>
      </c>
      <c r="G22" t="n">
        <v>36.04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29</v>
      </c>
      <c r="N22" t="n">
        <v>66.83</v>
      </c>
      <c r="O22" t="n">
        <v>32550.72</v>
      </c>
      <c r="P22" t="n">
        <v>246.2</v>
      </c>
      <c r="Q22" t="n">
        <v>3033.56</v>
      </c>
      <c r="R22" t="n">
        <v>88.95999999999999</v>
      </c>
      <c r="S22" t="n">
        <v>56.78</v>
      </c>
      <c r="T22" t="n">
        <v>14214.84</v>
      </c>
      <c r="U22" t="n">
        <v>0.64</v>
      </c>
      <c r="V22" t="n">
        <v>0.87</v>
      </c>
      <c r="W22" t="n">
        <v>2.7</v>
      </c>
      <c r="X22" t="n">
        <v>0.86</v>
      </c>
      <c r="Y22" t="n">
        <v>1</v>
      </c>
      <c r="Z22" t="n">
        <v>10</v>
      </c>
      <c r="AA22" t="n">
        <v>293.7199830127373</v>
      </c>
      <c r="AB22" t="n">
        <v>401.8806387691482</v>
      </c>
      <c r="AC22" t="n">
        <v>363.5257146480389</v>
      </c>
      <c r="AD22" t="n">
        <v>293719.9830127372</v>
      </c>
      <c r="AE22" t="n">
        <v>401880.6387691482</v>
      </c>
      <c r="AF22" t="n">
        <v>2.194304283895821e-06</v>
      </c>
      <c r="AG22" t="n">
        <v>9</v>
      </c>
      <c r="AH22" t="n">
        <v>363525.7146480389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4.3887</v>
      </c>
      <c r="E23" t="n">
        <v>22.79</v>
      </c>
      <c r="F23" t="n">
        <v>18.56</v>
      </c>
      <c r="G23" t="n">
        <v>38.41</v>
      </c>
      <c r="H23" t="n">
        <v>0.42</v>
      </c>
      <c r="I23" t="n">
        <v>29</v>
      </c>
      <c r="J23" t="n">
        <v>262.49</v>
      </c>
      <c r="K23" t="n">
        <v>59.19</v>
      </c>
      <c r="L23" t="n">
        <v>6.25</v>
      </c>
      <c r="M23" t="n">
        <v>27</v>
      </c>
      <c r="N23" t="n">
        <v>67.05</v>
      </c>
      <c r="O23" t="n">
        <v>32608.15</v>
      </c>
      <c r="P23" t="n">
        <v>242.52</v>
      </c>
      <c r="Q23" t="n">
        <v>3033.57</v>
      </c>
      <c r="R23" t="n">
        <v>86.84999999999999</v>
      </c>
      <c r="S23" t="n">
        <v>56.78</v>
      </c>
      <c r="T23" t="n">
        <v>13167.92</v>
      </c>
      <c r="U23" t="n">
        <v>0.65</v>
      </c>
      <c r="V23" t="n">
        <v>0.87</v>
      </c>
      <c r="W23" t="n">
        <v>2.7</v>
      </c>
      <c r="X23" t="n">
        <v>0.8</v>
      </c>
      <c r="Y23" t="n">
        <v>1</v>
      </c>
      <c r="Z23" t="n">
        <v>10</v>
      </c>
      <c r="AA23" t="n">
        <v>290.18673188422</v>
      </c>
      <c r="AB23" t="n">
        <v>397.0462886990722</v>
      </c>
      <c r="AC23" t="n">
        <v>359.1527481635981</v>
      </c>
      <c r="AD23" t="n">
        <v>290186.73188422</v>
      </c>
      <c r="AE23" t="n">
        <v>397046.2886990722</v>
      </c>
      <c r="AF23" t="n">
        <v>2.209356522605669e-06</v>
      </c>
      <c r="AG23" t="n">
        <v>9</v>
      </c>
      <c r="AH23" t="n">
        <v>359152.7481635981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4.398</v>
      </c>
      <c r="E24" t="n">
        <v>22.74</v>
      </c>
      <c r="F24" t="n">
        <v>18.56</v>
      </c>
      <c r="G24" t="n">
        <v>39.78</v>
      </c>
      <c r="H24" t="n">
        <v>0.44</v>
      </c>
      <c r="I24" t="n">
        <v>28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237.23</v>
      </c>
      <c r="Q24" t="n">
        <v>3033.53</v>
      </c>
      <c r="R24" t="n">
        <v>86.7</v>
      </c>
      <c r="S24" t="n">
        <v>56.78</v>
      </c>
      <c r="T24" t="n">
        <v>13098.64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286.8748160339842</v>
      </c>
      <c r="AB24" t="n">
        <v>392.5147793213644</v>
      </c>
      <c r="AC24" t="n">
        <v>355.0537196808853</v>
      </c>
      <c r="AD24" t="n">
        <v>286874.8160339842</v>
      </c>
      <c r="AE24" t="n">
        <v>392514.7793213644</v>
      </c>
      <c r="AF24" t="n">
        <v>2.214038322605722e-06</v>
      </c>
      <c r="AG24" t="n">
        <v>9</v>
      </c>
      <c r="AH24" t="n">
        <v>355053.7196808853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4.4336</v>
      </c>
      <c r="E25" t="n">
        <v>22.56</v>
      </c>
      <c r="F25" t="n">
        <v>18.48</v>
      </c>
      <c r="G25" t="n">
        <v>42.64</v>
      </c>
      <c r="H25" t="n">
        <v>0.46</v>
      </c>
      <c r="I25" t="n">
        <v>26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232.83</v>
      </c>
      <c r="Q25" t="n">
        <v>3033.55</v>
      </c>
      <c r="R25" t="n">
        <v>83.83</v>
      </c>
      <c r="S25" t="n">
        <v>56.78</v>
      </c>
      <c r="T25" t="n">
        <v>11670.81</v>
      </c>
      <c r="U25" t="n">
        <v>0.68</v>
      </c>
      <c r="V25" t="n">
        <v>0.87</v>
      </c>
      <c r="W25" t="n">
        <v>2.7</v>
      </c>
      <c r="X25" t="n">
        <v>0.71</v>
      </c>
      <c r="Y25" t="n">
        <v>1</v>
      </c>
      <c r="Z25" t="n">
        <v>10</v>
      </c>
      <c r="AA25" t="n">
        <v>282.7295645355243</v>
      </c>
      <c r="AB25" t="n">
        <v>386.8430633455822</v>
      </c>
      <c r="AC25" t="n">
        <v>349.9233043175284</v>
      </c>
      <c r="AD25" t="n">
        <v>282729.5645355243</v>
      </c>
      <c r="AE25" t="n">
        <v>386843.0633455822</v>
      </c>
      <c r="AF25" t="n">
        <v>2.231960051638183e-06</v>
      </c>
      <c r="AG25" t="n">
        <v>9</v>
      </c>
      <c r="AH25" t="n">
        <v>349923.3043175284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4.4268</v>
      </c>
      <c r="E26" t="n">
        <v>22.59</v>
      </c>
      <c r="F26" t="n">
        <v>18.51</v>
      </c>
      <c r="G26" t="n">
        <v>42.72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231.8</v>
      </c>
      <c r="Q26" t="n">
        <v>3033.88</v>
      </c>
      <c r="R26" t="n">
        <v>84.53</v>
      </c>
      <c r="S26" t="n">
        <v>56.78</v>
      </c>
      <c r="T26" t="n">
        <v>12023.4</v>
      </c>
      <c r="U26" t="n">
        <v>0.67</v>
      </c>
      <c r="V26" t="n">
        <v>0.87</v>
      </c>
      <c r="W26" t="n">
        <v>2.72</v>
      </c>
      <c r="X26" t="n">
        <v>0.75</v>
      </c>
      <c r="Y26" t="n">
        <v>1</v>
      </c>
      <c r="Z26" t="n">
        <v>10</v>
      </c>
      <c r="AA26" t="n">
        <v>282.5389066397798</v>
      </c>
      <c r="AB26" t="n">
        <v>386.5821968013918</v>
      </c>
      <c r="AC26" t="n">
        <v>349.6873345101871</v>
      </c>
      <c r="AD26" t="n">
        <v>282538.9066397799</v>
      </c>
      <c r="AE26" t="n">
        <v>386582.1968013918</v>
      </c>
      <c r="AF26" t="n">
        <v>2.228536800025241e-06</v>
      </c>
      <c r="AG26" t="n">
        <v>9</v>
      </c>
      <c r="AH26" t="n">
        <v>349687.3345101871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4.4434</v>
      </c>
      <c r="E27" t="n">
        <v>22.51</v>
      </c>
      <c r="F27" t="n">
        <v>18.48</v>
      </c>
      <c r="G27" t="n">
        <v>44.35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7</v>
      </c>
      <c r="N27" t="n">
        <v>67.92</v>
      </c>
      <c r="O27" t="n">
        <v>32838.68</v>
      </c>
      <c r="P27" t="n">
        <v>230.52</v>
      </c>
      <c r="Q27" t="n">
        <v>3033.53</v>
      </c>
      <c r="R27" t="n">
        <v>83.48</v>
      </c>
      <c r="S27" t="n">
        <v>56.78</v>
      </c>
      <c r="T27" t="n">
        <v>11503.24</v>
      </c>
      <c r="U27" t="n">
        <v>0.68</v>
      </c>
      <c r="V27" t="n">
        <v>0.87</v>
      </c>
      <c r="W27" t="n">
        <v>2.71</v>
      </c>
      <c r="X27" t="n">
        <v>0.71</v>
      </c>
      <c r="Y27" t="n">
        <v>1</v>
      </c>
      <c r="Z27" t="n">
        <v>10</v>
      </c>
      <c r="AA27" t="n">
        <v>281.0685893015678</v>
      </c>
      <c r="AB27" t="n">
        <v>384.5704437534271</v>
      </c>
      <c r="AC27" t="n">
        <v>347.867580349607</v>
      </c>
      <c r="AD27" t="n">
        <v>281068.5893015678</v>
      </c>
      <c r="AE27" t="n">
        <v>384570.4437534271</v>
      </c>
      <c r="AF27" t="n">
        <v>2.236893561315658e-06</v>
      </c>
      <c r="AG27" t="n">
        <v>9</v>
      </c>
      <c r="AH27" t="n">
        <v>347867.5803496069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4.443</v>
      </c>
      <c r="E28" t="n">
        <v>22.51</v>
      </c>
      <c r="F28" t="n">
        <v>18.48</v>
      </c>
      <c r="G28" t="n">
        <v>44.35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230.83</v>
      </c>
      <c r="Q28" t="n">
        <v>3033.7</v>
      </c>
      <c r="R28" t="n">
        <v>83.2</v>
      </c>
      <c r="S28" t="n">
        <v>56.78</v>
      </c>
      <c r="T28" t="n">
        <v>11363.66</v>
      </c>
      <c r="U28" t="n">
        <v>0.68</v>
      </c>
      <c r="V28" t="n">
        <v>0.87</v>
      </c>
      <c r="W28" t="n">
        <v>2.72</v>
      </c>
      <c r="X28" t="n">
        <v>0.71</v>
      </c>
      <c r="Y28" t="n">
        <v>1</v>
      </c>
      <c r="Z28" t="n">
        <v>10</v>
      </c>
      <c r="AA28" t="n">
        <v>281.253669761167</v>
      </c>
      <c r="AB28" t="n">
        <v>384.8236790034244</v>
      </c>
      <c r="AC28" t="n">
        <v>348.0966471827625</v>
      </c>
      <c r="AD28" t="n">
        <v>281253.669761167</v>
      </c>
      <c r="AE28" t="n">
        <v>384823.6790034244</v>
      </c>
      <c r="AF28" t="n">
        <v>2.23669219357372e-06</v>
      </c>
      <c r="AG28" t="n">
        <v>9</v>
      </c>
      <c r="AH28" t="n">
        <v>348096.6471827624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4.4432</v>
      </c>
      <c r="E29" t="n">
        <v>22.51</v>
      </c>
      <c r="F29" t="n">
        <v>18.48</v>
      </c>
      <c r="G29" t="n">
        <v>44.35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230.96</v>
      </c>
      <c r="Q29" t="n">
        <v>3033.7</v>
      </c>
      <c r="R29" t="n">
        <v>83.13</v>
      </c>
      <c r="S29" t="n">
        <v>56.78</v>
      </c>
      <c r="T29" t="n">
        <v>11330.2</v>
      </c>
      <c r="U29" t="n">
        <v>0.68</v>
      </c>
      <c r="V29" t="n">
        <v>0.87</v>
      </c>
      <c r="W29" t="n">
        <v>2.72</v>
      </c>
      <c r="X29" t="n">
        <v>0.71</v>
      </c>
      <c r="Y29" t="n">
        <v>1</v>
      </c>
      <c r="Z29" t="n">
        <v>10</v>
      </c>
      <c r="AA29" t="n">
        <v>281.3162646240413</v>
      </c>
      <c r="AB29" t="n">
        <v>384.9093240562995</v>
      </c>
      <c r="AC29" t="n">
        <v>348.1741183919947</v>
      </c>
      <c r="AD29" t="n">
        <v>281316.2646240413</v>
      </c>
      <c r="AE29" t="n">
        <v>384909.3240562995</v>
      </c>
      <c r="AF29" t="n">
        <v>2.236792877444689e-06</v>
      </c>
      <c r="AG29" t="n">
        <v>9</v>
      </c>
      <c r="AH29" t="n">
        <v>348174.1183919947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3.1708</v>
      </c>
      <c r="E2" t="n">
        <v>31.54</v>
      </c>
      <c r="F2" t="n">
        <v>23.43</v>
      </c>
      <c r="G2" t="n">
        <v>7.36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263.53</v>
      </c>
      <c r="Q2" t="n">
        <v>3034.41</v>
      </c>
      <c r="R2" t="n">
        <v>245.45</v>
      </c>
      <c r="S2" t="n">
        <v>56.78</v>
      </c>
      <c r="T2" t="n">
        <v>91655.88</v>
      </c>
      <c r="U2" t="n">
        <v>0.23</v>
      </c>
      <c r="V2" t="n">
        <v>0.6899999999999999</v>
      </c>
      <c r="W2" t="n">
        <v>2.97</v>
      </c>
      <c r="X2" t="n">
        <v>5.66</v>
      </c>
      <c r="Y2" t="n">
        <v>1</v>
      </c>
      <c r="Z2" t="n">
        <v>10</v>
      </c>
      <c r="AA2" t="n">
        <v>413.1017229698302</v>
      </c>
      <c r="AB2" t="n">
        <v>565.224002129101</v>
      </c>
      <c r="AC2" t="n">
        <v>511.2798166627682</v>
      </c>
      <c r="AD2" t="n">
        <v>413101.7229698302</v>
      </c>
      <c r="AE2" t="n">
        <v>565224.002129101</v>
      </c>
      <c r="AF2" t="n">
        <v>1.739043898911253e-06</v>
      </c>
      <c r="AG2" t="n">
        <v>13</v>
      </c>
      <c r="AH2" t="n">
        <v>511279.8166627681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3.5298</v>
      </c>
      <c r="E3" t="n">
        <v>28.33</v>
      </c>
      <c r="F3" t="n">
        <v>21.81</v>
      </c>
      <c r="G3" t="n">
        <v>9.41</v>
      </c>
      <c r="H3" t="n">
        <v>0.15</v>
      </c>
      <c r="I3" t="n">
        <v>139</v>
      </c>
      <c r="J3" t="n">
        <v>150.78</v>
      </c>
      <c r="K3" t="n">
        <v>49.1</v>
      </c>
      <c r="L3" t="n">
        <v>1.25</v>
      </c>
      <c r="M3" t="n">
        <v>137</v>
      </c>
      <c r="N3" t="n">
        <v>25.44</v>
      </c>
      <c r="O3" t="n">
        <v>18830.65</v>
      </c>
      <c r="P3" t="n">
        <v>239.72</v>
      </c>
      <c r="Q3" t="n">
        <v>3034.28</v>
      </c>
      <c r="R3" t="n">
        <v>192.48</v>
      </c>
      <c r="S3" t="n">
        <v>56.78</v>
      </c>
      <c r="T3" t="n">
        <v>65434.98</v>
      </c>
      <c r="U3" t="n">
        <v>0.29</v>
      </c>
      <c r="V3" t="n">
        <v>0.74</v>
      </c>
      <c r="W3" t="n">
        <v>2.88</v>
      </c>
      <c r="X3" t="n">
        <v>4.04</v>
      </c>
      <c r="Y3" t="n">
        <v>1</v>
      </c>
      <c r="Z3" t="n">
        <v>10</v>
      </c>
      <c r="AA3" t="n">
        <v>343.1465234034716</v>
      </c>
      <c r="AB3" t="n">
        <v>469.5082118768178</v>
      </c>
      <c r="AC3" t="n">
        <v>424.6990070942075</v>
      </c>
      <c r="AD3" t="n">
        <v>343146.5234034716</v>
      </c>
      <c r="AE3" t="n">
        <v>469508.2118768177</v>
      </c>
      <c r="AF3" t="n">
        <v>1.935939559220683e-06</v>
      </c>
      <c r="AG3" t="n">
        <v>11</v>
      </c>
      <c r="AH3" t="n">
        <v>424699.0070942075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3.7697</v>
      </c>
      <c r="E4" t="n">
        <v>26.53</v>
      </c>
      <c r="F4" t="n">
        <v>20.92</v>
      </c>
      <c r="G4" t="n">
        <v>11.52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225.24</v>
      </c>
      <c r="Q4" t="n">
        <v>3034.29</v>
      </c>
      <c r="R4" t="n">
        <v>163.39</v>
      </c>
      <c r="S4" t="n">
        <v>56.78</v>
      </c>
      <c r="T4" t="n">
        <v>51038.63</v>
      </c>
      <c r="U4" t="n">
        <v>0.35</v>
      </c>
      <c r="V4" t="n">
        <v>0.77</v>
      </c>
      <c r="W4" t="n">
        <v>2.84</v>
      </c>
      <c r="X4" t="n">
        <v>3.15</v>
      </c>
      <c r="Y4" t="n">
        <v>1</v>
      </c>
      <c r="Z4" t="n">
        <v>10</v>
      </c>
      <c r="AA4" t="n">
        <v>316.6334686126864</v>
      </c>
      <c r="AB4" t="n">
        <v>433.2318806386394</v>
      </c>
      <c r="AC4" t="n">
        <v>391.8848379952503</v>
      </c>
      <c r="AD4" t="n">
        <v>316633.4686126864</v>
      </c>
      <c r="AE4" t="n">
        <v>433231.8806386394</v>
      </c>
      <c r="AF4" t="n">
        <v>2.067514124424672e-06</v>
      </c>
      <c r="AG4" t="n">
        <v>11</v>
      </c>
      <c r="AH4" t="n">
        <v>391884.8379952503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3.95</v>
      </c>
      <c r="E5" t="n">
        <v>25.32</v>
      </c>
      <c r="F5" t="n">
        <v>20.32</v>
      </c>
      <c r="G5" t="n">
        <v>13.7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212.96</v>
      </c>
      <c r="Q5" t="n">
        <v>3033.96</v>
      </c>
      <c r="R5" t="n">
        <v>144.1</v>
      </c>
      <c r="S5" t="n">
        <v>56.78</v>
      </c>
      <c r="T5" t="n">
        <v>41492.3</v>
      </c>
      <c r="U5" t="n">
        <v>0.39</v>
      </c>
      <c r="V5" t="n">
        <v>0.79</v>
      </c>
      <c r="W5" t="n">
        <v>2.8</v>
      </c>
      <c r="X5" t="n">
        <v>2.55</v>
      </c>
      <c r="Y5" t="n">
        <v>1</v>
      </c>
      <c r="Z5" t="n">
        <v>10</v>
      </c>
      <c r="AA5" t="n">
        <v>288.0716085880484</v>
      </c>
      <c r="AB5" t="n">
        <v>394.1522836925962</v>
      </c>
      <c r="AC5" t="n">
        <v>356.5349429331786</v>
      </c>
      <c r="AD5" t="n">
        <v>288071.6085880484</v>
      </c>
      <c r="AE5" t="n">
        <v>394152.2836925962</v>
      </c>
      <c r="AF5" t="n">
        <v>2.166400719282026e-06</v>
      </c>
      <c r="AG5" t="n">
        <v>10</v>
      </c>
      <c r="AH5" t="n">
        <v>356534.9429331786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4.0912</v>
      </c>
      <c r="E6" t="n">
        <v>24.44</v>
      </c>
      <c r="F6" t="n">
        <v>19.91</v>
      </c>
      <c r="G6" t="n">
        <v>16.14</v>
      </c>
      <c r="H6" t="n">
        <v>0.23</v>
      </c>
      <c r="I6" t="n">
        <v>74</v>
      </c>
      <c r="J6" t="n">
        <v>151.83</v>
      </c>
      <c r="K6" t="n">
        <v>49.1</v>
      </c>
      <c r="L6" t="n">
        <v>2</v>
      </c>
      <c r="M6" t="n">
        <v>72</v>
      </c>
      <c r="N6" t="n">
        <v>25.73</v>
      </c>
      <c r="O6" t="n">
        <v>18959.54</v>
      </c>
      <c r="P6" t="n">
        <v>202.95</v>
      </c>
      <c r="Q6" t="n">
        <v>3033.8</v>
      </c>
      <c r="R6" t="n">
        <v>130.84</v>
      </c>
      <c r="S6" t="n">
        <v>56.78</v>
      </c>
      <c r="T6" t="n">
        <v>34936.66</v>
      </c>
      <c r="U6" t="n">
        <v>0.43</v>
      </c>
      <c r="V6" t="n">
        <v>0.8100000000000001</v>
      </c>
      <c r="W6" t="n">
        <v>2.77</v>
      </c>
      <c r="X6" t="n">
        <v>2.14</v>
      </c>
      <c r="Y6" t="n">
        <v>1</v>
      </c>
      <c r="Z6" t="n">
        <v>10</v>
      </c>
      <c r="AA6" t="n">
        <v>274.6655363986006</v>
      </c>
      <c r="AB6" t="n">
        <v>375.8095042888299</v>
      </c>
      <c r="AC6" t="n">
        <v>339.9427726514552</v>
      </c>
      <c r="AD6" t="n">
        <v>274665.5363986006</v>
      </c>
      <c r="AE6" t="n">
        <v>375809.5042888299</v>
      </c>
      <c r="AF6" t="n">
        <v>2.24384268929788e-06</v>
      </c>
      <c r="AG6" t="n">
        <v>10</v>
      </c>
      <c r="AH6" t="n">
        <v>339942.7726514552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4.2039</v>
      </c>
      <c r="E7" t="n">
        <v>23.79</v>
      </c>
      <c r="F7" t="n">
        <v>19.59</v>
      </c>
      <c r="G7" t="n">
        <v>18.65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193.83</v>
      </c>
      <c r="Q7" t="n">
        <v>3033.69</v>
      </c>
      <c r="R7" t="n">
        <v>120.09</v>
      </c>
      <c r="S7" t="n">
        <v>56.78</v>
      </c>
      <c r="T7" t="n">
        <v>29617.82</v>
      </c>
      <c r="U7" t="n">
        <v>0.47</v>
      </c>
      <c r="V7" t="n">
        <v>0.82</v>
      </c>
      <c r="W7" t="n">
        <v>2.76</v>
      </c>
      <c r="X7" t="n">
        <v>1.82</v>
      </c>
      <c r="Y7" t="n">
        <v>1</v>
      </c>
      <c r="Z7" t="n">
        <v>10</v>
      </c>
      <c r="AA7" t="n">
        <v>263.9797770788639</v>
      </c>
      <c r="AB7" t="n">
        <v>361.1887769651363</v>
      </c>
      <c r="AC7" t="n">
        <v>326.7174270232152</v>
      </c>
      <c r="AD7" t="n">
        <v>263979.7770788639</v>
      </c>
      <c r="AE7" t="n">
        <v>361188.7769651363</v>
      </c>
      <c r="AF7" t="n">
        <v>2.305653666782205e-06</v>
      </c>
      <c r="AG7" t="n">
        <v>10</v>
      </c>
      <c r="AH7" t="n">
        <v>326717.4270232152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4.3052</v>
      </c>
      <c r="E8" t="n">
        <v>23.23</v>
      </c>
      <c r="F8" t="n">
        <v>19.3</v>
      </c>
      <c r="G8" t="n">
        <v>21.45</v>
      </c>
      <c r="H8" t="n">
        <v>0.29</v>
      </c>
      <c r="I8" t="n">
        <v>54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184.66</v>
      </c>
      <c r="Q8" t="n">
        <v>3033.62</v>
      </c>
      <c r="R8" t="n">
        <v>110.96</v>
      </c>
      <c r="S8" t="n">
        <v>56.78</v>
      </c>
      <c r="T8" t="n">
        <v>25096.5</v>
      </c>
      <c r="U8" t="n">
        <v>0.51</v>
      </c>
      <c r="V8" t="n">
        <v>0.84</v>
      </c>
      <c r="W8" t="n">
        <v>2.74</v>
      </c>
      <c r="X8" t="n">
        <v>1.54</v>
      </c>
      <c r="Y8" t="n">
        <v>1</v>
      </c>
      <c r="Z8" t="n">
        <v>10</v>
      </c>
      <c r="AA8" t="n">
        <v>244.212719822244</v>
      </c>
      <c r="AB8" t="n">
        <v>334.1426171654524</v>
      </c>
      <c r="AC8" t="n">
        <v>302.2525147553896</v>
      </c>
      <c r="AD8" t="n">
        <v>244212.719822244</v>
      </c>
      <c r="AE8" t="n">
        <v>334142.6171654523</v>
      </c>
      <c r="AF8" t="n">
        <v>2.361212247253919e-06</v>
      </c>
      <c r="AG8" t="n">
        <v>9</v>
      </c>
      <c r="AH8" t="n">
        <v>302252.5147553896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4.3723</v>
      </c>
      <c r="E9" t="n">
        <v>22.87</v>
      </c>
      <c r="F9" t="n">
        <v>19.13</v>
      </c>
      <c r="G9" t="n">
        <v>23.91</v>
      </c>
      <c r="H9" t="n">
        <v>0.32</v>
      </c>
      <c r="I9" t="n">
        <v>48</v>
      </c>
      <c r="J9" t="n">
        <v>152.88</v>
      </c>
      <c r="K9" t="n">
        <v>49.1</v>
      </c>
      <c r="L9" t="n">
        <v>2.75</v>
      </c>
      <c r="M9" t="n">
        <v>40</v>
      </c>
      <c r="N9" t="n">
        <v>26.03</v>
      </c>
      <c r="O9" t="n">
        <v>19088.72</v>
      </c>
      <c r="P9" t="n">
        <v>177.41</v>
      </c>
      <c r="Q9" t="n">
        <v>3033.73</v>
      </c>
      <c r="R9" t="n">
        <v>104.67</v>
      </c>
      <c r="S9" t="n">
        <v>56.78</v>
      </c>
      <c r="T9" t="n">
        <v>21984.01</v>
      </c>
      <c r="U9" t="n">
        <v>0.54</v>
      </c>
      <c r="V9" t="n">
        <v>0.84</v>
      </c>
      <c r="W9" t="n">
        <v>2.74</v>
      </c>
      <c r="X9" t="n">
        <v>1.36</v>
      </c>
      <c r="Y9" t="n">
        <v>1</v>
      </c>
      <c r="Z9" t="n">
        <v>10</v>
      </c>
      <c r="AA9" t="n">
        <v>237.4518187581407</v>
      </c>
      <c r="AB9" t="n">
        <v>324.8920540596468</v>
      </c>
      <c r="AC9" t="n">
        <v>293.8848124091523</v>
      </c>
      <c r="AD9" t="n">
        <v>237451.8187581407</v>
      </c>
      <c r="AE9" t="n">
        <v>324892.0540596468</v>
      </c>
      <c r="AF9" t="n">
        <v>2.398013636687798e-06</v>
      </c>
      <c r="AG9" t="n">
        <v>9</v>
      </c>
      <c r="AH9" t="n">
        <v>293884.8124091523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4.4164</v>
      </c>
      <c r="E10" t="n">
        <v>22.64</v>
      </c>
      <c r="F10" t="n">
        <v>19.02</v>
      </c>
      <c r="G10" t="n">
        <v>25.94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171.56</v>
      </c>
      <c r="Q10" t="n">
        <v>3033.72</v>
      </c>
      <c r="R10" t="n">
        <v>100.81</v>
      </c>
      <c r="S10" t="n">
        <v>56.78</v>
      </c>
      <c r="T10" t="n">
        <v>20073.35</v>
      </c>
      <c r="U10" t="n">
        <v>0.5600000000000001</v>
      </c>
      <c r="V10" t="n">
        <v>0.85</v>
      </c>
      <c r="W10" t="n">
        <v>2.75</v>
      </c>
      <c r="X10" t="n">
        <v>1.26</v>
      </c>
      <c r="Y10" t="n">
        <v>1</v>
      </c>
      <c r="Z10" t="n">
        <v>10</v>
      </c>
      <c r="AA10" t="n">
        <v>232.5302020822334</v>
      </c>
      <c r="AB10" t="n">
        <v>318.15808099727</v>
      </c>
      <c r="AC10" t="n">
        <v>287.7935202846561</v>
      </c>
      <c r="AD10" t="n">
        <v>232530.2020822334</v>
      </c>
      <c r="AE10" t="n">
        <v>318158.0809972699</v>
      </c>
      <c r="AF10" t="n">
        <v>2.422200540920795e-06</v>
      </c>
      <c r="AG10" t="n">
        <v>9</v>
      </c>
      <c r="AH10" t="n">
        <v>287793.5202846561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4.4373</v>
      </c>
      <c r="E11" t="n">
        <v>22.54</v>
      </c>
      <c r="F11" t="n">
        <v>18.98</v>
      </c>
      <c r="G11" t="n">
        <v>27.11</v>
      </c>
      <c r="H11" t="n">
        <v>0.37</v>
      </c>
      <c r="I11" t="n">
        <v>42</v>
      </c>
      <c r="J11" t="n">
        <v>153.58</v>
      </c>
      <c r="K11" t="n">
        <v>49.1</v>
      </c>
      <c r="L11" t="n">
        <v>3.25</v>
      </c>
      <c r="M11" t="n">
        <v>5</v>
      </c>
      <c r="N11" t="n">
        <v>26.23</v>
      </c>
      <c r="O11" t="n">
        <v>19175.02</v>
      </c>
      <c r="P11" t="n">
        <v>170.92</v>
      </c>
      <c r="Q11" t="n">
        <v>3033.65</v>
      </c>
      <c r="R11" t="n">
        <v>98.89</v>
      </c>
      <c r="S11" t="n">
        <v>56.78</v>
      </c>
      <c r="T11" t="n">
        <v>19121.27</v>
      </c>
      <c r="U11" t="n">
        <v>0.57</v>
      </c>
      <c r="V11" t="n">
        <v>0.85</v>
      </c>
      <c r="W11" t="n">
        <v>2.76</v>
      </c>
      <c r="X11" t="n">
        <v>1.21</v>
      </c>
      <c r="Y11" t="n">
        <v>1</v>
      </c>
      <c r="Z11" t="n">
        <v>10</v>
      </c>
      <c r="AA11" t="n">
        <v>231.4236501998886</v>
      </c>
      <c r="AB11" t="n">
        <v>316.644047894223</v>
      </c>
      <c r="AC11" t="n">
        <v>286.4239843760046</v>
      </c>
      <c r="AD11" t="n">
        <v>231423.6501998886</v>
      </c>
      <c r="AE11" t="n">
        <v>316644.047894223</v>
      </c>
      <c r="AF11" t="n">
        <v>2.433663268777249e-06</v>
      </c>
      <c r="AG11" t="n">
        <v>9</v>
      </c>
      <c r="AH11" t="n">
        <v>286423.9843760046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4.4384</v>
      </c>
      <c r="E12" t="n">
        <v>22.53</v>
      </c>
      <c r="F12" t="n">
        <v>18.97</v>
      </c>
      <c r="G12" t="n">
        <v>27.1</v>
      </c>
      <c r="H12" t="n">
        <v>0.4</v>
      </c>
      <c r="I12" t="n">
        <v>42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170.36</v>
      </c>
      <c r="Q12" t="n">
        <v>3033.5</v>
      </c>
      <c r="R12" t="n">
        <v>98.5</v>
      </c>
      <c r="S12" t="n">
        <v>56.78</v>
      </c>
      <c r="T12" t="n">
        <v>18926.45</v>
      </c>
      <c r="U12" t="n">
        <v>0.58</v>
      </c>
      <c r="V12" t="n">
        <v>0.85</v>
      </c>
      <c r="W12" t="n">
        <v>2.77</v>
      </c>
      <c r="X12" t="n">
        <v>1.21</v>
      </c>
      <c r="Y12" t="n">
        <v>1</v>
      </c>
      <c r="Z12" t="n">
        <v>10</v>
      </c>
      <c r="AA12" t="n">
        <v>231.0597566054242</v>
      </c>
      <c r="AB12" t="n">
        <v>316.1461526244246</v>
      </c>
      <c r="AC12" t="n">
        <v>285.9736075319552</v>
      </c>
      <c r="AD12" t="n">
        <v>231059.7566054242</v>
      </c>
      <c r="AE12" t="n">
        <v>316146.1526244246</v>
      </c>
      <c r="AF12" t="n">
        <v>2.434266570243379e-06</v>
      </c>
      <c r="AG12" t="n">
        <v>9</v>
      </c>
      <c r="AH12" t="n">
        <v>285973.6075319552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2.7745</v>
      </c>
      <c r="E2" t="n">
        <v>36.04</v>
      </c>
      <c r="F2" t="n">
        <v>24.79</v>
      </c>
      <c r="G2" t="n">
        <v>6.3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325.41</v>
      </c>
      <c r="Q2" t="n">
        <v>3034.72</v>
      </c>
      <c r="R2" t="n">
        <v>290.22</v>
      </c>
      <c r="S2" t="n">
        <v>56.78</v>
      </c>
      <c r="T2" t="n">
        <v>113819.44</v>
      </c>
      <c r="U2" t="n">
        <v>0.2</v>
      </c>
      <c r="V2" t="n">
        <v>0.65</v>
      </c>
      <c r="W2" t="n">
        <v>3.04</v>
      </c>
      <c r="X2" t="n">
        <v>7.02</v>
      </c>
      <c r="Y2" t="n">
        <v>1</v>
      </c>
      <c r="Z2" t="n">
        <v>10</v>
      </c>
      <c r="AA2" t="n">
        <v>536.7804434572048</v>
      </c>
      <c r="AB2" t="n">
        <v>734.446683819987</v>
      </c>
      <c r="AC2" t="n">
        <v>664.3521231186015</v>
      </c>
      <c r="AD2" t="n">
        <v>536780.4434572048</v>
      </c>
      <c r="AE2" t="n">
        <v>734446.683819987</v>
      </c>
      <c r="AF2" t="n">
        <v>1.468771131050981e-06</v>
      </c>
      <c r="AG2" t="n">
        <v>14</v>
      </c>
      <c r="AH2" t="n">
        <v>664352.1231186015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22.82</v>
      </c>
      <c r="G3" t="n">
        <v>8.01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295.21</v>
      </c>
      <c r="Q3" t="n">
        <v>3034.11</v>
      </c>
      <c r="R3" t="n">
        <v>224.76</v>
      </c>
      <c r="S3" t="n">
        <v>56.78</v>
      </c>
      <c r="T3" t="n">
        <v>81414.53999999999</v>
      </c>
      <c r="U3" t="n">
        <v>0.25</v>
      </c>
      <c r="V3" t="n">
        <v>0.71</v>
      </c>
      <c r="W3" t="n">
        <v>2.96</v>
      </c>
      <c r="X3" t="n">
        <v>5.05</v>
      </c>
      <c r="Y3" t="n">
        <v>1</v>
      </c>
      <c r="Z3" t="n">
        <v>10</v>
      </c>
      <c r="AA3" t="n">
        <v>448.4204967012866</v>
      </c>
      <c r="AB3" t="n">
        <v>613.5487065028076</v>
      </c>
      <c r="AC3" t="n">
        <v>554.9924790751968</v>
      </c>
      <c r="AD3" t="n">
        <v>448420.4967012866</v>
      </c>
      <c r="AE3" t="n">
        <v>613548.7065028076</v>
      </c>
      <c r="AF3" t="n">
        <v>1.672530369955836e-06</v>
      </c>
      <c r="AG3" t="n">
        <v>13</v>
      </c>
      <c r="AH3" t="n">
        <v>554992.4790751968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3.4333</v>
      </c>
      <c r="E4" t="n">
        <v>29.13</v>
      </c>
      <c r="F4" t="n">
        <v>21.67</v>
      </c>
      <c r="G4" t="n">
        <v>9.699999999999999</v>
      </c>
      <c r="H4" t="n">
        <v>0.14</v>
      </c>
      <c r="I4" t="n">
        <v>134</v>
      </c>
      <c r="J4" t="n">
        <v>186.45</v>
      </c>
      <c r="K4" t="n">
        <v>53.44</v>
      </c>
      <c r="L4" t="n">
        <v>1.5</v>
      </c>
      <c r="M4" t="n">
        <v>132</v>
      </c>
      <c r="N4" t="n">
        <v>36.51</v>
      </c>
      <c r="O4" t="n">
        <v>23229.42</v>
      </c>
      <c r="P4" t="n">
        <v>276.27</v>
      </c>
      <c r="Q4" t="n">
        <v>3034.31</v>
      </c>
      <c r="R4" t="n">
        <v>188.07</v>
      </c>
      <c r="S4" t="n">
        <v>56.78</v>
      </c>
      <c r="T4" t="n">
        <v>63253.32</v>
      </c>
      <c r="U4" t="n">
        <v>0.3</v>
      </c>
      <c r="V4" t="n">
        <v>0.74</v>
      </c>
      <c r="W4" t="n">
        <v>2.87</v>
      </c>
      <c r="X4" t="n">
        <v>3.9</v>
      </c>
      <c r="Y4" t="n">
        <v>1</v>
      </c>
      <c r="Z4" t="n">
        <v>10</v>
      </c>
      <c r="AA4" t="n">
        <v>395.8438668547319</v>
      </c>
      <c r="AB4" t="n">
        <v>541.6110420295458</v>
      </c>
      <c r="AC4" t="n">
        <v>489.9204443341171</v>
      </c>
      <c r="AD4" t="n">
        <v>395843.8668547319</v>
      </c>
      <c r="AE4" t="n">
        <v>541611.0420295459</v>
      </c>
      <c r="AF4" t="n">
        <v>1.817528175973087e-06</v>
      </c>
      <c r="AG4" t="n">
        <v>12</v>
      </c>
      <c r="AH4" t="n">
        <v>489920.4443341171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3.6444</v>
      </c>
      <c r="E5" t="n">
        <v>27.44</v>
      </c>
      <c r="F5" t="n">
        <v>20.91</v>
      </c>
      <c r="G5" t="n">
        <v>11.51</v>
      </c>
      <c r="H5" t="n">
        <v>0.17</v>
      </c>
      <c r="I5" t="n">
        <v>109</v>
      </c>
      <c r="J5" t="n">
        <v>186.83</v>
      </c>
      <c r="K5" t="n">
        <v>53.44</v>
      </c>
      <c r="L5" t="n">
        <v>1.75</v>
      </c>
      <c r="M5" t="n">
        <v>107</v>
      </c>
      <c r="N5" t="n">
        <v>36.64</v>
      </c>
      <c r="O5" t="n">
        <v>23276.13</v>
      </c>
      <c r="P5" t="n">
        <v>262.88</v>
      </c>
      <c r="Q5" t="n">
        <v>3033.96</v>
      </c>
      <c r="R5" t="n">
        <v>163.2</v>
      </c>
      <c r="S5" t="n">
        <v>56.78</v>
      </c>
      <c r="T5" t="n">
        <v>50945.18</v>
      </c>
      <c r="U5" t="n">
        <v>0.35</v>
      </c>
      <c r="V5" t="n">
        <v>0.77</v>
      </c>
      <c r="W5" t="n">
        <v>2.84</v>
      </c>
      <c r="X5" t="n">
        <v>3.15</v>
      </c>
      <c r="Y5" t="n">
        <v>1</v>
      </c>
      <c r="Z5" t="n">
        <v>10</v>
      </c>
      <c r="AA5" t="n">
        <v>358.4675000956558</v>
      </c>
      <c r="AB5" t="n">
        <v>490.4710481008521</v>
      </c>
      <c r="AC5" t="n">
        <v>443.6611796505456</v>
      </c>
      <c r="AD5" t="n">
        <v>358467.5000956558</v>
      </c>
      <c r="AE5" t="n">
        <v>490471.0481008521</v>
      </c>
      <c r="AF5" t="n">
        <v>1.92928077491519e-06</v>
      </c>
      <c r="AG5" t="n">
        <v>11</v>
      </c>
      <c r="AH5" t="n">
        <v>443661.1796505456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3.802</v>
      </c>
      <c r="E6" t="n">
        <v>26.3</v>
      </c>
      <c r="F6" t="n">
        <v>20.41</v>
      </c>
      <c r="G6" t="n">
        <v>13.31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252.2</v>
      </c>
      <c r="Q6" t="n">
        <v>3034.21</v>
      </c>
      <c r="R6" t="n">
        <v>147.21</v>
      </c>
      <c r="S6" t="n">
        <v>56.78</v>
      </c>
      <c r="T6" t="n">
        <v>43031.7</v>
      </c>
      <c r="U6" t="n">
        <v>0.39</v>
      </c>
      <c r="V6" t="n">
        <v>0.79</v>
      </c>
      <c r="W6" t="n">
        <v>2.79</v>
      </c>
      <c r="X6" t="n">
        <v>2.64</v>
      </c>
      <c r="Y6" t="n">
        <v>1</v>
      </c>
      <c r="Z6" t="n">
        <v>10</v>
      </c>
      <c r="AA6" t="n">
        <v>340.0710854705769</v>
      </c>
      <c r="AB6" t="n">
        <v>465.3002620182853</v>
      </c>
      <c r="AC6" t="n">
        <v>420.8926580642786</v>
      </c>
      <c r="AD6" t="n">
        <v>340071.0854705769</v>
      </c>
      <c r="AE6" t="n">
        <v>465300.2620182853</v>
      </c>
      <c r="AF6" t="n">
        <v>2.012711421970023e-06</v>
      </c>
      <c r="AG6" t="n">
        <v>11</v>
      </c>
      <c r="AH6" t="n">
        <v>420892.6580642787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3.9316</v>
      </c>
      <c r="E7" t="n">
        <v>25.44</v>
      </c>
      <c r="F7" t="n">
        <v>20.03</v>
      </c>
      <c r="G7" t="n">
        <v>15.21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243.11</v>
      </c>
      <c r="Q7" t="n">
        <v>3033.91</v>
      </c>
      <c r="R7" t="n">
        <v>134.53</v>
      </c>
      <c r="S7" t="n">
        <v>56.78</v>
      </c>
      <c r="T7" t="n">
        <v>36760.06</v>
      </c>
      <c r="U7" t="n">
        <v>0.42</v>
      </c>
      <c r="V7" t="n">
        <v>0.8100000000000001</v>
      </c>
      <c r="W7" t="n">
        <v>2.78</v>
      </c>
      <c r="X7" t="n">
        <v>2.26</v>
      </c>
      <c r="Y7" t="n">
        <v>1</v>
      </c>
      <c r="Z7" t="n">
        <v>10</v>
      </c>
      <c r="AA7" t="n">
        <v>315.5302323222011</v>
      </c>
      <c r="AB7" t="n">
        <v>431.7223840746474</v>
      </c>
      <c r="AC7" t="n">
        <v>390.5194056647339</v>
      </c>
      <c r="AD7" t="n">
        <v>315530.2323222011</v>
      </c>
      <c r="AE7" t="n">
        <v>431722.3840746474</v>
      </c>
      <c r="AF7" t="n">
        <v>2.081319365233388e-06</v>
      </c>
      <c r="AG7" t="n">
        <v>10</v>
      </c>
      <c r="AH7" t="n">
        <v>390519.405664734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4.0342</v>
      </c>
      <c r="E8" t="n">
        <v>24.79</v>
      </c>
      <c r="F8" t="n">
        <v>19.75</v>
      </c>
      <c r="G8" t="n">
        <v>17.17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235.85</v>
      </c>
      <c r="Q8" t="n">
        <v>3033.99</v>
      </c>
      <c r="R8" t="n">
        <v>125.42</v>
      </c>
      <c r="S8" t="n">
        <v>56.78</v>
      </c>
      <c r="T8" t="n">
        <v>32252.04</v>
      </c>
      <c r="U8" t="n">
        <v>0.45</v>
      </c>
      <c r="V8" t="n">
        <v>0.82</v>
      </c>
      <c r="W8" t="n">
        <v>2.77</v>
      </c>
      <c r="X8" t="n">
        <v>1.98</v>
      </c>
      <c r="Y8" t="n">
        <v>1</v>
      </c>
      <c r="Z8" t="n">
        <v>10</v>
      </c>
      <c r="AA8" t="n">
        <v>305.0194819426888</v>
      </c>
      <c r="AB8" t="n">
        <v>417.3411117038184</v>
      </c>
      <c r="AC8" t="n">
        <v>377.5106617447343</v>
      </c>
      <c r="AD8" t="n">
        <v>305019.4819426888</v>
      </c>
      <c r="AE8" t="n">
        <v>417341.1117038184</v>
      </c>
      <c r="AF8" t="n">
        <v>2.135633986983552e-06</v>
      </c>
      <c r="AG8" t="n">
        <v>10</v>
      </c>
      <c r="AH8" t="n">
        <v>377510.6617447343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4.1247</v>
      </c>
      <c r="E9" t="n">
        <v>24.24</v>
      </c>
      <c r="F9" t="n">
        <v>19.5</v>
      </c>
      <c r="G9" t="n">
        <v>19.19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228.08</v>
      </c>
      <c r="Q9" t="n">
        <v>3033.83</v>
      </c>
      <c r="R9" t="n">
        <v>117.38</v>
      </c>
      <c r="S9" t="n">
        <v>56.78</v>
      </c>
      <c r="T9" t="n">
        <v>28270.38</v>
      </c>
      <c r="U9" t="n">
        <v>0.48</v>
      </c>
      <c r="V9" t="n">
        <v>0.83</v>
      </c>
      <c r="W9" t="n">
        <v>2.76</v>
      </c>
      <c r="X9" t="n">
        <v>1.74</v>
      </c>
      <c r="Y9" t="n">
        <v>1</v>
      </c>
      <c r="Z9" t="n">
        <v>10</v>
      </c>
      <c r="AA9" t="n">
        <v>295.3725566456695</v>
      </c>
      <c r="AB9" t="n">
        <v>404.1417629201293</v>
      </c>
      <c r="AC9" t="n">
        <v>365.5710402835581</v>
      </c>
      <c r="AD9" t="n">
        <v>295372.5566456695</v>
      </c>
      <c r="AE9" t="n">
        <v>404141.7629201293</v>
      </c>
      <c r="AF9" t="n">
        <v>2.183543083166689e-06</v>
      </c>
      <c r="AG9" t="n">
        <v>10</v>
      </c>
      <c r="AH9" t="n">
        <v>365571.0402835581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4.2034</v>
      </c>
      <c r="E10" t="n">
        <v>23.79</v>
      </c>
      <c r="F10" t="n">
        <v>19.31</v>
      </c>
      <c r="G10" t="n">
        <v>21.46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221.39</v>
      </c>
      <c r="Q10" t="n">
        <v>3033.8</v>
      </c>
      <c r="R10" t="n">
        <v>111.06</v>
      </c>
      <c r="S10" t="n">
        <v>56.78</v>
      </c>
      <c r="T10" t="n">
        <v>25145.6</v>
      </c>
      <c r="U10" t="n">
        <v>0.51</v>
      </c>
      <c r="V10" t="n">
        <v>0.84</v>
      </c>
      <c r="W10" t="n">
        <v>2.74</v>
      </c>
      <c r="X10" t="n">
        <v>1.54</v>
      </c>
      <c r="Y10" t="n">
        <v>1</v>
      </c>
      <c r="Z10" t="n">
        <v>10</v>
      </c>
      <c r="AA10" t="n">
        <v>287.4367854038597</v>
      </c>
      <c r="AB10" t="n">
        <v>393.2836906055669</v>
      </c>
      <c r="AC10" t="n">
        <v>355.7492471512974</v>
      </c>
      <c r="AD10" t="n">
        <v>287436.7854038597</v>
      </c>
      <c r="AE10" t="n">
        <v>393283.6906055669</v>
      </c>
      <c r="AF10" t="n">
        <v>2.22520546846628e-06</v>
      </c>
      <c r="AG10" t="n">
        <v>10</v>
      </c>
      <c r="AH10" t="n">
        <v>355749.2471512973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4.2636</v>
      </c>
      <c r="E11" t="n">
        <v>23.45</v>
      </c>
      <c r="F11" t="n">
        <v>19.16</v>
      </c>
      <c r="G11" t="n">
        <v>23.46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215.03</v>
      </c>
      <c r="Q11" t="n">
        <v>3033.65</v>
      </c>
      <c r="R11" t="n">
        <v>106.41</v>
      </c>
      <c r="S11" t="n">
        <v>56.78</v>
      </c>
      <c r="T11" t="n">
        <v>22849.76</v>
      </c>
      <c r="U11" t="n">
        <v>0.53</v>
      </c>
      <c r="V11" t="n">
        <v>0.84</v>
      </c>
      <c r="W11" t="n">
        <v>2.73</v>
      </c>
      <c r="X11" t="n">
        <v>1.4</v>
      </c>
      <c r="Y11" t="n">
        <v>1</v>
      </c>
      <c r="Z11" t="n">
        <v>10</v>
      </c>
      <c r="AA11" t="n">
        <v>280.8463816902249</v>
      </c>
      <c r="AB11" t="n">
        <v>384.2664094964799</v>
      </c>
      <c r="AC11" t="n">
        <v>347.5925626954281</v>
      </c>
      <c r="AD11" t="n">
        <v>280846.3816902249</v>
      </c>
      <c r="AE11" t="n">
        <v>384266.4094964798</v>
      </c>
      <c r="AF11" t="n">
        <v>2.257074281617935e-06</v>
      </c>
      <c r="AG11" t="n">
        <v>10</v>
      </c>
      <c r="AH11" t="n">
        <v>347592.562695428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4.3244</v>
      </c>
      <c r="E12" t="n">
        <v>23.12</v>
      </c>
      <c r="F12" t="n">
        <v>19.02</v>
      </c>
      <c r="G12" t="n">
        <v>25.93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42</v>
      </c>
      <c r="N12" t="n">
        <v>37.55</v>
      </c>
      <c r="O12" t="n">
        <v>23604.32</v>
      </c>
      <c r="P12" t="n">
        <v>209.38</v>
      </c>
      <c r="Q12" t="n">
        <v>3033.58</v>
      </c>
      <c r="R12" t="n">
        <v>101.43</v>
      </c>
      <c r="S12" t="n">
        <v>56.78</v>
      </c>
      <c r="T12" t="n">
        <v>20384.36</v>
      </c>
      <c r="U12" t="n">
        <v>0.5600000000000001</v>
      </c>
      <c r="V12" t="n">
        <v>0.85</v>
      </c>
      <c r="W12" t="n">
        <v>2.73</v>
      </c>
      <c r="X12" t="n">
        <v>1.25</v>
      </c>
      <c r="Y12" t="n">
        <v>1</v>
      </c>
      <c r="Z12" t="n">
        <v>10</v>
      </c>
      <c r="AA12" t="n">
        <v>264.4179610517444</v>
      </c>
      <c r="AB12" t="n">
        <v>361.7883196081441</v>
      </c>
      <c r="AC12" t="n">
        <v>327.2597501578377</v>
      </c>
      <c r="AD12" t="n">
        <v>264417.9610517445</v>
      </c>
      <c r="AE12" t="n">
        <v>361788.3196081441</v>
      </c>
      <c r="AF12" t="n">
        <v>2.289260724136551e-06</v>
      </c>
      <c r="AG12" t="n">
        <v>9</v>
      </c>
      <c r="AH12" t="n">
        <v>327259.7501578378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4.3759</v>
      </c>
      <c r="E13" t="n">
        <v>22.85</v>
      </c>
      <c r="F13" t="n">
        <v>18.89</v>
      </c>
      <c r="G13" t="n">
        <v>28.34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37</v>
      </c>
      <c r="N13" t="n">
        <v>37.69</v>
      </c>
      <c r="O13" t="n">
        <v>23651.38</v>
      </c>
      <c r="P13" t="n">
        <v>201.26</v>
      </c>
      <c r="Q13" t="n">
        <v>3033.63</v>
      </c>
      <c r="R13" t="n">
        <v>97.5</v>
      </c>
      <c r="S13" t="n">
        <v>56.78</v>
      </c>
      <c r="T13" t="n">
        <v>18438.27</v>
      </c>
      <c r="U13" t="n">
        <v>0.58</v>
      </c>
      <c r="V13" t="n">
        <v>0.85</v>
      </c>
      <c r="W13" t="n">
        <v>2.72</v>
      </c>
      <c r="X13" t="n">
        <v>1.13</v>
      </c>
      <c r="Y13" t="n">
        <v>1</v>
      </c>
      <c r="Z13" t="n">
        <v>10</v>
      </c>
      <c r="AA13" t="n">
        <v>257.5875756358079</v>
      </c>
      <c r="AB13" t="n">
        <v>352.4426849465556</v>
      </c>
      <c r="AC13" t="n">
        <v>318.8060497517768</v>
      </c>
      <c r="AD13" t="n">
        <v>257587.5756358079</v>
      </c>
      <c r="AE13" t="n">
        <v>352442.6849465556</v>
      </c>
      <c r="AF13" t="n">
        <v>2.316523911467286e-06</v>
      </c>
      <c r="AG13" t="n">
        <v>9</v>
      </c>
      <c r="AH13" t="n">
        <v>318806.0497517767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4.4097</v>
      </c>
      <c r="E14" t="n">
        <v>22.68</v>
      </c>
      <c r="F14" t="n">
        <v>18.83</v>
      </c>
      <c r="G14" t="n">
        <v>30.54</v>
      </c>
      <c r="H14" t="n">
        <v>0.37</v>
      </c>
      <c r="I14" t="n">
        <v>37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198.73</v>
      </c>
      <c r="Q14" t="n">
        <v>3033.64</v>
      </c>
      <c r="R14" t="n">
        <v>95.39</v>
      </c>
      <c r="S14" t="n">
        <v>56.78</v>
      </c>
      <c r="T14" t="n">
        <v>17396.02</v>
      </c>
      <c r="U14" t="n">
        <v>0.6</v>
      </c>
      <c r="V14" t="n">
        <v>0.86</v>
      </c>
      <c r="W14" t="n">
        <v>2.72</v>
      </c>
      <c r="X14" t="n">
        <v>1.07</v>
      </c>
      <c r="Y14" t="n">
        <v>1</v>
      </c>
      <c r="Z14" t="n">
        <v>10</v>
      </c>
      <c r="AA14" t="n">
        <v>254.7947202251335</v>
      </c>
      <c r="AB14" t="n">
        <v>348.6213769615881</v>
      </c>
      <c r="AC14" t="n">
        <v>315.3494420376538</v>
      </c>
      <c r="AD14" t="n">
        <v>254794.7202251335</v>
      </c>
      <c r="AE14" t="n">
        <v>348621.376961588</v>
      </c>
      <c r="AF14" t="n">
        <v>2.334417032472701e-06</v>
      </c>
      <c r="AG14" t="n">
        <v>9</v>
      </c>
      <c r="AH14" t="n">
        <v>315349.4420376538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4.4326</v>
      </c>
      <c r="E15" t="n">
        <v>22.56</v>
      </c>
      <c r="F15" t="n">
        <v>18.79</v>
      </c>
      <c r="G15" t="n">
        <v>32.21</v>
      </c>
      <c r="H15" t="n">
        <v>0.4</v>
      </c>
      <c r="I15" t="n">
        <v>35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192.52</v>
      </c>
      <c r="Q15" t="n">
        <v>3033.74</v>
      </c>
      <c r="R15" t="n">
        <v>93.83</v>
      </c>
      <c r="S15" t="n">
        <v>56.78</v>
      </c>
      <c r="T15" t="n">
        <v>16627.26</v>
      </c>
      <c r="U15" t="n">
        <v>0.61</v>
      </c>
      <c r="V15" t="n">
        <v>0.86</v>
      </c>
      <c r="W15" t="n">
        <v>2.72</v>
      </c>
      <c r="X15" t="n">
        <v>1.02</v>
      </c>
      <c r="Y15" t="n">
        <v>1</v>
      </c>
      <c r="Z15" t="n">
        <v>10</v>
      </c>
      <c r="AA15" t="n">
        <v>250.4752800996142</v>
      </c>
      <c r="AB15" t="n">
        <v>342.7113284216062</v>
      </c>
      <c r="AC15" t="n">
        <v>310.0034402355207</v>
      </c>
      <c r="AD15" t="n">
        <v>250475.2800996142</v>
      </c>
      <c r="AE15" t="n">
        <v>342711.3284216062</v>
      </c>
      <c r="AF15" t="n">
        <v>2.346539886645008e-06</v>
      </c>
      <c r="AG15" t="n">
        <v>9</v>
      </c>
      <c r="AH15" t="n">
        <v>310003.4402355207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4.4483</v>
      </c>
      <c r="E16" t="n">
        <v>22.48</v>
      </c>
      <c r="F16" t="n">
        <v>18.75</v>
      </c>
      <c r="G16" t="n">
        <v>33.08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6</v>
      </c>
      <c r="N16" t="n">
        <v>38.08</v>
      </c>
      <c r="O16" t="n">
        <v>23792.83</v>
      </c>
      <c r="P16" t="n">
        <v>192.13</v>
      </c>
      <c r="Q16" t="n">
        <v>3033.66</v>
      </c>
      <c r="R16" t="n">
        <v>91.64</v>
      </c>
      <c r="S16" t="n">
        <v>56.78</v>
      </c>
      <c r="T16" t="n">
        <v>15535.95</v>
      </c>
      <c r="U16" t="n">
        <v>0.62</v>
      </c>
      <c r="V16" t="n">
        <v>0.86</v>
      </c>
      <c r="W16" t="n">
        <v>2.74</v>
      </c>
      <c r="X16" t="n">
        <v>0.98</v>
      </c>
      <c r="Y16" t="n">
        <v>1</v>
      </c>
      <c r="Z16" t="n">
        <v>10</v>
      </c>
      <c r="AA16" t="n">
        <v>249.6090184036597</v>
      </c>
      <c r="AB16" t="n">
        <v>341.526070952433</v>
      </c>
      <c r="AC16" t="n">
        <v>308.9313020756857</v>
      </c>
      <c r="AD16" t="n">
        <v>249609.0184036597</v>
      </c>
      <c r="AE16" t="n">
        <v>341526.070952433</v>
      </c>
      <c r="AF16" t="n">
        <v>2.354851188413796e-06</v>
      </c>
      <c r="AG16" t="n">
        <v>9</v>
      </c>
      <c r="AH16" t="n">
        <v>308931.3020756857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4.4447</v>
      </c>
      <c r="E17" t="n">
        <v>22.5</v>
      </c>
      <c r="F17" t="n">
        <v>18.76</v>
      </c>
      <c r="G17" t="n">
        <v>33.11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</v>
      </c>
      <c r="N17" t="n">
        <v>38.22</v>
      </c>
      <c r="O17" t="n">
        <v>23840.07</v>
      </c>
      <c r="P17" t="n">
        <v>190.76</v>
      </c>
      <c r="Q17" t="n">
        <v>3033.8</v>
      </c>
      <c r="R17" t="n">
        <v>91.98999999999999</v>
      </c>
      <c r="S17" t="n">
        <v>56.78</v>
      </c>
      <c r="T17" t="n">
        <v>15714.61</v>
      </c>
      <c r="U17" t="n">
        <v>0.62</v>
      </c>
      <c r="V17" t="n">
        <v>0.86</v>
      </c>
      <c r="W17" t="n">
        <v>2.75</v>
      </c>
      <c r="X17" t="n">
        <v>1</v>
      </c>
      <c r="Y17" t="n">
        <v>1</v>
      </c>
      <c r="Z17" t="n">
        <v>10</v>
      </c>
      <c r="AA17" t="n">
        <v>249.0151470391547</v>
      </c>
      <c r="AB17" t="n">
        <v>340.7135099517622</v>
      </c>
      <c r="AC17" t="n">
        <v>308.1962907564821</v>
      </c>
      <c r="AD17" t="n">
        <v>249015.1470391547</v>
      </c>
      <c r="AE17" t="n">
        <v>340713.5099517622</v>
      </c>
      <c r="AF17" t="n">
        <v>2.352945412212036e-06</v>
      </c>
      <c r="AG17" t="n">
        <v>9</v>
      </c>
      <c r="AH17" t="n">
        <v>308196.2907564822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4.4581</v>
      </c>
      <c r="E18" t="n">
        <v>22.43</v>
      </c>
      <c r="F18" t="n">
        <v>18.73</v>
      </c>
      <c r="G18" t="n">
        <v>34.06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190.16</v>
      </c>
      <c r="Q18" t="n">
        <v>3033.68</v>
      </c>
      <c r="R18" t="n">
        <v>90.91</v>
      </c>
      <c r="S18" t="n">
        <v>56.78</v>
      </c>
      <c r="T18" t="n">
        <v>15177.2</v>
      </c>
      <c r="U18" t="n">
        <v>0.62</v>
      </c>
      <c r="V18" t="n">
        <v>0.86</v>
      </c>
      <c r="W18" t="n">
        <v>2.75</v>
      </c>
      <c r="X18" t="n">
        <v>0.97</v>
      </c>
      <c r="Y18" t="n">
        <v>1</v>
      </c>
      <c r="Z18" t="n">
        <v>10</v>
      </c>
      <c r="AA18" t="n">
        <v>248.1478653791793</v>
      </c>
      <c r="AB18" t="n">
        <v>339.526856922818</v>
      </c>
      <c r="AC18" t="n">
        <v>307.122890227142</v>
      </c>
      <c r="AD18" t="n">
        <v>248147.8653791793</v>
      </c>
      <c r="AE18" t="n">
        <v>339526.856922818</v>
      </c>
      <c r="AF18" t="n">
        <v>2.36003913474081e-06</v>
      </c>
      <c r="AG18" t="n">
        <v>9</v>
      </c>
      <c r="AH18" t="n">
        <v>307122.890227142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3.6223</v>
      </c>
      <c r="E2" t="n">
        <v>27.61</v>
      </c>
      <c r="F2" t="n">
        <v>22.03</v>
      </c>
      <c r="G2" t="n">
        <v>9.06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200.68</v>
      </c>
      <c r="Q2" t="n">
        <v>3034.3</v>
      </c>
      <c r="R2" t="n">
        <v>199.76</v>
      </c>
      <c r="S2" t="n">
        <v>56.78</v>
      </c>
      <c r="T2" t="n">
        <v>69038.27</v>
      </c>
      <c r="U2" t="n">
        <v>0.28</v>
      </c>
      <c r="V2" t="n">
        <v>0.73</v>
      </c>
      <c r="W2" t="n">
        <v>2.9</v>
      </c>
      <c r="X2" t="n">
        <v>4.27</v>
      </c>
      <c r="Y2" t="n">
        <v>1</v>
      </c>
      <c r="Z2" t="n">
        <v>10</v>
      </c>
      <c r="AA2" t="n">
        <v>299.8127486080267</v>
      </c>
      <c r="AB2" t="n">
        <v>410.2170294504708</v>
      </c>
      <c r="AC2" t="n">
        <v>371.0664919029339</v>
      </c>
      <c r="AD2" t="n">
        <v>299812.7486080267</v>
      </c>
      <c r="AE2" t="n">
        <v>410217.0294504708</v>
      </c>
      <c r="AF2" t="n">
        <v>2.074529776683574e-06</v>
      </c>
      <c r="AG2" t="n">
        <v>11</v>
      </c>
      <c r="AH2" t="n">
        <v>371066.4919029339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3.9325</v>
      </c>
      <c r="E3" t="n">
        <v>25.43</v>
      </c>
      <c r="F3" t="n">
        <v>20.81</v>
      </c>
      <c r="G3" t="n">
        <v>11.78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182.47</v>
      </c>
      <c r="Q3" t="n">
        <v>3033.85</v>
      </c>
      <c r="R3" t="n">
        <v>160.23</v>
      </c>
      <c r="S3" t="n">
        <v>56.78</v>
      </c>
      <c r="T3" t="n">
        <v>49470.68</v>
      </c>
      <c r="U3" t="n">
        <v>0.35</v>
      </c>
      <c r="V3" t="n">
        <v>0.78</v>
      </c>
      <c r="W3" t="n">
        <v>2.82</v>
      </c>
      <c r="X3" t="n">
        <v>3.04</v>
      </c>
      <c r="Y3" t="n">
        <v>1</v>
      </c>
      <c r="Z3" t="n">
        <v>10</v>
      </c>
      <c r="AA3" t="n">
        <v>260.851389105259</v>
      </c>
      <c r="AB3" t="n">
        <v>356.9083785249134</v>
      </c>
      <c r="AC3" t="n">
        <v>322.8455438025501</v>
      </c>
      <c r="AD3" t="n">
        <v>260851.389105259</v>
      </c>
      <c r="AE3" t="n">
        <v>356908.3785249133</v>
      </c>
      <c r="AF3" t="n">
        <v>2.252184619387725e-06</v>
      </c>
      <c r="AG3" t="n">
        <v>10</v>
      </c>
      <c r="AH3" t="n">
        <v>322845.5438025501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4.1339</v>
      </c>
      <c r="E4" t="n">
        <v>24.19</v>
      </c>
      <c r="F4" t="n">
        <v>20.15</v>
      </c>
      <c r="G4" t="n">
        <v>14.74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79</v>
      </c>
      <c r="N4" t="n">
        <v>16.79</v>
      </c>
      <c r="O4" t="n">
        <v>14625.77</v>
      </c>
      <c r="P4" t="n">
        <v>168.48</v>
      </c>
      <c r="Q4" t="n">
        <v>3033.84</v>
      </c>
      <c r="R4" t="n">
        <v>138.17</v>
      </c>
      <c r="S4" t="n">
        <v>56.78</v>
      </c>
      <c r="T4" t="n">
        <v>38562.55</v>
      </c>
      <c r="U4" t="n">
        <v>0.41</v>
      </c>
      <c r="V4" t="n">
        <v>0.8</v>
      </c>
      <c r="W4" t="n">
        <v>2.8</v>
      </c>
      <c r="X4" t="n">
        <v>2.38</v>
      </c>
      <c r="Y4" t="n">
        <v>1</v>
      </c>
      <c r="Z4" t="n">
        <v>10</v>
      </c>
      <c r="AA4" t="n">
        <v>243.2360033832712</v>
      </c>
      <c r="AB4" t="n">
        <v>332.8062306439623</v>
      </c>
      <c r="AC4" t="n">
        <v>301.0436710878799</v>
      </c>
      <c r="AD4" t="n">
        <v>243236.0033832712</v>
      </c>
      <c r="AE4" t="n">
        <v>332806.2306439623</v>
      </c>
      <c r="AF4" t="n">
        <v>2.367528543696609e-06</v>
      </c>
      <c r="AG4" t="n">
        <v>10</v>
      </c>
      <c r="AH4" t="n">
        <v>301043.6710878799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4.2881</v>
      </c>
      <c r="E5" t="n">
        <v>23.32</v>
      </c>
      <c r="F5" t="n">
        <v>19.66</v>
      </c>
      <c r="G5" t="n">
        <v>17.87</v>
      </c>
      <c r="H5" t="n">
        <v>0.26</v>
      </c>
      <c r="I5" t="n">
        <v>66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157.26</v>
      </c>
      <c r="Q5" t="n">
        <v>3033.66</v>
      </c>
      <c r="R5" t="n">
        <v>122.08</v>
      </c>
      <c r="S5" t="n">
        <v>56.78</v>
      </c>
      <c r="T5" t="n">
        <v>30597.95</v>
      </c>
      <c r="U5" t="n">
        <v>0.47</v>
      </c>
      <c r="V5" t="n">
        <v>0.82</v>
      </c>
      <c r="W5" t="n">
        <v>2.77</v>
      </c>
      <c r="X5" t="n">
        <v>1.89</v>
      </c>
      <c r="Y5" t="n">
        <v>1</v>
      </c>
      <c r="Z5" t="n">
        <v>10</v>
      </c>
      <c r="AA5" t="n">
        <v>220.9210834572767</v>
      </c>
      <c r="AB5" t="n">
        <v>302.2739727364448</v>
      </c>
      <c r="AC5" t="n">
        <v>273.425369022753</v>
      </c>
      <c r="AD5" t="n">
        <v>220921.0834572767</v>
      </c>
      <c r="AE5" t="n">
        <v>302273.9727364448</v>
      </c>
      <c r="AF5" t="n">
        <v>2.455840525466371e-06</v>
      </c>
      <c r="AG5" t="n">
        <v>9</v>
      </c>
      <c r="AH5" t="n">
        <v>273425.369022753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4.3486</v>
      </c>
      <c r="E6" t="n">
        <v>23</v>
      </c>
      <c r="F6" t="n">
        <v>19.5</v>
      </c>
      <c r="G6" t="n">
        <v>19.83</v>
      </c>
      <c r="H6" t="n">
        <v>0.3</v>
      </c>
      <c r="I6" t="n">
        <v>59</v>
      </c>
      <c r="J6" t="n">
        <v>117.34</v>
      </c>
      <c r="K6" t="n">
        <v>43.4</v>
      </c>
      <c r="L6" t="n">
        <v>2</v>
      </c>
      <c r="M6" t="n">
        <v>21</v>
      </c>
      <c r="N6" t="n">
        <v>16.94</v>
      </c>
      <c r="O6" t="n">
        <v>14705.49</v>
      </c>
      <c r="P6" t="n">
        <v>151.76</v>
      </c>
      <c r="Q6" t="n">
        <v>3033.84</v>
      </c>
      <c r="R6" t="n">
        <v>115.46</v>
      </c>
      <c r="S6" t="n">
        <v>56.78</v>
      </c>
      <c r="T6" t="n">
        <v>27320.68</v>
      </c>
      <c r="U6" t="n">
        <v>0.49</v>
      </c>
      <c r="V6" t="n">
        <v>0.83</v>
      </c>
      <c r="W6" t="n">
        <v>2.81</v>
      </c>
      <c r="X6" t="n">
        <v>1.74</v>
      </c>
      <c r="Y6" t="n">
        <v>1</v>
      </c>
      <c r="Z6" t="n">
        <v>10</v>
      </c>
      <c r="AA6" t="n">
        <v>215.6732945132942</v>
      </c>
      <c r="AB6" t="n">
        <v>295.0937163871829</v>
      </c>
      <c r="AC6" t="n">
        <v>266.9303862619093</v>
      </c>
      <c r="AD6" t="n">
        <v>215673.2945132942</v>
      </c>
      <c r="AE6" t="n">
        <v>295093.7163871829</v>
      </c>
      <c r="AF6" t="n">
        <v>2.490489519610797e-06</v>
      </c>
      <c r="AG6" t="n">
        <v>9</v>
      </c>
      <c r="AH6" t="n">
        <v>266930.3862619093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4.3687</v>
      </c>
      <c r="E7" t="n">
        <v>22.89</v>
      </c>
      <c r="F7" t="n">
        <v>19.44</v>
      </c>
      <c r="G7" t="n">
        <v>20.47</v>
      </c>
      <c r="H7" t="n">
        <v>0.34</v>
      </c>
      <c r="I7" t="n">
        <v>57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149.6</v>
      </c>
      <c r="Q7" t="n">
        <v>3033.74</v>
      </c>
      <c r="R7" t="n">
        <v>113.28</v>
      </c>
      <c r="S7" t="n">
        <v>56.78</v>
      </c>
      <c r="T7" t="n">
        <v>26243.93</v>
      </c>
      <c r="U7" t="n">
        <v>0.5</v>
      </c>
      <c r="V7" t="n">
        <v>0.83</v>
      </c>
      <c r="W7" t="n">
        <v>2.81</v>
      </c>
      <c r="X7" t="n">
        <v>1.68</v>
      </c>
      <c r="Y7" t="n">
        <v>1</v>
      </c>
      <c r="Z7" t="n">
        <v>10</v>
      </c>
      <c r="AA7" t="n">
        <v>213.7629043800725</v>
      </c>
      <c r="AB7" t="n">
        <v>292.4798363264459</v>
      </c>
      <c r="AC7" t="n">
        <v>264.5659712455645</v>
      </c>
      <c r="AD7" t="n">
        <v>213762.9043800725</v>
      </c>
      <c r="AE7" t="n">
        <v>292479.8363264459</v>
      </c>
      <c r="AF7" t="n">
        <v>2.502001003615805e-06</v>
      </c>
      <c r="AG7" t="n">
        <v>9</v>
      </c>
      <c r="AH7" t="n">
        <v>264565.9712455645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4.3681</v>
      </c>
      <c r="E8" t="n">
        <v>22.89</v>
      </c>
      <c r="F8" t="n">
        <v>19.45</v>
      </c>
      <c r="G8" t="n">
        <v>20.47</v>
      </c>
      <c r="H8" t="n">
        <v>0.37</v>
      </c>
      <c r="I8" t="n">
        <v>57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149.95</v>
      </c>
      <c r="Q8" t="n">
        <v>3033.79</v>
      </c>
      <c r="R8" t="n">
        <v>113.19</v>
      </c>
      <c r="S8" t="n">
        <v>56.78</v>
      </c>
      <c r="T8" t="n">
        <v>26199.77</v>
      </c>
      <c r="U8" t="n">
        <v>0.5</v>
      </c>
      <c r="V8" t="n">
        <v>0.83</v>
      </c>
      <c r="W8" t="n">
        <v>2.82</v>
      </c>
      <c r="X8" t="n">
        <v>1.68</v>
      </c>
      <c r="Y8" t="n">
        <v>1</v>
      </c>
      <c r="Z8" t="n">
        <v>10</v>
      </c>
      <c r="AA8" t="n">
        <v>213.9956103847678</v>
      </c>
      <c r="AB8" t="n">
        <v>292.7982349483343</v>
      </c>
      <c r="AC8" t="n">
        <v>264.8539823498552</v>
      </c>
      <c r="AD8" t="n">
        <v>213995.6103847678</v>
      </c>
      <c r="AE8" t="n">
        <v>292798.2349483343</v>
      </c>
      <c r="AF8" t="n">
        <v>2.501657377227596e-06</v>
      </c>
      <c r="AG8" t="n">
        <v>9</v>
      </c>
      <c r="AH8" t="n">
        <v>264853.9823498552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4.0099</v>
      </c>
      <c r="E2" t="n">
        <v>24.94</v>
      </c>
      <c r="F2" t="n">
        <v>20.94</v>
      </c>
      <c r="G2" t="n">
        <v>11.53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149.04</v>
      </c>
      <c r="Q2" t="n">
        <v>3033.77</v>
      </c>
      <c r="R2" t="n">
        <v>164.11</v>
      </c>
      <c r="S2" t="n">
        <v>56.78</v>
      </c>
      <c r="T2" t="n">
        <v>51400.01</v>
      </c>
      <c r="U2" t="n">
        <v>0.35</v>
      </c>
      <c r="V2" t="n">
        <v>0.77</v>
      </c>
      <c r="W2" t="n">
        <v>2.84</v>
      </c>
      <c r="X2" t="n">
        <v>3.17</v>
      </c>
      <c r="Y2" t="n">
        <v>1</v>
      </c>
      <c r="Z2" t="n">
        <v>10</v>
      </c>
      <c r="AA2" t="n">
        <v>228.3199495457279</v>
      </c>
      <c r="AB2" t="n">
        <v>312.3974277335932</v>
      </c>
      <c r="AC2" t="n">
        <v>282.5826556833352</v>
      </c>
      <c r="AD2" t="n">
        <v>228319.9495457279</v>
      </c>
      <c r="AE2" t="n">
        <v>312397.4277335933</v>
      </c>
      <c r="AF2" t="n">
        <v>2.39220468054232e-06</v>
      </c>
      <c r="AG2" t="n">
        <v>10</v>
      </c>
      <c r="AH2" t="n">
        <v>282582.6556833352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4.2145</v>
      </c>
      <c r="E3" t="n">
        <v>23.73</v>
      </c>
      <c r="F3" t="n">
        <v>20.22</v>
      </c>
      <c r="G3" t="n">
        <v>14.62</v>
      </c>
      <c r="H3" t="n">
        <v>0.24</v>
      </c>
      <c r="I3" t="n">
        <v>83</v>
      </c>
      <c r="J3" t="n">
        <v>90.18000000000001</v>
      </c>
      <c r="K3" t="n">
        <v>37.55</v>
      </c>
      <c r="L3" t="n">
        <v>1.25</v>
      </c>
      <c r="M3" t="n">
        <v>35</v>
      </c>
      <c r="N3" t="n">
        <v>11.37</v>
      </c>
      <c r="O3" t="n">
        <v>11355.7</v>
      </c>
      <c r="P3" t="n">
        <v>135.76</v>
      </c>
      <c r="Q3" t="n">
        <v>3033.86</v>
      </c>
      <c r="R3" t="n">
        <v>138.24</v>
      </c>
      <c r="S3" t="n">
        <v>56.78</v>
      </c>
      <c r="T3" t="n">
        <v>38591.62</v>
      </c>
      <c r="U3" t="n">
        <v>0.41</v>
      </c>
      <c r="V3" t="n">
        <v>0.8</v>
      </c>
      <c r="W3" t="n">
        <v>2.86</v>
      </c>
      <c r="X3" t="n">
        <v>2.45</v>
      </c>
      <c r="Y3" t="n">
        <v>1</v>
      </c>
      <c r="Z3" t="n">
        <v>10</v>
      </c>
      <c r="AA3" t="n">
        <v>212.7921627458877</v>
      </c>
      <c r="AB3" t="n">
        <v>291.1516247964565</v>
      </c>
      <c r="AC3" t="n">
        <v>263.3645223598404</v>
      </c>
      <c r="AD3" t="n">
        <v>212792.1627458877</v>
      </c>
      <c r="AE3" t="n">
        <v>291151.6247964565</v>
      </c>
      <c r="AF3" t="n">
        <v>2.514263853498992e-06</v>
      </c>
      <c r="AG3" t="n">
        <v>10</v>
      </c>
      <c r="AH3" t="n">
        <v>263364.5223598403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4.2674</v>
      </c>
      <c r="E4" t="n">
        <v>23.43</v>
      </c>
      <c r="F4" t="n">
        <v>20.04</v>
      </c>
      <c r="G4" t="n">
        <v>15.61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2</v>
      </c>
      <c r="N4" t="n">
        <v>11.43</v>
      </c>
      <c r="O4" t="n">
        <v>11393.43</v>
      </c>
      <c r="P4" t="n">
        <v>132.22</v>
      </c>
      <c r="Q4" t="n">
        <v>3034.05</v>
      </c>
      <c r="R4" t="n">
        <v>131.73</v>
      </c>
      <c r="S4" t="n">
        <v>56.78</v>
      </c>
      <c r="T4" t="n">
        <v>35369.71</v>
      </c>
      <c r="U4" t="n">
        <v>0.43</v>
      </c>
      <c r="V4" t="n">
        <v>0.8100000000000001</v>
      </c>
      <c r="W4" t="n">
        <v>2.87</v>
      </c>
      <c r="X4" t="n">
        <v>2.27</v>
      </c>
      <c r="Y4" t="n">
        <v>1</v>
      </c>
      <c r="Z4" t="n">
        <v>10</v>
      </c>
      <c r="AA4" t="n">
        <v>208.9713930386876</v>
      </c>
      <c r="AB4" t="n">
        <v>285.9238791226049</v>
      </c>
      <c r="AC4" t="n">
        <v>258.6357053959124</v>
      </c>
      <c r="AD4" t="n">
        <v>208971.3930386876</v>
      </c>
      <c r="AE4" t="n">
        <v>285923.879122605</v>
      </c>
      <c r="AF4" t="n">
        <v>2.545822652371954e-06</v>
      </c>
      <c r="AG4" t="n">
        <v>10</v>
      </c>
      <c r="AH4" t="n">
        <v>258635.7053959124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4.2675</v>
      </c>
      <c r="E5" t="n">
        <v>23.43</v>
      </c>
      <c r="F5" t="n">
        <v>20.04</v>
      </c>
      <c r="G5" t="n">
        <v>15.61</v>
      </c>
      <c r="H5" t="n">
        <v>0.34</v>
      </c>
      <c r="I5" t="n">
        <v>77</v>
      </c>
      <c r="J5" t="n">
        <v>90.79000000000001</v>
      </c>
      <c r="K5" t="n">
        <v>37.55</v>
      </c>
      <c r="L5" t="n">
        <v>1.75</v>
      </c>
      <c r="M5" t="n">
        <v>0</v>
      </c>
      <c r="N5" t="n">
        <v>11.49</v>
      </c>
      <c r="O5" t="n">
        <v>11431.19</v>
      </c>
      <c r="P5" t="n">
        <v>132.55</v>
      </c>
      <c r="Q5" t="n">
        <v>3033.94</v>
      </c>
      <c r="R5" t="n">
        <v>131.79</v>
      </c>
      <c r="S5" t="n">
        <v>56.78</v>
      </c>
      <c r="T5" t="n">
        <v>35395.88</v>
      </c>
      <c r="U5" t="n">
        <v>0.43</v>
      </c>
      <c r="V5" t="n">
        <v>0.8100000000000001</v>
      </c>
      <c r="W5" t="n">
        <v>2.87</v>
      </c>
      <c r="X5" t="n">
        <v>2.27</v>
      </c>
      <c r="Y5" t="n">
        <v>1</v>
      </c>
      <c r="Z5" t="n">
        <v>10</v>
      </c>
      <c r="AA5" t="n">
        <v>209.1557491928934</v>
      </c>
      <c r="AB5" t="n">
        <v>286.1761233460087</v>
      </c>
      <c r="AC5" t="n">
        <v>258.8638757846616</v>
      </c>
      <c r="AD5" t="n">
        <v>209155.7491928934</v>
      </c>
      <c r="AE5" t="n">
        <v>286176.1233460087</v>
      </c>
      <c r="AF5" t="n">
        <v>2.545882309836742e-06</v>
      </c>
      <c r="AG5" t="n">
        <v>10</v>
      </c>
      <c r="AH5" t="n">
        <v>258863.8757846615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1.9958</v>
      </c>
      <c r="E20" t="n">
        <v>50.1</v>
      </c>
      <c r="F20" t="n">
        <v>28.61</v>
      </c>
      <c r="G20" t="n">
        <v>4.82</v>
      </c>
      <c r="H20" t="n">
        <v>0.06</v>
      </c>
      <c r="I20" t="n">
        <v>356</v>
      </c>
      <c r="J20" t="n">
        <v>274.09</v>
      </c>
      <c r="K20" t="n">
        <v>60.56</v>
      </c>
      <c r="L20" t="n">
        <v>1</v>
      </c>
      <c r="M20" t="n">
        <v>354</v>
      </c>
      <c r="N20" t="n">
        <v>72.53</v>
      </c>
      <c r="O20" t="n">
        <v>34038.11</v>
      </c>
      <c r="P20" t="n">
        <v>489.44</v>
      </c>
      <c r="Q20" t="n">
        <v>3035.25</v>
      </c>
      <c r="R20" t="n">
        <v>415.24</v>
      </c>
      <c r="S20" t="n">
        <v>56.78</v>
      </c>
      <c r="T20" t="n">
        <v>175726.96</v>
      </c>
      <c r="U20" t="n">
        <v>0.14</v>
      </c>
      <c r="V20" t="n">
        <v>0.5600000000000001</v>
      </c>
      <c r="W20" t="n">
        <v>3.25</v>
      </c>
      <c r="X20" t="n">
        <v>10.84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2.4328</v>
      </c>
      <c r="E21" t="n">
        <v>41.1</v>
      </c>
      <c r="F21" t="n">
        <v>25.2</v>
      </c>
      <c r="G21" t="n">
        <v>6.07</v>
      </c>
      <c r="H21" t="n">
        <v>0.08</v>
      </c>
      <c r="I21" t="n">
        <v>249</v>
      </c>
      <c r="J21" t="n">
        <v>274.57</v>
      </c>
      <c r="K21" t="n">
        <v>60.56</v>
      </c>
      <c r="L21" t="n">
        <v>1.25</v>
      </c>
      <c r="M21" t="n">
        <v>247</v>
      </c>
      <c r="N21" t="n">
        <v>72.76000000000001</v>
      </c>
      <c r="O21" t="n">
        <v>34097.72</v>
      </c>
      <c r="P21" t="n">
        <v>428.29</v>
      </c>
      <c r="Q21" t="n">
        <v>3034.28</v>
      </c>
      <c r="R21" t="n">
        <v>303.84</v>
      </c>
      <c r="S21" t="n">
        <v>56.78</v>
      </c>
      <c r="T21" t="n">
        <v>120560.86</v>
      </c>
      <c r="U21" t="n">
        <v>0.19</v>
      </c>
      <c r="V21" t="n">
        <v>0.64</v>
      </c>
      <c r="W21" t="n">
        <v>3.06</v>
      </c>
      <c r="X21" t="n">
        <v>7.43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2.7563</v>
      </c>
      <c r="E22" t="n">
        <v>36.28</v>
      </c>
      <c r="F22" t="n">
        <v>23.41</v>
      </c>
      <c r="G22" t="n">
        <v>7.35</v>
      </c>
      <c r="H22" t="n">
        <v>0.1</v>
      </c>
      <c r="I22" t="n">
        <v>191</v>
      </c>
      <c r="J22" t="n">
        <v>275.05</v>
      </c>
      <c r="K22" t="n">
        <v>60.56</v>
      </c>
      <c r="L22" t="n">
        <v>1.5</v>
      </c>
      <c r="M22" t="n">
        <v>189</v>
      </c>
      <c r="N22" t="n">
        <v>73</v>
      </c>
      <c r="O22" t="n">
        <v>34157.42</v>
      </c>
      <c r="P22" t="n">
        <v>395.01</v>
      </c>
      <c r="Q22" t="n">
        <v>3034.14</v>
      </c>
      <c r="R22" t="n">
        <v>244.95</v>
      </c>
      <c r="S22" t="n">
        <v>56.78</v>
      </c>
      <c r="T22" t="n">
        <v>91406.72</v>
      </c>
      <c r="U22" t="n">
        <v>0.23</v>
      </c>
      <c r="V22" t="n">
        <v>0.6899999999999999</v>
      </c>
      <c r="W22" t="n">
        <v>2.96</v>
      </c>
      <c r="X22" t="n">
        <v>5.64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3.0013</v>
      </c>
      <c r="E23" t="n">
        <v>33.32</v>
      </c>
      <c r="F23" t="n">
        <v>22.32</v>
      </c>
      <c r="G23" t="n">
        <v>8.640000000000001</v>
      </c>
      <c r="H23" t="n">
        <v>0.11</v>
      </c>
      <c r="I23" t="n">
        <v>155</v>
      </c>
      <c r="J23" t="n">
        <v>275.54</v>
      </c>
      <c r="K23" t="n">
        <v>60.56</v>
      </c>
      <c r="L23" t="n">
        <v>1.75</v>
      </c>
      <c r="M23" t="n">
        <v>153</v>
      </c>
      <c r="N23" t="n">
        <v>73.23</v>
      </c>
      <c r="O23" t="n">
        <v>34217.22</v>
      </c>
      <c r="P23" t="n">
        <v>374</v>
      </c>
      <c r="Q23" t="n">
        <v>3034.16</v>
      </c>
      <c r="R23" t="n">
        <v>209.04</v>
      </c>
      <c r="S23" t="n">
        <v>56.78</v>
      </c>
      <c r="T23" t="n">
        <v>73633.37</v>
      </c>
      <c r="U23" t="n">
        <v>0.27</v>
      </c>
      <c r="V23" t="n">
        <v>0.72</v>
      </c>
      <c r="W23" t="n">
        <v>2.92</v>
      </c>
      <c r="X23" t="n">
        <v>4.55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3.2002</v>
      </c>
      <c r="E24" t="n">
        <v>31.25</v>
      </c>
      <c r="F24" t="n">
        <v>21.56</v>
      </c>
      <c r="G24" t="n">
        <v>9.949999999999999</v>
      </c>
      <c r="H24" t="n">
        <v>0.13</v>
      </c>
      <c r="I24" t="n">
        <v>130</v>
      </c>
      <c r="J24" t="n">
        <v>276.02</v>
      </c>
      <c r="K24" t="n">
        <v>60.56</v>
      </c>
      <c r="L24" t="n">
        <v>2</v>
      </c>
      <c r="M24" t="n">
        <v>128</v>
      </c>
      <c r="N24" t="n">
        <v>73.47</v>
      </c>
      <c r="O24" t="n">
        <v>34277.1</v>
      </c>
      <c r="P24" t="n">
        <v>358.84</v>
      </c>
      <c r="Q24" t="n">
        <v>3033.95</v>
      </c>
      <c r="R24" t="n">
        <v>184.11</v>
      </c>
      <c r="S24" t="n">
        <v>56.78</v>
      </c>
      <c r="T24" t="n">
        <v>61293.06</v>
      </c>
      <c r="U24" t="n">
        <v>0.31</v>
      </c>
      <c r="V24" t="n">
        <v>0.75</v>
      </c>
      <c r="W24" t="n">
        <v>2.88</v>
      </c>
      <c r="X24" t="n">
        <v>3.79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3.3571</v>
      </c>
      <c r="E25" t="n">
        <v>29.79</v>
      </c>
      <c r="F25" t="n">
        <v>21.04</v>
      </c>
      <c r="G25" t="n">
        <v>11.27</v>
      </c>
      <c r="H25" t="n">
        <v>0.14</v>
      </c>
      <c r="I25" t="n">
        <v>112</v>
      </c>
      <c r="J25" t="n">
        <v>276.51</v>
      </c>
      <c r="K25" t="n">
        <v>60.56</v>
      </c>
      <c r="L25" t="n">
        <v>2.25</v>
      </c>
      <c r="M25" t="n">
        <v>110</v>
      </c>
      <c r="N25" t="n">
        <v>73.70999999999999</v>
      </c>
      <c r="O25" t="n">
        <v>34337.08</v>
      </c>
      <c r="P25" t="n">
        <v>347.25</v>
      </c>
      <c r="Q25" t="n">
        <v>3034.17</v>
      </c>
      <c r="R25" t="n">
        <v>167.05</v>
      </c>
      <c r="S25" t="n">
        <v>56.78</v>
      </c>
      <c r="T25" t="n">
        <v>52851.14</v>
      </c>
      <c r="U25" t="n">
        <v>0.34</v>
      </c>
      <c r="V25" t="n">
        <v>0.77</v>
      </c>
      <c r="W25" t="n">
        <v>2.85</v>
      </c>
      <c r="X25" t="n">
        <v>3.27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3.4832</v>
      </c>
      <c r="E26" t="n">
        <v>28.71</v>
      </c>
      <c r="F26" t="n">
        <v>20.64</v>
      </c>
      <c r="G26" t="n">
        <v>12.51</v>
      </c>
      <c r="H26" t="n">
        <v>0.16</v>
      </c>
      <c r="I26" t="n">
        <v>99</v>
      </c>
      <c r="J26" t="n">
        <v>277</v>
      </c>
      <c r="K26" t="n">
        <v>60.56</v>
      </c>
      <c r="L26" t="n">
        <v>2.5</v>
      </c>
      <c r="M26" t="n">
        <v>97</v>
      </c>
      <c r="N26" t="n">
        <v>73.94</v>
      </c>
      <c r="O26" t="n">
        <v>34397.15</v>
      </c>
      <c r="P26" t="n">
        <v>338.75</v>
      </c>
      <c r="Q26" t="n">
        <v>3033.95</v>
      </c>
      <c r="R26" t="n">
        <v>154.14</v>
      </c>
      <c r="S26" t="n">
        <v>56.78</v>
      </c>
      <c r="T26" t="n">
        <v>46464.67</v>
      </c>
      <c r="U26" t="n">
        <v>0.37</v>
      </c>
      <c r="V26" t="n">
        <v>0.78</v>
      </c>
      <c r="W26" t="n">
        <v>2.82</v>
      </c>
      <c r="X26" t="n">
        <v>2.87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3.5976</v>
      </c>
      <c r="E27" t="n">
        <v>27.8</v>
      </c>
      <c r="F27" t="n">
        <v>20.3</v>
      </c>
      <c r="G27" t="n">
        <v>13.84</v>
      </c>
      <c r="H27" t="n">
        <v>0.18</v>
      </c>
      <c r="I27" t="n">
        <v>88</v>
      </c>
      <c r="J27" t="n">
        <v>277.48</v>
      </c>
      <c r="K27" t="n">
        <v>60.56</v>
      </c>
      <c r="L27" t="n">
        <v>2.75</v>
      </c>
      <c r="M27" t="n">
        <v>86</v>
      </c>
      <c r="N27" t="n">
        <v>74.18000000000001</v>
      </c>
      <c r="O27" t="n">
        <v>34457.31</v>
      </c>
      <c r="P27" t="n">
        <v>330.71</v>
      </c>
      <c r="Q27" t="n">
        <v>3033.8</v>
      </c>
      <c r="R27" t="n">
        <v>143.19</v>
      </c>
      <c r="S27" t="n">
        <v>56.78</v>
      </c>
      <c r="T27" t="n">
        <v>41044.97</v>
      </c>
      <c r="U27" t="n">
        <v>0.4</v>
      </c>
      <c r="V27" t="n">
        <v>0.79</v>
      </c>
      <c r="W27" t="n">
        <v>2.8</v>
      </c>
      <c r="X27" t="n">
        <v>2.53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3.6941</v>
      </c>
      <c r="E28" t="n">
        <v>27.07</v>
      </c>
      <c r="F28" t="n">
        <v>20.04</v>
      </c>
      <c r="G28" t="n">
        <v>15.22</v>
      </c>
      <c r="H28" t="n">
        <v>0.19</v>
      </c>
      <c r="I28" t="n">
        <v>79</v>
      </c>
      <c r="J28" t="n">
        <v>277.97</v>
      </c>
      <c r="K28" t="n">
        <v>60.56</v>
      </c>
      <c r="L28" t="n">
        <v>3</v>
      </c>
      <c r="M28" t="n">
        <v>77</v>
      </c>
      <c r="N28" t="n">
        <v>74.42</v>
      </c>
      <c r="O28" t="n">
        <v>34517.57</v>
      </c>
      <c r="P28" t="n">
        <v>323.78</v>
      </c>
      <c r="Q28" t="n">
        <v>3033.68</v>
      </c>
      <c r="R28" t="n">
        <v>134.86</v>
      </c>
      <c r="S28" t="n">
        <v>56.78</v>
      </c>
      <c r="T28" t="n">
        <v>36922.29</v>
      </c>
      <c r="U28" t="n">
        <v>0.42</v>
      </c>
      <c r="V28" t="n">
        <v>0.8100000000000001</v>
      </c>
      <c r="W28" t="n">
        <v>2.79</v>
      </c>
      <c r="X28" t="n">
        <v>2.28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3.7916</v>
      </c>
      <c r="E29" t="n">
        <v>26.37</v>
      </c>
      <c r="F29" t="n">
        <v>19.77</v>
      </c>
      <c r="G29" t="n">
        <v>16.7</v>
      </c>
      <c r="H29" t="n">
        <v>0.21</v>
      </c>
      <c r="I29" t="n">
        <v>71</v>
      </c>
      <c r="J29" t="n">
        <v>278.46</v>
      </c>
      <c r="K29" t="n">
        <v>60.56</v>
      </c>
      <c r="L29" t="n">
        <v>3.25</v>
      </c>
      <c r="M29" t="n">
        <v>69</v>
      </c>
      <c r="N29" t="n">
        <v>74.66</v>
      </c>
      <c r="O29" t="n">
        <v>34577.92</v>
      </c>
      <c r="P29" t="n">
        <v>316.76</v>
      </c>
      <c r="Q29" t="n">
        <v>3033.92</v>
      </c>
      <c r="R29" t="n">
        <v>126.04</v>
      </c>
      <c r="S29" t="n">
        <v>56.78</v>
      </c>
      <c r="T29" t="n">
        <v>32551.79</v>
      </c>
      <c r="U29" t="n">
        <v>0.45</v>
      </c>
      <c r="V29" t="n">
        <v>0.82</v>
      </c>
      <c r="W29" t="n">
        <v>2.77</v>
      </c>
      <c r="X29" t="n">
        <v>2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3.8589</v>
      </c>
      <c r="E30" t="n">
        <v>25.91</v>
      </c>
      <c r="F30" t="n">
        <v>19.62</v>
      </c>
      <c r="G30" t="n">
        <v>18.11</v>
      </c>
      <c r="H30" t="n">
        <v>0.22</v>
      </c>
      <c r="I30" t="n">
        <v>65</v>
      </c>
      <c r="J30" t="n">
        <v>278.95</v>
      </c>
      <c r="K30" t="n">
        <v>60.56</v>
      </c>
      <c r="L30" t="n">
        <v>3.5</v>
      </c>
      <c r="M30" t="n">
        <v>63</v>
      </c>
      <c r="N30" t="n">
        <v>74.90000000000001</v>
      </c>
      <c r="O30" t="n">
        <v>34638.36</v>
      </c>
      <c r="P30" t="n">
        <v>312.2</v>
      </c>
      <c r="Q30" t="n">
        <v>3033.54</v>
      </c>
      <c r="R30" t="n">
        <v>121.01</v>
      </c>
      <c r="S30" t="n">
        <v>56.78</v>
      </c>
      <c r="T30" t="n">
        <v>30067.57</v>
      </c>
      <c r="U30" t="n">
        <v>0.47</v>
      </c>
      <c r="V30" t="n">
        <v>0.82</v>
      </c>
      <c r="W30" t="n">
        <v>2.76</v>
      </c>
      <c r="X30" t="n">
        <v>1.85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3.9212</v>
      </c>
      <c r="E31" t="n">
        <v>25.5</v>
      </c>
      <c r="F31" t="n">
        <v>19.47</v>
      </c>
      <c r="G31" t="n">
        <v>19.47</v>
      </c>
      <c r="H31" t="n">
        <v>0.24</v>
      </c>
      <c r="I31" t="n">
        <v>60</v>
      </c>
      <c r="J31" t="n">
        <v>279.44</v>
      </c>
      <c r="K31" t="n">
        <v>60.56</v>
      </c>
      <c r="L31" t="n">
        <v>3.75</v>
      </c>
      <c r="M31" t="n">
        <v>58</v>
      </c>
      <c r="N31" t="n">
        <v>75.14</v>
      </c>
      <c r="O31" t="n">
        <v>34698.9</v>
      </c>
      <c r="P31" t="n">
        <v>307.07</v>
      </c>
      <c r="Q31" t="n">
        <v>3033.61</v>
      </c>
      <c r="R31" t="n">
        <v>116.39</v>
      </c>
      <c r="S31" t="n">
        <v>56.78</v>
      </c>
      <c r="T31" t="n">
        <v>27782.61</v>
      </c>
      <c r="U31" t="n">
        <v>0.49</v>
      </c>
      <c r="V31" t="n">
        <v>0.83</v>
      </c>
      <c r="W31" t="n">
        <v>2.75</v>
      </c>
      <c r="X31" t="n">
        <v>1.7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3.9863</v>
      </c>
      <c r="E32" t="n">
        <v>25.09</v>
      </c>
      <c r="F32" t="n">
        <v>19.31</v>
      </c>
      <c r="G32" t="n">
        <v>21.07</v>
      </c>
      <c r="H32" t="n">
        <v>0.25</v>
      </c>
      <c r="I32" t="n">
        <v>55</v>
      </c>
      <c r="J32" t="n">
        <v>279.94</v>
      </c>
      <c r="K32" t="n">
        <v>60.56</v>
      </c>
      <c r="L32" t="n">
        <v>4</v>
      </c>
      <c r="M32" t="n">
        <v>53</v>
      </c>
      <c r="N32" t="n">
        <v>75.38</v>
      </c>
      <c r="O32" t="n">
        <v>34759.54</v>
      </c>
      <c r="P32" t="n">
        <v>301.34</v>
      </c>
      <c r="Q32" t="n">
        <v>3033.68</v>
      </c>
      <c r="R32" t="n">
        <v>111.29</v>
      </c>
      <c r="S32" t="n">
        <v>56.78</v>
      </c>
      <c r="T32" t="n">
        <v>25257.73</v>
      </c>
      <c r="U32" t="n">
        <v>0.51</v>
      </c>
      <c r="V32" t="n">
        <v>0.84</v>
      </c>
      <c r="W32" t="n">
        <v>2.74</v>
      </c>
      <c r="X32" t="n">
        <v>1.55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4.022</v>
      </c>
      <c r="E33" t="n">
        <v>24.86</v>
      </c>
      <c r="F33" t="n">
        <v>19.25</v>
      </c>
      <c r="G33" t="n">
        <v>22.21</v>
      </c>
      <c r="H33" t="n">
        <v>0.27</v>
      </c>
      <c r="I33" t="n">
        <v>52</v>
      </c>
      <c r="J33" t="n">
        <v>280.43</v>
      </c>
      <c r="K33" t="n">
        <v>60.56</v>
      </c>
      <c r="L33" t="n">
        <v>4.25</v>
      </c>
      <c r="M33" t="n">
        <v>50</v>
      </c>
      <c r="N33" t="n">
        <v>75.62</v>
      </c>
      <c r="O33" t="n">
        <v>34820.27</v>
      </c>
      <c r="P33" t="n">
        <v>299.15</v>
      </c>
      <c r="Q33" t="n">
        <v>3033.47</v>
      </c>
      <c r="R33" t="n">
        <v>108.79</v>
      </c>
      <c r="S33" t="n">
        <v>56.78</v>
      </c>
      <c r="T33" t="n">
        <v>24020.42</v>
      </c>
      <c r="U33" t="n">
        <v>0.52</v>
      </c>
      <c r="V33" t="n">
        <v>0.84</v>
      </c>
      <c r="W33" t="n">
        <v>2.75</v>
      </c>
      <c r="X33" t="n">
        <v>1.48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4.0797</v>
      </c>
      <c r="E34" t="n">
        <v>24.51</v>
      </c>
      <c r="F34" t="n">
        <v>19.1</v>
      </c>
      <c r="G34" t="n">
        <v>23.88</v>
      </c>
      <c r="H34" t="n">
        <v>0.29</v>
      </c>
      <c r="I34" t="n">
        <v>48</v>
      </c>
      <c r="J34" t="n">
        <v>280.92</v>
      </c>
      <c r="K34" t="n">
        <v>60.56</v>
      </c>
      <c r="L34" t="n">
        <v>4.5</v>
      </c>
      <c r="M34" t="n">
        <v>46</v>
      </c>
      <c r="N34" t="n">
        <v>75.87</v>
      </c>
      <c r="O34" t="n">
        <v>34881.09</v>
      </c>
      <c r="P34" t="n">
        <v>293.82</v>
      </c>
      <c r="Q34" t="n">
        <v>3033.62</v>
      </c>
      <c r="R34" t="n">
        <v>104.59</v>
      </c>
      <c r="S34" t="n">
        <v>56.78</v>
      </c>
      <c r="T34" t="n">
        <v>21940.25</v>
      </c>
      <c r="U34" t="n">
        <v>0.54</v>
      </c>
      <c r="V34" t="n">
        <v>0.84</v>
      </c>
      <c r="W34" t="n">
        <v>2.73</v>
      </c>
      <c r="X34" t="n">
        <v>1.34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4.1164</v>
      </c>
      <c r="E35" t="n">
        <v>24.29</v>
      </c>
      <c r="F35" t="n">
        <v>19.04</v>
      </c>
      <c r="G35" t="n">
        <v>25.39</v>
      </c>
      <c r="H35" t="n">
        <v>0.3</v>
      </c>
      <c r="I35" t="n">
        <v>45</v>
      </c>
      <c r="J35" t="n">
        <v>281.41</v>
      </c>
      <c r="K35" t="n">
        <v>60.56</v>
      </c>
      <c r="L35" t="n">
        <v>4.75</v>
      </c>
      <c r="M35" t="n">
        <v>43</v>
      </c>
      <c r="N35" t="n">
        <v>76.11</v>
      </c>
      <c r="O35" t="n">
        <v>34942.02</v>
      </c>
      <c r="P35" t="n">
        <v>289.66</v>
      </c>
      <c r="Q35" t="n">
        <v>3033.59</v>
      </c>
      <c r="R35" t="n">
        <v>102.4</v>
      </c>
      <c r="S35" t="n">
        <v>56.78</v>
      </c>
      <c r="T35" t="n">
        <v>20863.56</v>
      </c>
      <c r="U35" t="n">
        <v>0.55</v>
      </c>
      <c r="V35" t="n">
        <v>0.85</v>
      </c>
      <c r="W35" t="n">
        <v>2.73</v>
      </c>
      <c r="X35" t="n">
        <v>1.28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4.1628</v>
      </c>
      <c r="E36" t="n">
        <v>24.02</v>
      </c>
      <c r="F36" t="n">
        <v>18.93</v>
      </c>
      <c r="G36" t="n">
        <v>27.04</v>
      </c>
      <c r="H36" t="n">
        <v>0.32</v>
      </c>
      <c r="I36" t="n">
        <v>42</v>
      </c>
      <c r="J36" t="n">
        <v>281.91</v>
      </c>
      <c r="K36" t="n">
        <v>60.56</v>
      </c>
      <c r="L36" t="n">
        <v>5</v>
      </c>
      <c r="M36" t="n">
        <v>40</v>
      </c>
      <c r="N36" t="n">
        <v>76.34999999999999</v>
      </c>
      <c r="O36" t="n">
        <v>35003.04</v>
      </c>
      <c r="P36" t="n">
        <v>284.86</v>
      </c>
      <c r="Q36" t="n">
        <v>3033.68</v>
      </c>
      <c r="R36" t="n">
        <v>98.83</v>
      </c>
      <c r="S36" t="n">
        <v>56.78</v>
      </c>
      <c r="T36" t="n">
        <v>19094.71</v>
      </c>
      <c r="U36" t="n">
        <v>0.57</v>
      </c>
      <c r="V36" t="n">
        <v>0.85</v>
      </c>
      <c r="W36" t="n">
        <v>2.72</v>
      </c>
      <c r="X36" t="n">
        <v>1.16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4.1873</v>
      </c>
      <c r="E37" t="n">
        <v>23.88</v>
      </c>
      <c r="F37" t="n">
        <v>18.89</v>
      </c>
      <c r="G37" t="n">
        <v>28.34</v>
      </c>
      <c r="H37" t="n">
        <v>0.33</v>
      </c>
      <c r="I37" t="n">
        <v>40</v>
      </c>
      <c r="J37" t="n">
        <v>282.4</v>
      </c>
      <c r="K37" t="n">
        <v>60.56</v>
      </c>
      <c r="L37" t="n">
        <v>5.25</v>
      </c>
      <c r="M37" t="n">
        <v>38</v>
      </c>
      <c r="N37" t="n">
        <v>76.59999999999999</v>
      </c>
      <c r="O37" t="n">
        <v>35064.15</v>
      </c>
      <c r="P37" t="n">
        <v>281.73</v>
      </c>
      <c r="Q37" t="n">
        <v>3033.54</v>
      </c>
      <c r="R37" t="n">
        <v>97.81</v>
      </c>
      <c r="S37" t="n">
        <v>56.78</v>
      </c>
      <c r="T37" t="n">
        <v>18591.45</v>
      </c>
      <c r="U37" t="n">
        <v>0.58</v>
      </c>
      <c r="V37" t="n">
        <v>0.85</v>
      </c>
      <c r="W37" t="n">
        <v>2.71</v>
      </c>
      <c r="X37" t="n">
        <v>1.13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4.2154</v>
      </c>
      <c r="E38" t="n">
        <v>23.72</v>
      </c>
      <c r="F38" t="n">
        <v>18.84</v>
      </c>
      <c r="G38" t="n">
        <v>29.74</v>
      </c>
      <c r="H38" t="n">
        <v>0.35</v>
      </c>
      <c r="I38" t="n">
        <v>38</v>
      </c>
      <c r="J38" t="n">
        <v>282.9</v>
      </c>
      <c r="K38" t="n">
        <v>60.56</v>
      </c>
      <c r="L38" t="n">
        <v>5.5</v>
      </c>
      <c r="M38" t="n">
        <v>36</v>
      </c>
      <c r="N38" t="n">
        <v>76.84999999999999</v>
      </c>
      <c r="O38" t="n">
        <v>35125.37</v>
      </c>
      <c r="P38" t="n">
        <v>277.71</v>
      </c>
      <c r="Q38" t="n">
        <v>3033.73</v>
      </c>
      <c r="R38" t="n">
        <v>95.79000000000001</v>
      </c>
      <c r="S38" t="n">
        <v>56.78</v>
      </c>
      <c r="T38" t="n">
        <v>17590.74</v>
      </c>
      <c r="U38" t="n">
        <v>0.59</v>
      </c>
      <c r="V38" t="n">
        <v>0.86</v>
      </c>
      <c r="W38" t="n">
        <v>2.71</v>
      </c>
      <c r="X38" t="n">
        <v>1.07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4.2423</v>
      </c>
      <c r="E39" t="n">
        <v>23.57</v>
      </c>
      <c r="F39" t="n">
        <v>18.79</v>
      </c>
      <c r="G39" t="n">
        <v>31.32</v>
      </c>
      <c r="H39" t="n">
        <v>0.36</v>
      </c>
      <c r="I39" t="n">
        <v>36</v>
      </c>
      <c r="J39" t="n">
        <v>283.4</v>
      </c>
      <c r="K39" t="n">
        <v>60.56</v>
      </c>
      <c r="L39" t="n">
        <v>5.75</v>
      </c>
      <c r="M39" t="n">
        <v>34</v>
      </c>
      <c r="N39" t="n">
        <v>77.09</v>
      </c>
      <c r="O39" t="n">
        <v>35186.68</v>
      </c>
      <c r="P39" t="n">
        <v>275.13</v>
      </c>
      <c r="Q39" t="n">
        <v>3033.54</v>
      </c>
      <c r="R39" t="n">
        <v>94.42</v>
      </c>
      <c r="S39" t="n">
        <v>56.78</v>
      </c>
      <c r="T39" t="n">
        <v>16916.65</v>
      </c>
      <c r="U39" t="n">
        <v>0.6</v>
      </c>
      <c r="V39" t="n">
        <v>0.86</v>
      </c>
      <c r="W39" t="n">
        <v>2.71</v>
      </c>
      <c r="X39" t="n">
        <v>1.03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4.2745</v>
      </c>
      <c r="E40" t="n">
        <v>23.39</v>
      </c>
      <c r="F40" t="n">
        <v>18.72</v>
      </c>
      <c r="G40" t="n">
        <v>33.03</v>
      </c>
      <c r="H40" t="n">
        <v>0.38</v>
      </c>
      <c r="I40" t="n">
        <v>34</v>
      </c>
      <c r="J40" t="n">
        <v>283.9</v>
      </c>
      <c r="K40" t="n">
        <v>60.56</v>
      </c>
      <c r="L40" t="n">
        <v>6</v>
      </c>
      <c r="M40" t="n">
        <v>32</v>
      </c>
      <c r="N40" t="n">
        <v>77.34</v>
      </c>
      <c r="O40" t="n">
        <v>35248.1</v>
      </c>
      <c r="P40" t="n">
        <v>271.52</v>
      </c>
      <c r="Q40" t="n">
        <v>3033.72</v>
      </c>
      <c r="R40" t="n">
        <v>91.70999999999999</v>
      </c>
      <c r="S40" t="n">
        <v>56.78</v>
      </c>
      <c r="T40" t="n">
        <v>15573.55</v>
      </c>
      <c r="U40" t="n">
        <v>0.62</v>
      </c>
      <c r="V40" t="n">
        <v>0.86</v>
      </c>
      <c r="W40" t="n">
        <v>2.71</v>
      </c>
      <c r="X40" t="n">
        <v>0.95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4.307</v>
      </c>
      <c r="E41" t="n">
        <v>23.22</v>
      </c>
      <c r="F41" t="n">
        <v>18.65</v>
      </c>
      <c r="G41" t="n">
        <v>34.96</v>
      </c>
      <c r="H41" t="n">
        <v>0.39</v>
      </c>
      <c r="I41" t="n">
        <v>32</v>
      </c>
      <c r="J41" t="n">
        <v>284.4</v>
      </c>
      <c r="K41" t="n">
        <v>60.56</v>
      </c>
      <c r="L41" t="n">
        <v>6.25</v>
      </c>
      <c r="M41" t="n">
        <v>30</v>
      </c>
      <c r="N41" t="n">
        <v>77.59</v>
      </c>
      <c r="O41" t="n">
        <v>35309.61</v>
      </c>
      <c r="P41" t="n">
        <v>267.42</v>
      </c>
      <c r="Q41" t="n">
        <v>3033.57</v>
      </c>
      <c r="R41" t="n">
        <v>89.65000000000001</v>
      </c>
      <c r="S41" t="n">
        <v>56.78</v>
      </c>
      <c r="T41" t="n">
        <v>14551.02</v>
      </c>
      <c r="U41" t="n">
        <v>0.63</v>
      </c>
      <c r="V41" t="n">
        <v>0.87</v>
      </c>
      <c r="W41" t="n">
        <v>2.7</v>
      </c>
      <c r="X41" t="n">
        <v>0.88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4.3358</v>
      </c>
      <c r="E42" t="n">
        <v>23.06</v>
      </c>
      <c r="F42" t="n">
        <v>18.6</v>
      </c>
      <c r="G42" t="n">
        <v>37.19</v>
      </c>
      <c r="H42" t="n">
        <v>0.41</v>
      </c>
      <c r="I42" t="n">
        <v>30</v>
      </c>
      <c r="J42" t="n">
        <v>284.89</v>
      </c>
      <c r="K42" t="n">
        <v>60.56</v>
      </c>
      <c r="L42" t="n">
        <v>6.5</v>
      </c>
      <c r="M42" t="n">
        <v>28</v>
      </c>
      <c r="N42" t="n">
        <v>77.84</v>
      </c>
      <c r="O42" t="n">
        <v>35371.22</v>
      </c>
      <c r="P42" t="n">
        <v>262.65</v>
      </c>
      <c r="Q42" t="n">
        <v>3033.54</v>
      </c>
      <c r="R42" t="n">
        <v>87.68000000000001</v>
      </c>
      <c r="S42" t="n">
        <v>56.78</v>
      </c>
      <c r="T42" t="n">
        <v>13576.81</v>
      </c>
      <c r="U42" t="n">
        <v>0.65</v>
      </c>
      <c r="V42" t="n">
        <v>0.87</v>
      </c>
      <c r="W42" t="n">
        <v>2.71</v>
      </c>
      <c r="X42" t="n">
        <v>0.83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4.3521</v>
      </c>
      <c r="E43" t="n">
        <v>22.98</v>
      </c>
      <c r="F43" t="n">
        <v>18.56</v>
      </c>
      <c r="G43" t="n">
        <v>38.4</v>
      </c>
      <c r="H43" t="n">
        <v>0.42</v>
      </c>
      <c r="I43" t="n">
        <v>29</v>
      </c>
      <c r="J43" t="n">
        <v>285.39</v>
      </c>
      <c r="K43" t="n">
        <v>60.56</v>
      </c>
      <c r="L43" t="n">
        <v>6.75</v>
      </c>
      <c r="M43" t="n">
        <v>27</v>
      </c>
      <c r="N43" t="n">
        <v>78.09</v>
      </c>
      <c r="O43" t="n">
        <v>35432.93</v>
      </c>
      <c r="P43" t="n">
        <v>260.1</v>
      </c>
      <c r="Q43" t="n">
        <v>3033.68</v>
      </c>
      <c r="R43" t="n">
        <v>86.93000000000001</v>
      </c>
      <c r="S43" t="n">
        <v>56.78</v>
      </c>
      <c r="T43" t="n">
        <v>13209.56</v>
      </c>
      <c r="U43" t="n">
        <v>0.65</v>
      </c>
      <c r="V43" t="n">
        <v>0.87</v>
      </c>
      <c r="W43" t="n">
        <v>2.69</v>
      </c>
      <c r="X43" t="n">
        <v>0.8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4.3628</v>
      </c>
      <c r="E44" t="n">
        <v>22.92</v>
      </c>
      <c r="F44" t="n">
        <v>18.56</v>
      </c>
      <c r="G44" t="n">
        <v>39.77</v>
      </c>
      <c r="H44" t="n">
        <v>0.44</v>
      </c>
      <c r="I44" t="n">
        <v>28</v>
      </c>
      <c r="J44" t="n">
        <v>285.9</v>
      </c>
      <c r="K44" t="n">
        <v>60.56</v>
      </c>
      <c r="L44" t="n">
        <v>7</v>
      </c>
      <c r="M44" t="n">
        <v>26</v>
      </c>
      <c r="N44" t="n">
        <v>78.34</v>
      </c>
      <c r="O44" t="n">
        <v>35494.74</v>
      </c>
      <c r="P44" t="n">
        <v>255.76</v>
      </c>
      <c r="Q44" t="n">
        <v>3033.46</v>
      </c>
      <c r="R44" t="n">
        <v>86.70999999999999</v>
      </c>
      <c r="S44" t="n">
        <v>56.78</v>
      </c>
      <c r="T44" t="n">
        <v>13101.29</v>
      </c>
      <c r="U44" t="n">
        <v>0.65</v>
      </c>
      <c r="V44" t="n">
        <v>0.87</v>
      </c>
      <c r="W44" t="n">
        <v>2.7</v>
      </c>
      <c r="X44" t="n">
        <v>0.79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4.3964</v>
      </c>
      <c r="E45" t="n">
        <v>22.75</v>
      </c>
      <c r="F45" t="n">
        <v>18.49</v>
      </c>
      <c r="G45" t="n">
        <v>42.66</v>
      </c>
      <c r="H45" t="n">
        <v>0.45</v>
      </c>
      <c r="I45" t="n">
        <v>26</v>
      </c>
      <c r="J45" t="n">
        <v>286.4</v>
      </c>
      <c r="K45" t="n">
        <v>60.56</v>
      </c>
      <c r="L45" t="n">
        <v>7.25</v>
      </c>
      <c r="M45" t="n">
        <v>24</v>
      </c>
      <c r="N45" t="n">
        <v>78.59</v>
      </c>
      <c r="O45" t="n">
        <v>35556.78</v>
      </c>
      <c r="P45" t="n">
        <v>251.21</v>
      </c>
      <c r="Q45" t="n">
        <v>3033.52</v>
      </c>
      <c r="R45" t="n">
        <v>84.17</v>
      </c>
      <c r="S45" t="n">
        <v>56.78</v>
      </c>
      <c r="T45" t="n">
        <v>11840.35</v>
      </c>
      <c r="U45" t="n">
        <v>0.67</v>
      </c>
      <c r="V45" t="n">
        <v>0.87</v>
      </c>
      <c r="W45" t="n">
        <v>2.7</v>
      </c>
      <c r="X45" t="n">
        <v>0.72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4.4111</v>
      </c>
      <c r="E46" t="n">
        <v>22.67</v>
      </c>
      <c r="F46" t="n">
        <v>18.46</v>
      </c>
      <c r="G46" t="n">
        <v>44.31</v>
      </c>
      <c r="H46" t="n">
        <v>0.47</v>
      </c>
      <c r="I46" t="n">
        <v>25</v>
      </c>
      <c r="J46" t="n">
        <v>286.9</v>
      </c>
      <c r="K46" t="n">
        <v>60.56</v>
      </c>
      <c r="L46" t="n">
        <v>7.5</v>
      </c>
      <c r="M46" t="n">
        <v>19</v>
      </c>
      <c r="N46" t="n">
        <v>78.84999999999999</v>
      </c>
      <c r="O46" t="n">
        <v>35618.8</v>
      </c>
      <c r="P46" t="n">
        <v>247.68</v>
      </c>
      <c r="Q46" t="n">
        <v>3033.45</v>
      </c>
      <c r="R46" t="n">
        <v>83.53</v>
      </c>
      <c r="S46" t="n">
        <v>56.78</v>
      </c>
      <c r="T46" t="n">
        <v>11525.73</v>
      </c>
      <c r="U46" t="n">
        <v>0.68</v>
      </c>
      <c r="V46" t="n">
        <v>0.87</v>
      </c>
      <c r="W46" t="n">
        <v>2.7</v>
      </c>
      <c r="X46" t="n">
        <v>0.7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4.4108</v>
      </c>
      <c r="E47" t="n">
        <v>22.67</v>
      </c>
      <c r="F47" t="n">
        <v>18.46</v>
      </c>
      <c r="G47" t="n">
        <v>44.32</v>
      </c>
      <c r="H47" t="n">
        <v>0.48</v>
      </c>
      <c r="I47" t="n">
        <v>25</v>
      </c>
      <c r="J47" t="n">
        <v>287.41</v>
      </c>
      <c r="K47" t="n">
        <v>60.56</v>
      </c>
      <c r="L47" t="n">
        <v>7.75</v>
      </c>
      <c r="M47" t="n">
        <v>14</v>
      </c>
      <c r="N47" t="n">
        <v>79.09999999999999</v>
      </c>
      <c r="O47" t="n">
        <v>35680.92</v>
      </c>
      <c r="P47" t="n">
        <v>247.63</v>
      </c>
      <c r="Q47" t="n">
        <v>3033.63</v>
      </c>
      <c r="R47" t="n">
        <v>83.2</v>
      </c>
      <c r="S47" t="n">
        <v>56.78</v>
      </c>
      <c r="T47" t="n">
        <v>11362.6</v>
      </c>
      <c r="U47" t="n">
        <v>0.68</v>
      </c>
      <c r="V47" t="n">
        <v>0.87</v>
      </c>
      <c r="W47" t="n">
        <v>2.71</v>
      </c>
      <c r="X47" t="n">
        <v>0.7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4.4253</v>
      </c>
      <c r="E48" t="n">
        <v>22.6</v>
      </c>
      <c r="F48" t="n">
        <v>18.44</v>
      </c>
      <c r="G48" t="n">
        <v>46.11</v>
      </c>
      <c r="H48" t="n">
        <v>0.49</v>
      </c>
      <c r="I48" t="n">
        <v>24</v>
      </c>
      <c r="J48" t="n">
        <v>287.91</v>
      </c>
      <c r="K48" t="n">
        <v>60.56</v>
      </c>
      <c r="L48" t="n">
        <v>8</v>
      </c>
      <c r="M48" t="n">
        <v>9</v>
      </c>
      <c r="N48" t="n">
        <v>79.36</v>
      </c>
      <c r="O48" t="n">
        <v>35743.15</v>
      </c>
      <c r="P48" t="n">
        <v>243.91</v>
      </c>
      <c r="Q48" t="n">
        <v>3033.57</v>
      </c>
      <c r="R48" t="n">
        <v>82.34</v>
      </c>
      <c r="S48" t="n">
        <v>56.78</v>
      </c>
      <c r="T48" t="n">
        <v>10936.44</v>
      </c>
      <c r="U48" t="n">
        <v>0.6899999999999999</v>
      </c>
      <c r="V48" t="n">
        <v>0.87</v>
      </c>
      <c r="W48" t="n">
        <v>2.71</v>
      </c>
      <c r="X48" t="n">
        <v>0.68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4.4395</v>
      </c>
      <c r="E49" t="n">
        <v>22.53</v>
      </c>
      <c r="F49" t="n">
        <v>18.42</v>
      </c>
      <c r="G49" t="n">
        <v>48.06</v>
      </c>
      <c r="H49" t="n">
        <v>0.51</v>
      </c>
      <c r="I49" t="n">
        <v>23</v>
      </c>
      <c r="J49" t="n">
        <v>288.42</v>
      </c>
      <c r="K49" t="n">
        <v>60.56</v>
      </c>
      <c r="L49" t="n">
        <v>8.25</v>
      </c>
      <c r="M49" t="n">
        <v>5</v>
      </c>
      <c r="N49" t="n">
        <v>79.61</v>
      </c>
      <c r="O49" t="n">
        <v>35805.48</v>
      </c>
      <c r="P49" t="n">
        <v>243.71</v>
      </c>
      <c r="Q49" t="n">
        <v>3033.62</v>
      </c>
      <c r="R49" t="n">
        <v>81.7</v>
      </c>
      <c r="S49" t="n">
        <v>56.78</v>
      </c>
      <c r="T49" t="n">
        <v>10625.11</v>
      </c>
      <c r="U49" t="n">
        <v>0.6899999999999999</v>
      </c>
      <c r="V49" t="n">
        <v>0.88</v>
      </c>
      <c r="W49" t="n">
        <v>2.71</v>
      </c>
      <c r="X49" t="n">
        <v>0.66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4.442</v>
      </c>
      <c r="E50" t="n">
        <v>22.51</v>
      </c>
      <c r="F50" t="n">
        <v>18.41</v>
      </c>
      <c r="G50" t="n">
        <v>48.03</v>
      </c>
      <c r="H50" t="n">
        <v>0.52</v>
      </c>
      <c r="I50" t="n">
        <v>23</v>
      </c>
      <c r="J50" t="n">
        <v>288.92</v>
      </c>
      <c r="K50" t="n">
        <v>60.56</v>
      </c>
      <c r="L50" t="n">
        <v>8.5</v>
      </c>
      <c r="M50" t="n">
        <v>1</v>
      </c>
      <c r="N50" t="n">
        <v>79.87</v>
      </c>
      <c r="O50" t="n">
        <v>35867.91</v>
      </c>
      <c r="P50" t="n">
        <v>243.67</v>
      </c>
      <c r="Q50" t="n">
        <v>3033.65</v>
      </c>
      <c r="R50" t="n">
        <v>80.98</v>
      </c>
      <c r="S50" t="n">
        <v>56.78</v>
      </c>
      <c r="T50" t="n">
        <v>10263.72</v>
      </c>
      <c r="U50" t="n">
        <v>0.7</v>
      </c>
      <c r="V50" t="n">
        <v>0.88</v>
      </c>
      <c r="W50" t="n">
        <v>2.71</v>
      </c>
      <c r="X50" t="n">
        <v>0.64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4.4424</v>
      </c>
      <c r="E51" t="n">
        <v>22.51</v>
      </c>
      <c r="F51" t="n">
        <v>18.41</v>
      </c>
      <c r="G51" t="n">
        <v>48.02</v>
      </c>
      <c r="H51" t="n">
        <v>0.54</v>
      </c>
      <c r="I51" t="n">
        <v>23</v>
      </c>
      <c r="J51" t="n">
        <v>289.43</v>
      </c>
      <c r="K51" t="n">
        <v>60.56</v>
      </c>
      <c r="L51" t="n">
        <v>8.75</v>
      </c>
      <c r="M51" t="n">
        <v>0</v>
      </c>
      <c r="N51" t="n">
        <v>80.12</v>
      </c>
      <c r="O51" t="n">
        <v>35930.44</v>
      </c>
      <c r="P51" t="n">
        <v>243.76</v>
      </c>
      <c r="Q51" t="n">
        <v>3033.65</v>
      </c>
      <c r="R51" t="n">
        <v>80.91</v>
      </c>
      <c r="S51" t="n">
        <v>56.78</v>
      </c>
      <c r="T51" t="n">
        <v>10225.78</v>
      </c>
      <c r="U51" t="n">
        <v>0.7</v>
      </c>
      <c r="V51" t="n">
        <v>0.88</v>
      </c>
      <c r="W51" t="n">
        <v>2.71</v>
      </c>
      <c r="X51" t="n">
        <v>0.64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4.0099</v>
      </c>
      <c r="E52" t="n">
        <v>24.94</v>
      </c>
      <c r="F52" t="n">
        <v>20.94</v>
      </c>
      <c r="G52" t="n">
        <v>11.53</v>
      </c>
      <c r="H52" t="n">
        <v>0.2</v>
      </c>
      <c r="I52" t="n">
        <v>109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149.04</v>
      </c>
      <c r="Q52" t="n">
        <v>3033.77</v>
      </c>
      <c r="R52" t="n">
        <v>164.11</v>
      </c>
      <c r="S52" t="n">
        <v>56.78</v>
      </c>
      <c r="T52" t="n">
        <v>51400.01</v>
      </c>
      <c r="U52" t="n">
        <v>0.35</v>
      </c>
      <c r="V52" t="n">
        <v>0.77</v>
      </c>
      <c r="W52" t="n">
        <v>2.84</v>
      </c>
      <c r="X52" t="n">
        <v>3.17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4.2145</v>
      </c>
      <c r="E53" t="n">
        <v>23.73</v>
      </c>
      <c r="F53" t="n">
        <v>20.22</v>
      </c>
      <c r="G53" t="n">
        <v>14.62</v>
      </c>
      <c r="H53" t="n">
        <v>0.24</v>
      </c>
      <c r="I53" t="n">
        <v>83</v>
      </c>
      <c r="J53" t="n">
        <v>90.18000000000001</v>
      </c>
      <c r="K53" t="n">
        <v>37.55</v>
      </c>
      <c r="L53" t="n">
        <v>1.25</v>
      </c>
      <c r="M53" t="n">
        <v>35</v>
      </c>
      <c r="N53" t="n">
        <v>11.37</v>
      </c>
      <c r="O53" t="n">
        <v>11355.7</v>
      </c>
      <c r="P53" t="n">
        <v>135.76</v>
      </c>
      <c r="Q53" t="n">
        <v>3033.86</v>
      </c>
      <c r="R53" t="n">
        <v>138.24</v>
      </c>
      <c r="S53" t="n">
        <v>56.78</v>
      </c>
      <c r="T53" t="n">
        <v>38591.62</v>
      </c>
      <c r="U53" t="n">
        <v>0.41</v>
      </c>
      <c r="V53" t="n">
        <v>0.8</v>
      </c>
      <c r="W53" t="n">
        <v>2.86</v>
      </c>
      <c r="X53" t="n">
        <v>2.45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4.2674</v>
      </c>
      <c r="E54" t="n">
        <v>23.43</v>
      </c>
      <c r="F54" t="n">
        <v>20.04</v>
      </c>
      <c r="G54" t="n">
        <v>15.61</v>
      </c>
      <c r="H54" t="n">
        <v>0.29</v>
      </c>
      <c r="I54" t="n">
        <v>77</v>
      </c>
      <c r="J54" t="n">
        <v>90.48</v>
      </c>
      <c r="K54" t="n">
        <v>37.55</v>
      </c>
      <c r="L54" t="n">
        <v>1.5</v>
      </c>
      <c r="M54" t="n">
        <v>2</v>
      </c>
      <c r="N54" t="n">
        <v>11.43</v>
      </c>
      <c r="O54" t="n">
        <v>11393.43</v>
      </c>
      <c r="P54" t="n">
        <v>132.22</v>
      </c>
      <c r="Q54" t="n">
        <v>3034.05</v>
      </c>
      <c r="R54" t="n">
        <v>131.73</v>
      </c>
      <c r="S54" t="n">
        <v>56.78</v>
      </c>
      <c r="T54" t="n">
        <v>35369.71</v>
      </c>
      <c r="U54" t="n">
        <v>0.43</v>
      </c>
      <c r="V54" t="n">
        <v>0.8100000000000001</v>
      </c>
      <c r="W54" t="n">
        <v>2.87</v>
      </c>
      <c r="X54" t="n">
        <v>2.27</v>
      </c>
      <c r="Y54" t="n">
        <v>1</v>
      </c>
      <c r="Z54" t="n">
        <v>10</v>
      </c>
    </row>
    <row r="55">
      <c r="A55" t="n">
        <v>3</v>
      </c>
      <c r="B55" t="n">
        <v>40</v>
      </c>
      <c r="C55" t="inlineStr">
        <is>
          <t xml:space="preserve">CONCLUIDO	</t>
        </is>
      </c>
      <c r="D55" t="n">
        <v>4.2675</v>
      </c>
      <c r="E55" t="n">
        <v>23.43</v>
      </c>
      <c r="F55" t="n">
        <v>20.04</v>
      </c>
      <c r="G55" t="n">
        <v>15.61</v>
      </c>
      <c r="H55" t="n">
        <v>0.34</v>
      </c>
      <c r="I55" t="n">
        <v>77</v>
      </c>
      <c r="J55" t="n">
        <v>90.79000000000001</v>
      </c>
      <c r="K55" t="n">
        <v>37.55</v>
      </c>
      <c r="L55" t="n">
        <v>1.75</v>
      </c>
      <c r="M55" t="n">
        <v>0</v>
      </c>
      <c r="N55" t="n">
        <v>11.49</v>
      </c>
      <c r="O55" t="n">
        <v>11431.19</v>
      </c>
      <c r="P55" t="n">
        <v>132.55</v>
      </c>
      <c r="Q55" t="n">
        <v>3033.94</v>
      </c>
      <c r="R55" t="n">
        <v>131.79</v>
      </c>
      <c r="S55" t="n">
        <v>56.78</v>
      </c>
      <c r="T55" t="n">
        <v>35395.88</v>
      </c>
      <c r="U55" t="n">
        <v>0.43</v>
      </c>
      <c r="V55" t="n">
        <v>0.8100000000000001</v>
      </c>
      <c r="W55" t="n">
        <v>2.87</v>
      </c>
      <c r="X55" t="n">
        <v>2.27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2.2379</v>
      </c>
      <c r="E56" t="n">
        <v>44.68</v>
      </c>
      <c r="F56" t="n">
        <v>27.19</v>
      </c>
      <c r="G56" t="n">
        <v>5.23</v>
      </c>
      <c r="H56" t="n">
        <v>0.07000000000000001</v>
      </c>
      <c r="I56" t="n">
        <v>312</v>
      </c>
      <c r="J56" t="n">
        <v>242.64</v>
      </c>
      <c r="K56" t="n">
        <v>58.47</v>
      </c>
      <c r="L56" t="n">
        <v>1</v>
      </c>
      <c r="M56" t="n">
        <v>310</v>
      </c>
      <c r="N56" t="n">
        <v>58.17</v>
      </c>
      <c r="O56" t="n">
        <v>30160.1</v>
      </c>
      <c r="P56" t="n">
        <v>429.22</v>
      </c>
      <c r="Q56" t="n">
        <v>3034.53</v>
      </c>
      <c r="R56" t="n">
        <v>368.57</v>
      </c>
      <c r="S56" t="n">
        <v>56.78</v>
      </c>
      <c r="T56" t="n">
        <v>152611.63</v>
      </c>
      <c r="U56" t="n">
        <v>0.15</v>
      </c>
      <c r="V56" t="n">
        <v>0.59</v>
      </c>
      <c r="W56" t="n">
        <v>3.19</v>
      </c>
      <c r="X56" t="n">
        <v>9.42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2.6666</v>
      </c>
      <c r="E57" t="n">
        <v>37.5</v>
      </c>
      <c r="F57" t="n">
        <v>24.31</v>
      </c>
      <c r="G57" t="n">
        <v>6.6</v>
      </c>
      <c r="H57" t="n">
        <v>0.09</v>
      </c>
      <c r="I57" t="n">
        <v>221</v>
      </c>
      <c r="J57" t="n">
        <v>243.08</v>
      </c>
      <c r="K57" t="n">
        <v>58.47</v>
      </c>
      <c r="L57" t="n">
        <v>1.25</v>
      </c>
      <c r="M57" t="n">
        <v>219</v>
      </c>
      <c r="N57" t="n">
        <v>58.36</v>
      </c>
      <c r="O57" t="n">
        <v>30214.33</v>
      </c>
      <c r="P57" t="n">
        <v>380.34</v>
      </c>
      <c r="Q57" t="n">
        <v>3034.21</v>
      </c>
      <c r="R57" t="n">
        <v>274.55</v>
      </c>
      <c r="S57" t="n">
        <v>56.78</v>
      </c>
      <c r="T57" t="n">
        <v>106055.47</v>
      </c>
      <c r="U57" t="n">
        <v>0.21</v>
      </c>
      <c r="V57" t="n">
        <v>0.66</v>
      </c>
      <c r="W57" t="n">
        <v>3.01</v>
      </c>
      <c r="X57" t="n">
        <v>6.54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2.972</v>
      </c>
      <c r="E58" t="n">
        <v>33.65</v>
      </c>
      <c r="F58" t="n">
        <v>22.82</v>
      </c>
      <c r="G58" t="n">
        <v>8.01</v>
      </c>
      <c r="H58" t="n">
        <v>0.11</v>
      </c>
      <c r="I58" t="n">
        <v>171</v>
      </c>
      <c r="J58" t="n">
        <v>243.52</v>
      </c>
      <c r="K58" t="n">
        <v>58.47</v>
      </c>
      <c r="L58" t="n">
        <v>1.5</v>
      </c>
      <c r="M58" t="n">
        <v>169</v>
      </c>
      <c r="N58" t="n">
        <v>58.55</v>
      </c>
      <c r="O58" t="n">
        <v>30268.64</v>
      </c>
      <c r="P58" t="n">
        <v>353.91</v>
      </c>
      <c r="Q58" t="n">
        <v>3034.89</v>
      </c>
      <c r="R58" t="n">
        <v>224.84</v>
      </c>
      <c r="S58" t="n">
        <v>56.78</v>
      </c>
      <c r="T58" t="n">
        <v>81450.36</v>
      </c>
      <c r="U58" t="n">
        <v>0.25</v>
      </c>
      <c r="V58" t="n">
        <v>0.71</v>
      </c>
      <c r="W58" t="n">
        <v>2.96</v>
      </c>
      <c r="X58" t="n">
        <v>5.05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3.2123</v>
      </c>
      <c r="E59" t="n">
        <v>31.13</v>
      </c>
      <c r="F59" t="n">
        <v>21.81</v>
      </c>
      <c r="G59" t="n">
        <v>9.41</v>
      </c>
      <c r="H59" t="n">
        <v>0.13</v>
      </c>
      <c r="I59" t="n">
        <v>139</v>
      </c>
      <c r="J59" t="n">
        <v>243.96</v>
      </c>
      <c r="K59" t="n">
        <v>58.47</v>
      </c>
      <c r="L59" t="n">
        <v>1.75</v>
      </c>
      <c r="M59" t="n">
        <v>137</v>
      </c>
      <c r="N59" t="n">
        <v>58.74</v>
      </c>
      <c r="O59" t="n">
        <v>30323.01</v>
      </c>
      <c r="P59" t="n">
        <v>335.29</v>
      </c>
      <c r="Q59" t="n">
        <v>3033.88</v>
      </c>
      <c r="R59" t="n">
        <v>192.67</v>
      </c>
      <c r="S59" t="n">
        <v>56.78</v>
      </c>
      <c r="T59" t="n">
        <v>65529.55</v>
      </c>
      <c r="U59" t="n">
        <v>0.29</v>
      </c>
      <c r="V59" t="n">
        <v>0.74</v>
      </c>
      <c r="W59" t="n">
        <v>2.88</v>
      </c>
      <c r="X59" t="n">
        <v>4.04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3.3946</v>
      </c>
      <c r="E60" t="n">
        <v>29.46</v>
      </c>
      <c r="F60" t="n">
        <v>21.18</v>
      </c>
      <c r="G60" t="n">
        <v>10.86</v>
      </c>
      <c r="H60" t="n">
        <v>0.15</v>
      </c>
      <c r="I60" t="n">
        <v>117</v>
      </c>
      <c r="J60" t="n">
        <v>244.41</v>
      </c>
      <c r="K60" t="n">
        <v>58.47</v>
      </c>
      <c r="L60" t="n">
        <v>2</v>
      </c>
      <c r="M60" t="n">
        <v>115</v>
      </c>
      <c r="N60" t="n">
        <v>58.93</v>
      </c>
      <c r="O60" t="n">
        <v>30377.45</v>
      </c>
      <c r="P60" t="n">
        <v>322.75</v>
      </c>
      <c r="Q60" t="n">
        <v>3034.02</v>
      </c>
      <c r="R60" t="n">
        <v>171.86</v>
      </c>
      <c r="S60" t="n">
        <v>56.78</v>
      </c>
      <c r="T60" t="n">
        <v>55231.64</v>
      </c>
      <c r="U60" t="n">
        <v>0.33</v>
      </c>
      <c r="V60" t="n">
        <v>0.76</v>
      </c>
      <c r="W60" t="n">
        <v>2.85</v>
      </c>
      <c r="X60" t="n">
        <v>3.41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3.5448</v>
      </c>
      <c r="E61" t="n">
        <v>28.21</v>
      </c>
      <c r="F61" t="n">
        <v>20.68</v>
      </c>
      <c r="G61" t="n">
        <v>12.29</v>
      </c>
      <c r="H61" t="n">
        <v>0.16</v>
      </c>
      <c r="I61" t="n">
        <v>101</v>
      </c>
      <c r="J61" t="n">
        <v>244.85</v>
      </c>
      <c r="K61" t="n">
        <v>58.47</v>
      </c>
      <c r="L61" t="n">
        <v>2.25</v>
      </c>
      <c r="M61" t="n">
        <v>99</v>
      </c>
      <c r="N61" t="n">
        <v>59.12</v>
      </c>
      <c r="O61" t="n">
        <v>30431.96</v>
      </c>
      <c r="P61" t="n">
        <v>312.38</v>
      </c>
      <c r="Q61" t="n">
        <v>3033.94</v>
      </c>
      <c r="R61" t="n">
        <v>155.8</v>
      </c>
      <c r="S61" t="n">
        <v>56.78</v>
      </c>
      <c r="T61" t="n">
        <v>47280.98</v>
      </c>
      <c r="U61" t="n">
        <v>0.36</v>
      </c>
      <c r="V61" t="n">
        <v>0.78</v>
      </c>
      <c r="W61" t="n">
        <v>2.82</v>
      </c>
      <c r="X61" t="n">
        <v>2.92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3.6645</v>
      </c>
      <c r="E62" t="n">
        <v>27.29</v>
      </c>
      <c r="F62" t="n">
        <v>20.33</v>
      </c>
      <c r="G62" t="n">
        <v>13.7</v>
      </c>
      <c r="H62" t="n">
        <v>0.18</v>
      </c>
      <c r="I62" t="n">
        <v>89</v>
      </c>
      <c r="J62" t="n">
        <v>245.29</v>
      </c>
      <c r="K62" t="n">
        <v>58.47</v>
      </c>
      <c r="L62" t="n">
        <v>2.5</v>
      </c>
      <c r="M62" t="n">
        <v>87</v>
      </c>
      <c r="N62" t="n">
        <v>59.32</v>
      </c>
      <c r="O62" t="n">
        <v>30486.54</v>
      </c>
      <c r="P62" t="n">
        <v>303.74</v>
      </c>
      <c r="Q62" t="n">
        <v>3033.58</v>
      </c>
      <c r="R62" t="n">
        <v>144.25</v>
      </c>
      <c r="S62" t="n">
        <v>56.78</v>
      </c>
      <c r="T62" t="n">
        <v>41566.77</v>
      </c>
      <c r="U62" t="n">
        <v>0.39</v>
      </c>
      <c r="V62" t="n">
        <v>0.79</v>
      </c>
      <c r="W62" t="n">
        <v>2.8</v>
      </c>
      <c r="X62" t="n">
        <v>2.56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3.7712</v>
      </c>
      <c r="E63" t="n">
        <v>26.52</v>
      </c>
      <c r="F63" t="n">
        <v>20.03</v>
      </c>
      <c r="G63" t="n">
        <v>15.21</v>
      </c>
      <c r="H63" t="n">
        <v>0.2</v>
      </c>
      <c r="I63" t="n">
        <v>79</v>
      </c>
      <c r="J63" t="n">
        <v>245.73</v>
      </c>
      <c r="K63" t="n">
        <v>58.47</v>
      </c>
      <c r="L63" t="n">
        <v>2.75</v>
      </c>
      <c r="M63" t="n">
        <v>77</v>
      </c>
      <c r="N63" t="n">
        <v>59.51</v>
      </c>
      <c r="O63" t="n">
        <v>30541.19</v>
      </c>
      <c r="P63" t="n">
        <v>296.24</v>
      </c>
      <c r="Q63" t="n">
        <v>3033.62</v>
      </c>
      <c r="R63" t="n">
        <v>134.55</v>
      </c>
      <c r="S63" t="n">
        <v>56.78</v>
      </c>
      <c r="T63" t="n">
        <v>36768.3</v>
      </c>
      <c r="U63" t="n">
        <v>0.42</v>
      </c>
      <c r="V63" t="n">
        <v>0.8100000000000001</v>
      </c>
      <c r="W63" t="n">
        <v>2.78</v>
      </c>
      <c r="X63" t="n">
        <v>2.26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3.8596</v>
      </c>
      <c r="E64" t="n">
        <v>25.91</v>
      </c>
      <c r="F64" t="n">
        <v>19.8</v>
      </c>
      <c r="G64" t="n">
        <v>16.73</v>
      </c>
      <c r="H64" t="n">
        <v>0.22</v>
      </c>
      <c r="I64" t="n">
        <v>71</v>
      </c>
      <c r="J64" t="n">
        <v>246.18</v>
      </c>
      <c r="K64" t="n">
        <v>58.47</v>
      </c>
      <c r="L64" t="n">
        <v>3</v>
      </c>
      <c r="M64" t="n">
        <v>69</v>
      </c>
      <c r="N64" t="n">
        <v>59.7</v>
      </c>
      <c r="O64" t="n">
        <v>30595.91</v>
      </c>
      <c r="P64" t="n">
        <v>289.99</v>
      </c>
      <c r="Q64" t="n">
        <v>3033.75</v>
      </c>
      <c r="R64" t="n">
        <v>127</v>
      </c>
      <c r="S64" t="n">
        <v>56.78</v>
      </c>
      <c r="T64" t="n">
        <v>33031.77</v>
      </c>
      <c r="U64" t="n">
        <v>0.45</v>
      </c>
      <c r="V64" t="n">
        <v>0.8100000000000001</v>
      </c>
      <c r="W64" t="n">
        <v>2.77</v>
      </c>
      <c r="X64" t="n">
        <v>2.03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3.9408</v>
      </c>
      <c r="E65" t="n">
        <v>25.38</v>
      </c>
      <c r="F65" t="n">
        <v>19.6</v>
      </c>
      <c r="G65" t="n">
        <v>18.37</v>
      </c>
      <c r="H65" t="n">
        <v>0.23</v>
      </c>
      <c r="I65" t="n">
        <v>64</v>
      </c>
      <c r="J65" t="n">
        <v>246.62</v>
      </c>
      <c r="K65" t="n">
        <v>58.47</v>
      </c>
      <c r="L65" t="n">
        <v>3.25</v>
      </c>
      <c r="M65" t="n">
        <v>62</v>
      </c>
      <c r="N65" t="n">
        <v>59.9</v>
      </c>
      <c r="O65" t="n">
        <v>30650.7</v>
      </c>
      <c r="P65" t="n">
        <v>284.55</v>
      </c>
      <c r="Q65" t="n">
        <v>3033.63</v>
      </c>
      <c r="R65" t="n">
        <v>120.25</v>
      </c>
      <c r="S65" t="n">
        <v>56.78</v>
      </c>
      <c r="T65" t="n">
        <v>29693.72</v>
      </c>
      <c r="U65" t="n">
        <v>0.47</v>
      </c>
      <c r="V65" t="n">
        <v>0.82</v>
      </c>
      <c r="W65" t="n">
        <v>2.76</v>
      </c>
      <c r="X65" t="n">
        <v>1.83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4.001</v>
      </c>
      <c r="E66" t="n">
        <v>24.99</v>
      </c>
      <c r="F66" t="n">
        <v>19.45</v>
      </c>
      <c r="G66" t="n">
        <v>19.78</v>
      </c>
      <c r="H66" t="n">
        <v>0.25</v>
      </c>
      <c r="I66" t="n">
        <v>59</v>
      </c>
      <c r="J66" t="n">
        <v>247.07</v>
      </c>
      <c r="K66" t="n">
        <v>58.47</v>
      </c>
      <c r="L66" t="n">
        <v>3.5</v>
      </c>
      <c r="M66" t="n">
        <v>57</v>
      </c>
      <c r="N66" t="n">
        <v>60.09</v>
      </c>
      <c r="O66" t="n">
        <v>30705.56</v>
      </c>
      <c r="P66" t="n">
        <v>279.49</v>
      </c>
      <c r="Q66" t="n">
        <v>3033.56</v>
      </c>
      <c r="R66" t="n">
        <v>115.82</v>
      </c>
      <c r="S66" t="n">
        <v>56.78</v>
      </c>
      <c r="T66" t="n">
        <v>27501.91</v>
      </c>
      <c r="U66" t="n">
        <v>0.49</v>
      </c>
      <c r="V66" t="n">
        <v>0.83</v>
      </c>
      <c r="W66" t="n">
        <v>2.75</v>
      </c>
      <c r="X66" t="n">
        <v>1.68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4.0609</v>
      </c>
      <c r="E67" t="n">
        <v>24.62</v>
      </c>
      <c r="F67" t="n">
        <v>19.32</v>
      </c>
      <c r="G67" t="n">
        <v>21.46</v>
      </c>
      <c r="H67" t="n">
        <v>0.27</v>
      </c>
      <c r="I67" t="n">
        <v>54</v>
      </c>
      <c r="J67" t="n">
        <v>247.51</v>
      </c>
      <c r="K67" t="n">
        <v>58.47</v>
      </c>
      <c r="L67" t="n">
        <v>3.75</v>
      </c>
      <c r="M67" t="n">
        <v>52</v>
      </c>
      <c r="N67" t="n">
        <v>60.29</v>
      </c>
      <c r="O67" t="n">
        <v>30760.49</v>
      </c>
      <c r="P67" t="n">
        <v>274.4</v>
      </c>
      <c r="Q67" t="n">
        <v>3033.73</v>
      </c>
      <c r="R67" t="n">
        <v>111.36</v>
      </c>
      <c r="S67" t="n">
        <v>56.78</v>
      </c>
      <c r="T67" t="n">
        <v>25298.16</v>
      </c>
      <c r="U67" t="n">
        <v>0.51</v>
      </c>
      <c r="V67" t="n">
        <v>0.84</v>
      </c>
      <c r="W67" t="n">
        <v>2.74</v>
      </c>
      <c r="X67" t="n">
        <v>1.55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4.1143</v>
      </c>
      <c r="E68" t="n">
        <v>24.31</v>
      </c>
      <c r="F68" t="n">
        <v>19.19</v>
      </c>
      <c r="G68" t="n">
        <v>23.02</v>
      </c>
      <c r="H68" t="n">
        <v>0.29</v>
      </c>
      <c r="I68" t="n">
        <v>50</v>
      </c>
      <c r="J68" t="n">
        <v>247.96</v>
      </c>
      <c r="K68" t="n">
        <v>58.47</v>
      </c>
      <c r="L68" t="n">
        <v>4</v>
      </c>
      <c r="M68" t="n">
        <v>48</v>
      </c>
      <c r="N68" t="n">
        <v>60.48</v>
      </c>
      <c r="O68" t="n">
        <v>30815.5</v>
      </c>
      <c r="P68" t="n">
        <v>269.56</v>
      </c>
      <c r="Q68" t="n">
        <v>3033.53</v>
      </c>
      <c r="R68" t="n">
        <v>107.09</v>
      </c>
      <c r="S68" t="n">
        <v>56.78</v>
      </c>
      <c r="T68" t="n">
        <v>23184.51</v>
      </c>
      <c r="U68" t="n">
        <v>0.53</v>
      </c>
      <c r="V68" t="n">
        <v>0.84</v>
      </c>
      <c r="W68" t="n">
        <v>2.74</v>
      </c>
      <c r="X68" t="n">
        <v>1.42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4.1707</v>
      </c>
      <c r="E69" t="n">
        <v>23.98</v>
      </c>
      <c r="F69" t="n">
        <v>19.05</v>
      </c>
      <c r="G69" t="n">
        <v>24.84</v>
      </c>
      <c r="H69" t="n">
        <v>0.3</v>
      </c>
      <c r="I69" t="n">
        <v>46</v>
      </c>
      <c r="J69" t="n">
        <v>248.4</v>
      </c>
      <c r="K69" t="n">
        <v>58.47</v>
      </c>
      <c r="L69" t="n">
        <v>4.25</v>
      </c>
      <c r="M69" t="n">
        <v>44</v>
      </c>
      <c r="N69" t="n">
        <v>60.68</v>
      </c>
      <c r="O69" t="n">
        <v>30870.57</v>
      </c>
      <c r="P69" t="n">
        <v>264.06</v>
      </c>
      <c r="Q69" t="n">
        <v>3033.73</v>
      </c>
      <c r="R69" t="n">
        <v>102.51</v>
      </c>
      <c r="S69" t="n">
        <v>56.78</v>
      </c>
      <c r="T69" t="n">
        <v>20912.62</v>
      </c>
      <c r="U69" t="n">
        <v>0.55</v>
      </c>
      <c r="V69" t="n">
        <v>0.85</v>
      </c>
      <c r="W69" t="n">
        <v>2.73</v>
      </c>
      <c r="X69" t="n">
        <v>1.28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4.2142</v>
      </c>
      <c r="E70" t="n">
        <v>23.73</v>
      </c>
      <c r="F70" t="n">
        <v>18.94</v>
      </c>
      <c r="G70" t="n">
        <v>26.43</v>
      </c>
      <c r="H70" t="n">
        <v>0.32</v>
      </c>
      <c r="I70" t="n">
        <v>43</v>
      </c>
      <c r="J70" t="n">
        <v>248.85</v>
      </c>
      <c r="K70" t="n">
        <v>58.47</v>
      </c>
      <c r="L70" t="n">
        <v>4.5</v>
      </c>
      <c r="M70" t="n">
        <v>41</v>
      </c>
      <c r="N70" t="n">
        <v>60.88</v>
      </c>
      <c r="O70" t="n">
        <v>30925.72</v>
      </c>
      <c r="P70" t="n">
        <v>259.04</v>
      </c>
      <c r="Q70" t="n">
        <v>3033.84</v>
      </c>
      <c r="R70" t="n">
        <v>99.43000000000001</v>
      </c>
      <c r="S70" t="n">
        <v>56.78</v>
      </c>
      <c r="T70" t="n">
        <v>19386.48</v>
      </c>
      <c r="U70" t="n">
        <v>0.57</v>
      </c>
      <c r="V70" t="n">
        <v>0.85</v>
      </c>
      <c r="W70" t="n">
        <v>2.71</v>
      </c>
      <c r="X70" t="n">
        <v>1.18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4.2484</v>
      </c>
      <c r="E71" t="n">
        <v>23.54</v>
      </c>
      <c r="F71" t="n">
        <v>18.89</v>
      </c>
      <c r="G71" t="n">
        <v>28.34</v>
      </c>
      <c r="H71" t="n">
        <v>0.34</v>
      </c>
      <c r="I71" t="n">
        <v>40</v>
      </c>
      <c r="J71" t="n">
        <v>249.3</v>
      </c>
      <c r="K71" t="n">
        <v>58.47</v>
      </c>
      <c r="L71" t="n">
        <v>4.75</v>
      </c>
      <c r="M71" t="n">
        <v>38</v>
      </c>
      <c r="N71" t="n">
        <v>61.07</v>
      </c>
      <c r="O71" t="n">
        <v>30980.93</v>
      </c>
      <c r="P71" t="n">
        <v>254.56</v>
      </c>
      <c r="Q71" t="n">
        <v>3033.75</v>
      </c>
      <c r="R71" t="n">
        <v>97.41</v>
      </c>
      <c r="S71" t="n">
        <v>56.78</v>
      </c>
      <c r="T71" t="n">
        <v>18394.85</v>
      </c>
      <c r="U71" t="n">
        <v>0.58</v>
      </c>
      <c r="V71" t="n">
        <v>0.85</v>
      </c>
      <c r="W71" t="n">
        <v>2.72</v>
      </c>
      <c r="X71" t="n">
        <v>1.13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4.2884</v>
      </c>
      <c r="E72" t="n">
        <v>23.32</v>
      </c>
      <c r="F72" t="n">
        <v>18.81</v>
      </c>
      <c r="G72" t="n">
        <v>30.51</v>
      </c>
      <c r="H72" t="n">
        <v>0.36</v>
      </c>
      <c r="I72" t="n">
        <v>37</v>
      </c>
      <c r="J72" t="n">
        <v>249.75</v>
      </c>
      <c r="K72" t="n">
        <v>58.47</v>
      </c>
      <c r="L72" t="n">
        <v>5</v>
      </c>
      <c r="M72" t="n">
        <v>35</v>
      </c>
      <c r="N72" t="n">
        <v>61.27</v>
      </c>
      <c r="O72" t="n">
        <v>31036.22</v>
      </c>
      <c r="P72" t="n">
        <v>250.82</v>
      </c>
      <c r="Q72" t="n">
        <v>3033.86</v>
      </c>
      <c r="R72" t="n">
        <v>94.95</v>
      </c>
      <c r="S72" t="n">
        <v>56.78</v>
      </c>
      <c r="T72" t="n">
        <v>17178.33</v>
      </c>
      <c r="U72" t="n">
        <v>0.6</v>
      </c>
      <c r="V72" t="n">
        <v>0.86</v>
      </c>
      <c r="W72" t="n">
        <v>2.72</v>
      </c>
      <c r="X72" t="n">
        <v>1.05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4.318</v>
      </c>
      <c r="E73" t="n">
        <v>23.16</v>
      </c>
      <c r="F73" t="n">
        <v>18.75</v>
      </c>
      <c r="G73" t="n">
        <v>32.14</v>
      </c>
      <c r="H73" t="n">
        <v>0.37</v>
      </c>
      <c r="I73" t="n">
        <v>35</v>
      </c>
      <c r="J73" t="n">
        <v>250.2</v>
      </c>
      <c r="K73" t="n">
        <v>58.47</v>
      </c>
      <c r="L73" t="n">
        <v>5.25</v>
      </c>
      <c r="M73" t="n">
        <v>33</v>
      </c>
      <c r="N73" t="n">
        <v>61.47</v>
      </c>
      <c r="O73" t="n">
        <v>31091.59</v>
      </c>
      <c r="P73" t="n">
        <v>246.14</v>
      </c>
      <c r="Q73" t="n">
        <v>3033.52</v>
      </c>
      <c r="R73" t="n">
        <v>93.2</v>
      </c>
      <c r="S73" t="n">
        <v>56.78</v>
      </c>
      <c r="T73" t="n">
        <v>16313.95</v>
      </c>
      <c r="U73" t="n">
        <v>0.61</v>
      </c>
      <c r="V73" t="n">
        <v>0.86</v>
      </c>
      <c r="W73" t="n">
        <v>2.7</v>
      </c>
      <c r="X73" t="n">
        <v>0.98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4.3488</v>
      </c>
      <c r="E74" t="n">
        <v>22.99</v>
      </c>
      <c r="F74" t="n">
        <v>18.68</v>
      </c>
      <c r="G74" t="n">
        <v>33.96</v>
      </c>
      <c r="H74" t="n">
        <v>0.39</v>
      </c>
      <c r="I74" t="n">
        <v>33</v>
      </c>
      <c r="J74" t="n">
        <v>250.64</v>
      </c>
      <c r="K74" t="n">
        <v>58.47</v>
      </c>
      <c r="L74" t="n">
        <v>5.5</v>
      </c>
      <c r="M74" t="n">
        <v>31</v>
      </c>
      <c r="N74" t="n">
        <v>61.67</v>
      </c>
      <c r="O74" t="n">
        <v>31147.02</v>
      </c>
      <c r="P74" t="n">
        <v>242.98</v>
      </c>
      <c r="Q74" t="n">
        <v>3033.71</v>
      </c>
      <c r="R74" t="n">
        <v>90.7</v>
      </c>
      <c r="S74" t="n">
        <v>56.78</v>
      </c>
      <c r="T74" t="n">
        <v>15071.52</v>
      </c>
      <c r="U74" t="n">
        <v>0.63</v>
      </c>
      <c r="V74" t="n">
        <v>0.86</v>
      </c>
      <c r="W74" t="n">
        <v>2.7</v>
      </c>
      <c r="X74" t="n">
        <v>0.91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4.3759</v>
      </c>
      <c r="E75" t="n">
        <v>22.85</v>
      </c>
      <c r="F75" t="n">
        <v>18.63</v>
      </c>
      <c r="G75" t="n">
        <v>36.06</v>
      </c>
      <c r="H75" t="n">
        <v>0.41</v>
      </c>
      <c r="I75" t="n">
        <v>31</v>
      </c>
      <c r="J75" t="n">
        <v>251.09</v>
      </c>
      <c r="K75" t="n">
        <v>58.47</v>
      </c>
      <c r="L75" t="n">
        <v>5.75</v>
      </c>
      <c r="M75" t="n">
        <v>29</v>
      </c>
      <c r="N75" t="n">
        <v>61.87</v>
      </c>
      <c r="O75" t="n">
        <v>31202.53</v>
      </c>
      <c r="P75" t="n">
        <v>237.57</v>
      </c>
      <c r="Q75" t="n">
        <v>3033.76</v>
      </c>
      <c r="R75" t="n">
        <v>88.98</v>
      </c>
      <c r="S75" t="n">
        <v>56.78</v>
      </c>
      <c r="T75" t="n">
        <v>14222.2</v>
      </c>
      <c r="U75" t="n">
        <v>0.64</v>
      </c>
      <c r="V75" t="n">
        <v>0.87</v>
      </c>
      <c r="W75" t="n">
        <v>2.7</v>
      </c>
      <c r="X75" t="n">
        <v>0.87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4.4078</v>
      </c>
      <c r="E76" t="n">
        <v>22.69</v>
      </c>
      <c r="F76" t="n">
        <v>18.56</v>
      </c>
      <c r="G76" t="n">
        <v>38.4</v>
      </c>
      <c r="H76" t="n">
        <v>0.42</v>
      </c>
      <c r="I76" t="n">
        <v>29</v>
      </c>
      <c r="J76" t="n">
        <v>251.55</v>
      </c>
      <c r="K76" t="n">
        <v>58.47</v>
      </c>
      <c r="L76" t="n">
        <v>6</v>
      </c>
      <c r="M76" t="n">
        <v>27</v>
      </c>
      <c r="N76" t="n">
        <v>62.07</v>
      </c>
      <c r="O76" t="n">
        <v>31258.11</v>
      </c>
      <c r="P76" t="n">
        <v>233.23</v>
      </c>
      <c r="Q76" t="n">
        <v>3033.64</v>
      </c>
      <c r="R76" t="n">
        <v>86.81</v>
      </c>
      <c r="S76" t="n">
        <v>56.78</v>
      </c>
      <c r="T76" t="n">
        <v>13149.79</v>
      </c>
      <c r="U76" t="n">
        <v>0.65</v>
      </c>
      <c r="V76" t="n">
        <v>0.87</v>
      </c>
      <c r="W76" t="n">
        <v>2.7</v>
      </c>
      <c r="X76" t="n">
        <v>0.79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4.4218</v>
      </c>
      <c r="E77" t="n">
        <v>22.62</v>
      </c>
      <c r="F77" t="n">
        <v>18.54</v>
      </c>
      <c r="G77" t="n">
        <v>39.72</v>
      </c>
      <c r="H77" t="n">
        <v>0.44</v>
      </c>
      <c r="I77" t="n">
        <v>28</v>
      </c>
      <c r="J77" t="n">
        <v>252</v>
      </c>
      <c r="K77" t="n">
        <v>58.47</v>
      </c>
      <c r="L77" t="n">
        <v>6.25</v>
      </c>
      <c r="M77" t="n">
        <v>19</v>
      </c>
      <c r="N77" t="n">
        <v>62.27</v>
      </c>
      <c r="O77" t="n">
        <v>31313.77</v>
      </c>
      <c r="P77" t="n">
        <v>229.47</v>
      </c>
      <c r="Q77" t="n">
        <v>3033.52</v>
      </c>
      <c r="R77" t="n">
        <v>85.54000000000001</v>
      </c>
      <c r="S77" t="n">
        <v>56.78</v>
      </c>
      <c r="T77" t="n">
        <v>12518.51</v>
      </c>
      <c r="U77" t="n">
        <v>0.66</v>
      </c>
      <c r="V77" t="n">
        <v>0.87</v>
      </c>
      <c r="W77" t="n">
        <v>2.71</v>
      </c>
      <c r="X77" t="n">
        <v>0.77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4.4337</v>
      </c>
      <c r="E78" t="n">
        <v>22.55</v>
      </c>
      <c r="F78" t="n">
        <v>18.52</v>
      </c>
      <c r="G78" t="n">
        <v>41.16</v>
      </c>
      <c r="H78" t="n">
        <v>0.46</v>
      </c>
      <c r="I78" t="n">
        <v>27</v>
      </c>
      <c r="J78" t="n">
        <v>252.45</v>
      </c>
      <c r="K78" t="n">
        <v>58.47</v>
      </c>
      <c r="L78" t="n">
        <v>6.5</v>
      </c>
      <c r="M78" t="n">
        <v>13</v>
      </c>
      <c r="N78" t="n">
        <v>62.47</v>
      </c>
      <c r="O78" t="n">
        <v>31369.49</v>
      </c>
      <c r="P78" t="n">
        <v>228.25</v>
      </c>
      <c r="Q78" t="n">
        <v>3033.55</v>
      </c>
      <c r="R78" t="n">
        <v>85.05</v>
      </c>
      <c r="S78" t="n">
        <v>56.78</v>
      </c>
      <c r="T78" t="n">
        <v>12275.63</v>
      </c>
      <c r="U78" t="n">
        <v>0.67</v>
      </c>
      <c r="V78" t="n">
        <v>0.87</v>
      </c>
      <c r="W78" t="n">
        <v>2.71</v>
      </c>
      <c r="X78" t="n">
        <v>0.76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4.4468</v>
      </c>
      <c r="E79" t="n">
        <v>22.49</v>
      </c>
      <c r="F79" t="n">
        <v>18.5</v>
      </c>
      <c r="G79" t="n">
        <v>42.7</v>
      </c>
      <c r="H79" t="n">
        <v>0.47</v>
      </c>
      <c r="I79" t="n">
        <v>26</v>
      </c>
      <c r="J79" t="n">
        <v>252.9</v>
      </c>
      <c r="K79" t="n">
        <v>58.47</v>
      </c>
      <c r="L79" t="n">
        <v>6.75</v>
      </c>
      <c r="M79" t="n">
        <v>6</v>
      </c>
      <c r="N79" t="n">
        <v>62.68</v>
      </c>
      <c r="O79" t="n">
        <v>31425.3</v>
      </c>
      <c r="P79" t="n">
        <v>225.41</v>
      </c>
      <c r="Q79" t="n">
        <v>3033.54</v>
      </c>
      <c r="R79" t="n">
        <v>84.09</v>
      </c>
      <c r="S79" t="n">
        <v>56.78</v>
      </c>
      <c r="T79" t="n">
        <v>11802.23</v>
      </c>
      <c r="U79" t="n">
        <v>0.68</v>
      </c>
      <c r="V79" t="n">
        <v>0.87</v>
      </c>
      <c r="W79" t="n">
        <v>2.72</v>
      </c>
      <c r="X79" t="n">
        <v>0.74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4.4465</v>
      </c>
      <c r="E80" t="n">
        <v>22.49</v>
      </c>
      <c r="F80" t="n">
        <v>18.5</v>
      </c>
      <c r="G80" t="n">
        <v>42.7</v>
      </c>
      <c r="H80" t="n">
        <v>0.49</v>
      </c>
      <c r="I80" t="n">
        <v>26</v>
      </c>
      <c r="J80" t="n">
        <v>253.35</v>
      </c>
      <c r="K80" t="n">
        <v>58.47</v>
      </c>
      <c r="L80" t="n">
        <v>7</v>
      </c>
      <c r="M80" t="n">
        <v>3</v>
      </c>
      <c r="N80" t="n">
        <v>62.88</v>
      </c>
      <c r="O80" t="n">
        <v>31481.17</v>
      </c>
      <c r="P80" t="n">
        <v>226.1</v>
      </c>
      <c r="Q80" t="n">
        <v>3033.54</v>
      </c>
      <c r="R80" t="n">
        <v>83.93000000000001</v>
      </c>
      <c r="S80" t="n">
        <v>56.78</v>
      </c>
      <c r="T80" t="n">
        <v>11725.01</v>
      </c>
      <c r="U80" t="n">
        <v>0.68</v>
      </c>
      <c r="V80" t="n">
        <v>0.87</v>
      </c>
      <c r="W80" t="n">
        <v>2.73</v>
      </c>
      <c r="X80" t="n">
        <v>0.74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4.4476</v>
      </c>
      <c r="E81" t="n">
        <v>22.48</v>
      </c>
      <c r="F81" t="n">
        <v>18.5</v>
      </c>
      <c r="G81" t="n">
        <v>42.69</v>
      </c>
      <c r="H81" t="n">
        <v>0.51</v>
      </c>
      <c r="I81" t="n">
        <v>26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225.14</v>
      </c>
      <c r="Q81" t="n">
        <v>3033.69</v>
      </c>
      <c r="R81" t="n">
        <v>83.86</v>
      </c>
      <c r="S81" t="n">
        <v>56.78</v>
      </c>
      <c r="T81" t="n">
        <v>11687.94</v>
      </c>
      <c r="U81" t="n">
        <v>0.68</v>
      </c>
      <c r="V81" t="n">
        <v>0.87</v>
      </c>
      <c r="W81" t="n">
        <v>2.72</v>
      </c>
      <c r="X81" t="n">
        <v>0.73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4.4458</v>
      </c>
      <c r="E82" t="n">
        <v>22.49</v>
      </c>
      <c r="F82" t="n">
        <v>18.51</v>
      </c>
      <c r="G82" t="n">
        <v>42.71</v>
      </c>
      <c r="H82" t="n">
        <v>0.52</v>
      </c>
      <c r="I82" t="n">
        <v>26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225.13</v>
      </c>
      <c r="Q82" t="n">
        <v>3033.51</v>
      </c>
      <c r="R82" t="n">
        <v>84.02</v>
      </c>
      <c r="S82" t="n">
        <v>56.78</v>
      </c>
      <c r="T82" t="n">
        <v>11769.14</v>
      </c>
      <c r="U82" t="n">
        <v>0.68</v>
      </c>
      <c r="V82" t="n">
        <v>0.87</v>
      </c>
      <c r="W82" t="n">
        <v>2.73</v>
      </c>
      <c r="X82" t="n">
        <v>0.74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4.1115</v>
      </c>
      <c r="E83" t="n">
        <v>24.32</v>
      </c>
      <c r="F83" t="n">
        <v>20.86</v>
      </c>
      <c r="G83" t="n">
        <v>12.03</v>
      </c>
      <c r="H83" t="n">
        <v>0.24</v>
      </c>
      <c r="I83" t="n">
        <v>104</v>
      </c>
      <c r="J83" t="n">
        <v>71.52</v>
      </c>
      <c r="K83" t="n">
        <v>32.27</v>
      </c>
      <c r="L83" t="n">
        <v>1</v>
      </c>
      <c r="M83" t="n">
        <v>14</v>
      </c>
      <c r="N83" t="n">
        <v>8.25</v>
      </c>
      <c r="O83" t="n">
        <v>9054.6</v>
      </c>
      <c r="P83" t="n">
        <v>120.53</v>
      </c>
      <c r="Q83" t="n">
        <v>3034.46</v>
      </c>
      <c r="R83" t="n">
        <v>157.63</v>
      </c>
      <c r="S83" t="n">
        <v>56.78</v>
      </c>
      <c r="T83" t="n">
        <v>48181.1</v>
      </c>
      <c r="U83" t="n">
        <v>0.36</v>
      </c>
      <c r="V83" t="n">
        <v>0.77</v>
      </c>
      <c r="W83" t="n">
        <v>2.94</v>
      </c>
      <c r="X83" t="n">
        <v>3.09</v>
      </c>
      <c r="Y83" t="n">
        <v>1</v>
      </c>
      <c r="Z83" t="n">
        <v>10</v>
      </c>
    </row>
    <row r="84">
      <c r="A84" t="n">
        <v>1</v>
      </c>
      <c r="B84" t="n">
        <v>30</v>
      </c>
      <c r="C84" t="inlineStr">
        <is>
          <t xml:space="preserve">CONCLUIDO	</t>
        </is>
      </c>
      <c r="D84" t="n">
        <v>4.1291</v>
      </c>
      <c r="E84" t="n">
        <v>24.22</v>
      </c>
      <c r="F84" t="n">
        <v>20.79</v>
      </c>
      <c r="G84" t="n">
        <v>12.23</v>
      </c>
      <c r="H84" t="n">
        <v>0.3</v>
      </c>
      <c r="I84" t="n">
        <v>102</v>
      </c>
      <c r="J84" t="n">
        <v>71.81</v>
      </c>
      <c r="K84" t="n">
        <v>32.27</v>
      </c>
      <c r="L84" t="n">
        <v>1.25</v>
      </c>
      <c r="M84" t="n">
        <v>0</v>
      </c>
      <c r="N84" t="n">
        <v>8.289999999999999</v>
      </c>
      <c r="O84" t="n">
        <v>9090.98</v>
      </c>
      <c r="P84" t="n">
        <v>120.19</v>
      </c>
      <c r="Q84" t="n">
        <v>3034.71</v>
      </c>
      <c r="R84" t="n">
        <v>154.93</v>
      </c>
      <c r="S84" t="n">
        <v>56.78</v>
      </c>
      <c r="T84" t="n">
        <v>46843.28</v>
      </c>
      <c r="U84" t="n">
        <v>0.37</v>
      </c>
      <c r="V84" t="n">
        <v>0.78</v>
      </c>
      <c r="W84" t="n">
        <v>2.95</v>
      </c>
      <c r="X84" t="n">
        <v>3.02</v>
      </c>
      <c r="Y84" t="n">
        <v>1</v>
      </c>
      <c r="Z84" t="n">
        <v>10</v>
      </c>
    </row>
    <row r="85">
      <c r="A85" t="n">
        <v>0</v>
      </c>
      <c r="B85" t="n">
        <v>15</v>
      </c>
      <c r="C85" t="inlineStr">
        <is>
          <t xml:space="preserve">CONCLUIDO	</t>
        </is>
      </c>
      <c r="D85" t="n">
        <v>3.5969</v>
      </c>
      <c r="E85" t="n">
        <v>27.8</v>
      </c>
      <c r="F85" t="n">
        <v>23.85</v>
      </c>
      <c r="G85" t="n">
        <v>7.05</v>
      </c>
      <c r="H85" t="n">
        <v>0.43</v>
      </c>
      <c r="I85" t="n">
        <v>203</v>
      </c>
      <c r="J85" t="n">
        <v>39.78</v>
      </c>
      <c r="K85" t="n">
        <v>19.54</v>
      </c>
      <c r="L85" t="n">
        <v>1</v>
      </c>
      <c r="M85" t="n">
        <v>0</v>
      </c>
      <c r="N85" t="n">
        <v>4.24</v>
      </c>
      <c r="O85" t="n">
        <v>5140</v>
      </c>
      <c r="P85" t="n">
        <v>93.89</v>
      </c>
      <c r="Q85" t="n">
        <v>3034.89</v>
      </c>
      <c r="R85" t="n">
        <v>249.82</v>
      </c>
      <c r="S85" t="n">
        <v>56.78</v>
      </c>
      <c r="T85" t="n">
        <v>93783.06</v>
      </c>
      <c r="U85" t="n">
        <v>0.23</v>
      </c>
      <c r="V85" t="n">
        <v>0.68</v>
      </c>
      <c r="W85" t="n">
        <v>3.25</v>
      </c>
      <c r="X85" t="n">
        <v>6.08</v>
      </c>
      <c r="Y85" t="n">
        <v>1</v>
      </c>
      <c r="Z85" t="n">
        <v>10</v>
      </c>
    </row>
    <row r="86">
      <c r="A86" t="n">
        <v>0</v>
      </c>
      <c r="B86" t="n">
        <v>70</v>
      </c>
      <c r="C86" t="inlineStr">
        <is>
          <t xml:space="preserve">CONCLUIDO	</t>
        </is>
      </c>
      <c r="D86" t="n">
        <v>3.2799</v>
      </c>
      <c r="E86" t="n">
        <v>30.49</v>
      </c>
      <c r="F86" t="n">
        <v>23.06</v>
      </c>
      <c r="G86" t="n">
        <v>7.69</v>
      </c>
      <c r="H86" t="n">
        <v>0.12</v>
      </c>
      <c r="I86" t="n">
        <v>180</v>
      </c>
      <c r="J86" t="n">
        <v>141.81</v>
      </c>
      <c r="K86" t="n">
        <v>47.83</v>
      </c>
      <c r="L86" t="n">
        <v>1</v>
      </c>
      <c r="M86" t="n">
        <v>178</v>
      </c>
      <c r="N86" t="n">
        <v>22.98</v>
      </c>
      <c r="O86" t="n">
        <v>17723.39</v>
      </c>
      <c r="P86" t="n">
        <v>247.95</v>
      </c>
      <c r="Q86" t="n">
        <v>3034.18</v>
      </c>
      <c r="R86" t="n">
        <v>234.22</v>
      </c>
      <c r="S86" t="n">
        <v>56.78</v>
      </c>
      <c r="T86" t="n">
        <v>86099.89</v>
      </c>
      <c r="U86" t="n">
        <v>0.24</v>
      </c>
      <c r="V86" t="n">
        <v>0.7</v>
      </c>
      <c r="W86" t="n">
        <v>2.93</v>
      </c>
      <c r="X86" t="n">
        <v>5.29</v>
      </c>
      <c r="Y86" t="n">
        <v>1</v>
      </c>
      <c r="Z86" t="n">
        <v>10</v>
      </c>
    </row>
    <row r="87">
      <c r="A87" t="n">
        <v>1</v>
      </c>
      <c r="B87" t="n">
        <v>70</v>
      </c>
      <c r="C87" t="inlineStr">
        <is>
          <t xml:space="preserve">CONCLUIDO	</t>
        </is>
      </c>
      <c r="D87" t="n">
        <v>3.6158</v>
      </c>
      <c r="E87" t="n">
        <v>27.66</v>
      </c>
      <c r="F87" t="n">
        <v>21.61</v>
      </c>
      <c r="G87" t="n">
        <v>9.82</v>
      </c>
      <c r="H87" t="n">
        <v>0.16</v>
      </c>
      <c r="I87" t="n">
        <v>132</v>
      </c>
      <c r="J87" t="n">
        <v>142.15</v>
      </c>
      <c r="K87" t="n">
        <v>47.83</v>
      </c>
      <c r="L87" t="n">
        <v>1.25</v>
      </c>
      <c r="M87" t="n">
        <v>130</v>
      </c>
      <c r="N87" t="n">
        <v>23.07</v>
      </c>
      <c r="O87" t="n">
        <v>17765.46</v>
      </c>
      <c r="P87" t="n">
        <v>226.64</v>
      </c>
      <c r="Q87" t="n">
        <v>3034.15</v>
      </c>
      <c r="R87" t="n">
        <v>186.29</v>
      </c>
      <c r="S87" t="n">
        <v>56.78</v>
      </c>
      <c r="T87" t="n">
        <v>62370.47</v>
      </c>
      <c r="U87" t="n">
        <v>0.3</v>
      </c>
      <c r="V87" t="n">
        <v>0.75</v>
      </c>
      <c r="W87" t="n">
        <v>2.87</v>
      </c>
      <c r="X87" t="n">
        <v>3.85</v>
      </c>
      <c r="Y87" t="n">
        <v>1</v>
      </c>
      <c r="Z87" t="n">
        <v>10</v>
      </c>
    </row>
    <row r="88">
      <c r="A88" t="n">
        <v>2</v>
      </c>
      <c r="B88" t="n">
        <v>70</v>
      </c>
      <c r="C88" t="inlineStr">
        <is>
          <t xml:space="preserve">CONCLUIDO	</t>
        </is>
      </c>
      <c r="D88" t="n">
        <v>3.8513</v>
      </c>
      <c r="E88" t="n">
        <v>25.96</v>
      </c>
      <c r="F88" t="n">
        <v>20.76</v>
      </c>
      <c r="G88" t="n">
        <v>12.09</v>
      </c>
      <c r="H88" t="n">
        <v>0.19</v>
      </c>
      <c r="I88" t="n">
        <v>103</v>
      </c>
      <c r="J88" t="n">
        <v>142.49</v>
      </c>
      <c r="K88" t="n">
        <v>47.83</v>
      </c>
      <c r="L88" t="n">
        <v>1.5</v>
      </c>
      <c r="M88" t="n">
        <v>101</v>
      </c>
      <c r="N88" t="n">
        <v>23.16</v>
      </c>
      <c r="O88" t="n">
        <v>17807.56</v>
      </c>
      <c r="P88" t="n">
        <v>211.89</v>
      </c>
      <c r="Q88" t="n">
        <v>3033.81</v>
      </c>
      <c r="R88" t="n">
        <v>158.68</v>
      </c>
      <c r="S88" t="n">
        <v>56.78</v>
      </c>
      <c r="T88" t="n">
        <v>48714.72</v>
      </c>
      <c r="U88" t="n">
        <v>0.36</v>
      </c>
      <c r="V88" t="n">
        <v>0.78</v>
      </c>
      <c r="W88" t="n">
        <v>2.82</v>
      </c>
      <c r="X88" t="n">
        <v>2.99</v>
      </c>
      <c r="Y88" t="n">
        <v>1</v>
      </c>
      <c r="Z88" t="n">
        <v>10</v>
      </c>
    </row>
    <row r="89">
      <c r="A89" t="n">
        <v>3</v>
      </c>
      <c r="B89" t="n">
        <v>70</v>
      </c>
      <c r="C89" t="inlineStr">
        <is>
          <t xml:space="preserve">CONCLUIDO	</t>
        </is>
      </c>
      <c r="D89" t="n">
        <v>4.0386</v>
      </c>
      <c r="E89" t="n">
        <v>24.76</v>
      </c>
      <c r="F89" t="n">
        <v>20.14</v>
      </c>
      <c r="G89" t="n">
        <v>14.56</v>
      </c>
      <c r="H89" t="n">
        <v>0.22</v>
      </c>
      <c r="I89" t="n">
        <v>83</v>
      </c>
      <c r="J89" t="n">
        <v>142.83</v>
      </c>
      <c r="K89" t="n">
        <v>47.83</v>
      </c>
      <c r="L89" t="n">
        <v>1.75</v>
      </c>
      <c r="M89" t="n">
        <v>81</v>
      </c>
      <c r="N89" t="n">
        <v>23.25</v>
      </c>
      <c r="O89" t="n">
        <v>17849.7</v>
      </c>
      <c r="P89" t="n">
        <v>199.3</v>
      </c>
      <c r="Q89" t="n">
        <v>3033.65</v>
      </c>
      <c r="R89" t="n">
        <v>138.13</v>
      </c>
      <c r="S89" t="n">
        <v>56.78</v>
      </c>
      <c r="T89" t="n">
        <v>38539.46</v>
      </c>
      <c r="U89" t="n">
        <v>0.41</v>
      </c>
      <c r="V89" t="n">
        <v>0.8</v>
      </c>
      <c r="W89" t="n">
        <v>2.78</v>
      </c>
      <c r="X89" t="n">
        <v>2.37</v>
      </c>
      <c r="Y89" t="n">
        <v>1</v>
      </c>
      <c r="Z89" t="n">
        <v>10</v>
      </c>
    </row>
    <row r="90">
      <c r="A90" t="n">
        <v>4</v>
      </c>
      <c r="B90" t="n">
        <v>70</v>
      </c>
      <c r="C90" t="inlineStr">
        <is>
          <t xml:space="preserve">CONCLUIDO	</t>
        </is>
      </c>
      <c r="D90" t="n">
        <v>4.1752</v>
      </c>
      <c r="E90" t="n">
        <v>23.95</v>
      </c>
      <c r="F90" t="n">
        <v>19.73</v>
      </c>
      <c r="G90" t="n">
        <v>17.16</v>
      </c>
      <c r="H90" t="n">
        <v>0.25</v>
      </c>
      <c r="I90" t="n">
        <v>69</v>
      </c>
      <c r="J90" t="n">
        <v>143.17</v>
      </c>
      <c r="K90" t="n">
        <v>47.83</v>
      </c>
      <c r="L90" t="n">
        <v>2</v>
      </c>
      <c r="M90" t="n">
        <v>67</v>
      </c>
      <c r="N90" t="n">
        <v>23.34</v>
      </c>
      <c r="O90" t="n">
        <v>17891.86</v>
      </c>
      <c r="P90" t="n">
        <v>188.98</v>
      </c>
      <c r="Q90" t="n">
        <v>3033.73</v>
      </c>
      <c r="R90" t="n">
        <v>124.92</v>
      </c>
      <c r="S90" t="n">
        <v>56.78</v>
      </c>
      <c r="T90" t="n">
        <v>32003.15</v>
      </c>
      <c r="U90" t="n">
        <v>0.45</v>
      </c>
      <c r="V90" t="n">
        <v>0.82</v>
      </c>
      <c r="W90" t="n">
        <v>2.76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70</v>
      </c>
      <c r="C91" t="inlineStr">
        <is>
          <t xml:space="preserve">CONCLUIDO	</t>
        </is>
      </c>
      <c r="D91" t="n">
        <v>4.276</v>
      </c>
      <c r="E91" t="n">
        <v>23.39</v>
      </c>
      <c r="F91" t="n">
        <v>19.45</v>
      </c>
      <c r="G91" t="n">
        <v>19.78</v>
      </c>
      <c r="H91" t="n">
        <v>0.28</v>
      </c>
      <c r="I91" t="n">
        <v>59</v>
      </c>
      <c r="J91" t="n">
        <v>143.51</v>
      </c>
      <c r="K91" t="n">
        <v>47.83</v>
      </c>
      <c r="L91" t="n">
        <v>2.25</v>
      </c>
      <c r="M91" t="n">
        <v>56</v>
      </c>
      <c r="N91" t="n">
        <v>23.44</v>
      </c>
      <c r="O91" t="n">
        <v>17934.06</v>
      </c>
      <c r="P91" t="n">
        <v>180.44</v>
      </c>
      <c r="Q91" t="n">
        <v>3033.83</v>
      </c>
      <c r="R91" t="n">
        <v>115.59</v>
      </c>
      <c r="S91" t="n">
        <v>56.78</v>
      </c>
      <c r="T91" t="n">
        <v>27385.41</v>
      </c>
      <c r="U91" t="n">
        <v>0.49</v>
      </c>
      <c r="V91" t="n">
        <v>0.83</v>
      </c>
      <c r="W91" t="n">
        <v>2.76</v>
      </c>
      <c r="X91" t="n">
        <v>1.69</v>
      </c>
      <c r="Y91" t="n">
        <v>1</v>
      </c>
      <c r="Z91" t="n">
        <v>10</v>
      </c>
    </row>
    <row r="92">
      <c r="A92" t="n">
        <v>6</v>
      </c>
      <c r="B92" t="n">
        <v>70</v>
      </c>
      <c r="C92" t="inlineStr">
        <is>
          <t xml:space="preserve">CONCLUIDO	</t>
        </is>
      </c>
      <c r="D92" t="n">
        <v>4.3625</v>
      </c>
      <c r="E92" t="n">
        <v>22.92</v>
      </c>
      <c r="F92" t="n">
        <v>19.22</v>
      </c>
      <c r="G92" t="n">
        <v>22.61</v>
      </c>
      <c r="H92" t="n">
        <v>0.31</v>
      </c>
      <c r="I92" t="n">
        <v>51</v>
      </c>
      <c r="J92" t="n">
        <v>143.86</v>
      </c>
      <c r="K92" t="n">
        <v>47.83</v>
      </c>
      <c r="L92" t="n">
        <v>2.5</v>
      </c>
      <c r="M92" t="n">
        <v>43</v>
      </c>
      <c r="N92" t="n">
        <v>23.53</v>
      </c>
      <c r="O92" t="n">
        <v>17976.29</v>
      </c>
      <c r="P92" t="n">
        <v>172.32</v>
      </c>
      <c r="Q92" t="n">
        <v>3033.75</v>
      </c>
      <c r="R92" t="n">
        <v>107.82</v>
      </c>
      <c r="S92" t="n">
        <v>56.78</v>
      </c>
      <c r="T92" t="n">
        <v>23544.18</v>
      </c>
      <c r="U92" t="n">
        <v>0.53</v>
      </c>
      <c r="V92" t="n">
        <v>0.84</v>
      </c>
      <c r="W92" t="n">
        <v>2.75</v>
      </c>
      <c r="X92" t="n">
        <v>1.45</v>
      </c>
      <c r="Y92" t="n">
        <v>1</v>
      </c>
      <c r="Z92" t="n">
        <v>10</v>
      </c>
    </row>
    <row r="93">
      <c r="A93" t="n">
        <v>7</v>
      </c>
      <c r="B93" t="n">
        <v>70</v>
      </c>
      <c r="C93" t="inlineStr">
        <is>
          <t xml:space="preserve">CONCLUIDO	</t>
        </is>
      </c>
      <c r="D93" t="n">
        <v>4.4043</v>
      </c>
      <c r="E93" t="n">
        <v>22.7</v>
      </c>
      <c r="F93" t="n">
        <v>19.12</v>
      </c>
      <c r="G93" t="n">
        <v>24.41</v>
      </c>
      <c r="H93" t="n">
        <v>0.34</v>
      </c>
      <c r="I93" t="n">
        <v>47</v>
      </c>
      <c r="J93" t="n">
        <v>144.2</v>
      </c>
      <c r="K93" t="n">
        <v>47.83</v>
      </c>
      <c r="L93" t="n">
        <v>2.75</v>
      </c>
      <c r="M93" t="n">
        <v>19</v>
      </c>
      <c r="N93" t="n">
        <v>23.62</v>
      </c>
      <c r="O93" t="n">
        <v>18018.55</v>
      </c>
      <c r="P93" t="n">
        <v>166.31</v>
      </c>
      <c r="Q93" t="n">
        <v>3033.53</v>
      </c>
      <c r="R93" t="n">
        <v>103.97</v>
      </c>
      <c r="S93" t="n">
        <v>56.78</v>
      </c>
      <c r="T93" t="n">
        <v>21639.41</v>
      </c>
      <c r="U93" t="n">
        <v>0.55</v>
      </c>
      <c r="V93" t="n">
        <v>0.84</v>
      </c>
      <c r="W93" t="n">
        <v>2.76</v>
      </c>
      <c r="X93" t="n">
        <v>1.35</v>
      </c>
      <c r="Y93" t="n">
        <v>1</v>
      </c>
      <c r="Z93" t="n">
        <v>10</v>
      </c>
    </row>
    <row r="94">
      <c r="A94" t="n">
        <v>8</v>
      </c>
      <c r="B94" t="n">
        <v>70</v>
      </c>
      <c r="C94" t="inlineStr">
        <is>
          <t xml:space="preserve">CONCLUIDO	</t>
        </is>
      </c>
      <c r="D94" t="n">
        <v>4.423</v>
      </c>
      <c r="E94" t="n">
        <v>22.61</v>
      </c>
      <c r="F94" t="n">
        <v>19.08</v>
      </c>
      <c r="G94" t="n">
        <v>25.44</v>
      </c>
      <c r="H94" t="n">
        <v>0.37</v>
      </c>
      <c r="I94" t="n">
        <v>45</v>
      </c>
      <c r="J94" t="n">
        <v>144.54</v>
      </c>
      <c r="K94" t="n">
        <v>47.83</v>
      </c>
      <c r="L94" t="n">
        <v>3</v>
      </c>
      <c r="M94" t="n">
        <v>1</v>
      </c>
      <c r="N94" t="n">
        <v>23.71</v>
      </c>
      <c r="O94" t="n">
        <v>18060.85</v>
      </c>
      <c r="P94" t="n">
        <v>164.94</v>
      </c>
      <c r="Q94" t="n">
        <v>3033.69</v>
      </c>
      <c r="R94" t="n">
        <v>101.86</v>
      </c>
      <c r="S94" t="n">
        <v>56.78</v>
      </c>
      <c r="T94" t="n">
        <v>20594.06</v>
      </c>
      <c r="U94" t="n">
        <v>0.5600000000000001</v>
      </c>
      <c r="V94" t="n">
        <v>0.85</v>
      </c>
      <c r="W94" t="n">
        <v>2.78</v>
      </c>
      <c r="X94" t="n">
        <v>1.31</v>
      </c>
      <c r="Y94" t="n">
        <v>1</v>
      </c>
      <c r="Z94" t="n">
        <v>10</v>
      </c>
    </row>
    <row r="95">
      <c r="A95" t="n">
        <v>9</v>
      </c>
      <c r="B95" t="n">
        <v>70</v>
      </c>
      <c r="C95" t="inlineStr">
        <is>
          <t xml:space="preserve">CONCLUIDO	</t>
        </is>
      </c>
      <c r="D95" t="n">
        <v>4.4235</v>
      </c>
      <c r="E95" t="n">
        <v>22.61</v>
      </c>
      <c r="F95" t="n">
        <v>19.08</v>
      </c>
      <c r="G95" t="n">
        <v>25.44</v>
      </c>
      <c r="H95" t="n">
        <v>0.4</v>
      </c>
      <c r="I95" t="n">
        <v>45</v>
      </c>
      <c r="J95" t="n">
        <v>144.89</v>
      </c>
      <c r="K95" t="n">
        <v>47.83</v>
      </c>
      <c r="L95" t="n">
        <v>3.25</v>
      </c>
      <c r="M95" t="n">
        <v>0</v>
      </c>
      <c r="N95" t="n">
        <v>23.81</v>
      </c>
      <c r="O95" t="n">
        <v>18103.18</v>
      </c>
      <c r="P95" t="n">
        <v>165.15</v>
      </c>
      <c r="Q95" t="n">
        <v>3033.69</v>
      </c>
      <c r="R95" t="n">
        <v>101.72</v>
      </c>
      <c r="S95" t="n">
        <v>56.78</v>
      </c>
      <c r="T95" t="n">
        <v>20524.27</v>
      </c>
      <c r="U95" t="n">
        <v>0.5600000000000001</v>
      </c>
      <c r="V95" t="n">
        <v>0.85</v>
      </c>
      <c r="W95" t="n">
        <v>2.78</v>
      </c>
      <c r="X95" t="n">
        <v>1.31</v>
      </c>
      <c r="Y95" t="n">
        <v>1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2.8677</v>
      </c>
      <c r="E96" t="n">
        <v>34.87</v>
      </c>
      <c r="F96" t="n">
        <v>24.45</v>
      </c>
      <c r="G96" t="n">
        <v>6.52</v>
      </c>
      <c r="H96" t="n">
        <v>0.1</v>
      </c>
      <c r="I96" t="n">
        <v>225</v>
      </c>
      <c r="J96" t="n">
        <v>176.73</v>
      </c>
      <c r="K96" t="n">
        <v>52.44</v>
      </c>
      <c r="L96" t="n">
        <v>1</v>
      </c>
      <c r="M96" t="n">
        <v>223</v>
      </c>
      <c r="N96" t="n">
        <v>33.29</v>
      </c>
      <c r="O96" t="n">
        <v>22031.19</v>
      </c>
      <c r="P96" t="n">
        <v>309.86</v>
      </c>
      <c r="Q96" t="n">
        <v>3034.16</v>
      </c>
      <c r="R96" t="n">
        <v>279.17</v>
      </c>
      <c r="S96" t="n">
        <v>56.78</v>
      </c>
      <c r="T96" t="n">
        <v>108348.2</v>
      </c>
      <c r="U96" t="n">
        <v>0.2</v>
      </c>
      <c r="V96" t="n">
        <v>0.66</v>
      </c>
      <c r="W96" t="n">
        <v>3.02</v>
      </c>
      <c r="X96" t="n">
        <v>6.68</v>
      </c>
      <c r="Y96" t="n">
        <v>1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3.2493</v>
      </c>
      <c r="E97" t="n">
        <v>30.78</v>
      </c>
      <c r="F97" t="n">
        <v>22.56</v>
      </c>
      <c r="G97" t="n">
        <v>8.300000000000001</v>
      </c>
      <c r="H97" t="n">
        <v>0.13</v>
      </c>
      <c r="I97" t="n">
        <v>163</v>
      </c>
      <c r="J97" t="n">
        <v>177.1</v>
      </c>
      <c r="K97" t="n">
        <v>52.44</v>
      </c>
      <c r="L97" t="n">
        <v>1.25</v>
      </c>
      <c r="M97" t="n">
        <v>161</v>
      </c>
      <c r="N97" t="n">
        <v>33.41</v>
      </c>
      <c r="O97" t="n">
        <v>22076.81</v>
      </c>
      <c r="P97" t="n">
        <v>281.38</v>
      </c>
      <c r="Q97" t="n">
        <v>3034.75</v>
      </c>
      <c r="R97" t="n">
        <v>216.63</v>
      </c>
      <c r="S97" t="n">
        <v>56.78</v>
      </c>
      <c r="T97" t="n">
        <v>77385.44</v>
      </c>
      <c r="U97" t="n">
        <v>0.26</v>
      </c>
      <c r="V97" t="n">
        <v>0.72</v>
      </c>
      <c r="W97" t="n">
        <v>2.94</v>
      </c>
      <c r="X97" t="n">
        <v>4.79</v>
      </c>
      <c r="Y97" t="n">
        <v>1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3.5123</v>
      </c>
      <c r="E98" t="n">
        <v>28.47</v>
      </c>
      <c r="F98" t="n">
        <v>21.5</v>
      </c>
      <c r="G98" t="n">
        <v>10.08</v>
      </c>
      <c r="H98" t="n">
        <v>0.15</v>
      </c>
      <c r="I98" t="n">
        <v>128</v>
      </c>
      <c r="J98" t="n">
        <v>177.47</v>
      </c>
      <c r="K98" t="n">
        <v>52.44</v>
      </c>
      <c r="L98" t="n">
        <v>1.5</v>
      </c>
      <c r="M98" t="n">
        <v>126</v>
      </c>
      <c r="N98" t="n">
        <v>33.53</v>
      </c>
      <c r="O98" t="n">
        <v>22122.46</v>
      </c>
      <c r="P98" t="n">
        <v>263.78</v>
      </c>
      <c r="Q98" t="n">
        <v>3034.12</v>
      </c>
      <c r="R98" t="n">
        <v>182.6</v>
      </c>
      <c r="S98" t="n">
        <v>56.78</v>
      </c>
      <c r="T98" t="n">
        <v>60546.33</v>
      </c>
      <c r="U98" t="n">
        <v>0.31</v>
      </c>
      <c r="V98" t="n">
        <v>0.75</v>
      </c>
      <c r="W98" t="n">
        <v>2.86</v>
      </c>
      <c r="X98" t="n">
        <v>3.73</v>
      </c>
      <c r="Y98" t="n">
        <v>1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3.722</v>
      </c>
      <c r="E99" t="n">
        <v>26.87</v>
      </c>
      <c r="F99" t="n">
        <v>20.75</v>
      </c>
      <c r="G99" t="n">
        <v>11.97</v>
      </c>
      <c r="H99" t="n">
        <v>0.17</v>
      </c>
      <c r="I99" t="n">
        <v>104</v>
      </c>
      <c r="J99" t="n">
        <v>177.84</v>
      </c>
      <c r="K99" t="n">
        <v>52.44</v>
      </c>
      <c r="L99" t="n">
        <v>1.75</v>
      </c>
      <c r="M99" t="n">
        <v>102</v>
      </c>
      <c r="N99" t="n">
        <v>33.65</v>
      </c>
      <c r="O99" t="n">
        <v>22168.15</v>
      </c>
      <c r="P99" t="n">
        <v>250.29</v>
      </c>
      <c r="Q99" t="n">
        <v>3034.21</v>
      </c>
      <c r="R99" t="n">
        <v>157.88</v>
      </c>
      <c r="S99" t="n">
        <v>56.78</v>
      </c>
      <c r="T99" t="n">
        <v>48305.91</v>
      </c>
      <c r="U99" t="n">
        <v>0.36</v>
      </c>
      <c r="V99" t="n">
        <v>0.78</v>
      </c>
      <c r="W99" t="n">
        <v>2.83</v>
      </c>
      <c r="X99" t="n">
        <v>2.98</v>
      </c>
      <c r="Y99" t="n">
        <v>1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3.8683</v>
      </c>
      <c r="E100" t="n">
        <v>25.85</v>
      </c>
      <c r="F100" t="n">
        <v>20.3</v>
      </c>
      <c r="G100" t="n">
        <v>13.84</v>
      </c>
      <c r="H100" t="n">
        <v>0.2</v>
      </c>
      <c r="I100" t="n">
        <v>88</v>
      </c>
      <c r="J100" t="n">
        <v>178.21</v>
      </c>
      <c r="K100" t="n">
        <v>52.44</v>
      </c>
      <c r="L100" t="n">
        <v>2</v>
      </c>
      <c r="M100" t="n">
        <v>86</v>
      </c>
      <c r="N100" t="n">
        <v>33.77</v>
      </c>
      <c r="O100" t="n">
        <v>22213.89</v>
      </c>
      <c r="P100" t="n">
        <v>240.74</v>
      </c>
      <c r="Q100" t="n">
        <v>3033.86</v>
      </c>
      <c r="R100" t="n">
        <v>143.23</v>
      </c>
      <c r="S100" t="n">
        <v>56.78</v>
      </c>
      <c r="T100" t="n">
        <v>41061.4</v>
      </c>
      <c r="U100" t="n">
        <v>0.4</v>
      </c>
      <c r="V100" t="n">
        <v>0.79</v>
      </c>
      <c r="W100" t="n">
        <v>2.81</v>
      </c>
      <c r="X100" t="n">
        <v>2.54</v>
      </c>
      <c r="Y100" t="n">
        <v>1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3.9998</v>
      </c>
      <c r="E101" t="n">
        <v>25</v>
      </c>
      <c r="F101" t="n">
        <v>19.91</v>
      </c>
      <c r="G101" t="n">
        <v>15.93</v>
      </c>
      <c r="H101" t="n">
        <v>0.22</v>
      </c>
      <c r="I101" t="n">
        <v>75</v>
      </c>
      <c r="J101" t="n">
        <v>178.59</v>
      </c>
      <c r="K101" t="n">
        <v>52.44</v>
      </c>
      <c r="L101" t="n">
        <v>2.25</v>
      </c>
      <c r="M101" t="n">
        <v>73</v>
      </c>
      <c r="N101" t="n">
        <v>33.89</v>
      </c>
      <c r="O101" t="n">
        <v>22259.66</v>
      </c>
      <c r="P101" t="n">
        <v>231.96</v>
      </c>
      <c r="Q101" t="n">
        <v>3033.7</v>
      </c>
      <c r="R101" t="n">
        <v>131.33</v>
      </c>
      <c r="S101" t="n">
        <v>56.78</v>
      </c>
      <c r="T101" t="n">
        <v>35178.25</v>
      </c>
      <c r="U101" t="n">
        <v>0.43</v>
      </c>
      <c r="V101" t="n">
        <v>0.8100000000000001</v>
      </c>
      <c r="W101" t="n">
        <v>2.76</v>
      </c>
      <c r="X101" t="n">
        <v>2.15</v>
      </c>
      <c r="Y101" t="n">
        <v>1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4.0943</v>
      </c>
      <c r="E102" t="n">
        <v>24.42</v>
      </c>
      <c r="F102" t="n">
        <v>19.66</v>
      </c>
      <c r="G102" t="n">
        <v>17.87</v>
      </c>
      <c r="H102" t="n">
        <v>0.25</v>
      </c>
      <c r="I102" t="n">
        <v>66</v>
      </c>
      <c r="J102" t="n">
        <v>178.96</v>
      </c>
      <c r="K102" t="n">
        <v>52.44</v>
      </c>
      <c r="L102" t="n">
        <v>2.5</v>
      </c>
      <c r="M102" t="n">
        <v>64</v>
      </c>
      <c r="N102" t="n">
        <v>34.02</v>
      </c>
      <c r="O102" t="n">
        <v>22305.48</v>
      </c>
      <c r="P102" t="n">
        <v>224.45</v>
      </c>
      <c r="Q102" t="n">
        <v>3033.72</v>
      </c>
      <c r="R102" t="n">
        <v>122.46</v>
      </c>
      <c r="S102" t="n">
        <v>56.78</v>
      </c>
      <c r="T102" t="n">
        <v>30785.8</v>
      </c>
      <c r="U102" t="n">
        <v>0.46</v>
      </c>
      <c r="V102" t="n">
        <v>0.82</v>
      </c>
      <c r="W102" t="n">
        <v>2.76</v>
      </c>
      <c r="X102" t="n">
        <v>1.89</v>
      </c>
      <c r="Y102" t="n">
        <v>1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4.1844</v>
      </c>
      <c r="E103" t="n">
        <v>23.9</v>
      </c>
      <c r="F103" t="n">
        <v>19.42</v>
      </c>
      <c r="G103" t="n">
        <v>20.08</v>
      </c>
      <c r="H103" t="n">
        <v>0.27</v>
      </c>
      <c r="I103" t="n">
        <v>58</v>
      </c>
      <c r="J103" t="n">
        <v>179.33</v>
      </c>
      <c r="K103" t="n">
        <v>52.44</v>
      </c>
      <c r="L103" t="n">
        <v>2.75</v>
      </c>
      <c r="M103" t="n">
        <v>56</v>
      </c>
      <c r="N103" t="n">
        <v>34.14</v>
      </c>
      <c r="O103" t="n">
        <v>22351.34</v>
      </c>
      <c r="P103" t="n">
        <v>216.2</v>
      </c>
      <c r="Q103" t="n">
        <v>3033.67</v>
      </c>
      <c r="R103" t="n">
        <v>114.55</v>
      </c>
      <c r="S103" t="n">
        <v>56.78</v>
      </c>
      <c r="T103" t="n">
        <v>26872.75</v>
      </c>
      <c r="U103" t="n">
        <v>0.5</v>
      </c>
      <c r="V103" t="n">
        <v>0.83</v>
      </c>
      <c r="W103" t="n">
        <v>2.75</v>
      </c>
      <c r="X103" t="n">
        <v>1.65</v>
      </c>
      <c r="Y103" t="n">
        <v>1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4.2518</v>
      </c>
      <c r="E104" t="n">
        <v>23.52</v>
      </c>
      <c r="F104" t="n">
        <v>19.25</v>
      </c>
      <c r="G104" t="n">
        <v>22.21</v>
      </c>
      <c r="H104" t="n">
        <v>0.3</v>
      </c>
      <c r="I104" t="n">
        <v>52</v>
      </c>
      <c r="J104" t="n">
        <v>179.7</v>
      </c>
      <c r="K104" t="n">
        <v>52.44</v>
      </c>
      <c r="L104" t="n">
        <v>3</v>
      </c>
      <c r="M104" t="n">
        <v>50</v>
      </c>
      <c r="N104" t="n">
        <v>34.26</v>
      </c>
      <c r="O104" t="n">
        <v>22397.24</v>
      </c>
      <c r="P104" t="n">
        <v>210.51</v>
      </c>
      <c r="Q104" t="n">
        <v>3033.51</v>
      </c>
      <c r="R104" t="n">
        <v>109.08</v>
      </c>
      <c r="S104" t="n">
        <v>56.78</v>
      </c>
      <c r="T104" t="n">
        <v>24166.31</v>
      </c>
      <c r="U104" t="n">
        <v>0.52</v>
      </c>
      <c r="V104" t="n">
        <v>0.84</v>
      </c>
      <c r="W104" t="n">
        <v>2.74</v>
      </c>
      <c r="X104" t="n">
        <v>1.48</v>
      </c>
      <c r="Y104" t="n">
        <v>1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4.3251</v>
      </c>
      <c r="E105" t="n">
        <v>23.12</v>
      </c>
      <c r="F105" t="n">
        <v>19.07</v>
      </c>
      <c r="G105" t="n">
        <v>24.87</v>
      </c>
      <c r="H105" t="n">
        <v>0.32</v>
      </c>
      <c r="I105" t="n">
        <v>46</v>
      </c>
      <c r="J105" t="n">
        <v>180.07</v>
      </c>
      <c r="K105" t="n">
        <v>52.44</v>
      </c>
      <c r="L105" t="n">
        <v>3.25</v>
      </c>
      <c r="M105" t="n">
        <v>44</v>
      </c>
      <c r="N105" t="n">
        <v>34.38</v>
      </c>
      <c r="O105" t="n">
        <v>22443.18</v>
      </c>
      <c r="P105" t="n">
        <v>202.94</v>
      </c>
      <c r="Q105" t="n">
        <v>3033.53</v>
      </c>
      <c r="R105" t="n">
        <v>102.92</v>
      </c>
      <c r="S105" t="n">
        <v>56.78</v>
      </c>
      <c r="T105" t="n">
        <v>21118.49</v>
      </c>
      <c r="U105" t="n">
        <v>0.55</v>
      </c>
      <c r="V105" t="n">
        <v>0.85</v>
      </c>
      <c r="W105" t="n">
        <v>2.73</v>
      </c>
      <c r="X105" t="n">
        <v>1.3</v>
      </c>
      <c r="Y105" t="n">
        <v>1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4.3705</v>
      </c>
      <c r="E106" t="n">
        <v>22.88</v>
      </c>
      <c r="F106" t="n">
        <v>18.97</v>
      </c>
      <c r="G106" t="n">
        <v>27.1</v>
      </c>
      <c r="H106" t="n">
        <v>0.34</v>
      </c>
      <c r="I106" t="n">
        <v>42</v>
      </c>
      <c r="J106" t="n">
        <v>180.45</v>
      </c>
      <c r="K106" t="n">
        <v>52.44</v>
      </c>
      <c r="L106" t="n">
        <v>3.5</v>
      </c>
      <c r="M106" t="n">
        <v>37</v>
      </c>
      <c r="N106" t="n">
        <v>34.51</v>
      </c>
      <c r="O106" t="n">
        <v>22489.16</v>
      </c>
      <c r="P106" t="n">
        <v>195.7</v>
      </c>
      <c r="Q106" t="n">
        <v>3033.73</v>
      </c>
      <c r="R106" t="n">
        <v>99.81999999999999</v>
      </c>
      <c r="S106" t="n">
        <v>56.78</v>
      </c>
      <c r="T106" t="n">
        <v>19589.02</v>
      </c>
      <c r="U106" t="n">
        <v>0.57</v>
      </c>
      <c r="V106" t="n">
        <v>0.85</v>
      </c>
      <c r="W106" t="n">
        <v>2.73</v>
      </c>
      <c r="X106" t="n">
        <v>1.2</v>
      </c>
      <c r="Y106" t="n">
        <v>1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4.4336</v>
      </c>
      <c r="E107" t="n">
        <v>22.56</v>
      </c>
      <c r="F107" t="n">
        <v>18.82</v>
      </c>
      <c r="G107" t="n">
        <v>30.52</v>
      </c>
      <c r="H107" t="n">
        <v>0.37</v>
      </c>
      <c r="I107" t="n">
        <v>37</v>
      </c>
      <c r="J107" t="n">
        <v>180.82</v>
      </c>
      <c r="K107" t="n">
        <v>52.44</v>
      </c>
      <c r="L107" t="n">
        <v>3.75</v>
      </c>
      <c r="M107" t="n">
        <v>24</v>
      </c>
      <c r="N107" t="n">
        <v>34.63</v>
      </c>
      <c r="O107" t="n">
        <v>22535.19</v>
      </c>
      <c r="P107" t="n">
        <v>186.19</v>
      </c>
      <c r="Q107" t="n">
        <v>3033.79</v>
      </c>
      <c r="R107" t="n">
        <v>94.58</v>
      </c>
      <c r="S107" t="n">
        <v>56.78</v>
      </c>
      <c r="T107" t="n">
        <v>16990.9</v>
      </c>
      <c r="U107" t="n">
        <v>0.6</v>
      </c>
      <c r="V107" t="n">
        <v>0.86</v>
      </c>
      <c r="W107" t="n">
        <v>2.73</v>
      </c>
      <c r="X107" t="n">
        <v>1.05</v>
      </c>
      <c r="Y107" t="n">
        <v>1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4.4421</v>
      </c>
      <c r="E108" t="n">
        <v>22.51</v>
      </c>
      <c r="F108" t="n">
        <v>18.81</v>
      </c>
      <c r="G108" t="n">
        <v>31.35</v>
      </c>
      <c r="H108" t="n">
        <v>0.39</v>
      </c>
      <c r="I108" t="n">
        <v>36</v>
      </c>
      <c r="J108" t="n">
        <v>181.19</v>
      </c>
      <c r="K108" t="n">
        <v>52.44</v>
      </c>
      <c r="L108" t="n">
        <v>4</v>
      </c>
      <c r="M108" t="n">
        <v>12</v>
      </c>
      <c r="N108" t="n">
        <v>34.75</v>
      </c>
      <c r="O108" t="n">
        <v>22581.25</v>
      </c>
      <c r="P108" t="n">
        <v>187.05</v>
      </c>
      <c r="Q108" t="n">
        <v>3033.66</v>
      </c>
      <c r="R108" t="n">
        <v>94.12</v>
      </c>
      <c r="S108" t="n">
        <v>56.78</v>
      </c>
      <c r="T108" t="n">
        <v>16767.65</v>
      </c>
      <c r="U108" t="n">
        <v>0.6</v>
      </c>
      <c r="V108" t="n">
        <v>0.86</v>
      </c>
      <c r="W108" t="n">
        <v>2.74</v>
      </c>
      <c r="X108" t="n">
        <v>1.05</v>
      </c>
      <c r="Y108" t="n">
        <v>1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4.4549</v>
      </c>
      <c r="E109" t="n">
        <v>22.45</v>
      </c>
      <c r="F109" t="n">
        <v>18.78</v>
      </c>
      <c r="G109" t="n">
        <v>32.2</v>
      </c>
      <c r="H109" t="n">
        <v>0.42</v>
      </c>
      <c r="I109" t="n">
        <v>35</v>
      </c>
      <c r="J109" t="n">
        <v>181.57</v>
      </c>
      <c r="K109" t="n">
        <v>52.44</v>
      </c>
      <c r="L109" t="n">
        <v>4.25</v>
      </c>
      <c r="M109" t="n">
        <v>4</v>
      </c>
      <c r="N109" t="n">
        <v>34.88</v>
      </c>
      <c r="O109" t="n">
        <v>22627.36</v>
      </c>
      <c r="P109" t="n">
        <v>185.38</v>
      </c>
      <c r="Q109" t="n">
        <v>3033.65</v>
      </c>
      <c r="R109" t="n">
        <v>92.59</v>
      </c>
      <c r="S109" t="n">
        <v>56.78</v>
      </c>
      <c r="T109" t="n">
        <v>16009.89</v>
      </c>
      <c r="U109" t="n">
        <v>0.61</v>
      </c>
      <c r="V109" t="n">
        <v>0.86</v>
      </c>
      <c r="W109" t="n">
        <v>2.75</v>
      </c>
      <c r="X109" t="n">
        <v>1.02</v>
      </c>
      <c r="Y109" t="n">
        <v>1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4.4572</v>
      </c>
      <c r="E110" t="n">
        <v>22.44</v>
      </c>
      <c r="F110" t="n">
        <v>18.77</v>
      </c>
      <c r="G110" t="n">
        <v>32.18</v>
      </c>
      <c r="H110" t="n">
        <v>0.44</v>
      </c>
      <c r="I110" t="n">
        <v>35</v>
      </c>
      <c r="J110" t="n">
        <v>181.94</v>
      </c>
      <c r="K110" t="n">
        <v>52.44</v>
      </c>
      <c r="L110" t="n">
        <v>4.5</v>
      </c>
      <c r="M110" t="n">
        <v>0</v>
      </c>
      <c r="N110" t="n">
        <v>35</v>
      </c>
      <c r="O110" t="n">
        <v>22673.63</v>
      </c>
      <c r="P110" t="n">
        <v>185.66</v>
      </c>
      <c r="Q110" t="n">
        <v>3033.97</v>
      </c>
      <c r="R110" t="n">
        <v>92.26000000000001</v>
      </c>
      <c r="S110" t="n">
        <v>56.78</v>
      </c>
      <c r="T110" t="n">
        <v>15843.21</v>
      </c>
      <c r="U110" t="n">
        <v>0.62</v>
      </c>
      <c r="V110" t="n">
        <v>0.86</v>
      </c>
      <c r="W110" t="n">
        <v>2.75</v>
      </c>
      <c r="X110" t="n">
        <v>1</v>
      </c>
      <c r="Y110" t="n">
        <v>1</v>
      </c>
      <c r="Z110" t="n">
        <v>10</v>
      </c>
    </row>
    <row r="111">
      <c r="A111" t="n">
        <v>0</v>
      </c>
      <c r="B111" t="n">
        <v>110</v>
      </c>
      <c r="C111" t="inlineStr">
        <is>
          <t xml:space="preserve">CONCLUIDO	</t>
        </is>
      </c>
      <c r="D111" t="n">
        <v>2.4933</v>
      </c>
      <c r="E111" t="n">
        <v>40.11</v>
      </c>
      <c r="F111" t="n">
        <v>25.97</v>
      </c>
      <c r="G111" t="n">
        <v>5.71</v>
      </c>
      <c r="H111" t="n">
        <v>0.08</v>
      </c>
      <c r="I111" t="n">
        <v>273</v>
      </c>
      <c r="J111" t="n">
        <v>213.37</v>
      </c>
      <c r="K111" t="n">
        <v>56.13</v>
      </c>
      <c r="L111" t="n">
        <v>1</v>
      </c>
      <c r="M111" t="n">
        <v>271</v>
      </c>
      <c r="N111" t="n">
        <v>46.25</v>
      </c>
      <c r="O111" t="n">
        <v>26550.29</v>
      </c>
      <c r="P111" t="n">
        <v>375.63</v>
      </c>
      <c r="Q111" t="n">
        <v>3034.84</v>
      </c>
      <c r="R111" t="n">
        <v>328.54</v>
      </c>
      <c r="S111" t="n">
        <v>56.78</v>
      </c>
      <c r="T111" t="n">
        <v>132793.36</v>
      </c>
      <c r="U111" t="n">
        <v>0.17</v>
      </c>
      <c r="V111" t="n">
        <v>0.62</v>
      </c>
      <c r="W111" t="n">
        <v>3.11</v>
      </c>
      <c r="X111" t="n">
        <v>8.199999999999999</v>
      </c>
      <c r="Y111" t="n">
        <v>1</v>
      </c>
      <c r="Z111" t="n">
        <v>10</v>
      </c>
    </row>
    <row r="112">
      <c r="A112" t="n">
        <v>1</v>
      </c>
      <c r="B112" t="n">
        <v>110</v>
      </c>
      <c r="C112" t="inlineStr">
        <is>
          <t xml:space="preserve">CONCLUIDO	</t>
        </is>
      </c>
      <c r="D112" t="n">
        <v>2.9032</v>
      </c>
      <c r="E112" t="n">
        <v>34.44</v>
      </c>
      <c r="F112" t="n">
        <v>23.56</v>
      </c>
      <c r="G112" t="n">
        <v>7.21</v>
      </c>
      <c r="H112" t="n">
        <v>0.1</v>
      </c>
      <c r="I112" t="n">
        <v>196</v>
      </c>
      <c r="J112" t="n">
        <v>213.78</v>
      </c>
      <c r="K112" t="n">
        <v>56.13</v>
      </c>
      <c r="L112" t="n">
        <v>1.25</v>
      </c>
      <c r="M112" t="n">
        <v>194</v>
      </c>
      <c r="N112" t="n">
        <v>46.4</v>
      </c>
      <c r="O112" t="n">
        <v>26600.32</v>
      </c>
      <c r="P112" t="n">
        <v>337.18</v>
      </c>
      <c r="Q112" t="n">
        <v>3034.48</v>
      </c>
      <c r="R112" t="n">
        <v>249.53</v>
      </c>
      <c r="S112" t="n">
        <v>56.78</v>
      </c>
      <c r="T112" t="n">
        <v>93673.89999999999</v>
      </c>
      <c r="U112" t="n">
        <v>0.23</v>
      </c>
      <c r="V112" t="n">
        <v>0.6899999999999999</v>
      </c>
      <c r="W112" t="n">
        <v>2.98</v>
      </c>
      <c r="X112" t="n">
        <v>5.79</v>
      </c>
      <c r="Y112" t="n">
        <v>1</v>
      </c>
      <c r="Z112" t="n">
        <v>10</v>
      </c>
    </row>
    <row r="113">
      <c r="A113" t="n">
        <v>2</v>
      </c>
      <c r="B113" t="n">
        <v>110</v>
      </c>
      <c r="C113" t="inlineStr">
        <is>
          <t xml:space="preserve">CONCLUIDO	</t>
        </is>
      </c>
      <c r="D113" t="n">
        <v>3.1986</v>
      </c>
      <c r="E113" t="n">
        <v>31.26</v>
      </c>
      <c r="F113" t="n">
        <v>22.23</v>
      </c>
      <c r="G113" t="n">
        <v>8.779999999999999</v>
      </c>
      <c r="H113" t="n">
        <v>0.12</v>
      </c>
      <c r="I113" t="n">
        <v>152</v>
      </c>
      <c r="J113" t="n">
        <v>214.19</v>
      </c>
      <c r="K113" t="n">
        <v>56.13</v>
      </c>
      <c r="L113" t="n">
        <v>1.5</v>
      </c>
      <c r="M113" t="n">
        <v>150</v>
      </c>
      <c r="N113" t="n">
        <v>46.56</v>
      </c>
      <c r="O113" t="n">
        <v>26650.41</v>
      </c>
      <c r="P113" t="n">
        <v>314.67</v>
      </c>
      <c r="Q113" t="n">
        <v>3034.6</v>
      </c>
      <c r="R113" t="n">
        <v>206.13</v>
      </c>
      <c r="S113" t="n">
        <v>56.78</v>
      </c>
      <c r="T113" t="n">
        <v>72194.48</v>
      </c>
      <c r="U113" t="n">
        <v>0.28</v>
      </c>
      <c r="V113" t="n">
        <v>0.73</v>
      </c>
      <c r="W113" t="n">
        <v>2.91</v>
      </c>
      <c r="X113" t="n">
        <v>4.46</v>
      </c>
      <c r="Y113" t="n">
        <v>1</v>
      </c>
      <c r="Z113" t="n">
        <v>10</v>
      </c>
    </row>
    <row r="114">
      <c r="A114" t="n">
        <v>3</v>
      </c>
      <c r="B114" t="n">
        <v>110</v>
      </c>
      <c r="C114" t="inlineStr">
        <is>
          <t xml:space="preserve">CONCLUIDO	</t>
        </is>
      </c>
      <c r="D114" t="n">
        <v>3.4217</v>
      </c>
      <c r="E114" t="n">
        <v>29.23</v>
      </c>
      <c r="F114" t="n">
        <v>21.38</v>
      </c>
      <c r="G114" t="n">
        <v>10.34</v>
      </c>
      <c r="H114" t="n">
        <v>0.14</v>
      </c>
      <c r="I114" t="n">
        <v>124</v>
      </c>
      <c r="J114" t="n">
        <v>214.59</v>
      </c>
      <c r="K114" t="n">
        <v>56.13</v>
      </c>
      <c r="L114" t="n">
        <v>1.75</v>
      </c>
      <c r="M114" t="n">
        <v>122</v>
      </c>
      <c r="N114" t="n">
        <v>46.72</v>
      </c>
      <c r="O114" t="n">
        <v>26700.55</v>
      </c>
      <c r="P114" t="n">
        <v>298.94</v>
      </c>
      <c r="Q114" t="n">
        <v>3033.98</v>
      </c>
      <c r="R114" t="n">
        <v>178.14</v>
      </c>
      <c r="S114" t="n">
        <v>56.78</v>
      </c>
      <c r="T114" t="n">
        <v>58338.87</v>
      </c>
      <c r="U114" t="n">
        <v>0.32</v>
      </c>
      <c r="V114" t="n">
        <v>0.75</v>
      </c>
      <c r="W114" t="n">
        <v>2.87</v>
      </c>
      <c r="X114" t="n">
        <v>3.61</v>
      </c>
      <c r="Y114" t="n">
        <v>1</v>
      </c>
      <c r="Z114" t="n">
        <v>10</v>
      </c>
    </row>
    <row r="115">
      <c r="A115" t="n">
        <v>4</v>
      </c>
      <c r="B115" t="n">
        <v>110</v>
      </c>
      <c r="C115" t="inlineStr">
        <is>
          <t xml:space="preserve">CONCLUIDO	</t>
        </is>
      </c>
      <c r="D115" t="n">
        <v>3.59</v>
      </c>
      <c r="E115" t="n">
        <v>27.86</v>
      </c>
      <c r="F115" t="n">
        <v>20.81</v>
      </c>
      <c r="G115" t="n">
        <v>11.89</v>
      </c>
      <c r="H115" t="n">
        <v>0.17</v>
      </c>
      <c r="I115" t="n">
        <v>105</v>
      </c>
      <c r="J115" t="n">
        <v>215</v>
      </c>
      <c r="K115" t="n">
        <v>56.13</v>
      </c>
      <c r="L115" t="n">
        <v>2</v>
      </c>
      <c r="M115" t="n">
        <v>103</v>
      </c>
      <c r="N115" t="n">
        <v>46.87</v>
      </c>
      <c r="O115" t="n">
        <v>26750.75</v>
      </c>
      <c r="P115" t="n">
        <v>287.9</v>
      </c>
      <c r="Q115" t="n">
        <v>3033.93</v>
      </c>
      <c r="R115" t="n">
        <v>159.98</v>
      </c>
      <c r="S115" t="n">
        <v>56.78</v>
      </c>
      <c r="T115" t="n">
        <v>49350.56</v>
      </c>
      <c r="U115" t="n">
        <v>0.35</v>
      </c>
      <c r="V115" t="n">
        <v>0.78</v>
      </c>
      <c r="W115" t="n">
        <v>2.83</v>
      </c>
      <c r="X115" t="n">
        <v>3.04</v>
      </c>
      <c r="Y115" t="n">
        <v>1</v>
      </c>
      <c r="Z115" t="n">
        <v>10</v>
      </c>
    </row>
    <row r="116">
      <c r="A116" t="n">
        <v>5</v>
      </c>
      <c r="B116" t="n">
        <v>110</v>
      </c>
      <c r="C116" t="inlineStr">
        <is>
          <t xml:space="preserve">CONCLUIDO	</t>
        </is>
      </c>
      <c r="D116" t="n">
        <v>3.7373</v>
      </c>
      <c r="E116" t="n">
        <v>26.76</v>
      </c>
      <c r="F116" t="n">
        <v>20.34</v>
      </c>
      <c r="G116" t="n">
        <v>13.56</v>
      </c>
      <c r="H116" t="n">
        <v>0.19</v>
      </c>
      <c r="I116" t="n">
        <v>90</v>
      </c>
      <c r="J116" t="n">
        <v>215.41</v>
      </c>
      <c r="K116" t="n">
        <v>56.13</v>
      </c>
      <c r="L116" t="n">
        <v>2.25</v>
      </c>
      <c r="M116" t="n">
        <v>88</v>
      </c>
      <c r="N116" t="n">
        <v>47.03</v>
      </c>
      <c r="O116" t="n">
        <v>26801</v>
      </c>
      <c r="P116" t="n">
        <v>277.73</v>
      </c>
      <c r="Q116" t="n">
        <v>3033.63</v>
      </c>
      <c r="R116" t="n">
        <v>145.05</v>
      </c>
      <c r="S116" t="n">
        <v>56.78</v>
      </c>
      <c r="T116" t="n">
        <v>41960.27</v>
      </c>
      <c r="U116" t="n">
        <v>0.39</v>
      </c>
      <c r="V116" t="n">
        <v>0.79</v>
      </c>
      <c r="W116" t="n">
        <v>2.8</v>
      </c>
      <c r="X116" t="n">
        <v>2.58</v>
      </c>
      <c r="Y116" t="n">
        <v>1</v>
      </c>
      <c r="Z116" t="n">
        <v>10</v>
      </c>
    </row>
    <row r="117">
      <c r="A117" t="n">
        <v>6</v>
      </c>
      <c r="B117" t="n">
        <v>110</v>
      </c>
      <c r="C117" t="inlineStr">
        <is>
          <t xml:space="preserve">CONCLUIDO	</t>
        </is>
      </c>
      <c r="D117" t="n">
        <v>3.8499</v>
      </c>
      <c r="E117" t="n">
        <v>25.97</v>
      </c>
      <c r="F117" t="n">
        <v>20.03</v>
      </c>
      <c r="G117" t="n">
        <v>15.21</v>
      </c>
      <c r="H117" t="n">
        <v>0.21</v>
      </c>
      <c r="I117" t="n">
        <v>79</v>
      </c>
      <c r="J117" t="n">
        <v>215.82</v>
      </c>
      <c r="K117" t="n">
        <v>56.13</v>
      </c>
      <c r="L117" t="n">
        <v>2.5</v>
      </c>
      <c r="M117" t="n">
        <v>77</v>
      </c>
      <c r="N117" t="n">
        <v>47.19</v>
      </c>
      <c r="O117" t="n">
        <v>26851.31</v>
      </c>
      <c r="P117" t="n">
        <v>269.66</v>
      </c>
      <c r="Q117" t="n">
        <v>3033.72</v>
      </c>
      <c r="R117" t="n">
        <v>134.38</v>
      </c>
      <c r="S117" t="n">
        <v>56.78</v>
      </c>
      <c r="T117" t="n">
        <v>36684.32</v>
      </c>
      <c r="U117" t="n">
        <v>0.42</v>
      </c>
      <c r="V117" t="n">
        <v>0.8100000000000001</v>
      </c>
      <c r="W117" t="n">
        <v>2.78</v>
      </c>
      <c r="X117" t="n">
        <v>2.26</v>
      </c>
      <c r="Y117" t="n">
        <v>1</v>
      </c>
      <c r="Z117" t="n">
        <v>10</v>
      </c>
    </row>
    <row r="118">
      <c r="A118" t="n">
        <v>7</v>
      </c>
      <c r="B118" t="n">
        <v>110</v>
      </c>
      <c r="C118" t="inlineStr">
        <is>
          <t xml:space="preserve">CONCLUIDO	</t>
        </is>
      </c>
      <c r="D118" t="n">
        <v>3.9484</v>
      </c>
      <c r="E118" t="n">
        <v>25.33</v>
      </c>
      <c r="F118" t="n">
        <v>19.76</v>
      </c>
      <c r="G118" t="n">
        <v>16.94</v>
      </c>
      <c r="H118" t="n">
        <v>0.23</v>
      </c>
      <c r="I118" t="n">
        <v>70</v>
      </c>
      <c r="J118" t="n">
        <v>216.22</v>
      </c>
      <c r="K118" t="n">
        <v>56.13</v>
      </c>
      <c r="L118" t="n">
        <v>2.75</v>
      </c>
      <c r="M118" t="n">
        <v>68</v>
      </c>
      <c r="N118" t="n">
        <v>47.35</v>
      </c>
      <c r="O118" t="n">
        <v>26901.66</v>
      </c>
      <c r="P118" t="n">
        <v>263.1</v>
      </c>
      <c r="Q118" t="n">
        <v>3033.63</v>
      </c>
      <c r="R118" t="n">
        <v>126.07</v>
      </c>
      <c r="S118" t="n">
        <v>56.78</v>
      </c>
      <c r="T118" t="n">
        <v>32573.89</v>
      </c>
      <c r="U118" t="n">
        <v>0.45</v>
      </c>
      <c r="V118" t="n">
        <v>0.82</v>
      </c>
      <c r="W118" t="n">
        <v>2.76</v>
      </c>
      <c r="X118" t="n">
        <v>1.99</v>
      </c>
      <c r="Y118" t="n">
        <v>1</v>
      </c>
      <c r="Z118" t="n">
        <v>10</v>
      </c>
    </row>
    <row r="119">
      <c r="A119" t="n">
        <v>8</v>
      </c>
      <c r="B119" t="n">
        <v>110</v>
      </c>
      <c r="C119" t="inlineStr">
        <is>
          <t xml:space="preserve">CONCLUIDO	</t>
        </is>
      </c>
      <c r="D119" t="n">
        <v>4.0243</v>
      </c>
      <c r="E119" t="n">
        <v>24.85</v>
      </c>
      <c r="F119" t="n">
        <v>19.58</v>
      </c>
      <c r="G119" t="n">
        <v>18.64</v>
      </c>
      <c r="H119" t="n">
        <v>0.25</v>
      </c>
      <c r="I119" t="n">
        <v>63</v>
      </c>
      <c r="J119" t="n">
        <v>216.63</v>
      </c>
      <c r="K119" t="n">
        <v>56.13</v>
      </c>
      <c r="L119" t="n">
        <v>3</v>
      </c>
      <c r="M119" t="n">
        <v>61</v>
      </c>
      <c r="N119" t="n">
        <v>47.51</v>
      </c>
      <c r="O119" t="n">
        <v>26952.08</v>
      </c>
      <c r="P119" t="n">
        <v>256.89</v>
      </c>
      <c r="Q119" t="n">
        <v>3033.89</v>
      </c>
      <c r="R119" t="n">
        <v>120.09</v>
      </c>
      <c r="S119" t="n">
        <v>56.78</v>
      </c>
      <c r="T119" t="n">
        <v>29618.58</v>
      </c>
      <c r="U119" t="n">
        <v>0.47</v>
      </c>
      <c r="V119" t="n">
        <v>0.82</v>
      </c>
      <c r="W119" t="n">
        <v>2.75</v>
      </c>
      <c r="X119" t="n">
        <v>1.81</v>
      </c>
      <c r="Y119" t="n">
        <v>1</v>
      </c>
      <c r="Z119" t="n">
        <v>10</v>
      </c>
    </row>
    <row r="120">
      <c r="A120" t="n">
        <v>9</v>
      </c>
      <c r="B120" t="n">
        <v>110</v>
      </c>
      <c r="C120" t="inlineStr">
        <is>
          <t xml:space="preserve">CONCLUIDO	</t>
        </is>
      </c>
      <c r="D120" t="n">
        <v>4.0964</v>
      </c>
      <c r="E120" t="n">
        <v>24.41</v>
      </c>
      <c r="F120" t="n">
        <v>19.39</v>
      </c>
      <c r="G120" t="n">
        <v>20.41</v>
      </c>
      <c r="H120" t="n">
        <v>0.27</v>
      </c>
      <c r="I120" t="n">
        <v>57</v>
      </c>
      <c r="J120" t="n">
        <v>217.04</v>
      </c>
      <c r="K120" t="n">
        <v>56.13</v>
      </c>
      <c r="L120" t="n">
        <v>3.25</v>
      </c>
      <c r="M120" t="n">
        <v>55</v>
      </c>
      <c r="N120" t="n">
        <v>47.66</v>
      </c>
      <c r="O120" t="n">
        <v>27002.55</v>
      </c>
      <c r="P120" t="n">
        <v>250.96</v>
      </c>
      <c r="Q120" t="n">
        <v>3033.53</v>
      </c>
      <c r="R120" t="n">
        <v>114.02</v>
      </c>
      <c r="S120" t="n">
        <v>56.78</v>
      </c>
      <c r="T120" t="n">
        <v>26615.05</v>
      </c>
      <c r="U120" t="n">
        <v>0.5</v>
      </c>
      <c r="V120" t="n">
        <v>0.83</v>
      </c>
      <c r="W120" t="n">
        <v>2.74</v>
      </c>
      <c r="X120" t="n">
        <v>1.63</v>
      </c>
      <c r="Y120" t="n">
        <v>1</v>
      </c>
      <c r="Z120" t="n">
        <v>10</v>
      </c>
    </row>
    <row r="121">
      <c r="A121" t="n">
        <v>10</v>
      </c>
      <c r="B121" t="n">
        <v>110</v>
      </c>
      <c r="C121" t="inlineStr">
        <is>
          <t xml:space="preserve">CONCLUIDO	</t>
        </is>
      </c>
      <c r="D121" t="n">
        <v>4.1533</v>
      </c>
      <c r="E121" t="n">
        <v>24.08</v>
      </c>
      <c r="F121" t="n">
        <v>19.27</v>
      </c>
      <c r="G121" t="n">
        <v>22.23</v>
      </c>
      <c r="H121" t="n">
        <v>0.29</v>
      </c>
      <c r="I121" t="n">
        <v>52</v>
      </c>
      <c r="J121" t="n">
        <v>217.45</v>
      </c>
      <c r="K121" t="n">
        <v>56.13</v>
      </c>
      <c r="L121" t="n">
        <v>3.5</v>
      </c>
      <c r="M121" t="n">
        <v>50</v>
      </c>
      <c r="N121" t="n">
        <v>47.82</v>
      </c>
      <c r="O121" t="n">
        <v>27053.07</v>
      </c>
      <c r="P121" t="n">
        <v>246.22</v>
      </c>
      <c r="Q121" t="n">
        <v>3033.65</v>
      </c>
      <c r="R121" t="n">
        <v>109.66</v>
      </c>
      <c r="S121" t="n">
        <v>56.78</v>
      </c>
      <c r="T121" t="n">
        <v>24457.79</v>
      </c>
      <c r="U121" t="n">
        <v>0.52</v>
      </c>
      <c r="V121" t="n">
        <v>0.84</v>
      </c>
      <c r="W121" t="n">
        <v>2.74</v>
      </c>
      <c r="X121" t="n">
        <v>1.5</v>
      </c>
      <c r="Y121" t="n">
        <v>1</v>
      </c>
      <c r="Z121" t="n">
        <v>10</v>
      </c>
    </row>
    <row r="122">
      <c r="A122" t="n">
        <v>11</v>
      </c>
      <c r="B122" t="n">
        <v>110</v>
      </c>
      <c r="C122" t="inlineStr">
        <is>
          <t xml:space="preserve">CONCLUIDO	</t>
        </is>
      </c>
      <c r="D122" t="n">
        <v>4.2205</v>
      </c>
      <c r="E122" t="n">
        <v>23.69</v>
      </c>
      <c r="F122" t="n">
        <v>19.1</v>
      </c>
      <c r="G122" t="n">
        <v>24.38</v>
      </c>
      <c r="H122" t="n">
        <v>0.31</v>
      </c>
      <c r="I122" t="n">
        <v>47</v>
      </c>
      <c r="J122" t="n">
        <v>217.86</v>
      </c>
      <c r="K122" t="n">
        <v>56.13</v>
      </c>
      <c r="L122" t="n">
        <v>3.75</v>
      </c>
      <c r="M122" t="n">
        <v>45</v>
      </c>
      <c r="N122" t="n">
        <v>47.98</v>
      </c>
      <c r="O122" t="n">
        <v>27103.65</v>
      </c>
      <c r="P122" t="n">
        <v>239.31</v>
      </c>
      <c r="Q122" t="n">
        <v>3033.69</v>
      </c>
      <c r="R122" t="n">
        <v>104.28</v>
      </c>
      <c r="S122" t="n">
        <v>56.78</v>
      </c>
      <c r="T122" t="n">
        <v>21791.87</v>
      </c>
      <c r="U122" t="n">
        <v>0.54</v>
      </c>
      <c r="V122" t="n">
        <v>0.84</v>
      </c>
      <c r="W122" t="n">
        <v>2.73</v>
      </c>
      <c r="X122" t="n">
        <v>1.33</v>
      </c>
      <c r="Y122" t="n">
        <v>1</v>
      </c>
      <c r="Z122" t="n">
        <v>10</v>
      </c>
    </row>
    <row r="123">
      <c r="A123" t="n">
        <v>12</v>
      </c>
      <c r="B123" t="n">
        <v>110</v>
      </c>
      <c r="C123" t="inlineStr">
        <is>
          <t xml:space="preserve">CONCLUIDO	</t>
        </is>
      </c>
      <c r="D123" t="n">
        <v>4.2753</v>
      </c>
      <c r="E123" t="n">
        <v>23.39</v>
      </c>
      <c r="F123" t="n">
        <v>18.96</v>
      </c>
      <c r="G123" t="n">
        <v>26.46</v>
      </c>
      <c r="H123" t="n">
        <v>0.33</v>
      </c>
      <c r="I123" t="n">
        <v>43</v>
      </c>
      <c r="J123" t="n">
        <v>218.27</v>
      </c>
      <c r="K123" t="n">
        <v>56.13</v>
      </c>
      <c r="L123" t="n">
        <v>4</v>
      </c>
      <c r="M123" t="n">
        <v>41</v>
      </c>
      <c r="N123" t="n">
        <v>48.15</v>
      </c>
      <c r="O123" t="n">
        <v>27154.29</v>
      </c>
      <c r="P123" t="n">
        <v>233.69</v>
      </c>
      <c r="Q123" t="n">
        <v>3033.63</v>
      </c>
      <c r="R123" t="n">
        <v>99.73</v>
      </c>
      <c r="S123" t="n">
        <v>56.78</v>
      </c>
      <c r="T123" t="n">
        <v>19539.2</v>
      </c>
      <c r="U123" t="n">
        <v>0.57</v>
      </c>
      <c r="V123" t="n">
        <v>0.85</v>
      </c>
      <c r="W123" t="n">
        <v>2.72</v>
      </c>
      <c r="X123" t="n">
        <v>1.2</v>
      </c>
      <c r="Y123" t="n">
        <v>1</v>
      </c>
      <c r="Z123" t="n">
        <v>10</v>
      </c>
    </row>
    <row r="124">
      <c r="A124" t="n">
        <v>13</v>
      </c>
      <c r="B124" t="n">
        <v>110</v>
      </c>
      <c r="C124" t="inlineStr">
        <is>
          <t xml:space="preserve">CONCLUIDO	</t>
        </is>
      </c>
      <c r="D124" t="n">
        <v>4.3124</v>
      </c>
      <c r="E124" t="n">
        <v>23.19</v>
      </c>
      <c r="F124" t="n">
        <v>18.89</v>
      </c>
      <c r="G124" t="n">
        <v>28.33</v>
      </c>
      <c r="H124" t="n">
        <v>0.35</v>
      </c>
      <c r="I124" t="n">
        <v>40</v>
      </c>
      <c r="J124" t="n">
        <v>218.68</v>
      </c>
      <c r="K124" t="n">
        <v>56.13</v>
      </c>
      <c r="L124" t="n">
        <v>4.25</v>
      </c>
      <c r="M124" t="n">
        <v>38</v>
      </c>
      <c r="N124" t="n">
        <v>48.31</v>
      </c>
      <c r="O124" t="n">
        <v>27204.98</v>
      </c>
      <c r="P124" t="n">
        <v>227.91</v>
      </c>
      <c r="Q124" t="n">
        <v>3033.45</v>
      </c>
      <c r="R124" t="n">
        <v>97.40000000000001</v>
      </c>
      <c r="S124" t="n">
        <v>56.78</v>
      </c>
      <c r="T124" t="n">
        <v>18386.39</v>
      </c>
      <c r="U124" t="n">
        <v>0.58</v>
      </c>
      <c r="V124" t="n">
        <v>0.85</v>
      </c>
      <c r="W124" t="n">
        <v>2.72</v>
      </c>
      <c r="X124" t="n">
        <v>1.12</v>
      </c>
      <c r="Y124" t="n">
        <v>1</v>
      </c>
      <c r="Z124" t="n">
        <v>10</v>
      </c>
    </row>
    <row r="125">
      <c r="A125" t="n">
        <v>14</v>
      </c>
      <c r="B125" t="n">
        <v>110</v>
      </c>
      <c r="C125" t="inlineStr">
        <is>
          <t xml:space="preserve">CONCLUIDO	</t>
        </is>
      </c>
      <c r="D125" t="n">
        <v>4.348</v>
      </c>
      <c r="E125" t="n">
        <v>23</v>
      </c>
      <c r="F125" t="n">
        <v>18.82</v>
      </c>
      <c r="G125" t="n">
        <v>30.53</v>
      </c>
      <c r="H125" t="n">
        <v>0.36</v>
      </c>
      <c r="I125" t="n">
        <v>37</v>
      </c>
      <c r="J125" t="n">
        <v>219.09</v>
      </c>
      <c r="K125" t="n">
        <v>56.13</v>
      </c>
      <c r="L125" t="n">
        <v>4.5</v>
      </c>
      <c r="M125" t="n">
        <v>34</v>
      </c>
      <c r="N125" t="n">
        <v>48.47</v>
      </c>
      <c r="O125" t="n">
        <v>27255.72</v>
      </c>
      <c r="P125" t="n">
        <v>224.06</v>
      </c>
      <c r="Q125" t="n">
        <v>3033.58</v>
      </c>
      <c r="R125" t="n">
        <v>94.91</v>
      </c>
      <c r="S125" t="n">
        <v>56.78</v>
      </c>
      <c r="T125" t="n">
        <v>17158.8</v>
      </c>
      <c r="U125" t="n">
        <v>0.6</v>
      </c>
      <c r="V125" t="n">
        <v>0.86</v>
      </c>
      <c r="W125" t="n">
        <v>2.73</v>
      </c>
      <c r="X125" t="n">
        <v>1.06</v>
      </c>
      <c r="Y125" t="n">
        <v>1</v>
      </c>
      <c r="Z125" t="n">
        <v>10</v>
      </c>
    </row>
    <row r="126">
      <c r="A126" t="n">
        <v>15</v>
      </c>
      <c r="B126" t="n">
        <v>110</v>
      </c>
      <c r="C126" t="inlineStr">
        <is>
          <t xml:space="preserve">CONCLUIDO	</t>
        </is>
      </c>
      <c r="D126" t="n">
        <v>4.3922</v>
      </c>
      <c r="E126" t="n">
        <v>22.77</v>
      </c>
      <c r="F126" t="n">
        <v>18.72</v>
      </c>
      <c r="G126" t="n">
        <v>33.03</v>
      </c>
      <c r="H126" t="n">
        <v>0.38</v>
      </c>
      <c r="I126" t="n">
        <v>34</v>
      </c>
      <c r="J126" t="n">
        <v>219.51</v>
      </c>
      <c r="K126" t="n">
        <v>56.13</v>
      </c>
      <c r="L126" t="n">
        <v>4.75</v>
      </c>
      <c r="M126" t="n">
        <v>32</v>
      </c>
      <c r="N126" t="n">
        <v>48.63</v>
      </c>
      <c r="O126" t="n">
        <v>27306.53</v>
      </c>
      <c r="P126" t="n">
        <v>218.7</v>
      </c>
      <c r="Q126" t="n">
        <v>3033.6</v>
      </c>
      <c r="R126" t="n">
        <v>91.90000000000001</v>
      </c>
      <c r="S126" t="n">
        <v>56.78</v>
      </c>
      <c r="T126" t="n">
        <v>15667.16</v>
      </c>
      <c r="U126" t="n">
        <v>0.62</v>
      </c>
      <c r="V126" t="n">
        <v>0.86</v>
      </c>
      <c r="W126" t="n">
        <v>2.71</v>
      </c>
      <c r="X126" t="n">
        <v>0.95</v>
      </c>
      <c r="Y126" t="n">
        <v>1</v>
      </c>
      <c r="Z126" t="n">
        <v>10</v>
      </c>
    </row>
    <row r="127">
      <c r="A127" t="n">
        <v>16</v>
      </c>
      <c r="B127" t="n">
        <v>110</v>
      </c>
      <c r="C127" t="inlineStr">
        <is>
          <t xml:space="preserve">CONCLUIDO	</t>
        </is>
      </c>
      <c r="D127" t="n">
        <v>4.4216</v>
      </c>
      <c r="E127" t="n">
        <v>22.62</v>
      </c>
      <c r="F127" t="n">
        <v>18.65</v>
      </c>
      <c r="G127" t="n">
        <v>34.97</v>
      </c>
      <c r="H127" t="n">
        <v>0.4</v>
      </c>
      <c r="I127" t="n">
        <v>32</v>
      </c>
      <c r="J127" t="n">
        <v>219.92</v>
      </c>
      <c r="K127" t="n">
        <v>56.13</v>
      </c>
      <c r="L127" t="n">
        <v>5</v>
      </c>
      <c r="M127" t="n">
        <v>25</v>
      </c>
      <c r="N127" t="n">
        <v>48.79</v>
      </c>
      <c r="O127" t="n">
        <v>27357.39</v>
      </c>
      <c r="P127" t="n">
        <v>213.26</v>
      </c>
      <c r="Q127" t="n">
        <v>3033.63</v>
      </c>
      <c r="R127" t="n">
        <v>89.53</v>
      </c>
      <c r="S127" t="n">
        <v>56.78</v>
      </c>
      <c r="T127" t="n">
        <v>14490.42</v>
      </c>
      <c r="U127" t="n">
        <v>0.63</v>
      </c>
      <c r="V127" t="n">
        <v>0.87</v>
      </c>
      <c r="W127" t="n">
        <v>2.71</v>
      </c>
      <c r="X127" t="n">
        <v>0.89</v>
      </c>
      <c r="Y127" t="n">
        <v>1</v>
      </c>
      <c r="Z127" t="n">
        <v>10</v>
      </c>
    </row>
    <row r="128">
      <c r="A128" t="n">
        <v>17</v>
      </c>
      <c r="B128" t="n">
        <v>110</v>
      </c>
      <c r="C128" t="inlineStr">
        <is>
          <t xml:space="preserve">CONCLUIDO	</t>
        </is>
      </c>
      <c r="D128" t="n">
        <v>4.4292</v>
      </c>
      <c r="E128" t="n">
        <v>22.58</v>
      </c>
      <c r="F128" t="n">
        <v>18.66</v>
      </c>
      <c r="G128" t="n">
        <v>36.11</v>
      </c>
      <c r="H128" t="n">
        <v>0.42</v>
      </c>
      <c r="I128" t="n">
        <v>31</v>
      </c>
      <c r="J128" t="n">
        <v>220.33</v>
      </c>
      <c r="K128" t="n">
        <v>56.13</v>
      </c>
      <c r="L128" t="n">
        <v>5.25</v>
      </c>
      <c r="M128" t="n">
        <v>19</v>
      </c>
      <c r="N128" t="n">
        <v>48.95</v>
      </c>
      <c r="O128" t="n">
        <v>27408.3</v>
      </c>
      <c r="P128" t="n">
        <v>211.34</v>
      </c>
      <c r="Q128" t="n">
        <v>3033.66</v>
      </c>
      <c r="R128" t="n">
        <v>89.13</v>
      </c>
      <c r="S128" t="n">
        <v>56.78</v>
      </c>
      <c r="T128" t="n">
        <v>14300.16</v>
      </c>
      <c r="U128" t="n">
        <v>0.64</v>
      </c>
      <c r="V128" t="n">
        <v>0.86</v>
      </c>
      <c r="W128" t="n">
        <v>2.72</v>
      </c>
      <c r="X128" t="n">
        <v>0.89</v>
      </c>
      <c r="Y128" t="n">
        <v>1</v>
      </c>
      <c r="Z128" t="n">
        <v>10</v>
      </c>
    </row>
    <row r="129">
      <c r="A129" t="n">
        <v>18</v>
      </c>
      <c r="B129" t="n">
        <v>110</v>
      </c>
      <c r="C129" t="inlineStr">
        <is>
          <t xml:space="preserve">CONCLUIDO	</t>
        </is>
      </c>
      <c r="D129" t="n">
        <v>4.4414</v>
      </c>
      <c r="E129" t="n">
        <v>22.52</v>
      </c>
      <c r="F129" t="n">
        <v>18.64</v>
      </c>
      <c r="G129" t="n">
        <v>37.27</v>
      </c>
      <c r="H129" t="n">
        <v>0.44</v>
      </c>
      <c r="I129" t="n">
        <v>30</v>
      </c>
      <c r="J129" t="n">
        <v>220.74</v>
      </c>
      <c r="K129" t="n">
        <v>56.13</v>
      </c>
      <c r="L129" t="n">
        <v>5.5</v>
      </c>
      <c r="M129" t="n">
        <v>9</v>
      </c>
      <c r="N129" t="n">
        <v>49.12</v>
      </c>
      <c r="O129" t="n">
        <v>27459.27</v>
      </c>
      <c r="P129" t="n">
        <v>208.05</v>
      </c>
      <c r="Q129" t="n">
        <v>3033.6</v>
      </c>
      <c r="R129" t="n">
        <v>88.29000000000001</v>
      </c>
      <c r="S129" t="n">
        <v>56.78</v>
      </c>
      <c r="T129" t="n">
        <v>13883.83</v>
      </c>
      <c r="U129" t="n">
        <v>0.64</v>
      </c>
      <c r="V129" t="n">
        <v>0.87</v>
      </c>
      <c r="W129" t="n">
        <v>2.73</v>
      </c>
      <c r="X129" t="n">
        <v>0.87</v>
      </c>
      <c r="Y129" t="n">
        <v>1</v>
      </c>
      <c r="Z129" t="n">
        <v>10</v>
      </c>
    </row>
    <row r="130">
      <c r="A130" t="n">
        <v>19</v>
      </c>
      <c r="B130" t="n">
        <v>110</v>
      </c>
      <c r="C130" t="inlineStr">
        <is>
          <t xml:space="preserve">CONCLUIDO	</t>
        </is>
      </c>
      <c r="D130" t="n">
        <v>4.4528</v>
      </c>
      <c r="E130" t="n">
        <v>22.46</v>
      </c>
      <c r="F130" t="n">
        <v>18.62</v>
      </c>
      <c r="G130" t="n">
        <v>38.53</v>
      </c>
      <c r="H130" t="n">
        <v>0.46</v>
      </c>
      <c r="I130" t="n">
        <v>29</v>
      </c>
      <c r="J130" t="n">
        <v>221.16</v>
      </c>
      <c r="K130" t="n">
        <v>56.13</v>
      </c>
      <c r="L130" t="n">
        <v>5.75</v>
      </c>
      <c r="M130" t="n">
        <v>3</v>
      </c>
      <c r="N130" t="n">
        <v>49.28</v>
      </c>
      <c r="O130" t="n">
        <v>27510.3</v>
      </c>
      <c r="P130" t="n">
        <v>207.49</v>
      </c>
      <c r="Q130" t="n">
        <v>3033.67</v>
      </c>
      <c r="R130" t="n">
        <v>87.38</v>
      </c>
      <c r="S130" t="n">
        <v>56.78</v>
      </c>
      <c r="T130" t="n">
        <v>13432.33</v>
      </c>
      <c r="U130" t="n">
        <v>0.65</v>
      </c>
      <c r="V130" t="n">
        <v>0.87</v>
      </c>
      <c r="W130" t="n">
        <v>2.74</v>
      </c>
      <c r="X130" t="n">
        <v>0.86</v>
      </c>
      <c r="Y130" t="n">
        <v>1</v>
      </c>
      <c r="Z130" t="n">
        <v>10</v>
      </c>
    </row>
    <row r="131">
      <c r="A131" t="n">
        <v>20</v>
      </c>
      <c r="B131" t="n">
        <v>110</v>
      </c>
      <c r="C131" t="inlineStr">
        <is>
          <t xml:space="preserve">CONCLUIDO	</t>
        </is>
      </c>
      <c r="D131" t="n">
        <v>4.4553</v>
      </c>
      <c r="E131" t="n">
        <v>22.45</v>
      </c>
      <c r="F131" t="n">
        <v>18.61</v>
      </c>
      <c r="G131" t="n">
        <v>38.5</v>
      </c>
      <c r="H131" t="n">
        <v>0.48</v>
      </c>
      <c r="I131" t="n">
        <v>29</v>
      </c>
      <c r="J131" t="n">
        <v>221.57</v>
      </c>
      <c r="K131" t="n">
        <v>56.13</v>
      </c>
      <c r="L131" t="n">
        <v>6</v>
      </c>
      <c r="M131" t="n">
        <v>0</v>
      </c>
      <c r="N131" t="n">
        <v>49.45</v>
      </c>
      <c r="O131" t="n">
        <v>27561.39</v>
      </c>
      <c r="P131" t="n">
        <v>207.29</v>
      </c>
      <c r="Q131" t="n">
        <v>3033.79</v>
      </c>
      <c r="R131" t="n">
        <v>87.06999999999999</v>
      </c>
      <c r="S131" t="n">
        <v>56.78</v>
      </c>
      <c r="T131" t="n">
        <v>13275.99</v>
      </c>
      <c r="U131" t="n">
        <v>0.65</v>
      </c>
      <c r="V131" t="n">
        <v>0.87</v>
      </c>
      <c r="W131" t="n">
        <v>2.74</v>
      </c>
      <c r="X131" t="n">
        <v>0.84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1.846</v>
      </c>
      <c r="E132" t="n">
        <v>54.17</v>
      </c>
      <c r="F132" t="n">
        <v>29.62</v>
      </c>
      <c r="G132" t="n">
        <v>4.58</v>
      </c>
      <c r="H132" t="n">
        <v>0.06</v>
      </c>
      <c r="I132" t="n">
        <v>388</v>
      </c>
      <c r="J132" t="n">
        <v>296.65</v>
      </c>
      <c r="K132" t="n">
        <v>61.82</v>
      </c>
      <c r="L132" t="n">
        <v>1</v>
      </c>
      <c r="M132" t="n">
        <v>386</v>
      </c>
      <c r="N132" t="n">
        <v>83.83</v>
      </c>
      <c r="O132" t="n">
        <v>36821.52</v>
      </c>
      <c r="P132" t="n">
        <v>533.5599999999999</v>
      </c>
      <c r="Q132" t="n">
        <v>3035.43</v>
      </c>
      <c r="R132" t="n">
        <v>448.58</v>
      </c>
      <c r="S132" t="n">
        <v>56.78</v>
      </c>
      <c r="T132" t="n">
        <v>192237.57</v>
      </c>
      <c r="U132" t="n">
        <v>0.13</v>
      </c>
      <c r="V132" t="n">
        <v>0.55</v>
      </c>
      <c r="W132" t="n">
        <v>3.29</v>
      </c>
      <c r="X132" t="n">
        <v>11.84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2.2834</v>
      </c>
      <c r="E133" t="n">
        <v>43.79</v>
      </c>
      <c r="F133" t="n">
        <v>25.85</v>
      </c>
      <c r="G133" t="n">
        <v>5.77</v>
      </c>
      <c r="H133" t="n">
        <v>0.07000000000000001</v>
      </c>
      <c r="I133" t="n">
        <v>269</v>
      </c>
      <c r="J133" t="n">
        <v>297.17</v>
      </c>
      <c r="K133" t="n">
        <v>61.82</v>
      </c>
      <c r="L133" t="n">
        <v>1.25</v>
      </c>
      <c r="M133" t="n">
        <v>267</v>
      </c>
      <c r="N133" t="n">
        <v>84.09999999999999</v>
      </c>
      <c r="O133" t="n">
        <v>36885.7</v>
      </c>
      <c r="P133" t="n">
        <v>463.1</v>
      </c>
      <c r="Q133" t="n">
        <v>3034.94</v>
      </c>
      <c r="R133" t="n">
        <v>324.35</v>
      </c>
      <c r="S133" t="n">
        <v>56.78</v>
      </c>
      <c r="T133" t="n">
        <v>130718.97</v>
      </c>
      <c r="U133" t="n">
        <v>0.18</v>
      </c>
      <c r="V133" t="n">
        <v>0.62</v>
      </c>
      <c r="W133" t="n">
        <v>3.11</v>
      </c>
      <c r="X133" t="n">
        <v>8.08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2.6162</v>
      </c>
      <c r="E134" t="n">
        <v>38.22</v>
      </c>
      <c r="F134" t="n">
        <v>23.84</v>
      </c>
      <c r="G134" t="n">
        <v>6.98</v>
      </c>
      <c r="H134" t="n">
        <v>0.09</v>
      </c>
      <c r="I134" t="n">
        <v>205</v>
      </c>
      <c r="J134" t="n">
        <v>297.7</v>
      </c>
      <c r="K134" t="n">
        <v>61.82</v>
      </c>
      <c r="L134" t="n">
        <v>1.5</v>
      </c>
      <c r="M134" t="n">
        <v>203</v>
      </c>
      <c r="N134" t="n">
        <v>84.37</v>
      </c>
      <c r="O134" t="n">
        <v>36949.99</v>
      </c>
      <c r="P134" t="n">
        <v>424.42</v>
      </c>
      <c r="Q134" t="n">
        <v>3034.31</v>
      </c>
      <c r="R134" t="n">
        <v>258.57</v>
      </c>
      <c r="S134" t="n">
        <v>56.78</v>
      </c>
      <c r="T134" t="n">
        <v>98149.61</v>
      </c>
      <c r="U134" t="n">
        <v>0.22</v>
      </c>
      <c r="V134" t="n">
        <v>0.68</v>
      </c>
      <c r="W134" t="n">
        <v>3</v>
      </c>
      <c r="X134" t="n">
        <v>6.07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2.8678</v>
      </c>
      <c r="E135" t="n">
        <v>34.87</v>
      </c>
      <c r="F135" t="n">
        <v>22.65</v>
      </c>
      <c r="G135" t="n">
        <v>8.19</v>
      </c>
      <c r="H135" t="n">
        <v>0.1</v>
      </c>
      <c r="I135" t="n">
        <v>166</v>
      </c>
      <c r="J135" t="n">
        <v>298.22</v>
      </c>
      <c r="K135" t="n">
        <v>61.82</v>
      </c>
      <c r="L135" t="n">
        <v>1.75</v>
      </c>
      <c r="M135" t="n">
        <v>164</v>
      </c>
      <c r="N135" t="n">
        <v>84.65000000000001</v>
      </c>
      <c r="O135" t="n">
        <v>37014.39</v>
      </c>
      <c r="P135" t="n">
        <v>400.95</v>
      </c>
      <c r="Q135" t="n">
        <v>3033.98</v>
      </c>
      <c r="R135" t="n">
        <v>219.62</v>
      </c>
      <c r="S135" t="n">
        <v>56.78</v>
      </c>
      <c r="T135" t="n">
        <v>78868.95</v>
      </c>
      <c r="U135" t="n">
        <v>0.26</v>
      </c>
      <c r="V135" t="n">
        <v>0.71</v>
      </c>
      <c r="W135" t="n">
        <v>2.94</v>
      </c>
      <c r="X135" t="n">
        <v>4.88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3.0753</v>
      </c>
      <c r="E136" t="n">
        <v>32.52</v>
      </c>
      <c r="F136" t="n">
        <v>21.8</v>
      </c>
      <c r="G136" t="n">
        <v>9.41</v>
      </c>
      <c r="H136" t="n">
        <v>0.12</v>
      </c>
      <c r="I136" t="n">
        <v>139</v>
      </c>
      <c r="J136" t="n">
        <v>298.74</v>
      </c>
      <c r="K136" t="n">
        <v>61.82</v>
      </c>
      <c r="L136" t="n">
        <v>2</v>
      </c>
      <c r="M136" t="n">
        <v>137</v>
      </c>
      <c r="N136" t="n">
        <v>84.92</v>
      </c>
      <c r="O136" t="n">
        <v>37078.91</v>
      </c>
      <c r="P136" t="n">
        <v>383.38</v>
      </c>
      <c r="Q136" t="n">
        <v>3034.14</v>
      </c>
      <c r="R136" t="n">
        <v>192.31</v>
      </c>
      <c r="S136" t="n">
        <v>56.78</v>
      </c>
      <c r="T136" t="n">
        <v>65345.87</v>
      </c>
      <c r="U136" t="n">
        <v>0.3</v>
      </c>
      <c r="V136" t="n">
        <v>0.74</v>
      </c>
      <c r="W136" t="n">
        <v>2.88</v>
      </c>
      <c r="X136" t="n">
        <v>4.03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3.2362</v>
      </c>
      <c r="E137" t="n">
        <v>30.9</v>
      </c>
      <c r="F137" t="n">
        <v>21.24</v>
      </c>
      <c r="G137" t="n">
        <v>10.62</v>
      </c>
      <c r="H137" t="n">
        <v>0.13</v>
      </c>
      <c r="I137" t="n">
        <v>120</v>
      </c>
      <c r="J137" t="n">
        <v>299.26</v>
      </c>
      <c r="K137" t="n">
        <v>61.82</v>
      </c>
      <c r="L137" t="n">
        <v>2.25</v>
      </c>
      <c r="M137" t="n">
        <v>118</v>
      </c>
      <c r="N137" t="n">
        <v>85.19</v>
      </c>
      <c r="O137" t="n">
        <v>37143.54</v>
      </c>
      <c r="P137" t="n">
        <v>371.52</v>
      </c>
      <c r="Q137" t="n">
        <v>3034.09</v>
      </c>
      <c r="R137" t="n">
        <v>174.04</v>
      </c>
      <c r="S137" t="n">
        <v>56.78</v>
      </c>
      <c r="T137" t="n">
        <v>56309.53</v>
      </c>
      <c r="U137" t="n">
        <v>0.33</v>
      </c>
      <c r="V137" t="n">
        <v>0.76</v>
      </c>
      <c r="W137" t="n">
        <v>2.85</v>
      </c>
      <c r="X137" t="n">
        <v>3.47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3.3751</v>
      </c>
      <c r="E138" t="n">
        <v>29.63</v>
      </c>
      <c r="F138" t="n">
        <v>20.8</v>
      </c>
      <c r="G138" t="n">
        <v>11.88</v>
      </c>
      <c r="H138" t="n">
        <v>0.15</v>
      </c>
      <c r="I138" t="n">
        <v>105</v>
      </c>
      <c r="J138" t="n">
        <v>299.79</v>
      </c>
      <c r="K138" t="n">
        <v>61.82</v>
      </c>
      <c r="L138" t="n">
        <v>2.5</v>
      </c>
      <c r="M138" t="n">
        <v>103</v>
      </c>
      <c r="N138" t="n">
        <v>85.47</v>
      </c>
      <c r="O138" t="n">
        <v>37208.42</v>
      </c>
      <c r="P138" t="n">
        <v>361.52</v>
      </c>
      <c r="Q138" t="n">
        <v>3033.71</v>
      </c>
      <c r="R138" t="n">
        <v>159.37</v>
      </c>
      <c r="S138" t="n">
        <v>56.78</v>
      </c>
      <c r="T138" t="n">
        <v>49049.49</v>
      </c>
      <c r="U138" t="n">
        <v>0.36</v>
      </c>
      <c r="V138" t="n">
        <v>0.78</v>
      </c>
      <c r="W138" t="n">
        <v>2.83</v>
      </c>
      <c r="X138" t="n">
        <v>3.03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3.4807</v>
      </c>
      <c r="E139" t="n">
        <v>28.73</v>
      </c>
      <c r="F139" t="n">
        <v>20.51</v>
      </c>
      <c r="G139" t="n">
        <v>13.09</v>
      </c>
      <c r="H139" t="n">
        <v>0.16</v>
      </c>
      <c r="I139" t="n">
        <v>94</v>
      </c>
      <c r="J139" t="n">
        <v>300.32</v>
      </c>
      <c r="K139" t="n">
        <v>61.82</v>
      </c>
      <c r="L139" t="n">
        <v>2.75</v>
      </c>
      <c r="M139" t="n">
        <v>92</v>
      </c>
      <c r="N139" t="n">
        <v>85.73999999999999</v>
      </c>
      <c r="O139" t="n">
        <v>37273.29</v>
      </c>
      <c r="P139" t="n">
        <v>354.41</v>
      </c>
      <c r="Q139" t="n">
        <v>3033.77</v>
      </c>
      <c r="R139" t="n">
        <v>149.94</v>
      </c>
      <c r="S139" t="n">
        <v>56.78</v>
      </c>
      <c r="T139" t="n">
        <v>44389.25</v>
      </c>
      <c r="U139" t="n">
        <v>0.38</v>
      </c>
      <c r="V139" t="n">
        <v>0.79</v>
      </c>
      <c r="W139" t="n">
        <v>2.82</v>
      </c>
      <c r="X139" t="n">
        <v>2.74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3.5932</v>
      </c>
      <c r="E140" t="n">
        <v>27.83</v>
      </c>
      <c r="F140" t="n">
        <v>20.17</v>
      </c>
      <c r="G140" t="n">
        <v>14.4</v>
      </c>
      <c r="H140" t="n">
        <v>0.18</v>
      </c>
      <c r="I140" t="n">
        <v>84</v>
      </c>
      <c r="J140" t="n">
        <v>300.84</v>
      </c>
      <c r="K140" t="n">
        <v>61.82</v>
      </c>
      <c r="L140" t="n">
        <v>3</v>
      </c>
      <c r="M140" t="n">
        <v>82</v>
      </c>
      <c r="N140" t="n">
        <v>86.02</v>
      </c>
      <c r="O140" t="n">
        <v>37338.27</v>
      </c>
      <c r="P140" t="n">
        <v>346.05</v>
      </c>
      <c r="Q140" t="n">
        <v>3033.69</v>
      </c>
      <c r="R140" t="n">
        <v>139.06</v>
      </c>
      <c r="S140" t="n">
        <v>56.78</v>
      </c>
      <c r="T140" t="n">
        <v>38999.01</v>
      </c>
      <c r="U140" t="n">
        <v>0.41</v>
      </c>
      <c r="V140" t="n">
        <v>0.8</v>
      </c>
      <c r="W140" t="n">
        <v>2.79</v>
      </c>
      <c r="X140" t="n">
        <v>2.4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3.6663</v>
      </c>
      <c r="E141" t="n">
        <v>27.28</v>
      </c>
      <c r="F141" t="n">
        <v>20</v>
      </c>
      <c r="G141" t="n">
        <v>15.58</v>
      </c>
      <c r="H141" t="n">
        <v>0.19</v>
      </c>
      <c r="I141" t="n">
        <v>77</v>
      </c>
      <c r="J141" t="n">
        <v>301.37</v>
      </c>
      <c r="K141" t="n">
        <v>61.82</v>
      </c>
      <c r="L141" t="n">
        <v>3.25</v>
      </c>
      <c r="M141" t="n">
        <v>75</v>
      </c>
      <c r="N141" t="n">
        <v>86.3</v>
      </c>
      <c r="O141" t="n">
        <v>37403.38</v>
      </c>
      <c r="P141" t="n">
        <v>340.73</v>
      </c>
      <c r="Q141" t="n">
        <v>3033.69</v>
      </c>
      <c r="R141" t="n">
        <v>133.45</v>
      </c>
      <c r="S141" t="n">
        <v>56.78</v>
      </c>
      <c r="T141" t="n">
        <v>36226.01</v>
      </c>
      <c r="U141" t="n">
        <v>0.43</v>
      </c>
      <c r="V141" t="n">
        <v>0.8100000000000001</v>
      </c>
      <c r="W141" t="n">
        <v>2.79</v>
      </c>
      <c r="X141" t="n">
        <v>2.23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3.748</v>
      </c>
      <c r="E142" t="n">
        <v>26.68</v>
      </c>
      <c r="F142" t="n">
        <v>19.79</v>
      </c>
      <c r="G142" t="n">
        <v>16.97</v>
      </c>
      <c r="H142" t="n">
        <v>0.21</v>
      </c>
      <c r="I142" t="n">
        <v>70</v>
      </c>
      <c r="J142" t="n">
        <v>301.9</v>
      </c>
      <c r="K142" t="n">
        <v>61.82</v>
      </c>
      <c r="L142" t="n">
        <v>3.5</v>
      </c>
      <c r="M142" t="n">
        <v>68</v>
      </c>
      <c r="N142" t="n">
        <v>86.58</v>
      </c>
      <c r="O142" t="n">
        <v>37468.6</v>
      </c>
      <c r="P142" t="n">
        <v>335.39</v>
      </c>
      <c r="Q142" t="n">
        <v>3033.85</v>
      </c>
      <c r="R142" t="n">
        <v>126.55</v>
      </c>
      <c r="S142" t="n">
        <v>56.78</v>
      </c>
      <c r="T142" t="n">
        <v>32812.79</v>
      </c>
      <c r="U142" t="n">
        <v>0.45</v>
      </c>
      <c r="V142" t="n">
        <v>0.82</v>
      </c>
      <c r="W142" t="n">
        <v>2.78</v>
      </c>
      <c r="X142" t="n">
        <v>2.03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3.8276</v>
      </c>
      <c r="E143" t="n">
        <v>26.13</v>
      </c>
      <c r="F143" t="n">
        <v>19.57</v>
      </c>
      <c r="G143" t="n">
        <v>18.35</v>
      </c>
      <c r="H143" t="n">
        <v>0.22</v>
      </c>
      <c r="I143" t="n">
        <v>64</v>
      </c>
      <c r="J143" t="n">
        <v>302.43</v>
      </c>
      <c r="K143" t="n">
        <v>61.82</v>
      </c>
      <c r="L143" t="n">
        <v>3.75</v>
      </c>
      <c r="M143" t="n">
        <v>62</v>
      </c>
      <c r="N143" t="n">
        <v>86.86</v>
      </c>
      <c r="O143" t="n">
        <v>37533.94</v>
      </c>
      <c r="P143" t="n">
        <v>329.29</v>
      </c>
      <c r="Q143" t="n">
        <v>3034.02</v>
      </c>
      <c r="R143" t="n">
        <v>119.83</v>
      </c>
      <c r="S143" t="n">
        <v>56.78</v>
      </c>
      <c r="T143" t="n">
        <v>29481.29</v>
      </c>
      <c r="U143" t="n">
        <v>0.47</v>
      </c>
      <c r="V143" t="n">
        <v>0.82</v>
      </c>
      <c r="W143" t="n">
        <v>2.75</v>
      </c>
      <c r="X143" t="n">
        <v>1.81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3.8758</v>
      </c>
      <c r="E144" t="n">
        <v>25.8</v>
      </c>
      <c r="F144" t="n">
        <v>19.47</v>
      </c>
      <c r="G144" t="n">
        <v>19.47</v>
      </c>
      <c r="H144" t="n">
        <v>0.24</v>
      </c>
      <c r="I144" t="n">
        <v>60</v>
      </c>
      <c r="J144" t="n">
        <v>302.96</v>
      </c>
      <c r="K144" t="n">
        <v>61.82</v>
      </c>
      <c r="L144" t="n">
        <v>4</v>
      </c>
      <c r="M144" t="n">
        <v>58</v>
      </c>
      <c r="N144" t="n">
        <v>87.14</v>
      </c>
      <c r="O144" t="n">
        <v>37599.4</v>
      </c>
      <c r="P144" t="n">
        <v>325.22</v>
      </c>
      <c r="Q144" t="n">
        <v>3033.98</v>
      </c>
      <c r="R144" t="n">
        <v>116.22</v>
      </c>
      <c r="S144" t="n">
        <v>56.78</v>
      </c>
      <c r="T144" t="n">
        <v>27698.34</v>
      </c>
      <c r="U144" t="n">
        <v>0.49</v>
      </c>
      <c r="V144" t="n">
        <v>0.83</v>
      </c>
      <c r="W144" t="n">
        <v>2.76</v>
      </c>
      <c r="X144" t="n">
        <v>1.7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3.9417</v>
      </c>
      <c r="E145" t="n">
        <v>25.37</v>
      </c>
      <c r="F145" t="n">
        <v>19.32</v>
      </c>
      <c r="G145" t="n">
        <v>21.07</v>
      </c>
      <c r="H145" t="n">
        <v>0.25</v>
      </c>
      <c r="I145" t="n">
        <v>55</v>
      </c>
      <c r="J145" t="n">
        <v>303.49</v>
      </c>
      <c r="K145" t="n">
        <v>61.82</v>
      </c>
      <c r="L145" t="n">
        <v>4.25</v>
      </c>
      <c r="M145" t="n">
        <v>53</v>
      </c>
      <c r="N145" t="n">
        <v>87.42</v>
      </c>
      <c r="O145" t="n">
        <v>37664.98</v>
      </c>
      <c r="P145" t="n">
        <v>319.91</v>
      </c>
      <c r="Q145" t="n">
        <v>3033.59</v>
      </c>
      <c r="R145" t="n">
        <v>111.41</v>
      </c>
      <c r="S145" t="n">
        <v>56.78</v>
      </c>
      <c r="T145" t="n">
        <v>25317.19</v>
      </c>
      <c r="U145" t="n">
        <v>0.51</v>
      </c>
      <c r="V145" t="n">
        <v>0.84</v>
      </c>
      <c r="W145" t="n">
        <v>2.74</v>
      </c>
      <c r="X145" t="n">
        <v>1.55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3.979</v>
      </c>
      <c r="E146" t="n">
        <v>25.13</v>
      </c>
      <c r="F146" t="n">
        <v>19.25</v>
      </c>
      <c r="G146" t="n">
        <v>22.21</v>
      </c>
      <c r="H146" t="n">
        <v>0.26</v>
      </c>
      <c r="I146" t="n">
        <v>52</v>
      </c>
      <c r="J146" t="n">
        <v>304.03</v>
      </c>
      <c r="K146" t="n">
        <v>61.82</v>
      </c>
      <c r="L146" t="n">
        <v>4.5</v>
      </c>
      <c r="M146" t="n">
        <v>50</v>
      </c>
      <c r="N146" t="n">
        <v>87.7</v>
      </c>
      <c r="O146" t="n">
        <v>37730.68</v>
      </c>
      <c r="P146" t="n">
        <v>317.03</v>
      </c>
      <c r="Q146" t="n">
        <v>3033.63</v>
      </c>
      <c r="R146" t="n">
        <v>109.03</v>
      </c>
      <c r="S146" t="n">
        <v>56.78</v>
      </c>
      <c r="T146" t="n">
        <v>24142.16</v>
      </c>
      <c r="U146" t="n">
        <v>0.52</v>
      </c>
      <c r="V146" t="n">
        <v>0.84</v>
      </c>
      <c r="W146" t="n">
        <v>2.74</v>
      </c>
      <c r="X146" t="n">
        <v>1.48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4.0153</v>
      </c>
      <c r="E147" t="n">
        <v>24.9</v>
      </c>
      <c r="F147" t="n">
        <v>19.19</v>
      </c>
      <c r="G147" t="n">
        <v>23.49</v>
      </c>
      <c r="H147" t="n">
        <v>0.28</v>
      </c>
      <c r="I147" t="n">
        <v>49</v>
      </c>
      <c r="J147" t="n">
        <v>304.56</v>
      </c>
      <c r="K147" t="n">
        <v>61.82</v>
      </c>
      <c r="L147" t="n">
        <v>4.75</v>
      </c>
      <c r="M147" t="n">
        <v>47</v>
      </c>
      <c r="N147" t="n">
        <v>87.98999999999999</v>
      </c>
      <c r="O147" t="n">
        <v>37796.51</v>
      </c>
      <c r="P147" t="n">
        <v>313.93</v>
      </c>
      <c r="Q147" t="n">
        <v>3033.53</v>
      </c>
      <c r="R147" t="n">
        <v>107.03</v>
      </c>
      <c r="S147" t="n">
        <v>56.78</v>
      </c>
      <c r="T147" t="n">
        <v>23157.8</v>
      </c>
      <c r="U147" t="n">
        <v>0.53</v>
      </c>
      <c r="V147" t="n">
        <v>0.84</v>
      </c>
      <c r="W147" t="n">
        <v>2.74</v>
      </c>
      <c r="X147" t="n">
        <v>1.42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4.0625</v>
      </c>
      <c r="E148" t="n">
        <v>24.62</v>
      </c>
      <c r="F148" t="n">
        <v>19.06</v>
      </c>
      <c r="G148" t="n">
        <v>24.86</v>
      </c>
      <c r="H148" t="n">
        <v>0.29</v>
      </c>
      <c r="I148" t="n">
        <v>46</v>
      </c>
      <c r="J148" t="n">
        <v>305.09</v>
      </c>
      <c r="K148" t="n">
        <v>61.82</v>
      </c>
      <c r="L148" t="n">
        <v>5</v>
      </c>
      <c r="M148" t="n">
        <v>44</v>
      </c>
      <c r="N148" t="n">
        <v>88.27</v>
      </c>
      <c r="O148" t="n">
        <v>37862.45</v>
      </c>
      <c r="P148" t="n">
        <v>309.14</v>
      </c>
      <c r="Q148" t="n">
        <v>3033.71</v>
      </c>
      <c r="R148" t="n">
        <v>102.88</v>
      </c>
      <c r="S148" t="n">
        <v>56.78</v>
      </c>
      <c r="T148" t="n">
        <v>21100.16</v>
      </c>
      <c r="U148" t="n">
        <v>0.55</v>
      </c>
      <c r="V148" t="n">
        <v>0.85</v>
      </c>
      <c r="W148" t="n">
        <v>2.73</v>
      </c>
      <c r="X148" t="n">
        <v>1.3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4.1049</v>
      </c>
      <c r="E149" t="n">
        <v>24.36</v>
      </c>
      <c r="F149" t="n">
        <v>18.97</v>
      </c>
      <c r="G149" t="n">
        <v>26.48</v>
      </c>
      <c r="H149" t="n">
        <v>0.31</v>
      </c>
      <c r="I149" t="n">
        <v>43</v>
      </c>
      <c r="J149" t="n">
        <v>305.63</v>
      </c>
      <c r="K149" t="n">
        <v>61.82</v>
      </c>
      <c r="L149" t="n">
        <v>5.25</v>
      </c>
      <c r="M149" t="n">
        <v>41</v>
      </c>
      <c r="N149" t="n">
        <v>88.56</v>
      </c>
      <c r="O149" t="n">
        <v>37928.52</v>
      </c>
      <c r="P149" t="n">
        <v>306.17</v>
      </c>
      <c r="Q149" t="n">
        <v>3033.99</v>
      </c>
      <c r="R149" t="n">
        <v>99.90000000000001</v>
      </c>
      <c r="S149" t="n">
        <v>56.78</v>
      </c>
      <c r="T149" t="n">
        <v>19624.6</v>
      </c>
      <c r="U149" t="n">
        <v>0.57</v>
      </c>
      <c r="V149" t="n">
        <v>0.85</v>
      </c>
      <c r="W149" t="n">
        <v>2.73</v>
      </c>
      <c r="X149" t="n">
        <v>1.21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4.1315</v>
      </c>
      <c r="E150" t="n">
        <v>24.2</v>
      </c>
      <c r="F150" t="n">
        <v>18.93</v>
      </c>
      <c r="G150" t="n">
        <v>27.7</v>
      </c>
      <c r="H150" t="n">
        <v>0.32</v>
      </c>
      <c r="I150" t="n">
        <v>41</v>
      </c>
      <c r="J150" t="n">
        <v>306.17</v>
      </c>
      <c r="K150" t="n">
        <v>61.82</v>
      </c>
      <c r="L150" t="n">
        <v>5.5</v>
      </c>
      <c r="M150" t="n">
        <v>39</v>
      </c>
      <c r="N150" t="n">
        <v>88.84</v>
      </c>
      <c r="O150" t="n">
        <v>37994.72</v>
      </c>
      <c r="P150" t="n">
        <v>301.43</v>
      </c>
      <c r="Q150" t="n">
        <v>3033.59</v>
      </c>
      <c r="R150" t="n">
        <v>98.55</v>
      </c>
      <c r="S150" t="n">
        <v>56.78</v>
      </c>
      <c r="T150" t="n">
        <v>18959.3</v>
      </c>
      <c r="U150" t="n">
        <v>0.58</v>
      </c>
      <c r="V150" t="n">
        <v>0.85</v>
      </c>
      <c r="W150" t="n">
        <v>2.73</v>
      </c>
      <c r="X150" t="n">
        <v>1.16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4.1594</v>
      </c>
      <c r="E151" t="n">
        <v>24.04</v>
      </c>
      <c r="F151" t="n">
        <v>18.88</v>
      </c>
      <c r="G151" t="n">
        <v>29.04</v>
      </c>
      <c r="H151" t="n">
        <v>0.33</v>
      </c>
      <c r="I151" t="n">
        <v>39</v>
      </c>
      <c r="J151" t="n">
        <v>306.7</v>
      </c>
      <c r="K151" t="n">
        <v>61.82</v>
      </c>
      <c r="L151" t="n">
        <v>5.75</v>
      </c>
      <c r="M151" t="n">
        <v>37</v>
      </c>
      <c r="N151" t="n">
        <v>89.13</v>
      </c>
      <c r="O151" t="n">
        <v>38061.04</v>
      </c>
      <c r="P151" t="n">
        <v>298.46</v>
      </c>
      <c r="Q151" t="n">
        <v>3033.54</v>
      </c>
      <c r="R151" t="n">
        <v>97.09999999999999</v>
      </c>
      <c r="S151" t="n">
        <v>56.78</v>
      </c>
      <c r="T151" t="n">
        <v>18244.04</v>
      </c>
      <c r="U151" t="n">
        <v>0.58</v>
      </c>
      <c r="V151" t="n">
        <v>0.85</v>
      </c>
      <c r="W151" t="n">
        <v>2.72</v>
      </c>
      <c r="X151" t="n">
        <v>1.11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4.1908</v>
      </c>
      <c r="E152" t="n">
        <v>23.86</v>
      </c>
      <c r="F152" t="n">
        <v>18.81</v>
      </c>
      <c r="G152" t="n">
        <v>30.5</v>
      </c>
      <c r="H152" t="n">
        <v>0.35</v>
      </c>
      <c r="I152" t="n">
        <v>37</v>
      </c>
      <c r="J152" t="n">
        <v>307.24</v>
      </c>
      <c r="K152" t="n">
        <v>61.82</v>
      </c>
      <c r="L152" t="n">
        <v>6</v>
      </c>
      <c r="M152" t="n">
        <v>35</v>
      </c>
      <c r="N152" t="n">
        <v>89.42</v>
      </c>
      <c r="O152" t="n">
        <v>38127.48</v>
      </c>
      <c r="P152" t="n">
        <v>295.07</v>
      </c>
      <c r="Q152" t="n">
        <v>3033.73</v>
      </c>
      <c r="R152" t="n">
        <v>95</v>
      </c>
      <c r="S152" t="n">
        <v>56.78</v>
      </c>
      <c r="T152" t="n">
        <v>17202.79</v>
      </c>
      <c r="U152" t="n">
        <v>0.6</v>
      </c>
      <c r="V152" t="n">
        <v>0.86</v>
      </c>
      <c r="W152" t="n">
        <v>2.71</v>
      </c>
      <c r="X152" t="n">
        <v>1.04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4.2178</v>
      </c>
      <c r="E153" t="n">
        <v>23.71</v>
      </c>
      <c r="F153" t="n">
        <v>18.77</v>
      </c>
      <c r="G153" t="n">
        <v>32.17</v>
      </c>
      <c r="H153" t="n">
        <v>0.36</v>
      </c>
      <c r="I153" t="n">
        <v>35</v>
      </c>
      <c r="J153" t="n">
        <v>307.78</v>
      </c>
      <c r="K153" t="n">
        <v>61.82</v>
      </c>
      <c r="L153" t="n">
        <v>6.25</v>
      </c>
      <c r="M153" t="n">
        <v>33</v>
      </c>
      <c r="N153" t="n">
        <v>89.70999999999999</v>
      </c>
      <c r="O153" t="n">
        <v>38194.05</v>
      </c>
      <c r="P153" t="n">
        <v>292.16</v>
      </c>
      <c r="Q153" t="n">
        <v>3033.51</v>
      </c>
      <c r="R153" t="n">
        <v>93.47</v>
      </c>
      <c r="S153" t="n">
        <v>56.78</v>
      </c>
      <c r="T153" t="n">
        <v>16446</v>
      </c>
      <c r="U153" t="n">
        <v>0.61</v>
      </c>
      <c r="V153" t="n">
        <v>0.86</v>
      </c>
      <c r="W153" t="n">
        <v>2.71</v>
      </c>
      <c r="X153" t="n">
        <v>1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4.2543</v>
      </c>
      <c r="E154" t="n">
        <v>23.51</v>
      </c>
      <c r="F154" t="n">
        <v>18.68</v>
      </c>
      <c r="G154" t="n">
        <v>33.96</v>
      </c>
      <c r="H154" t="n">
        <v>0.38</v>
      </c>
      <c r="I154" t="n">
        <v>33</v>
      </c>
      <c r="J154" t="n">
        <v>308.32</v>
      </c>
      <c r="K154" t="n">
        <v>61.82</v>
      </c>
      <c r="L154" t="n">
        <v>6.5</v>
      </c>
      <c r="M154" t="n">
        <v>31</v>
      </c>
      <c r="N154" t="n">
        <v>90</v>
      </c>
      <c r="O154" t="n">
        <v>38260.74</v>
      </c>
      <c r="P154" t="n">
        <v>288.08</v>
      </c>
      <c r="Q154" t="n">
        <v>3033.45</v>
      </c>
      <c r="R154" t="n">
        <v>90.7</v>
      </c>
      <c r="S154" t="n">
        <v>56.78</v>
      </c>
      <c r="T154" t="n">
        <v>15071.83</v>
      </c>
      <c r="U154" t="n">
        <v>0.63</v>
      </c>
      <c r="V154" t="n">
        <v>0.86</v>
      </c>
      <c r="W154" t="n">
        <v>2.7</v>
      </c>
      <c r="X154" t="n">
        <v>0.91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4.2691</v>
      </c>
      <c r="E155" t="n">
        <v>23.42</v>
      </c>
      <c r="F155" t="n">
        <v>18.65</v>
      </c>
      <c r="G155" t="n">
        <v>34.97</v>
      </c>
      <c r="H155" t="n">
        <v>0.39</v>
      </c>
      <c r="I155" t="n">
        <v>32</v>
      </c>
      <c r="J155" t="n">
        <v>308.86</v>
      </c>
      <c r="K155" t="n">
        <v>61.82</v>
      </c>
      <c r="L155" t="n">
        <v>6.75</v>
      </c>
      <c r="M155" t="n">
        <v>30</v>
      </c>
      <c r="N155" t="n">
        <v>90.29000000000001</v>
      </c>
      <c r="O155" t="n">
        <v>38327.57</v>
      </c>
      <c r="P155" t="n">
        <v>285.66</v>
      </c>
      <c r="Q155" t="n">
        <v>3033.55</v>
      </c>
      <c r="R155" t="n">
        <v>89.91</v>
      </c>
      <c r="S155" t="n">
        <v>56.78</v>
      </c>
      <c r="T155" t="n">
        <v>14683.61</v>
      </c>
      <c r="U155" t="n">
        <v>0.63</v>
      </c>
      <c r="V155" t="n">
        <v>0.87</v>
      </c>
      <c r="W155" t="n">
        <v>2.7</v>
      </c>
      <c r="X155" t="n">
        <v>0.88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4.2978</v>
      </c>
      <c r="E156" t="n">
        <v>23.27</v>
      </c>
      <c r="F156" t="n">
        <v>18.6</v>
      </c>
      <c r="G156" t="n">
        <v>37.21</v>
      </c>
      <c r="H156" t="n">
        <v>0.4</v>
      </c>
      <c r="I156" t="n">
        <v>30</v>
      </c>
      <c r="J156" t="n">
        <v>309.41</v>
      </c>
      <c r="K156" t="n">
        <v>61.82</v>
      </c>
      <c r="L156" t="n">
        <v>7</v>
      </c>
      <c r="M156" t="n">
        <v>28</v>
      </c>
      <c r="N156" t="n">
        <v>90.59</v>
      </c>
      <c r="O156" t="n">
        <v>38394.52</v>
      </c>
      <c r="P156" t="n">
        <v>281.56</v>
      </c>
      <c r="Q156" t="n">
        <v>3033.61</v>
      </c>
      <c r="R156" t="n">
        <v>88.04000000000001</v>
      </c>
      <c r="S156" t="n">
        <v>56.78</v>
      </c>
      <c r="T156" t="n">
        <v>13760.06</v>
      </c>
      <c r="U156" t="n">
        <v>0.64</v>
      </c>
      <c r="V156" t="n">
        <v>0.87</v>
      </c>
      <c r="W156" t="n">
        <v>2.7</v>
      </c>
      <c r="X156" t="n">
        <v>0.84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4.3142</v>
      </c>
      <c r="E157" t="n">
        <v>23.18</v>
      </c>
      <c r="F157" t="n">
        <v>18.57</v>
      </c>
      <c r="G157" t="n">
        <v>38.42</v>
      </c>
      <c r="H157" t="n">
        <v>0.42</v>
      </c>
      <c r="I157" t="n">
        <v>29</v>
      </c>
      <c r="J157" t="n">
        <v>309.95</v>
      </c>
      <c r="K157" t="n">
        <v>61.82</v>
      </c>
      <c r="L157" t="n">
        <v>7.25</v>
      </c>
      <c r="M157" t="n">
        <v>27</v>
      </c>
      <c r="N157" t="n">
        <v>90.88</v>
      </c>
      <c r="O157" t="n">
        <v>38461.6</v>
      </c>
      <c r="P157" t="n">
        <v>279.25</v>
      </c>
      <c r="Q157" t="n">
        <v>3033.46</v>
      </c>
      <c r="R157" t="n">
        <v>87.08</v>
      </c>
      <c r="S157" t="n">
        <v>56.78</v>
      </c>
      <c r="T157" t="n">
        <v>13281.28</v>
      </c>
      <c r="U157" t="n">
        <v>0.65</v>
      </c>
      <c r="V157" t="n">
        <v>0.87</v>
      </c>
      <c r="W157" t="n">
        <v>2.7</v>
      </c>
      <c r="X157" t="n">
        <v>0.8100000000000001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4.3293</v>
      </c>
      <c r="E158" t="n">
        <v>23.1</v>
      </c>
      <c r="F158" t="n">
        <v>18.55</v>
      </c>
      <c r="G158" t="n">
        <v>39.74</v>
      </c>
      <c r="H158" t="n">
        <v>0.43</v>
      </c>
      <c r="I158" t="n">
        <v>28</v>
      </c>
      <c r="J158" t="n">
        <v>310.5</v>
      </c>
      <c r="K158" t="n">
        <v>61.82</v>
      </c>
      <c r="L158" t="n">
        <v>7.5</v>
      </c>
      <c r="M158" t="n">
        <v>26</v>
      </c>
      <c r="N158" t="n">
        <v>91.18000000000001</v>
      </c>
      <c r="O158" t="n">
        <v>38528.81</v>
      </c>
      <c r="P158" t="n">
        <v>276.2</v>
      </c>
      <c r="Q158" t="n">
        <v>3033.46</v>
      </c>
      <c r="R158" t="n">
        <v>86.13</v>
      </c>
      <c r="S158" t="n">
        <v>56.78</v>
      </c>
      <c r="T158" t="n">
        <v>12812.98</v>
      </c>
      <c r="U158" t="n">
        <v>0.66</v>
      </c>
      <c r="V158" t="n">
        <v>0.87</v>
      </c>
      <c r="W158" t="n">
        <v>2.7</v>
      </c>
      <c r="X158" t="n">
        <v>0.78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4.3418</v>
      </c>
      <c r="E159" t="n">
        <v>23.03</v>
      </c>
      <c r="F159" t="n">
        <v>18.53</v>
      </c>
      <c r="G159" t="n">
        <v>41.19</v>
      </c>
      <c r="H159" t="n">
        <v>0.44</v>
      </c>
      <c r="I159" t="n">
        <v>27</v>
      </c>
      <c r="J159" t="n">
        <v>311.04</v>
      </c>
      <c r="K159" t="n">
        <v>61.82</v>
      </c>
      <c r="L159" t="n">
        <v>7.75</v>
      </c>
      <c r="M159" t="n">
        <v>25</v>
      </c>
      <c r="N159" t="n">
        <v>91.47</v>
      </c>
      <c r="O159" t="n">
        <v>38596.15</v>
      </c>
      <c r="P159" t="n">
        <v>273.01</v>
      </c>
      <c r="Q159" t="n">
        <v>3033.67</v>
      </c>
      <c r="R159" t="n">
        <v>85.89</v>
      </c>
      <c r="S159" t="n">
        <v>56.78</v>
      </c>
      <c r="T159" t="n">
        <v>12697.57</v>
      </c>
      <c r="U159" t="n">
        <v>0.66</v>
      </c>
      <c r="V159" t="n">
        <v>0.87</v>
      </c>
      <c r="W159" t="n">
        <v>2.7</v>
      </c>
      <c r="X159" t="n">
        <v>0.77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4.3609</v>
      </c>
      <c r="E160" t="n">
        <v>22.93</v>
      </c>
      <c r="F160" t="n">
        <v>18.49</v>
      </c>
      <c r="G160" t="n">
        <v>42.67</v>
      </c>
      <c r="H160" t="n">
        <v>0.46</v>
      </c>
      <c r="I160" t="n">
        <v>26</v>
      </c>
      <c r="J160" t="n">
        <v>311.59</v>
      </c>
      <c r="K160" t="n">
        <v>61.82</v>
      </c>
      <c r="L160" t="n">
        <v>8</v>
      </c>
      <c r="M160" t="n">
        <v>24</v>
      </c>
      <c r="N160" t="n">
        <v>91.77</v>
      </c>
      <c r="O160" t="n">
        <v>38663.62</v>
      </c>
      <c r="P160" t="n">
        <v>269.29</v>
      </c>
      <c r="Q160" t="n">
        <v>3033.52</v>
      </c>
      <c r="R160" t="n">
        <v>84.31</v>
      </c>
      <c r="S160" t="n">
        <v>56.78</v>
      </c>
      <c r="T160" t="n">
        <v>11915.16</v>
      </c>
      <c r="U160" t="n">
        <v>0.67</v>
      </c>
      <c r="V160" t="n">
        <v>0.87</v>
      </c>
      <c r="W160" t="n">
        <v>2.7</v>
      </c>
      <c r="X160" t="n">
        <v>0.72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4.3745</v>
      </c>
      <c r="E161" t="n">
        <v>22.86</v>
      </c>
      <c r="F161" t="n">
        <v>18.47</v>
      </c>
      <c r="G161" t="n">
        <v>44.34</v>
      </c>
      <c r="H161" t="n">
        <v>0.47</v>
      </c>
      <c r="I161" t="n">
        <v>25</v>
      </c>
      <c r="J161" t="n">
        <v>312.14</v>
      </c>
      <c r="K161" t="n">
        <v>61.82</v>
      </c>
      <c r="L161" t="n">
        <v>8.25</v>
      </c>
      <c r="M161" t="n">
        <v>21</v>
      </c>
      <c r="N161" t="n">
        <v>92.06999999999999</v>
      </c>
      <c r="O161" t="n">
        <v>38731.35</v>
      </c>
      <c r="P161" t="n">
        <v>267.14</v>
      </c>
      <c r="Q161" t="n">
        <v>3033.67</v>
      </c>
      <c r="R161" t="n">
        <v>83.68000000000001</v>
      </c>
      <c r="S161" t="n">
        <v>56.78</v>
      </c>
      <c r="T161" t="n">
        <v>11602.77</v>
      </c>
      <c r="U161" t="n">
        <v>0.68</v>
      </c>
      <c r="V161" t="n">
        <v>0.87</v>
      </c>
      <c r="W161" t="n">
        <v>2.7</v>
      </c>
      <c r="X161" t="n">
        <v>0.71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4.3895</v>
      </c>
      <c r="E162" t="n">
        <v>22.78</v>
      </c>
      <c r="F162" t="n">
        <v>18.45</v>
      </c>
      <c r="G162" t="n">
        <v>46.13</v>
      </c>
      <c r="H162" t="n">
        <v>0.48</v>
      </c>
      <c r="I162" t="n">
        <v>24</v>
      </c>
      <c r="J162" t="n">
        <v>312.69</v>
      </c>
      <c r="K162" t="n">
        <v>61.82</v>
      </c>
      <c r="L162" t="n">
        <v>8.5</v>
      </c>
      <c r="M162" t="n">
        <v>18</v>
      </c>
      <c r="N162" t="n">
        <v>92.37</v>
      </c>
      <c r="O162" t="n">
        <v>38799.09</v>
      </c>
      <c r="P162" t="n">
        <v>262.87</v>
      </c>
      <c r="Q162" t="n">
        <v>3033.58</v>
      </c>
      <c r="R162" t="n">
        <v>83</v>
      </c>
      <c r="S162" t="n">
        <v>56.78</v>
      </c>
      <c r="T162" t="n">
        <v>11266.64</v>
      </c>
      <c r="U162" t="n">
        <v>0.68</v>
      </c>
      <c r="V162" t="n">
        <v>0.87</v>
      </c>
      <c r="W162" t="n">
        <v>2.7</v>
      </c>
      <c r="X162" t="n">
        <v>0.6899999999999999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4.4081</v>
      </c>
      <c r="E163" t="n">
        <v>22.69</v>
      </c>
      <c r="F163" t="n">
        <v>18.41</v>
      </c>
      <c r="G163" t="n">
        <v>48.03</v>
      </c>
      <c r="H163" t="n">
        <v>0.5</v>
      </c>
      <c r="I163" t="n">
        <v>23</v>
      </c>
      <c r="J163" t="n">
        <v>313.24</v>
      </c>
      <c r="K163" t="n">
        <v>61.82</v>
      </c>
      <c r="L163" t="n">
        <v>8.75</v>
      </c>
      <c r="M163" t="n">
        <v>14</v>
      </c>
      <c r="N163" t="n">
        <v>92.67</v>
      </c>
      <c r="O163" t="n">
        <v>38866.96</v>
      </c>
      <c r="P163" t="n">
        <v>260.18</v>
      </c>
      <c r="Q163" t="n">
        <v>3033.55</v>
      </c>
      <c r="R163" t="n">
        <v>81.63</v>
      </c>
      <c r="S163" t="n">
        <v>56.78</v>
      </c>
      <c r="T163" t="n">
        <v>10588.4</v>
      </c>
      <c r="U163" t="n">
        <v>0.7</v>
      </c>
      <c r="V163" t="n">
        <v>0.88</v>
      </c>
      <c r="W163" t="n">
        <v>2.7</v>
      </c>
      <c r="X163" t="n">
        <v>0.65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4.4232</v>
      </c>
      <c r="E164" t="n">
        <v>22.61</v>
      </c>
      <c r="F164" t="n">
        <v>18.39</v>
      </c>
      <c r="G164" t="n">
        <v>50.15</v>
      </c>
      <c r="H164" t="n">
        <v>0.51</v>
      </c>
      <c r="I164" t="n">
        <v>22</v>
      </c>
      <c r="J164" t="n">
        <v>313.79</v>
      </c>
      <c r="K164" t="n">
        <v>61.82</v>
      </c>
      <c r="L164" t="n">
        <v>9</v>
      </c>
      <c r="M164" t="n">
        <v>10</v>
      </c>
      <c r="N164" t="n">
        <v>92.97</v>
      </c>
      <c r="O164" t="n">
        <v>38934.97</v>
      </c>
      <c r="P164" t="n">
        <v>257.21</v>
      </c>
      <c r="Q164" t="n">
        <v>3033.84</v>
      </c>
      <c r="R164" t="n">
        <v>80.76000000000001</v>
      </c>
      <c r="S164" t="n">
        <v>56.78</v>
      </c>
      <c r="T164" t="n">
        <v>10157.01</v>
      </c>
      <c r="U164" t="n">
        <v>0.7</v>
      </c>
      <c r="V164" t="n">
        <v>0.88</v>
      </c>
      <c r="W164" t="n">
        <v>2.7</v>
      </c>
      <c r="X164" t="n">
        <v>0.62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4.4216</v>
      </c>
      <c r="E165" t="n">
        <v>22.62</v>
      </c>
      <c r="F165" t="n">
        <v>18.4</v>
      </c>
      <c r="G165" t="n">
        <v>50.17</v>
      </c>
      <c r="H165" t="n">
        <v>0.52</v>
      </c>
      <c r="I165" t="n">
        <v>22</v>
      </c>
      <c r="J165" t="n">
        <v>314.34</v>
      </c>
      <c r="K165" t="n">
        <v>61.82</v>
      </c>
      <c r="L165" t="n">
        <v>9.25</v>
      </c>
      <c r="M165" t="n">
        <v>5</v>
      </c>
      <c r="N165" t="n">
        <v>93.27</v>
      </c>
      <c r="O165" t="n">
        <v>39003.11</v>
      </c>
      <c r="P165" t="n">
        <v>257.62</v>
      </c>
      <c r="Q165" t="n">
        <v>3033.79</v>
      </c>
      <c r="R165" t="n">
        <v>80.92</v>
      </c>
      <c r="S165" t="n">
        <v>56.78</v>
      </c>
      <c r="T165" t="n">
        <v>10240.1</v>
      </c>
      <c r="U165" t="n">
        <v>0.7</v>
      </c>
      <c r="V165" t="n">
        <v>0.88</v>
      </c>
      <c r="W165" t="n">
        <v>2.7</v>
      </c>
      <c r="X165" t="n">
        <v>0.63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4.4206</v>
      </c>
      <c r="E166" t="n">
        <v>22.62</v>
      </c>
      <c r="F166" t="n">
        <v>18.4</v>
      </c>
      <c r="G166" t="n">
        <v>50.19</v>
      </c>
      <c r="H166" t="n">
        <v>0.54</v>
      </c>
      <c r="I166" t="n">
        <v>22</v>
      </c>
      <c r="J166" t="n">
        <v>314.9</v>
      </c>
      <c r="K166" t="n">
        <v>61.82</v>
      </c>
      <c r="L166" t="n">
        <v>9.5</v>
      </c>
      <c r="M166" t="n">
        <v>3</v>
      </c>
      <c r="N166" t="n">
        <v>93.56999999999999</v>
      </c>
      <c r="O166" t="n">
        <v>39071.38</v>
      </c>
      <c r="P166" t="n">
        <v>258.06</v>
      </c>
      <c r="Q166" t="n">
        <v>3033.65</v>
      </c>
      <c r="R166" t="n">
        <v>80.73999999999999</v>
      </c>
      <c r="S166" t="n">
        <v>56.78</v>
      </c>
      <c r="T166" t="n">
        <v>10149.78</v>
      </c>
      <c r="U166" t="n">
        <v>0.7</v>
      </c>
      <c r="V166" t="n">
        <v>0.88</v>
      </c>
      <c r="W166" t="n">
        <v>2.72</v>
      </c>
      <c r="X166" t="n">
        <v>0.64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4.4227</v>
      </c>
      <c r="E167" t="n">
        <v>22.61</v>
      </c>
      <c r="F167" t="n">
        <v>18.39</v>
      </c>
      <c r="G167" t="n">
        <v>50.16</v>
      </c>
      <c r="H167" t="n">
        <v>0.55</v>
      </c>
      <c r="I167" t="n">
        <v>22</v>
      </c>
      <c r="J167" t="n">
        <v>315.45</v>
      </c>
      <c r="K167" t="n">
        <v>61.82</v>
      </c>
      <c r="L167" t="n">
        <v>9.75</v>
      </c>
      <c r="M167" t="n">
        <v>2</v>
      </c>
      <c r="N167" t="n">
        <v>93.88</v>
      </c>
      <c r="O167" t="n">
        <v>39139.8</v>
      </c>
      <c r="P167" t="n">
        <v>257.84</v>
      </c>
      <c r="Q167" t="n">
        <v>3033.5</v>
      </c>
      <c r="R167" t="n">
        <v>80.43000000000001</v>
      </c>
      <c r="S167" t="n">
        <v>56.78</v>
      </c>
      <c r="T167" t="n">
        <v>9991.41</v>
      </c>
      <c r="U167" t="n">
        <v>0.71</v>
      </c>
      <c r="V167" t="n">
        <v>0.88</v>
      </c>
      <c r="W167" t="n">
        <v>2.71</v>
      </c>
      <c r="X167" t="n">
        <v>0.63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4.4218</v>
      </c>
      <c r="E168" t="n">
        <v>22.62</v>
      </c>
      <c r="F168" t="n">
        <v>18.4</v>
      </c>
      <c r="G168" t="n">
        <v>50.17</v>
      </c>
      <c r="H168" t="n">
        <v>0.5600000000000001</v>
      </c>
      <c r="I168" t="n">
        <v>22</v>
      </c>
      <c r="J168" t="n">
        <v>316.01</v>
      </c>
      <c r="K168" t="n">
        <v>61.82</v>
      </c>
      <c r="L168" t="n">
        <v>10</v>
      </c>
      <c r="M168" t="n">
        <v>0</v>
      </c>
      <c r="N168" t="n">
        <v>94.18000000000001</v>
      </c>
      <c r="O168" t="n">
        <v>39208.35</v>
      </c>
      <c r="P168" t="n">
        <v>258.24</v>
      </c>
      <c r="Q168" t="n">
        <v>3033.5</v>
      </c>
      <c r="R168" t="n">
        <v>80.48</v>
      </c>
      <c r="S168" t="n">
        <v>56.78</v>
      </c>
      <c r="T168" t="n">
        <v>10018.49</v>
      </c>
      <c r="U168" t="n">
        <v>0.71</v>
      </c>
      <c r="V168" t="n">
        <v>0.88</v>
      </c>
      <c r="W168" t="n">
        <v>2.72</v>
      </c>
      <c r="X168" t="n">
        <v>0.63</v>
      </c>
      <c r="Y168" t="n">
        <v>1</v>
      </c>
      <c r="Z168" t="n">
        <v>10</v>
      </c>
    </row>
    <row r="169">
      <c r="A169" t="n">
        <v>0</v>
      </c>
      <c r="B169" t="n">
        <v>10</v>
      </c>
      <c r="C169" t="inlineStr">
        <is>
          <t xml:space="preserve">CONCLUIDO	</t>
        </is>
      </c>
      <c r="D169" t="n">
        <v>3.1416</v>
      </c>
      <c r="E169" t="n">
        <v>31.83</v>
      </c>
      <c r="F169" t="n">
        <v>26.82</v>
      </c>
      <c r="G169" t="n">
        <v>5.31</v>
      </c>
      <c r="H169" t="n">
        <v>0.64</v>
      </c>
      <c r="I169" t="n">
        <v>303</v>
      </c>
      <c r="J169" t="n">
        <v>26.11</v>
      </c>
      <c r="K169" t="n">
        <v>12.1</v>
      </c>
      <c r="L169" t="n">
        <v>1</v>
      </c>
      <c r="M169" t="n">
        <v>0</v>
      </c>
      <c r="N169" t="n">
        <v>3.01</v>
      </c>
      <c r="O169" t="n">
        <v>3454.41</v>
      </c>
      <c r="P169" t="n">
        <v>78.04000000000001</v>
      </c>
      <c r="Q169" t="n">
        <v>3036.16</v>
      </c>
      <c r="R169" t="n">
        <v>342.41</v>
      </c>
      <c r="S169" t="n">
        <v>56.78</v>
      </c>
      <c r="T169" t="n">
        <v>139576.47</v>
      </c>
      <c r="U169" t="n">
        <v>0.17</v>
      </c>
      <c r="V169" t="n">
        <v>0.6</v>
      </c>
      <c r="W169" t="n">
        <v>3.53</v>
      </c>
      <c r="X169" t="n">
        <v>9.039999999999999</v>
      </c>
      <c r="Y169" t="n">
        <v>1</v>
      </c>
      <c r="Z169" t="n">
        <v>10</v>
      </c>
    </row>
    <row r="170">
      <c r="A170" t="n">
        <v>0</v>
      </c>
      <c r="B170" t="n">
        <v>45</v>
      </c>
      <c r="C170" t="inlineStr">
        <is>
          <t xml:space="preserve">CONCLUIDO	</t>
        </is>
      </c>
      <c r="D170" t="n">
        <v>3.8706</v>
      </c>
      <c r="E170" t="n">
        <v>25.84</v>
      </c>
      <c r="F170" t="n">
        <v>21.34</v>
      </c>
      <c r="G170" t="n">
        <v>10.5</v>
      </c>
      <c r="H170" t="n">
        <v>0.18</v>
      </c>
      <c r="I170" t="n">
        <v>122</v>
      </c>
      <c r="J170" t="n">
        <v>98.70999999999999</v>
      </c>
      <c r="K170" t="n">
        <v>39.72</v>
      </c>
      <c r="L170" t="n">
        <v>1</v>
      </c>
      <c r="M170" t="n">
        <v>119</v>
      </c>
      <c r="N170" t="n">
        <v>12.99</v>
      </c>
      <c r="O170" t="n">
        <v>12407.75</v>
      </c>
      <c r="P170" t="n">
        <v>167.47</v>
      </c>
      <c r="Q170" t="n">
        <v>3033.96</v>
      </c>
      <c r="R170" t="n">
        <v>177.18</v>
      </c>
      <c r="S170" t="n">
        <v>56.78</v>
      </c>
      <c r="T170" t="n">
        <v>57867.96</v>
      </c>
      <c r="U170" t="n">
        <v>0.32</v>
      </c>
      <c r="V170" t="n">
        <v>0.76</v>
      </c>
      <c r="W170" t="n">
        <v>2.86</v>
      </c>
      <c r="X170" t="n">
        <v>3.57</v>
      </c>
      <c r="Y170" t="n">
        <v>1</v>
      </c>
      <c r="Z170" t="n">
        <v>10</v>
      </c>
    </row>
    <row r="171">
      <c r="A171" t="n">
        <v>1</v>
      </c>
      <c r="B171" t="n">
        <v>45</v>
      </c>
      <c r="C171" t="inlineStr">
        <is>
          <t xml:space="preserve">CONCLUIDO	</t>
        </is>
      </c>
      <c r="D171" t="n">
        <v>4.1494</v>
      </c>
      <c r="E171" t="n">
        <v>24.1</v>
      </c>
      <c r="F171" t="n">
        <v>20.3</v>
      </c>
      <c r="G171" t="n">
        <v>13.84</v>
      </c>
      <c r="H171" t="n">
        <v>0.22</v>
      </c>
      <c r="I171" t="n">
        <v>88</v>
      </c>
      <c r="J171" t="n">
        <v>99.02</v>
      </c>
      <c r="K171" t="n">
        <v>39.72</v>
      </c>
      <c r="L171" t="n">
        <v>1.25</v>
      </c>
      <c r="M171" t="n">
        <v>80</v>
      </c>
      <c r="N171" t="n">
        <v>13.05</v>
      </c>
      <c r="O171" t="n">
        <v>12446.14</v>
      </c>
      <c r="P171" t="n">
        <v>150.05</v>
      </c>
      <c r="Q171" t="n">
        <v>3033.78</v>
      </c>
      <c r="R171" t="n">
        <v>143.03</v>
      </c>
      <c r="S171" t="n">
        <v>56.78</v>
      </c>
      <c r="T171" t="n">
        <v>40963.07</v>
      </c>
      <c r="U171" t="n">
        <v>0.4</v>
      </c>
      <c r="V171" t="n">
        <v>0.79</v>
      </c>
      <c r="W171" t="n">
        <v>2.81</v>
      </c>
      <c r="X171" t="n">
        <v>2.54</v>
      </c>
      <c r="Y171" t="n">
        <v>1</v>
      </c>
      <c r="Z171" t="n">
        <v>10</v>
      </c>
    </row>
    <row r="172">
      <c r="A172" t="n">
        <v>2</v>
      </c>
      <c r="B172" t="n">
        <v>45</v>
      </c>
      <c r="C172" t="inlineStr">
        <is>
          <t xml:space="preserve">CONCLUIDO	</t>
        </is>
      </c>
      <c r="D172" t="n">
        <v>4.2782</v>
      </c>
      <c r="E172" t="n">
        <v>23.37</v>
      </c>
      <c r="F172" t="n">
        <v>19.91</v>
      </c>
      <c r="G172" t="n">
        <v>16.59</v>
      </c>
      <c r="H172" t="n">
        <v>0.27</v>
      </c>
      <c r="I172" t="n">
        <v>72</v>
      </c>
      <c r="J172" t="n">
        <v>99.33</v>
      </c>
      <c r="K172" t="n">
        <v>39.72</v>
      </c>
      <c r="L172" t="n">
        <v>1.5</v>
      </c>
      <c r="M172" t="n">
        <v>29</v>
      </c>
      <c r="N172" t="n">
        <v>13.11</v>
      </c>
      <c r="O172" t="n">
        <v>12484.55</v>
      </c>
      <c r="P172" t="n">
        <v>139.83</v>
      </c>
      <c r="Q172" t="n">
        <v>3033.98</v>
      </c>
      <c r="R172" t="n">
        <v>128.62</v>
      </c>
      <c r="S172" t="n">
        <v>56.78</v>
      </c>
      <c r="T172" t="n">
        <v>33836.9</v>
      </c>
      <c r="U172" t="n">
        <v>0.44</v>
      </c>
      <c r="V172" t="n">
        <v>0.8100000000000001</v>
      </c>
      <c r="W172" t="n">
        <v>2.83</v>
      </c>
      <c r="X172" t="n">
        <v>2.14</v>
      </c>
      <c r="Y172" t="n">
        <v>1</v>
      </c>
      <c r="Z172" t="n">
        <v>10</v>
      </c>
    </row>
    <row r="173">
      <c r="A173" t="n">
        <v>3</v>
      </c>
      <c r="B173" t="n">
        <v>45</v>
      </c>
      <c r="C173" t="inlineStr">
        <is>
          <t xml:space="preserve">CONCLUIDO	</t>
        </is>
      </c>
      <c r="D173" t="n">
        <v>4.3086</v>
      </c>
      <c r="E173" t="n">
        <v>23.21</v>
      </c>
      <c r="F173" t="n">
        <v>19.8</v>
      </c>
      <c r="G173" t="n">
        <v>17.22</v>
      </c>
      <c r="H173" t="n">
        <v>0.31</v>
      </c>
      <c r="I173" t="n">
        <v>69</v>
      </c>
      <c r="J173" t="n">
        <v>99.64</v>
      </c>
      <c r="K173" t="n">
        <v>39.72</v>
      </c>
      <c r="L173" t="n">
        <v>1.75</v>
      </c>
      <c r="M173" t="n">
        <v>2</v>
      </c>
      <c r="N173" t="n">
        <v>13.18</v>
      </c>
      <c r="O173" t="n">
        <v>12522.99</v>
      </c>
      <c r="P173" t="n">
        <v>138.25</v>
      </c>
      <c r="Q173" t="n">
        <v>3034.19</v>
      </c>
      <c r="R173" t="n">
        <v>124.78</v>
      </c>
      <c r="S173" t="n">
        <v>56.78</v>
      </c>
      <c r="T173" t="n">
        <v>31932.91</v>
      </c>
      <c r="U173" t="n">
        <v>0.46</v>
      </c>
      <c r="V173" t="n">
        <v>0.8100000000000001</v>
      </c>
      <c r="W173" t="n">
        <v>2.84</v>
      </c>
      <c r="X173" t="n">
        <v>2.04</v>
      </c>
      <c r="Y173" t="n">
        <v>1</v>
      </c>
      <c r="Z173" t="n">
        <v>10</v>
      </c>
    </row>
    <row r="174">
      <c r="A174" t="n">
        <v>4</v>
      </c>
      <c r="B174" t="n">
        <v>45</v>
      </c>
      <c r="C174" t="inlineStr">
        <is>
          <t xml:space="preserve">CONCLUIDO	</t>
        </is>
      </c>
      <c r="D174" t="n">
        <v>4.3095</v>
      </c>
      <c r="E174" t="n">
        <v>23.2</v>
      </c>
      <c r="F174" t="n">
        <v>19.8</v>
      </c>
      <c r="G174" t="n">
        <v>17.22</v>
      </c>
      <c r="H174" t="n">
        <v>0.35</v>
      </c>
      <c r="I174" t="n">
        <v>69</v>
      </c>
      <c r="J174" t="n">
        <v>99.95</v>
      </c>
      <c r="K174" t="n">
        <v>39.72</v>
      </c>
      <c r="L174" t="n">
        <v>2</v>
      </c>
      <c r="M174" t="n">
        <v>0</v>
      </c>
      <c r="N174" t="n">
        <v>13.24</v>
      </c>
      <c r="O174" t="n">
        <v>12561.45</v>
      </c>
      <c r="P174" t="n">
        <v>138.75</v>
      </c>
      <c r="Q174" t="n">
        <v>3034.68</v>
      </c>
      <c r="R174" t="n">
        <v>124.72</v>
      </c>
      <c r="S174" t="n">
        <v>56.78</v>
      </c>
      <c r="T174" t="n">
        <v>31902.24</v>
      </c>
      <c r="U174" t="n">
        <v>0.46</v>
      </c>
      <c r="V174" t="n">
        <v>0.82</v>
      </c>
      <c r="W174" t="n">
        <v>2.84</v>
      </c>
      <c r="X174" t="n">
        <v>2.03</v>
      </c>
      <c r="Y174" t="n">
        <v>1</v>
      </c>
      <c r="Z174" t="n">
        <v>10</v>
      </c>
    </row>
    <row r="175">
      <c r="A175" t="n">
        <v>0</v>
      </c>
      <c r="B175" t="n">
        <v>105</v>
      </c>
      <c r="C175" t="inlineStr">
        <is>
          <t xml:space="preserve">CONCLUIDO	</t>
        </is>
      </c>
      <c r="D175" t="n">
        <v>2.5868</v>
      </c>
      <c r="E175" t="n">
        <v>38.66</v>
      </c>
      <c r="F175" t="n">
        <v>25.55</v>
      </c>
      <c r="G175" t="n">
        <v>5.9</v>
      </c>
      <c r="H175" t="n">
        <v>0.09</v>
      </c>
      <c r="I175" t="n">
        <v>260</v>
      </c>
      <c r="J175" t="n">
        <v>204</v>
      </c>
      <c r="K175" t="n">
        <v>55.27</v>
      </c>
      <c r="L175" t="n">
        <v>1</v>
      </c>
      <c r="M175" t="n">
        <v>258</v>
      </c>
      <c r="N175" t="n">
        <v>42.72</v>
      </c>
      <c r="O175" t="n">
        <v>25393.6</v>
      </c>
      <c r="P175" t="n">
        <v>358.29</v>
      </c>
      <c r="Q175" t="n">
        <v>3034.48</v>
      </c>
      <c r="R175" t="n">
        <v>314.97</v>
      </c>
      <c r="S175" t="n">
        <v>56.78</v>
      </c>
      <c r="T175" t="n">
        <v>126074.05</v>
      </c>
      <c r="U175" t="n">
        <v>0.18</v>
      </c>
      <c r="V175" t="n">
        <v>0.63</v>
      </c>
      <c r="W175" t="n">
        <v>3.08</v>
      </c>
      <c r="X175" t="n">
        <v>7.78</v>
      </c>
      <c r="Y175" t="n">
        <v>1</v>
      </c>
      <c r="Z175" t="n">
        <v>10</v>
      </c>
    </row>
    <row r="176">
      <c r="A176" t="n">
        <v>1</v>
      </c>
      <c r="B176" t="n">
        <v>105</v>
      </c>
      <c r="C176" t="inlineStr">
        <is>
          <t xml:space="preserve">CONCLUIDO	</t>
        </is>
      </c>
      <c r="D176" t="n">
        <v>2.9936</v>
      </c>
      <c r="E176" t="n">
        <v>33.4</v>
      </c>
      <c r="F176" t="n">
        <v>23.26</v>
      </c>
      <c r="G176" t="n">
        <v>7.46</v>
      </c>
      <c r="H176" t="n">
        <v>0.11</v>
      </c>
      <c r="I176" t="n">
        <v>187</v>
      </c>
      <c r="J176" t="n">
        <v>204.39</v>
      </c>
      <c r="K176" t="n">
        <v>55.27</v>
      </c>
      <c r="L176" t="n">
        <v>1.25</v>
      </c>
      <c r="M176" t="n">
        <v>185</v>
      </c>
      <c r="N176" t="n">
        <v>42.87</v>
      </c>
      <c r="O176" t="n">
        <v>25442.42</v>
      </c>
      <c r="P176" t="n">
        <v>322.26</v>
      </c>
      <c r="Q176" t="n">
        <v>3034.16</v>
      </c>
      <c r="R176" t="n">
        <v>240.11</v>
      </c>
      <c r="S176" t="n">
        <v>56.78</v>
      </c>
      <c r="T176" t="n">
        <v>89006.91</v>
      </c>
      <c r="U176" t="n">
        <v>0.24</v>
      </c>
      <c r="V176" t="n">
        <v>0.6899999999999999</v>
      </c>
      <c r="W176" t="n">
        <v>2.96</v>
      </c>
      <c r="X176" t="n">
        <v>5.49</v>
      </c>
      <c r="Y176" t="n">
        <v>1</v>
      </c>
      <c r="Z176" t="n">
        <v>10</v>
      </c>
    </row>
    <row r="177">
      <c r="A177" t="n">
        <v>2</v>
      </c>
      <c r="B177" t="n">
        <v>105</v>
      </c>
      <c r="C177" t="inlineStr">
        <is>
          <t xml:space="preserve">CONCLUIDO	</t>
        </is>
      </c>
      <c r="D177" t="n">
        <v>3.2777</v>
      </c>
      <c r="E177" t="n">
        <v>30.51</v>
      </c>
      <c r="F177" t="n">
        <v>22.02</v>
      </c>
      <c r="G177" t="n">
        <v>9.050000000000001</v>
      </c>
      <c r="H177" t="n">
        <v>0.13</v>
      </c>
      <c r="I177" t="n">
        <v>146</v>
      </c>
      <c r="J177" t="n">
        <v>204.79</v>
      </c>
      <c r="K177" t="n">
        <v>55.27</v>
      </c>
      <c r="L177" t="n">
        <v>1.5</v>
      </c>
      <c r="M177" t="n">
        <v>144</v>
      </c>
      <c r="N177" t="n">
        <v>43.02</v>
      </c>
      <c r="O177" t="n">
        <v>25491.3</v>
      </c>
      <c r="P177" t="n">
        <v>301.56</v>
      </c>
      <c r="Q177" t="n">
        <v>3033.92</v>
      </c>
      <c r="R177" t="n">
        <v>199.69</v>
      </c>
      <c r="S177" t="n">
        <v>56.78</v>
      </c>
      <c r="T177" t="n">
        <v>69003.5</v>
      </c>
      <c r="U177" t="n">
        <v>0.28</v>
      </c>
      <c r="V177" t="n">
        <v>0.73</v>
      </c>
      <c r="W177" t="n">
        <v>2.89</v>
      </c>
      <c r="X177" t="n">
        <v>4.26</v>
      </c>
      <c r="Y177" t="n">
        <v>1</v>
      </c>
      <c r="Z177" t="n">
        <v>10</v>
      </c>
    </row>
    <row r="178">
      <c r="A178" t="n">
        <v>3</v>
      </c>
      <c r="B178" t="n">
        <v>105</v>
      </c>
      <c r="C178" t="inlineStr">
        <is>
          <t xml:space="preserve">CONCLUIDO	</t>
        </is>
      </c>
      <c r="D178" t="n">
        <v>3.4937</v>
      </c>
      <c r="E178" t="n">
        <v>28.62</v>
      </c>
      <c r="F178" t="n">
        <v>21.23</v>
      </c>
      <c r="G178" t="n">
        <v>10.71</v>
      </c>
      <c r="H178" t="n">
        <v>0.15</v>
      </c>
      <c r="I178" t="n">
        <v>119</v>
      </c>
      <c r="J178" t="n">
        <v>205.18</v>
      </c>
      <c r="K178" t="n">
        <v>55.27</v>
      </c>
      <c r="L178" t="n">
        <v>1.75</v>
      </c>
      <c r="M178" t="n">
        <v>117</v>
      </c>
      <c r="N178" t="n">
        <v>43.16</v>
      </c>
      <c r="O178" t="n">
        <v>25540.22</v>
      </c>
      <c r="P178" t="n">
        <v>287</v>
      </c>
      <c r="Q178" t="n">
        <v>3034.25</v>
      </c>
      <c r="R178" t="n">
        <v>173.56</v>
      </c>
      <c r="S178" t="n">
        <v>56.78</v>
      </c>
      <c r="T178" t="n">
        <v>56072.27</v>
      </c>
      <c r="U178" t="n">
        <v>0.33</v>
      </c>
      <c r="V178" t="n">
        <v>0.76</v>
      </c>
      <c r="W178" t="n">
        <v>2.85</v>
      </c>
      <c r="X178" t="n">
        <v>3.46</v>
      </c>
      <c r="Y178" t="n">
        <v>1</v>
      </c>
      <c r="Z178" t="n">
        <v>10</v>
      </c>
    </row>
    <row r="179">
      <c r="A179" t="n">
        <v>4</v>
      </c>
      <c r="B179" t="n">
        <v>105</v>
      </c>
      <c r="C179" t="inlineStr">
        <is>
          <t xml:space="preserve">CONCLUIDO	</t>
        </is>
      </c>
      <c r="D179" t="n">
        <v>3.669</v>
      </c>
      <c r="E179" t="n">
        <v>27.26</v>
      </c>
      <c r="F179" t="n">
        <v>20.64</v>
      </c>
      <c r="G179" t="n">
        <v>12.38</v>
      </c>
      <c r="H179" t="n">
        <v>0.17</v>
      </c>
      <c r="I179" t="n">
        <v>100</v>
      </c>
      <c r="J179" t="n">
        <v>205.58</v>
      </c>
      <c r="K179" t="n">
        <v>55.27</v>
      </c>
      <c r="L179" t="n">
        <v>2</v>
      </c>
      <c r="M179" t="n">
        <v>98</v>
      </c>
      <c r="N179" t="n">
        <v>43.31</v>
      </c>
      <c r="O179" t="n">
        <v>25589.2</v>
      </c>
      <c r="P179" t="n">
        <v>275.05</v>
      </c>
      <c r="Q179" t="n">
        <v>3033.78</v>
      </c>
      <c r="R179" t="n">
        <v>154.49</v>
      </c>
      <c r="S179" t="n">
        <v>56.78</v>
      </c>
      <c r="T179" t="n">
        <v>46631.63</v>
      </c>
      <c r="U179" t="n">
        <v>0.37</v>
      </c>
      <c r="V179" t="n">
        <v>0.78</v>
      </c>
      <c r="W179" t="n">
        <v>2.81</v>
      </c>
      <c r="X179" t="n">
        <v>2.87</v>
      </c>
      <c r="Y179" t="n">
        <v>1</v>
      </c>
      <c r="Z179" t="n">
        <v>10</v>
      </c>
    </row>
    <row r="180">
      <c r="A180" t="n">
        <v>5</v>
      </c>
      <c r="B180" t="n">
        <v>105</v>
      </c>
      <c r="C180" t="inlineStr">
        <is>
          <t xml:space="preserve">CONCLUIDO	</t>
        </is>
      </c>
      <c r="D180" t="n">
        <v>3.8076</v>
      </c>
      <c r="E180" t="n">
        <v>26.26</v>
      </c>
      <c r="F180" t="n">
        <v>20.21</v>
      </c>
      <c r="G180" t="n">
        <v>14.1</v>
      </c>
      <c r="H180" t="n">
        <v>0.19</v>
      </c>
      <c r="I180" t="n">
        <v>86</v>
      </c>
      <c r="J180" t="n">
        <v>205.98</v>
      </c>
      <c r="K180" t="n">
        <v>55.27</v>
      </c>
      <c r="L180" t="n">
        <v>2.25</v>
      </c>
      <c r="M180" t="n">
        <v>84</v>
      </c>
      <c r="N180" t="n">
        <v>43.46</v>
      </c>
      <c r="O180" t="n">
        <v>25638.22</v>
      </c>
      <c r="P180" t="n">
        <v>266.04</v>
      </c>
      <c r="Q180" t="n">
        <v>3033.81</v>
      </c>
      <c r="R180" t="n">
        <v>140.77</v>
      </c>
      <c r="S180" t="n">
        <v>56.78</v>
      </c>
      <c r="T180" t="n">
        <v>39844.1</v>
      </c>
      <c r="U180" t="n">
        <v>0.4</v>
      </c>
      <c r="V180" t="n">
        <v>0.8</v>
      </c>
      <c r="W180" t="n">
        <v>2.79</v>
      </c>
      <c r="X180" t="n">
        <v>2.44</v>
      </c>
      <c r="Y180" t="n">
        <v>1</v>
      </c>
      <c r="Z180" t="n">
        <v>10</v>
      </c>
    </row>
    <row r="181">
      <c r="A181" t="n">
        <v>6</v>
      </c>
      <c r="B181" t="n">
        <v>105</v>
      </c>
      <c r="C181" t="inlineStr">
        <is>
          <t xml:space="preserve">CONCLUIDO	</t>
        </is>
      </c>
      <c r="D181" t="n">
        <v>3.9043</v>
      </c>
      <c r="E181" t="n">
        <v>25.61</v>
      </c>
      <c r="F181" t="n">
        <v>19.97</v>
      </c>
      <c r="G181" t="n">
        <v>15.76</v>
      </c>
      <c r="H181" t="n">
        <v>0.22</v>
      </c>
      <c r="I181" t="n">
        <v>76</v>
      </c>
      <c r="J181" t="n">
        <v>206.38</v>
      </c>
      <c r="K181" t="n">
        <v>55.27</v>
      </c>
      <c r="L181" t="n">
        <v>2.5</v>
      </c>
      <c r="M181" t="n">
        <v>74</v>
      </c>
      <c r="N181" t="n">
        <v>43.6</v>
      </c>
      <c r="O181" t="n">
        <v>25687.3</v>
      </c>
      <c r="P181" t="n">
        <v>259.34</v>
      </c>
      <c r="Q181" t="n">
        <v>3033.69</v>
      </c>
      <c r="R181" t="n">
        <v>132.29</v>
      </c>
      <c r="S181" t="n">
        <v>56.78</v>
      </c>
      <c r="T181" t="n">
        <v>35651.45</v>
      </c>
      <c r="U181" t="n">
        <v>0.43</v>
      </c>
      <c r="V181" t="n">
        <v>0.8100000000000001</v>
      </c>
      <c r="W181" t="n">
        <v>2.79</v>
      </c>
      <c r="X181" t="n">
        <v>2.2</v>
      </c>
      <c r="Y181" t="n">
        <v>1</v>
      </c>
      <c r="Z181" t="n">
        <v>10</v>
      </c>
    </row>
    <row r="182">
      <c r="A182" t="n">
        <v>7</v>
      </c>
      <c r="B182" t="n">
        <v>105</v>
      </c>
      <c r="C182" t="inlineStr">
        <is>
          <t xml:space="preserve">CONCLUIDO	</t>
        </is>
      </c>
      <c r="D182" t="n">
        <v>4.0081</v>
      </c>
      <c r="E182" t="n">
        <v>24.95</v>
      </c>
      <c r="F182" t="n">
        <v>19.67</v>
      </c>
      <c r="G182" t="n">
        <v>17.61</v>
      </c>
      <c r="H182" t="n">
        <v>0.24</v>
      </c>
      <c r="I182" t="n">
        <v>67</v>
      </c>
      <c r="J182" t="n">
        <v>206.78</v>
      </c>
      <c r="K182" t="n">
        <v>55.27</v>
      </c>
      <c r="L182" t="n">
        <v>2.75</v>
      </c>
      <c r="M182" t="n">
        <v>65</v>
      </c>
      <c r="N182" t="n">
        <v>43.75</v>
      </c>
      <c r="O182" t="n">
        <v>25736.42</v>
      </c>
      <c r="P182" t="n">
        <v>251.63</v>
      </c>
      <c r="Q182" t="n">
        <v>3033.96</v>
      </c>
      <c r="R182" t="n">
        <v>122.68</v>
      </c>
      <c r="S182" t="n">
        <v>56.78</v>
      </c>
      <c r="T182" t="n">
        <v>30890.71</v>
      </c>
      <c r="U182" t="n">
        <v>0.46</v>
      </c>
      <c r="V182" t="n">
        <v>0.82</v>
      </c>
      <c r="W182" t="n">
        <v>2.76</v>
      </c>
      <c r="X182" t="n">
        <v>1.9</v>
      </c>
      <c r="Y182" t="n">
        <v>1</v>
      </c>
      <c r="Z182" t="n">
        <v>10</v>
      </c>
    </row>
    <row r="183">
      <c r="A183" t="n">
        <v>8</v>
      </c>
      <c r="B183" t="n">
        <v>105</v>
      </c>
      <c r="C183" t="inlineStr">
        <is>
          <t xml:space="preserve">CONCLUIDO	</t>
        </is>
      </c>
      <c r="D183" t="n">
        <v>4.0868</v>
      </c>
      <c r="E183" t="n">
        <v>24.47</v>
      </c>
      <c r="F183" t="n">
        <v>19.47</v>
      </c>
      <c r="G183" t="n">
        <v>19.47</v>
      </c>
      <c r="H183" t="n">
        <v>0.26</v>
      </c>
      <c r="I183" t="n">
        <v>60</v>
      </c>
      <c r="J183" t="n">
        <v>207.17</v>
      </c>
      <c r="K183" t="n">
        <v>55.27</v>
      </c>
      <c r="L183" t="n">
        <v>3</v>
      </c>
      <c r="M183" t="n">
        <v>58</v>
      </c>
      <c r="N183" t="n">
        <v>43.9</v>
      </c>
      <c r="O183" t="n">
        <v>25785.6</v>
      </c>
      <c r="P183" t="n">
        <v>245.06</v>
      </c>
      <c r="Q183" t="n">
        <v>3033.69</v>
      </c>
      <c r="R183" t="n">
        <v>116.46</v>
      </c>
      <c r="S183" t="n">
        <v>56.78</v>
      </c>
      <c r="T183" t="n">
        <v>27819.43</v>
      </c>
      <c r="U183" t="n">
        <v>0.49</v>
      </c>
      <c r="V183" t="n">
        <v>0.83</v>
      </c>
      <c r="W183" t="n">
        <v>2.75</v>
      </c>
      <c r="X183" t="n">
        <v>1.7</v>
      </c>
      <c r="Y183" t="n">
        <v>1</v>
      </c>
      <c r="Z183" t="n">
        <v>10</v>
      </c>
    </row>
    <row r="184">
      <c r="A184" t="n">
        <v>9</v>
      </c>
      <c r="B184" t="n">
        <v>105</v>
      </c>
      <c r="C184" t="inlineStr">
        <is>
          <t xml:space="preserve">CONCLUIDO	</t>
        </is>
      </c>
      <c r="D184" t="n">
        <v>4.1523</v>
      </c>
      <c r="E184" t="n">
        <v>24.08</v>
      </c>
      <c r="F184" t="n">
        <v>19.33</v>
      </c>
      <c r="G184" t="n">
        <v>21.48</v>
      </c>
      <c r="H184" t="n">
        <v>0.28</v>
      </c>
      <c r="I184" t="n">
        <v>54</v>
      </c>
      <c r="J184" t="n">
        <v>207.57</v>
      </c>
      <c r="K184" t="n">
        <v>55.27</v>
      </c>
      <c r="L184" t="n">
        <v>3.25</v>
      </c>
      <c r="M184" t="n">
        <v>52</v>
      </c>
      <c r="N184" t="n">
        <v>44.05</v>
      </c>
      <c r="O184" t="n">
        <v>25834.83</v>
      </c>
      <c r="P184" t="n">
        <v>239.35</v>
      </c>
      <c r="Q184" t="n">
        <v>3033.89</v>
      </c>
      <c r="R184" t="n">
        <v>111.5</v>
      </c>
      <c r="S184" t="n">
        <v>56.78</v>
      </c>
      <c r="T184" t="n">
        <v>25365.57</v>
      </c>
      <c r="U184" t="n">
        <v>0.51</v>
      </c>
      <c r="V184" t="n">
        <v>0.83</v>
      </c>
      <c r="W184" t="n">
        <v>2.75</v>
      </c>
      <c r="X184" t="n">
        <v>1.56</v>
      </c>
      <c r="Y184" t="n">
        <v>1</v>
      </c>
      <c r="Z184" t="n">
        <v>10</v>
      </c>
    </row>
    <row r="185">
      <c r="A185" t="n">
        <v>10</v>
      </c>
      <c r="B185" t="n">
        <v>105</v>
      </c>
      <c r="C185" t="inlineStr">
        <is>
          <t xml:space="preserve">CONCLUIDO	</t>
        </is>
      </c>
      <c r="D185" t="n">
        <v>4.2209</v>
      </c>
      <c r="E185" t="n">
        <v>23.69</v>
      </c>
      <c r="F185" t="n">
        <v>19.14</v>
      </c>
      <c r="G185" t="n">
        <v>23.44</v>
      </c>
      <c r="H185" t="n">
        <v>0.3</v>
      </c>
      <c r="I185" t="n">
        <v>49</v>
      </c>
      <c r="J185" t="n">
        <v>207.97</v>
      </c>
      <c r="K185" t="n">
        <v>55.27</v>
      </c>
      <c r="L185" t="n">
        <v>3.5</v>
      </c>
      <c r="M185" t="n">
        <v>47</v>
      </c>
      <c r="N185" t="n">
        <v>44.2</v>
      </c>
      <c r="O185" t="n">
        <v>25884.1</v>
      </c>
      <c r="P185" t="n">
        <v>232.61</v>
      </c>
      <c r="Q185" t="n">
        <v>3033.57</v>
      </c>
      <c r="R185" t="n">
        <v>105.7</v>
      </c>
      <c r="S185" t="n">
        <v>56.78</v>
      </c>
      <c r="T185" t="n">
        <v>22494.9</v>
      </c>
      <c r="U185" t="n">
        <v>0.54</v>
      </c>
      <c r="V185" t="n">
        <v>0.84</v>
      </c>
      <c r="W185" t="n">
        <v>2.73</v>
      </c>
      <c r="X185" t="n">
        <v>1.37</v>
      </c>
      <c r="Y185" t="n">
        <v>1</v>
      </c>
      <c r="Z185" t="n">
        <v>10</v>
      </c>
    </row>
    <row r="186">
      <c r="A186" t="n">
        <v>11</v>
      </c>
      <c r="B186" t="n">
        <v>105</v>
      </c>
      <c r="C186" t="inlineStr">
        <is>
          <t xml:space="preserve">CONCLUIDO	</t>
        </is>
      </c>
      <c r="D186" t="n">
        <v>4.2689</v>
      </c>
      <c r="E186" t="n">
        <v>23.43</v>
      </c>
      <c r="F186" t="n">
        <v>19.04</v>
      </c>
      <c r="G186" t="n">
        <v>25.38</v>
      </c>
      <c r="H186" t="n">
        <v>0.32</v>
      </c>
      <c r="I186" t="n">
        <v>45</v>
      </c>
      <c r="J186" t="n">
        <v>208.37</v>
      </c>
      <c r="K186" t="n">
        <v>55.27</v>
      </c>
      <c r="L186" t="n">
        <v>3.75</v>
      </c>
      <c r="M186" t="n">
        <v>43</v>
      </c>
      <c r="N186" t="n">
        <v>44.35</v>
      </c>
      <c r="O186" t="n">
        <v>25933.43</v>
      </c>
      <c r="P186" t="n">
        <v>228.2</v>
      </c>
      <c r="Q186" t="n">
        <v>3033.55</v>
      </c>
      <c r="R186" t="n">
        <v>102.28</v>
      </c>
      <c r="S186" t="n">
        <v>56.78</v>
      </c>
      <c r="T186" t="n">
        <v>20804.38</v>
      </c>
      <c r="U186" t="n">
        <v>0.5600000000000001</v>
      </c>
      <c r="V186" t="n">
        <v>0.85</v>
      </c>
      <c r="W186" t="n">
        <v>2.73</v>
      </c>
      <c r="X186" t="n">
        <v>1.27</v>
      </c>
      <c r="Y186" t="n">
        <v>1</v>
      </c>
      <c r="Z186" t="n">
        <v>10</v>
      </c>
    </row>
    <row r="187">
      <c r="A187" t="n">
        <v>12</v>
      </c>
      <c r="B187" t="n">
        <v>105</v>
      </c>
      <c r="C187" t="inlineStr">
        <is>
          <t xml:space="preserve">CONCLUIDO	</t>
        </is>
      </c>
      <c r="D187" t="n">
        <v>4.3164</v>
      </c>
      <c r="E187" t="n">
        <v>23.17</v>
      </c>
      <c r="F187" t="n">
        <v>18.94</v>
      </c>
      <c r="G187" t="n">
        <v>27.72</v>
      </c>
      <c r="H187" t="n">
        <v>0.34</v>
      </c>
      <c r="I187" t="n">
        <v>41</v>
      </c>
      <c r="J187" t="n">
        <v>208.77</v>
      </c>
      <c r="K187" t="n">
        <v>55.27</v>
      </c>
      <c r="L187" t="n">
        <v>4</v>
      </c>
      <c r="M187" t="n">
        <v>39</v>
      </c>
      <c r="N187" t="n">
        <v>44.5</v>
      </c>
      <c r="O187" t="n">
        <v>25982.82</v>
      </c>
      <c r="P187" t="n">
        <v>220.02</v>
      </c>
      <c r="Q187" t="n">
        <v>3033.89</v>
      </c>
      <c r="R187" t="n">
        <v>99.18000000000001</v>
      </c>
      <c r="S187" t="n">
        <v>56.78</v>
      </c>
      <c r="T187" t="n">
        <v>19270.84</v>
      </c>
      <c r="U187" t="n">
        <v>0.57</v>
      </c>
      <c r="V187" t="n">
        <v>0.85</v>
      </c>
      <c r="W187" t="n">
        <v>2.72</v>
      </c>
      <c r="X187" t="n">
        <v>1.17</v>
      </c>
      <c r="Y187" t="n">
        <v>1</v>
      </c>
      <c r="Z187" t="n">
        <v>10</v>
      </c>
    </row>
    <row r="188">
      <c r="A188" t="n">
        <v>13</v>
      </c>
      <c r="B188" t="n">
        <v>105</v>
      </c>
      <c r="C188" t="inlineStr">
        <is>
          <t xml:space="preserve">CONCLUIDO	</t>
        </is>
      </c>
      <c r="D188" t="n">
        <v>4.3728</v>
      </c>
      <c r="E188" t="n">
        <v>22.87</v>
      </c>
      <c r="F188" t="n">
        <v>18.8</v>
      </c>
      <c r="G188" t="n">
        <v>30.49</v>
      </c>
      <c r="H188" t="n">
        <v>0.36</v>
      </c>
      <c r="I188" t="n">
        <v>37</v>
      </c>
      <c r="J188" t="n">
        <v>209.17</v>
      </c>
      <c r="K188" t="n">
        <v>55.27</v>
      </c>
      <c r="L188" t="n">
        <v>4.25</v>
      </c>
      <c r="M188" t="n">
        <v>34</v>
      </c>
      <c r="N188" t="n">
        <v>44.65</v>
      </c>
      <c r="O188" t="n">
        <v>26032.25</v>
      </c>
      <c r="P188" t="n">
        <v>213.7</v>
      </c>
      <c r="Q188" t="n">
        <v>3033.82</v>
      </c>
      <c r="R188" t="n">
        <v>94.33</v>
      </c>
      <c r="S188" t="n">
        <v>56.78</v>
      </c>
      <c r="T188" t="n">
        <v>16868.99</v>
      </c>
      <c r="U188" t="n">
        <v>0.6</v>
      </c>
      <c r="V188" t="n">
        <v>0.86</v>
      </c>
      <c r="W188" t="n">
        <v>2.72</v>
      </c>
      <c r="X188" t="n">
        <v>1.04</v>
      </c>
      <c r="Y188" t="n">
        <v>1</v>
      </c>
      <c r="Z188" t="n">
        <v>10</v>
      </c>
    </row>
    <row r="189">
      <c r="A189" t="n">
        <v>14</v>
      </c>
      <c r="B189" t="n">
        <v>105</v>
      </c>
      <c r="C189" t="inlineStr">
        <is>
          <t xml:space="preserve">CONCLUIDO	</t>
        </is>
      </c>
      <c r="D189" t="n">
        <v>4.3947</v>
      </c>
      <c r="E189" t="n">
        <v>22.75</v>
      </c>
      <c r="F189" t="n">
        <v>18.77</v>
      </c>
      <c r="G189" t="n">
        <v>32.18</v>
      </c>
      <c r="H189" t="n">
        <v>0.38</v>
      </c>
      <c r="I189" t="n">
        <v>35</v>
      </c>
      <c r="J189" t="n">
        <v>209.58</v>
      </c>
      <c r="K189" t="n">
        <v>55.27</v>
      </c>
      <c r="L189" t="n">
        <v>4.5</v>
      </c>
      <c r="M189" t="n">
        <v>32</v>
      </c>
      <c r="N189" t="n">
        <v>44.8</v>
      </c>
      <c r="O189" t="n">
        <v>26081.73</v>
      </c>
      <c r="P189" t="n">
        <v>210.98</v>
      </c>
      <c r="Q189" t="n">
        <v>3033.58</v>
      </c>
      <c r="R189" t="n">
        <v>93.79000000000001</v>
      </c>
      <c r="S189" t="n">
        <v>56.78</v>
      </c>
      <c r="T189" t="n">
        <v>16605.72</v>
      </c>
      <c r="U189" t="n">
        <v>0.61</v>
      </c>
      <c r="V189" t="n">
        <v>0.86</v>
      </c>
      <c r="W189" t="n">
        <v>2.71</v>
      </c>
      <c r="X189" t="n">
        <v>1</v>
      </c>
      <c r="Y189" t="n">
        <v>1</v>
      </c>
      <c r="Z189" t="n">
        <v>10</v>
      </c>
    </row>
    <row r="190">
      <c r="A190" t="n">
        <v>15</v>
      </c>
      <c r="B190" t="n">
        <v>105</v>
      </c>
      <c r="C190" t="inlineStr">
        <is>
          <t xml:space="preserve">CONCLUIDO	</t>
        </is>
      </c>
      <c r="D190" t="n">
        <v>4.4231</v>
      </c>
      <c r="E190" t="n">
        <v>22.61</v>
      </c>
      <c r="F190" t="n">
        <v>18.71</v>
      </c>
      <c r="G190" t="n">
        <v>34.01</v>
      </c>
      <c r="H190" t="n">
        <v>0.4</v>
      </c>
      <c r="I190" t="n">
        <v>33</v>
      </c>
      <c r="J190" t="n">
        <v>209.98</v>
      </c>
      <c r="K190" t="n">
        <v>55.27</v>
      </c>
      <c r="L190" t="n">
        <v>4.75</v>
      </c>
      <c r="M190" t="n">
        <v>23</v>
      </c>
      <c r="N190" t="n">
        <v>44.95</v>
      </c>
      <c r="O190" t="n">
        <v>26131.27</v>
      </c>
      <c r="P190" t="n">
        <v>207.25</v>
      </c>
      <c r="Q190" t="n">
        <v>3034.08</v>
      </c>
      <c r="R190" t="n">
        <v>90.94</v>
      </c>
      <c r="S190" t="n">
        <v>56.78</v>
      </c>
      <c r="T190" t="n">
        <v>15194.92</v>
      </c>
      <c r="U190" t="n">
        <v>0.62</v>
      </c>
      <c r="V190" t="n">
        <v>0.86</v>
      </c>
      <c r="W190" t="n">
        <v>2.72</v>
      </c>
      <c r="X190" t="n">
        <v>0.9399999999999999</v>
      </c>
      <c r="Y190" t="n">
        <v>1</v>
      </c>
      <c r="Z190" t="n">
        <v>10</v>
      </c>
    </row>
    <row r="191">
      <c r="A191" t="n">
        <v>16</v>
      </c>
      <c r="B191" t="n">
        <v>105</v>
      </c>
      <c r="C191" t="inlineStr">
        <is>
          <t xml:space="preserve">CONCLUIDO	</t>
        </is>
      </c>
      <c r="D191" t="n">
        <v>4.4491</v>
      </c>
      <c r="E191" t="n">
        <v>22.48</v>
      </c>
      <c r="F191" t="n">
        <v>18.65</v>
      </c>
      <c r="G191" t="n">
        <v>36.11</v>
      </c>
      <c r="H191" t="n">
        <v>0.42</v>
      </c>
      <c r="I191" t="n">
        <v>31</v>
      </c>
      <c r="J191" t="n">
        <v>210.38</v>
      </c>
      <c r="K191" t="n">
        <v>55.27</v>
      </c>
      <c r="L191" t="n">
        <v>5</v>
      </c>
      <c r="M191" t="n">
        <v>12</v>
      </c>
      <c r="N191" t="n">
        <v>45.11</v>
      </c>
      <c r="O191" t="n">
        <v>26180.86</v>
      </c>
      <c r="P191" t="n">
        <v>203.12</v>
      </c>
      <c r="Q191" t="n">
        <v>3033.76</v>
      </c>
      <c r="R191" t="n">
        <v>89.27</v>
      </c>
      <c r="S191" t="n">
        <v>56.78</v>
      </c>
      <c r="T191" t="n">
        <v>14366.45</v>
      </c>
      <c r="U191" t="n">
        <v>0.64</v>
      </c>
      <c r="V191" t="n">
        <v>0.86</v>
      </c>
      <c r="W191" t="n">
        <v>2.72</v>
      </c>
      <c r="X191" t="n">
        <v>0.89</v>
      </c>
      <c r="Y191" t="n">
        <v>1</v>
      </c>
      <c r="Z191" t="n">
        <v>10</v>
      </c>
    </row>
    <row r="192">
      <c r="A192" t="n">
        <v>17</v>
      </c>
      <c r="B192" t="n">
        <v>105</v>
      </c>
      <c r="C192" t="inlineStr">
        <is>
          <t xml:space="preserve">CONCLUIDO	</t>
        </is>
      </c>
      <c r="D192" t="n">
        <v>4.4486</v>
      </c>
      <c r="E192" t="n">
        <v>22.48</v>
      </c>
      <c r="F192" t="n">
        <v>18.66</v>
      </c>
      <c r="G192" t="n">
        <v>36.11</v>
      </c>
      <c r="H192" t="n">
        <v>0.44</v>
      </c>
      <c r="I192" t="n">
        <v>31</v>
      </c>
      <c r="J192" t="n">
        <v>210.78</v>
      </c>
      <c r="K192" t="n">
        <v>55.27</v>
      </c>
      <c r="L192" t="n">
        <v>5.25</v>
      </c>
      <c r="M192" t="n">
        <v>6</v>
      </c>
      <c r="N192" t="n">
        <v>45.26</v>
      </c>
      <c r="O192" t="n">
        <v>26230.5</v>
      </c>
      <c r="P192" t="n">
        <v>202.87</v>
      </c>
      <c r="Q192" t="n">
        <v>3033.77</v>
      </c>
      <c r="R192" t="n">
        <v>88.83</v>
      </c>
      <c r="S192" t="n">
        <v>56.78</v>
      </c>
      <c r="T192" t="n">
        <v>14145.93</v>
      </c>
      <c r="U192" t="n">
        <v>0.64</v>
      </c>
      <c r="V192" t="n">
        <v>0.86</v>
      </c>
      <c r="W192" t="n">
        <v>2.73</v>
      </c>
      <c r="X192" t="n">
        <v>0.89</v>
      </c>
      <c r="Y192" t="n">
        <v>1</v>
      </c>
      <c r="Z192" t="n">
        <v>10</v>
      </c>
    </row>
    <row r="193">
      <c r="A193" t="n">
        <v>18</v>
      </c>
      <c r="B193" t="n">
        <v>105</v>
      </c>
      <c r="C193" t="inlineStr">
        <is>
          <t xml:space="preserve">CONCLUIDO	</t>
        </is>
      </c>
      <c r="D193" t="n">
        <v>4.4648</v>
      </c>
      <c r="E193" t="n">
        <v>22.4</v>
      </c>
      <c r="F193" t="n">
        <v>18.62</v>
      </c>
      <c r="G193" t="n">
        <v>37.23</v>
      </c>
      <c r="H193" t="n">
        <v>0.46</v>
      </c>
      <c r="I193" t="n">
        <v>30</v>
      </c>
      <c r="J193" t="n">
        <v>211.18</v>
      </c>
      <c r="K193" t="n">
        <v>55.27</v>
      </c>
      <c r="L193" t="n">
        <v>5.5</v>
      </c>
      <c r="M193" t="n">
        <v>1</v>
      </c>
      <c r="N193" t="n">
        <v>45.41</v>
      </c>
      <c r="O193" t="n">
        <v>26280.2</v>
      </c>
      <c r="P193" t="n">
        <v>201.3</v>
      </c>
      <c r="Q193" t="n">
        <v>3033.77</v>
      </c>
      <c r="R193" t="n">
        <v>87.53</v>
      </c>
      <c r="S193" t="n">
        <v>56.78</v>
      </c>
      <c r="T193" t="n">
        <v>13502.3</v>
      </c>
      <c r="U193" t="n">
        <v>0.65</v>
      </c>
      <c r="V193" t="n">
        <v>0.87</v>
      </c>
      <c r="W193" t="n">
        <v>2.73</v>
      </c>
      <c r="X193" t="n">
        <v>0.85</v>
      </c>
      <c r="Y193" t="n">
        <v>1</v>
      </c>
      <c r="Z193" t="n">
        <v>10</v>
      </c>
    </row>
    <row r="194">
      <c r="A194" t="n">
        <v>19</v>
      </c>
      <c r="B194" t="n">
        <v>105</v>
      </c>
      <c r="C194" t="inlineStr">
        <is>
          <t xml:space="preserve">CONCLUIDO	</t>
        </is>
      </c>
      <c r="D194" t="n">
        <v>4.4646</v>
      </c>
      <c r="E194" t="n">
        <v>22.4</v>
      </c>
      <c r="F194" t="n">
        <v>18.62</v>
      </c>
      <c r="G194" t="n">
        <v>37.23</v>
      </c>
      <c r="H194" t="n">
        <v>0.48</v>
      </c>
      <c r="I194" t="n">
        <v>30</v>
      </c>
      <c r="J194" t="n">
        <v>211.59</v>
      </c>
      <c r="K194" t="n">
        <v>55.27</v>
      </c>
      <c r="L194" t="n">
        <v>5.75</v>
      </c>
      <c r="M194" t="n">
        <v>0</v>
      </c>
      <c r="N194" t="n">
        <v>45.57</v>
      </c>
      <c r="O194" t="n">
        <v>26329.94</v>
      </c>
      <c r="P194" t="n">
        <v>201.7</v>
      </c>
      <c r="Q194" t="n">
        <v>3033.87</v>
      </c>
      <c r="R194" t="n">
        <v>87.48</v>
      </c>
      <c r="S194" t="n">
        <v>56.78</v>
      </c>
      <c r="T194" t="n">
        <v>13477.89</v>
      </c>
      <c r="U194" t="n">
        <v>0.65</v>
      </c>
      <c r="V194" t="n">
        <v>0.87</v>
      </c>
      <c r="W194" t="n">
        <v>2.73</v>
      </c>
      <c r="X194" t="n">
        <v>0.85</v>
      </c>
      <c r="Y194" t="n">
        <v>1</v>
      </c>
      <c r="Z194" t="n">
        <v>10</v>
      </c>
    </row>
    <row r="195">
      <c r="A195" t="n">
        <v>0</v>
      </c>
      <c r="B195" t="n">
        <v>60</v>
      </c>
      <c r="C195" t="inlineStr">
        <is>
          <t xml:space="preserve">CONCLUIDO	</t>
        </is>
      </c>
      <c r="D195" t="n">
        <v>3.5064</v>
      </c>
      <c r="E195" t="n">
        <v>28.52</v>
      </c>
      <c r="F195" t="n">
        <v>22.37</v>
      </c>
      <c r="G195" t="n">
        <v>8.550000000000001</v>
      </c>
      <c r="H195" t="n">
        <v>0.14</v>
      </c>
      <c r="I195" t="n">
        <v>157</v>
      </c>
      <c r="J195" t="n">
        <v>124.63</v>
      </c>
      <c r="K195" t="n">
        <v>45</v>
      </c>
      <c r="L195" t="n">
        <v>1</v>
      </c>
      <c r="M195" t="n">
        <v>155</v>
      </c>
      <c r="N195" t="n">
        <v>18.64</v>
      </c>
      <c r="O195" t="n">
        <v>15605.44</v>
      </c>
      <c r="P195" t="n">
        <v>216.64</v>
      </c>
      <c r="Q195" t="n">
        <v>3034.22</v>
      </c>
      <c r="R195" t="n">
        <v>210.6</v>
      </c>
      <c r="S195" t="n">
        <v>56.78</v>
      </c>
      <c r="T195" t="n">
        <v>74400.50999999999</v>
      </c>
      <c r="U195" t="n">
        <v>0.27</v>
      </c>
      <c r="V195" t="n">
        <v>0.72</v>
      </c>
      <c r="W195" t="n">
        <v>2.93</v>
      </c>
      <c r="X195" t="n">
        <v>4.6</v>
      </c>
      <c r="Y195" t="n">
        <v>1</v>
      </c>
      <c r="Z195" t="n">
        <v>10</v>
      </c>
    </row>
    <row r="196">
      <c r="A196" t="n">
        <v>1</v>
      </c>
      <c r="B196" t="n">
        <v>60</v>
      </c>
      <c r="C196" t="inlineStr">
        <is>
          <t xml:space="preserve">CONCLUIDO	</t>
        </is>
      </c>
      <c r="D196" t="n">
        <v>3.8199</v>
      </c>
      <c r="E196" t="n">
        <v>26.18</v>
      </c>
      <c r="F196" t="n">
        <v>21.11</v>
      </c>
      <c r="G196" t="n">
        <v>11.01</v>
      </c>
      <c r="H196" t="n">
        <v>0.18</v>
      </c>
      <c r="I196" t="n">
        <v>115</v>
      </c>
      <c r="J196" t="n">
        <v>124.96</v>
      </c>
      <c r="K196" t="n">
        <v>45</v>
      </c>
      <c r="L196" t="n">
        <v>1.25</v>
      </c>
      <c r="M196" t="n">
        <v>113</v>
      </c>
      <c r="N196" t="n">
        <v>18.71</v>
      </c>
      <c r="O196" t="n">
        <v>15645.96</v>
      </c>
      <c r="P196" t="n">
        <v>197.96</v>
      </c>
      <c r="Q196" t="n">
        <v>3034.24</v>
      </c>
      <c r="R196" t="n">
        <v>169.32</v>
      </c>
      <c r="S196" t="n">
        <v>56.78</v>
      </c>
      <c r="T196" t="n">
        <v>53972.94</v>
      </c>
      <c r="U196" t="n">
        <v>0.34</v>
      </c>
      <c r="V196" t="n">
        <v>0.76</v>
      </c>
      <c r="W196" t="n">
        <v>2.85</v>
      </c>
      <c r="X196" t="n">
        <v>3.34</v>
      </c>
      <c r="Y196" t="n">
        <v>1</v>
      </c>
      <c r="Z196" t="n">
        <v>10</v>
      </c>
    </row>
    <row r="197">
      <c r="A197" t="n">
        <v>2</v>
      </c>
      <c r="B197" t="n">
        <v>60</v>
      </c>
      <c r="C197" t="inlineStr">
        <is>
          <t xml:space="preserve">CONCLUIDO	</t>
        </is>
      </c>
      <c r="D197" t="n">
        <v>4.0442</v>
      </c>
      <c r="E197" t="n">
        <v>24.73</v>
      </c>
      <c r="F197" t="n">
        <v>20.32</v>
      </c>
      <c r="G197" t="n">
        <v>13.7</v>
      </c>
      <c r="H197" t="n">
        <v>0.21</v>
      </c>
      <c r="I197" t="n">
        <v>89</v>
      </c>
      <c r="J197" t="n">
        <v>125.29</v>
      </c>
      <c r="K197" t="n">
        <v>45</v>
      </c>
      <c r="L197" t="n">
        <v>1.5</v>
      </c>
      <c r="M197" t="n">
        <v>87</v>
      </c>
      <c r="N197" t="n">
        <v>18.79</v>
      </c>
      <c r="O197" t="n">
        <v>15686.51</v>
      </c>
      <c r="P197" t="n">
        <v>183.37</v>
      </c>
      <c r="Q197" t="n">
        <v>3033.95</v>
      </c>
      <c r="R197" t="n">
        <v>144.4</v>
      </c>
      <c r="S197" t="n">
        <v>56.78</v>
      </c>
      <c r="T197" t="n">
        <v>41641.93</v>
      </c>
      <c r="U197" t="n">
        <v>0.39</v>
      </c>
      <c r="V197" t="n">
        <v>0.79</v>
      </c>
      <c r="W197" t="n">
        <v>2.79</v>
      </c>
      <c r="X197" t="n">
        <v>2.55</v>
      </c>
      <c r="Y197" t="n">
        <v>1</v>
      </c>
      <c r="Z197" t="n">
        <v>10</v>
      </c>
    </row>
    <row r="198">
      <c r="A198" t="n">
        <v>3</v>
      </c>
      <c r="B198" t="n">
        <v>60</v>
      </c>
      <c r="C198" t="inlineStr">
        <is>
          <t xml:space="preserve">CONCLUIDO	</t>
        </is>
      </c>
      <c r="D198" t="n">
        <v>4.2006</v>
      </c>
      <c r="E198" t="n">
        <v>23.81</v>
      </c>
      <c r="F198" t="n">
        <v>19.83</v>
      </c>
      <c r="G198" t="n">
        <v>16.53</v>
      </c>
      <c r="H198" t="n">
        <v>0.25</v>
      </c>
      <c r="I198" t="n">
        <v>72</v>
      </c>
      <c r="J198" t="n">
        <v>125.62</v>
      </c>
      <c r="K198" t="n">
        <v>45</v>
      </c>
      <c r="L198" t="n">
        <v>1.75</v>
      </c>
      <c r="M198" t="n">
        <v>70</v>
      </c>
      <c r="N198" t="n">
        <v>18.87</v>
      </c>
      <c r="O198" t="n">
        <v>15727.09</v>
      </c>
      <c r="P198" t="n">
        <v>171.46</v>
      </c>
      <c r="Q198" t="n">
        <v>3033.71</v>
      </c>
      <c r="R198" t="n">
        <v>127.75</v>
      </c>
      <c r="S198" t="n">
        <v>56.78</v>
      </c>
      <c r="T198" t="n">
        <v>33400.27</v>
      </c>
      <c r="U198" t="n">
        <v>0.44</v>
      </c>
      <c r="V198" t="n">
        <v>0.8100000000000001</v>
      </c>
      <c r="W198" t="n">
        <v>2.78</v>
      </c>
      <c r="X198" t="n">
        <v>2.07</v>
      </c>
      <c r="Y198" t="n">
        <v>1</v>
      </c>
      <c r="Z198" t="n">
        <v>10</v>
      </c>
    </row>
    <row r="199">
      <c r="A199" t="n">
        <v>4</v>
      </c>
      <c r="B199" t="n">
        <v>60</v>
      </c>
      <c r="C199" t="inlineStr">
        <is>
          <t xml:space="preserve">CONCLUIDO	</t>
        </is>
      </c>
      <c r="D199" t="n">
        <v>4.3172</v>
      </c>
      <c r="E199" t="n">
        <v>23.16</v>
      </c>
      <c r="F199" t="n">
        <v>19.5</v>
      </c>
      <c r="G199" t="n">
        <v>19.5</v>
      </c>
      <c r="H199" t="n">
        <v>0.28</v>
      </c>
      <c r="I199" t="n">
        <v>60</v>
      </c>
      <c r="J199" t="n">
        <v>125.95</v>
      </c>
      <c r="K199" t="n">
        <v>45</v>
      </c>
      <c r="L199" t="n">
        <v>2</v>
      </c>
      <c r="M199" t="n">
        <v>47</v>
      </c>
      <c r="N199" t="n">
        <v>18.95</v>
      </c>
      <c r="O199" t="n">
        <v>15767.7</v>
      </c>
      <c r="P199" t="n">
        <v>162.46</v>
      </c>
      <c r="Q199" t="n">
        <v>3033.83</v>
      </c>
      <c r="R199" t="n">
        <v>116.58</v>
      </c>
      <c r="S199" t="n">
        <v>56.78</v>
      </c>
      <c r="T199" t="n">
        <v>27876.32</v>
      </c>
      <c r="U199" t="n">
        <v>0.49</v>
      </c>
      <c r="V199" t="n">
        <v>0.83</v>
      </c>
      <c r="W199" t="n">
        <v>2.77</v>
      </c>
      <c r="X199" t="n">
        <v>1.73</v>
      </c>
      <c r="Y199" t="n">
        <v>1</v>
      </c>
      <c r="Z199" t="n">
        <v>10</v>
      </c>
    </row>
    <row r="200">
      <c r="A200" t="n">
        <v>5</v>
      </c>
      <c r="B200" t="n">
        <v>60</v>
      </c>
      <c r="C200" t="inlineStr">
        <is>
          <t xml:space="preserve">CONCLUIDO	</t>
        </is>
      </c>
      <c r="D200" t="n">
        <v>4.375</v>
      </c>
      <c r="E200" t="n">
        <v>22.86</v>
      </c>
      <c r="F200" t="n">
        <v>19.34</v>
      </c>
      <c r="G200" t="n">
        <v>21.49</v>
      </c>
      <c r="H200" t="n">
        <v>0.31</v>
      </c>
      <c r="I200" t="n">
        <v>54</v>
      </c>
      <c r="J200" t="n">
        <v>126.28</v>
      </c>
      <c r="K200" t="n">
        <v>45</v>
      </c>
      <c r="L200" t="n">
        <v>2.25</v>
      </c>
      <c r="M200" t="n">
        <v>19</v>
      </c>
      <c r="N200" t="n">
        <v>19.03</v>
      </c>
      <c r="O200" t="n">
        <v>15808.34</v>
      </c>
      <c r="P200" t="n">
        <v>155.85</v>
      </c>
      <c r="Q200" t="n">
        <v>3033.64</v>
      </c>
      <c r="R200" t="n">
        <v>111.15</v>
      </c>
      <c r="S200" t="n">
        <v>56.78</v>
      </c>
      <c r="T200" t="n">
        <v>25193.57</v>
      </c>
      <c r="U200" t="n">
        <v>0.51</v>
      </c>
      <c r="V200" t="n">
        <v>0.83</v>
      </c>
      <c r="W200" t="n">
        <v>2.78</v>
      </c>
      <c r="X200" t="n">
        <v>1.58</v>
      </c>
      <c r="Y200" t="n">
        <v>1</v>
      </c>
      <c r="Z200" t="n">
        <v>10</v>
      </c>
    </row>
    <row r="201">
      <c r="A201" t="n">
        <v>6</v>
      </c>
      <c r="B201" t="n">
        <v>60</v>
      </c>
      <c r="C201" t="inlineStr">
        <is>
          <t xml:space="preserve">CONCLUIDO	</t>
        </is>
      </c>
      <c r="D201" t="n">
        <v>4.3938</v>
      </c>
      <c r="E201" t="n">
        <v>22.76</v>
      </c>
      <c r="F201" t="n">
        <v>19.3</v>
      </c>
      <c r="G201" t="n">
        <v>22.27</v>
      </c>
      <c r="H201" t="n">
        <v>0.35</v>
      </c>
      <c r="I201" t="n">
        <v>52</v>
      </c>
      <c r="J201" t="n">
        <v>126.61</v>
      </c>
      <c r="K201" t="n">
        <v>45</v>
      </c>
      <c r="L201" t="n">
        <v>2.5</v>
      </c>
      <c r="M201" t="n">
        <v>1</v>
      </c>
      <c r="N201" t="n">
        <v>19.11</v>
      </c>
      <c r="O201" t="n">
        <v>15849</v>
      </c>
      <c r="P201" t="n">
        <v>154.68</v>
      </c>
      <c r="Q201" t="n">
        <v>3033.81</v>
      </c>
      <c r="R201" t="n">
        <v>108.63</v>
      </c>
      <c r="S201" t="n">
        <v>56.78</v>
      </c>
      <c r="T201" t="n">
        <v>23941.57</v>
      </c>
      <c r="U201" t="n">
        <v>0.52</v>
      </c>
      <c r="V201" t="n">
        <v>0.84</v>
      </c>
      <c r="W201" t="n">
        <v>2.8</v>
      </c>
      <c r="X201" t="n">
        <v>1.53</v>
      </c>
      <c r="Y201" t="n">
        <v>1</v>
      </c>
      <c r="Z201" t="n">
        <v>10</v>
      </c>
    </row>
    <row r="202">
      <c r="A202" t="n">
        <v>7</v>
      </c>
      <c r="B202" t="n">
        <v>60</v>
      </c>
      <c r="C202" t="inlineStr">
        <is>
          <t xml:space="preserve">CONCLUIDO	</t>
        </is>
      </c>
      <c r="D202" t="n">
        <v>4.3932</v>
      </c>
      <c r="E202" t="n">
        <v>22.76</v>
      </c>
      <c r="F202" t="n">
        <v>19.3</v>
      </c>
      <c r="G202" t="n">
        <v>22.27</v>
      </c>
      <c r="H202" t="n">
        <v>0.38</v>
      </c>
      <c r="I202" t="n">
        <v>52</v>
      </c>
      <c r="J202" t="n">
        <v>126.94</v>
      </c>
      <c r="K202" t="n">
        <v>45</v>
      </c>
      <c r="L202" t="n">
        <v>2.75</v>
      </c>
      <c r="M202" t="n">
        <v>0</v>
      </c>
      <c r="N202" t="n">
        <v>19.19</v>
      </c>
      <c r="O202" t="n">
        <v>15889.69</v>
      </c>
      <c r="P202" t="n">
        <v>155.08</v>
      </c>
      <c r="Q202" t="n">
        <v>3033.79</v>
      </c>
      <c r="R202" t="n">
        <v>108.66</v>
      </c>
      <c r="S202" t="n">
        <v>56.78</v>
      </c>
      <c r="T202" t="n">
        <v>23957.5</v>
      </c>
      <c r="U202" t="n">
        <v>0.52</v>
      </c>
      <c r="V202" t="n">
        <v>0.84</v>
      </c>
      <c r="W202" t="n">
        <v>2.81</v>
      </c>
      <c r="X202" t="n">
        <v>1.53</v>
      </c>
      <c r="Y202" t="n">
        <v>1</v>
      </c>
      <c r="Z202" t="n">
        <v>10</v>
      </c>
    </row>
    <row r="203">
      <c r="A203" t="n">
        <v>0</v>
      </c>
      <c r="B203" t="n">
        <v>135</v>
      </c>
      <c r="C203" t="inlineStr">
        <is>
          <t xml:space="preserve">CONCLUIDO	</t>
        </is>
      </c>
      <c r="D203" t="n">
        <v>2.0736</v>
      </c>
      <c r="E203" t="n">
        <v>48.23</v>
      </c>
      <c r="F203" t="n">
        <v>28.13</v>
      </c>
      <c r="G203" t="n">
        <v>4.95</v>
      </c>
      <c r="H203" t="n">
        <v>0.07000000000000001</v>
      </c>
      <c r="I203" t="n">
        <v>341</v>
      </c>
      <c r="J203" t="n">
        <v>263.32</v>
      </c>
      <c r="K203" t="n">
        <v>59.89</v>
      </c>
      <c r="L203" t="n">
        <v>1</v>
      </c>
      <c r="M203" t="n">
        <v>339</v>
      </c>
      <c r="N203" t="n">
        <v>67.43000000000001</v>
      </c>
      <c r="O203" t="n">
        <v>32710.1</v>
      </c>
      <c r="P203" t="n">
        <v>468.82</v>
      </c>
      <c r="Q203" t="n">
        <v>3035.52</v>
      </c>
      <c r="R203" t="n">
        <v>399.46</v>
      </c>
      <c r="S203" t="n">
        <v>56.78</v>
      </c>
      <c r="T203" t="n">
        <v>167914.49</v>
      </c>
      <c r="U203" t="n">
        <v>0.14</v>
      </c>
      <c r="V203" t="n">
        <v>0.57</v>
      </c>
      <c r="W203" t="n">
        <v>3.23</v>
      </c>
      <c r="X203" t="n">
        <v>10.36</v>
      </c>
      <c r="Y203" t="n">
        <v>1</v>
      </c>
      <c r="Z203" t="n">
        <v>10</v>
      </c>
    </row>
    <row r="204">
      <c r="A204" t="n">
        <v>1</v>
      </c>
      <c r="B204" t="n">
        <v>135</v>
      </c>
      <c r="C204" t="inlineStr">
        <is>
          <t xml:space="preserve">CONCLUIDO	</t>
        </is>
      </c>
      <c r="D204" t="n">
        <v>2.5118</v>
      </c>
      <c r="E204" t="n">
        <v>39.81</v>
      </c>
      <c r="F204" t="n">
        <v>24.88</v>
      </c>
      <c r="G204" t="n">
        <v>6.25</v>
      </c>
      <c r="H204" t="n">
        <v>0.08</v>
      </c>
      <c r="I204" t="n">
        <v>239</v>
      </c>
      <c r="J204" t="n">
        <v>263.79</v>
      </c>
      <c r="K204" t="n">
        <v>59.89</v>
      </c>
      <c r="L204" t="n">
        <v>1.25</v>
      </c>
      <c r="M204" t="n">
        <v>237</v>
      </c>
      <c r="N204" t="n">
        <v>67.65000000000001</v>
      </c>
      <c r="O204" t="n">
        <v>32767.75</v>
      </c>
      <c r="P204" t="n">
        <v>411.51</v>
      </c>
      <c r="Q204" t="n">
        <v>3035.01</v>
      </c>
      <c r="R204" t="n">
        <v>292.85</v>
      </c>
      <c r="S204" t="n">
        <v>56.78</v>
      </c>
      <c r="T204" t="n">
        <v>115116.9</v>
      </c>
      <c r="U204" t="n">
        <v>0.19</v>
      </c>
      <c r="V204" t="n">
        <v>0.65</v>
      </c>
      <c r="W204" t="n">
        <v>3.05</v>
      </c>
      <c r="X204" t="n">
        <v>7.1</v>
      </c>
      <c r="Y204" t="n">
        <v>1</v>
      </c>
      <c r="Z204" t="n">
        <v>10</v>
      </c>
    </row>
    <row r="205">
      <c r="A205" t="n">
        <v>2</v>
      </c>
      <c r="B205" t="n">
        <v>135</v>
      </c>
      <c r="C205" t="inlineStr">
        <is>
          <t xml:space="preserve">CONCLUIDO	</t>
        </is>
      </c>
      <c r="D205" t="n">
        <v>2.8294</v>
      </c>
      <c r="E205" t="n">
        <v>35.34</v>
      </c>
      <c r="F205" t="n">
        <v>23.19</v>
      </c>
      <c r="G205" t="n">
        <v>7.56</v>
      </c>
      <c r="H205" t="n">
        <v>0.1</v>
      </c>
      <c r="I205" t="n">
        <v>184</v>
      </c>
      <c r="J205" t="n">
        <v>264.25</v>
      </c>
      <c r="K205" t="n">
        <v>59.89</v>
      </c>
      <c r="L205" t="n">
        <v>1.5</v>
      </c>
      <c r="M205" t="n">
        <v>182</v>
      </c>
      <c r="N205" t="n">
        <v>67.87</v>
      </c>
      <c r="O205" t="n">
        <v>32825.49</v>
      </c>
      <c r="P205" t="n">
        <v>380.67</v>
      </c>
      <c r="Q205" t="n">
        <v>3034.3</v>
      </c>
      <c r="R205" t="n">
        <v>237.45</v>
      </c>
      <c r="S205" t="n">
        <v>56.78</v>
      </c>
      <c r="T205" t="n">
        <v>87692.96000000001</v>
      </c>
      <c r="U205" t="n">
        <v>0.24</v>
      </c>
      <c r="V205" t="n">
        <v>0.7</v>
      </c>
      <c r="W205" t="n">
        <v>2.96</v>
      </c>
      <c r="X205" t="n">
        <v>5.42</v>
      </c>
      <c r="Y205" t="n">
        <v>1</v>
      </c>
      <c r="Z205" t="n">
        <v>10</v>
      </c>
    </row>
    <row r="206">
      <c r="A206" t="n">
        <v>3</v>
      </c>
      <c r="B206" t="n">
        <v>135</v>
      </c>
      <c r="C206" t="inlineStr">
        <is>
          <t xml:space="preserve">CONCLUIDO	</t>
        </is>
      </c>
      <c r="D206" t="n">
        <v>3.0702</v>
      </c>
      <c r="E206" t="n">
        <v>32.57</v>
      </c>
      <c r="F206" t="n">
        <v>22.13</v>
      </c>
      <c r="G206" t="n">
        <v>8.85</v>
      </c>
      <c r="H206" t="n">
        <v>0.12</v>
      </c>
      <c r="I206" t="n">
        <v>150</v>
      </c>
      <c r="J206" t="n">
        <v>264.72</v>
      </c>
      <c r="K206" t="n">
        <v>59.89</v>
      </c>
      <c r="L206" t="n">
        <v>1.75</v>
      </c>
      <c r="M206" t="n">
        <v>148</v>
      </c>
      <c r="N206" t="n">
        <v>68.09</v>
      </c>
      <c r="O206" t="n">
        <v>32883.31</v>
      </c>
      <c r="P206" t="n">
        <v>360.73</v>
      </c>
      <c r="Q206" t="n">
        <v>3034.19</v>
      </c>
      <c r="R206" t="n">
        <v>203.06</v>
      </c>
      <c r="S206" t="n">
        <v>56.78</v>
      </c>
      <c r="T206" t="n">
        <v>70667.14</v>
      </c>
      <c r="U206" t="n">
        <v>0.28</v>
      </c>
      <c r="V206" t="n">
        <v>0.73</v>
      </c>
      <c r="W206" t="n">
        <v>2.9</v>
      </c>
      <c r="X206" t="n">
        <v>4.37</v>
      </c>
      <c r="Y206" t="n">
        <v>1</v>
      </c>
      <c r="Z206" t="n">
        <v>10</v>
      </c>
    </row>
    <row r="207">
      <c r="A207" t="n">
        <v>4</v>
      </c>
      <c r="B207" t="n">
        <v>135</v>
      </c>
      <c r="C207" t="inlineStr">
        <is>
          <t xml:space="preserve">CONCLUIDO	</t>
        </is>
      </c>
      <c r="D207" t="n">
        <v>3.2637</v>
      </c>
      <c r="E207" t="n">
        <v>30.64</v>
      </c>
      <c r="F207" t="n">
        <v>21.42</v>
      </c>
      <c r="G207" t="n">
        <v>10.2</v>
      </c>
      <c r="H207" t="n">
        <v>0.13</v>
      </c>
      <c r="I207" t="n">
        <v>126</v>
      </c>
      <c r="J207" t="n">
        <v>265.19</v>
      </c>
      <c r="K207" t="n">
        <v>59.89</v>
      </c>
      <c r="L207" t="n">
        <v>2</v>
      </c>
      <c r="M207" t="n">
        <v>124</v>
      </c>
      <c r="N207" t="n">
        <v>68.31</v>
      </c>
      <c r="O207" t="n">
        <v>32941.21</v>
      </c>
      <c r="P207" t="n">
        <v>346.55</v>
      </c>
      <c r="Q207" t="n">
        <v>3034.09</v>
      </c>
      <c r="R207" t="n">
        <v>179.88</v>
      </c>
      <c r="S207" t="n">
        <v>56.78</v>
      </c>
      <c r="T207" t="n">
        <v>59197.43</v>
      </c>
      <c r="U207" t="n">
        <v>0.32</v>
      </c>
      <c r="V207" t="n">
        <v>0.75</v>
      </c>
      <c r="W207" t="n">
        <v>2.86</v>
      </c>
      <c r="X207" t="n">
        <v>3.65</v>
      </c>
      <c r="Y207" t="n">
        <v>1</v>
      </c>
      <c r="Z207" t="n">
        <v>10</v>
      </c>
    </row>
    <row r="208">
      <c r="A208" t="n">
        <v>5</v>
      </c>
      <c r="B208" t="n">
        <v>135</v>
      </c>
      <c r="C208" t="inlineStr">
        <is>
          <t xml:space="preserve">CONCLUIDO	</t>
        </is>
      </c>
      <c r="D208" t="n">
        <v>3.4152</v>
      </c>
      <c r="E208" t="n">
        <v>29.28</v>
      </c>
      <c r="F208" t="n">
        <v>20.92</v>
      </c>
      <c r="G208" t="n">
        <v>11.51</v>
      </c>
      <c r="H208" t="n">
        <v>0.15</v>
      </c>
      <c r="I208" t="n">
        <v>109</v>
      </c>
      <c r="J208" t="n">
        <v>265.66</v>
      </c>
      <c r="K208" t="n">
        <v>59.89</v>
      </c>
      <c r="L208" t="n">
        <v>2.25</v>
      </c>
      <c r="M208" t="n">
        <v>107</v>
      </c>
      <c r="N208" t="n">
        <v>68.53</v>
      </c>
      <c r="O208" t="n">
        <v>32999.19</v>
      </c>
      <c r="P208" t="n">
        <v>335.91</v>
      </c>
      <c r="Q208" t="n">
        <v>3034.07</v>
      </c>
      <c r="R208" t="n">
        <v>163.72</v>
      </c>
      <c r="S208" t="n">
        <v>56.78</v>
      </c>
      <c r="T208" t="n">
        <v>51204.69</v>
      </c>
      <c r="U208" t="n">
        <v>0.35</v>
      </c>
      <c r="V208" t="n">
        <v>0.77</v>
      </c>
      <c r="W208" t="n">
        <v>2.83</v>
      </c>
      <c r="X208" t="n">
        <v>3.15</v>
      </c>
      <c r="Y208" t="n">
        <v>1</v>
      </c>
      <c r="Z208" t="n">
        <v>10</v>
      </c>
    </row>
    <row r="209">
      <c r="A209" t="n">
        <v>6</v>
      </c>
      <c r="B209" t="n">
        <v>135</v>
      </c>
      <c r="C209" t="inlineStr">
        <is>
          <t xml:space="preserve">CONCLUIDO	</t>
        </is>
      </c>
      <c r="D209" t="n">
        <v>3.5514</v>
      </c>
      <c r="E209" t="n">
        <v>28.16</v>
      </c>
      <c r="F209" t="n">
        <v>20.5</v>
      </c>
      <c r="G209" t="n">
        <v>12.95</v>
      </c>
      <c r="H209" t="n">
        <v>0.17</v>
      </c>
      <c r="I209" t="n">
        <v>95</v>
      </c>
      <c r="J209" t="n">
        <v>266.13</v>
      </c>
      <c r="K209" t="n">
        <v>59.89</v>
      </c>
      <c r="L209" t="n">
        <v>2.5</v>
      </c>
      <c r="M209" t="n">
        <v>93</v>
      </c>
      <c r="N209" t="n">
        <v>68.75</v>
      </c>
      <c r="O209" t="n">
        <v>33057.26</v>
      </c>
      <c r="P209" t="n">
        <v>326.16</v>
      </c>
      <c r="Q209" t="n">
        <v>3033.64</v>
      </c>
      <c r="R209" t="n">
        <v>150.17</v>
      </c>
      <c r="S209" t="n">
        <v>56.78</v>
      </c>
      <c r="T209" t="n">
        <v>44496.24</v>
      </c>
      <c r="U209" t="n">
        <v>0.38</v>
      </c>
      <c r="V209" t="n">
        <v>0.79</v>
      </c>
      <c r="W209" t="n">
        <v>2.81</v>
      </c>
      <c r="X209" t="n">
        <v>2.74</v>
      </c>
      <c r="Y209" t="n">
        <v>1</v>
      </c>
      <c r="Z209" t="n">
        <v>10</v>
      </c>
    </row>
    <row r="210">
      <c r="A210" t="n">
        <v>7</v>
      </c>
      <c r="B210" t="n">
        <v>135</v>
      </c>
      <c r="C210" t="inlineStr">
        <is>
          <t xml:space="preserve">CONCLUIDO	</t>
        </is>
      </c>
      <c r="D210" t="n">
        <v>3.6566</v>
      </c>
      <c r="E210" t="n">
        <v>27.35</v>
      </c>
      <c r="F210" t="n">
        <v>20.2</v>
      </c>
      <c r="G210" t="n">
        <v>14.26</v>
      </c>
      <c r="H210" t="n">
        <v>0.18</v>
      </c>
      <c r="I210" t="n">
        <v>85</v>
      </c>
      <c r="J210" t="n">
        <v>266.6</v>
      </c>
      <c r="K210" t="n">
        <v>59.89</v>
      </c>
      <c r="L210" t="n">
        <v>2.75</v>
      </c>
      <c r="M210" t="n">
        <v>83</v>
      </c>
      <c r="N210" t="n">
        <v>68.97</v>
      </c>
      <c r="O210" t="n">
        <v>33115.41</v>
      </c>
      <c r="P210" t="n">
        <v>318.72</v>
      </c>
      <c r="Q210" t="n">
        <v>3033.94</v>
      </c>
      <c r="R210" t="n">
        <v>140.13</v>
      </c>
      <c r="S210" t="n">
        <v>56.78</v>
      </c>
      <c r="T210" t="n">
        <v>39525.61</v>
      </c>
      <c r="U210" t="n">
        <v>0.41</v>
      </c>
      <c r="V210" t="n">
        <v>0.8</v>
      </c>
      <c r="W210" t="n">
        <v>2.79</v>
      </c>
      <c r="X210" t="n">
        <v>2.43</v>
      </c>
      <c r="Y210" t="n">
        <v>1</v>
      </c>
      <c r="Z210" t="n">
        <v>10</v>
      </c>
    </row>
    <row r="211">
      <c r="A211" t="n">
        <v>8</v>
      </c>
      <c r="B211" t="n">
        <v>135</v>
      </c>
      <c r="C211" t="inlineStr">
        <is>
          <t xml:space="preserve">CONCLUIDO	</t>
        </is>
      </c>
      <c r="D211" t="n">
        <v>3.7523</v>
      </c>
      <c r="E211" t="n">
        <v>26.65</v>
      </c>
      <c r="F211" t="n">
        <v>19.96</v>
      </c>
      <c r="G211" t="n">
        <v>15.75</v>
      </c>
      <c r="H211" t="n">
        <v>0.2</v>
      </c>
      <c r="I211" t="n">
        <v>76</v>
      </c>
      <c r="J211" t="n">
        <v>267.08</v>
      </c>
      <c r="K211" t="n">
        <v>59.89</v>
      </c>
      <c r="L211" t="n">
        <v>3</v>
      </c>
      <c r="M211" t="n">
        <v>74</v>
      </c>
      <c r="N211" t="n">
        <v>69.19</v>
      </c>
      <c r="O211" t="n">
        <v>33173.65</v>
      </c>
      <c r="P211" t="n">
        <v>312.17</v>
      </c>
      <c r="Q211" t="n">
        <v>3033.95</v>
      </c>
      <c r="R211" t="n">
        <v>132.11</v>
      </c>
      <c r="S211" t="n">
        <v>56.78</v>
      </c>
      <c r="T211" t="n">
        <v>35564.13</v>
      </c>
      <c r="U211" t="n">
        <v>0.43</v>
      </c>
      <c r="V211" t="n">
        <v>0.8100000000000001</v>
      </c>
      <c r="W211" t="n">
        <v>2.78</v>
      </c>
      <c r="X211" t="n">
        <v>2.19</v>
      </c>
      <c r="Y211" t="n">
        <v>1</v>
      </c>
      <c r="Z211" t="n">
        <v>10</v>
      </c>
    </row>
    <row r="212">
      <c r="A212" t="n">
        <v>9</v>
      </c>
      <c r="B212" t="n">
        <v>135</v>
      </c>
      <c r="C212" t="inlineStr">
        <is>
          <t xml:space="preserve">CONCLUIDO	</t>
        </is>
      </c>
      <c r="D212" t="n">
        <v>3.8338</v>
      </c>
      <c r="E212" t="n">
        <v>26.08</v>
      </c>
      <c r="F212" t="n">
        <v>19.74</v>
      </c>
      <c r="G212" t="n">
        <v>17.17</v>
      </c>
      <c r="H212" t="n">
        <v>0.22</v>
      </c>
      <c r="I212" t="n">
        <v>69</v>
      </c>
      <c r="J212" t="n">
        <v>267.55</v>
      </c>
      <c r="K212" t="n">
        <v>59.89</v>
      </c>
      <c r="L212" t="n">
        <v>3.25</v>
      </c>
      <c r="M212" t="n">
        <v>67</v>
      </c>
      <c r="N212" t="n">
        <v>69.41</v>
      </c>
      <c r="O212" t="n">
        <v>33231.97</v>
      </c>
      <c r="P212" t="n">
        <v>306.41</v>
      </c>
      <c r="Q212" t="n">
        <v>3033.97</v>
      </c>
      <c r="R212" t="n">
        <v>125.16</v>
      </c>
      <c r="S212" t="n">
        <v>56.78</v>
      </c>
      <c r="T212" t="n">
        <v>32123.24</v>
      </c>
      <c r="U212" t="n">
        <v>0.45</v>
      </c>
      <c r="V212" t="n">
        <v>0.82</v>
      </c>
      <c r="W212" t="n">
        <v>2.77</v>
      </c>
      <c r="X212" t="n">
        <v>1.98</v>
      </c>
      <c r="Y212" t="n">
        <v>1</v>
      </c>
      <c r="Z212" t="n">
        <v>10</v>
      </c>
    </row>
    <row r="213">
      <c r="A213" t="n">
        <v>10</v>
      </c>
      <c r="B213" t="n">
        <v>135</v>
      </c>
      <c r="C213" t="inlineStr">
        <is>
          <t xml:space="preserve">CONCLUIDO	</t>
        </is>
      </c>
      <c r="D213" t="n">
        <v>3.903</v>
      </c>
      <c r="E213" t="n">
        <v>25.62</v>
      </c>
      <c r="F213" t="n">
        <v>19.58</v>
      </c>
      <c r="G213" t="n">
        <v>18.65</v>
      </c>
      <c r="H213" t="n">
        <v>0.23</v>
      </c>
      <c r="I213" t="n">
        <v>63</v>
      </c>
      <c r="J213" t="n">
        <v>268.02</v>
      </c>
      <c r="K213" t="n">
        <v>59.89</v>
      </c>
      <c r="L213" t="n">
        <v>3.5</v>
      </c>
      <c r="M213" t="n">
        <v>61</v>
      </c>
      <c r="N213" t="n">
        <v>69.64</v>
      </c>
      <c r="O213" t="n">
        <v>33290.38</v>
      </c>
      <c r="P213" t="n">
        <v>300.99</v>
      </c>
      <c r="Q213" t="n">
        <v>3034.19</v>
      </c>
      <c r="R213" t="n">
        <v>119.87</v>
      </c>
      <c r="S213" t="n">
        <v>56.78</v>
      </c>
      <c r="T213" t="n">
        <v>29508.02</v>
      </c>
      <c r="U213" t="n">
        <v>0.47</v>
      </c>
      <c r="V213" t="n">
        <v>0.82</v>
      </c>
      <c r="W213" t="n">
        <v>2.76</v>
      </c>
      <c r="X213" t="n">
        <v>1.82</v>
      </c>
      <c r="Y213" t="n">
        <v>1</v>
      </c>
      <c r="Z213" t="n">
        <v>10</v>
      </c>
    </row>
    <row r="214">
      <c r="A214" t="n">
        <v>11</v>
      </c>
      <c r="B214" t="n">
        <v>135</v>
      </c>
      <c r="C214" t="inlineStr">
        <is>
          <t xml:space="preserve">CONCLUIDO	</t>
        </is>
      </c>
      <c r="D214" t="n">
        <v>3.9669</v>
      </c>
      <c r="E214" t="n">
        <v>25.21</v>
      </c>
      <c r="F214" t="n">
        <v>19.42</v>
      </c>
      <c r="G214" t="n">
        <v>20.09</v>
      </c>
      <c r="H214" t="n">
        <v>0.25</v>
      </c>
      <c r="I214" t="n">
        <v>58</v>
      </c>
      <c r="J214" t="n">
        <v>268.5</v>
      </c>
      <c r="K214" t="n">
        <v>59.89</v>
      </c>
      <c r="L214" t="n">
        <v>3.75</v>
      </c>
      <c r="M214" t="n">
        <v>56</v>
      </c>
      <c r="N214" t="n">
        <v>69.86</v>
      </c>
      <c r="O214" t="n">
        <v>33348.87</v>
      </c>
      <c r="P214" t="n">
        <v>296.06</v>
      </c>
      <c r="Q214" t="n">
        <v>3033.84</v>
      </c>
      <c r="R214" t="n">
        <v>115.01</v>
      </c>
      <c r="S214" t="n">
        <v>56.78</v>
      </c>
      <c r="T214" t="n">
        <v>27105.13</v>
      </c>
      <c r="U214" t="n">
        <v>0.49</v>
      </c>
      <c r="V214" t="n">
        <v>0.83</v>
      </c>
      <c r="W214" t="n">
        <v>2.74</v>
      </c>
      <c r="X214" t="n">
        <v>1.66</v>
      </c>
      <c r="Y214" t="n">
        <v>1</v>
      </c>
      <c r="Z214" t="n">
        <v>10</v>
      </c>
    </row>
    <row r="215">
      <c r="A215" t="n">
        <v>12</v>
      </c>
      <c r="B215" t="n">
        <v>135</v>
      </c>
      <c r="C215" t="inlineStr">
        <is>
          <t xml:space="preserve">CONCLUIDO	</t>
        </is>
      </c>
      <c r="D215" t="n">
        <v>4.0179</v>
      </c>
      <c r="E215" t="n">
        <v>24.89</v>
      </c>
      <c r="F215" t="n">
        <v>19.31</v>
      </c>
      <c r="G215" t="n">
        <v>21.45</v>
      </c>
      <c r="H215" t="n">
        <v>0.26</v>
      </c>
      <c r="I215" t="n">
        <v>54</v>
      </c>
      <c r="J215" t="n">
        <v>268.97</v>
      </c>
      <c r="K215" t="n">
        <v>59.89</v>
      </c>
      <c r="L215" t="n">
        <v>4</v>
      </c>
      <c r="M215" t="n">
        <v>52</v>
      </c>
      <c r="N215" t="n">
        <v>70.09</v>
      </c>
      <c r="O215" t="n">
        <v>33407.45</v>
      </c>
      <c r="P215" t="n">
        <v>291.76</v>
      </c>
      <c r="Q215" t="n">
        <v>3033.75</v>
      </c>
      <c r="R215" t="n">
        <v>110.98</v>
      </c>
      <c r="S215" t="n">
        <v>56.78</v>
      </c>
      <c r="T215" t="n">
        <v>25109.83</v>
      </c>
      <c r="U215" t="n">
        <v>0.51</v>
      </c>
      <c r="V215" t="n">
        <v>0.84</v>
      </c>
      <c r="W215" t="n">
        <v>2.74</v>
      </c>
      <c r="X215" t="n">
        <v>1.54</v>
      </c>
      <c r="Y215" t="n">
        <v>1</v>
      </c>
      <c r="Z215" t="n">
        <v>10</v>
      </c>
    </row>
    <row r="216">
      <c r="A216" t="n">
        <v>13</v>
      </c>
      <c r="B216" t="n">
        <v>135</v>
      </c>
      <c r="C216" t="inlineStr">
        <is>
          <t xml:space="preserve">CONCLUIDO	</t>
        </is>
      </c>
      <c r="D216" t="n">
        <v>4.0693</v>
      </c>
      <c r="E216" t="n">
        <v>24.57</v>
      </c>
      <c r="F216" t="n">
        <v>19.19</v>
      </c>
      <c r="G216" t="n">
        <v>23.03</v>
      </c>
      <c r="H216" t="n">
        <v>0.28</v>
      </c>
      <c r="I216" t="n">
        <v>50</v>
      </c>
      <c r="J216" t="n">
        <v>269.45</v>
      </c>
      <c r="K216" t="n">
        <v>59.89</v>
      </c>
      <c r="L216" t="n">
        <v>4.25</v>
      </c>
      <c r="M216" t="n">
        <v>48</v>
      </c>
      <c r="N216" t="n">
        <v>70.31</v>
      </c>
      <c r="O216" t="n">
        <v>33466.11</v>
      </c>
      <c r="P216" t="n">
        <v>287.12</v>
      </c>
      <c r="Q216" t="n">
        <v>3033.75</v>
      </c>
      <c r="R216" t="n">
        <v>107.4</v>
      </c>
      <c r="S216" t="n">
        <v>56.78</v>
      </c>
      <c r="T216" t="n">
        <v>23336.69</v>
      </c>
      <c r="U216" t="n">
        <v>0.53</v>
      </c>
      <c r="V216" t="n">
        <v>0.84</v>
      </c>
      <c r="W216" t="n">
        <v>2.73</v>
      </c>
      <c r="X216" t="n">
        <v>1.43</v>
      </c>
      <c r="Y216" t="n">
        <v>1</v>
      </c>
      <c r="Z216" t="n">
        <v>10</v>
      </c>
    </row>
    <row r="217">
      <c r="A217" t="n">
        <v>14</v>
      </c>
      <c r="B217" t="n">
        <v>135</v>
      </c>
      <c r="C217" t="inlineStr">
        <is>
          <t xml:space="preserve">CONCLUIDO	</t>
        </is>
      </c>
      <c r="D217" t="n">
        <v>4.1274</v>
      </c>
      <c r="E217" t="n">
        <v>24.23</v>
      </c>
      <c r="F217" t="n">
        <v>19.05</v>
      </c>
      <c r="G217" t="n">
        <v>24.85</v>
      </c>
      <c r="H217" t="n">
        <v>0.3</v>
      </c>
      <c r="I217" t="n">
        <v>46</v>
      </c>
      <c r="J217" t="n">
        <v>269.92</v>
      </c>
      <c r="K217" t="n">
        <v>59.89</v>
      </c>
      <c r="L217" t="n">
        <v>4.5</v>
      </c>
      <c r="M217" t="n">
        <v>44</v>
      </c>
      <c r="N217" t="n">
        <v>70.54000000000001</v>
      </c>
      <c r="O217" t="n">
        <v>33524.86</v>
      </c>
      <c r="P217" t="n">
        <v>282.27</v>
      </c>
      <c r="Q217" t="n">
        <v>3033.7</v>
      </c>
      <c r="R217" t="n">
        <v>102.68</v>
      </c>
      <c r="S217" t="n">
        <v>56.78</v>
      </c>
      <c r="T217" t="n">
        <v>20999.07</v>
      </c>
      <c r="U217" t="n">
        <v>0.55</v>
      </c>
      <c r="V217" t="n">
        <v>0.85</v>
      </c>
      <c r="W217" t="n">
        <v>2.72</v>
      </c>
      <c r="X217" t="n">
        <v>1.28</v>
      </c>
      <c r="Y217" t="n">
        <v>1</v>
      </c>
      <c r="Z217" t="n">
        <v>10</v>
      </c>
    </row>
    <row r="218">
      <c r="A218" t="n">
        <v>15</v>
      </c>
      <c r="B218" t="n">
        <v>135</v>
      </c>
      <c r="C218" t="inlineStr">
        <is>
          <t xml:space="preserve">CONCLUIDO	</t>
        </is>
      </c>
      <c r="D218" t="n">
        <v>4.1679</v>
      </c>
      <c r="E218" t="n">
        <v>23.99</v>
      </c>
      <c r="F218" t="n">
        <v>18.97</v>
      </c>
      <c r="G218" t="n">
        <v>26.46</v>
      </c>
      <c r="H218" t="n">
        <v>0.31</v>
      </c>
      <c r="I218" t="n">
        <v>43</v>
      </c>
      <c r="J218" t="n">
        <v>270.4</v>
      </c>
      <c r="K218" t="n">
        <v>59.89</v>
      </c>
      <c r="L218" t="n">
        <v>4.75</v>
      </c>
      <c r="M218" t="n">
        <v>41</v>
      </c>
      <c r="N218" t="n">
        <v>70.76000000000001</v>
      </c>
      <c r="O218" t="n">
        <v>33583.7</v>
      </c>
      <c r="P218" t="n">
        <v>277.9</v>
      </c>
      <c r="Q218" t="n">
        <v>3033.62</v>
      </c>
      <c r="R218" t="n">
        <v>99.93000000000001</v>
      </c>
      <c r="S218" t="n">
        <v>56.78</v>
      </c>
      <c r="T218" t="n">
        <v>19638.93</v>
      </c>
      <c r="U218" t="n">
        <v>0.57</v>
      </c>
      <c r="V218" t="n">
        <v>0.85</v>
      </c>
      <c r="W218" t="n">
        <v>2.72</v>
      </c>
      <c r="X218" t="n">
        <v>1.2</v>
      </c>
      <c r="Y218" t="n">
        <v>1</v>
      </c>
      <c r="Z218" t="n">
        <v>10</v>
      </c>
    </row>
    <row r="219">
      <c r="A219" t="n">
        <v>16</v>
      </c>
      <c r="B219" t="n">
        <v>135</v>
      </c>
      <c r="C219" t="inlineStr">
        <is>
          <t xml:space="preserve">CONCLUIDO	</t>
        </is>
      </c>
      <c r="D219" t="n">
        <v>4.19</v>
      </c>
      <c r="E219" t="n">
        <v>23.87</v>
      </c>
      <c r="F219" t="n">
        <v>18.94</v>
      </c>
      <c r="G219" t="n">
        <v>27.72</v>
      </c>
      <c r="H219" t="n">
        <v>0.33</v>
      </c>
      <c r="I219" t="n">
        <v>41</v>
      </c>
      <c r="J219" t="n">
        <v>270.88</v>
      </c>
      <c r="K219" t="n">
        <v>59.89</v>
      </c>
      <c r="L219" t="n">
        <v>5</v>
      </c>
      <c r="M219" t="n">
        <v>39</v>
      </c>
      <c r="N219" t="n">
        <v>70.98999999999999</v>
      </c>
      <c r="O219" t="n">
        <v>33642.62</v>
      </c>
      <c r="P219" t="n">
        <v>273.39</v>
      </c>
      <c r="Q219" t="n">
        <v>3033.59</v>
      </c>
      <c r="R219" t="n">
        <v>99.05</v>
      </c>
      <c r="S219" t="n">
        <v>56.78</v>
      </c>
      <c r="T219" t="n">
        <v>19205.93</v>
      </c>
      <c r="U219" t="n">
        <v>0.57</v>
      </c>
      <c r="V219" t="n">
        <v>0.85</v>
      </c>
      <c r="W219" t="n">
        <v>2.72</v>
      </c>
      <c r="X219" t="n">
        <v>1.17</v>
      </c>
      <c r="Y219" t="n">
        <v>1</v>
      </c>
      <c r="Z219" t="n">
        <v>10</v>
      </c>
    </row>
    <row r="220">
      <c r="A220" t="n">
        <v>17</v>
      </c>
      <c r="B220" t="n">
        <v>135</v>
      </c>
      <c r="C220" t="inlineStr">
        <is>
          <t xml:space="preserve">CONCLUIDO	</t>
        </is>
      </c>
      <c r="D220" t="n">
        <v>4.2323</v>
      </c>
      <c r="E220" t="n">
        <v>23.63</v>
      </c>
      <c r="F220" t="n">
        <v>18.85</v>
      </c>
      <c r="G220" t="n">
        <v>29.77</v>
      </c>
      <c r="H220" t="n">
        <v>0.34</v>
      </c>
      <c r="I220" t="n">
        <v>38</v>
      </c>
      <c r="J220" t="n">
        <v>271.36</v>
      </c>
      <c r="K220" t="n">
        <v>59.89</v>
      </c>
      <c r="L220" t="n">
        <v>5.25</v>
      </c>
      <c r="M220" t="n">
        <v>36</v>
      </c>
      <c r="N220" t="n">
        <v>71.22</v>
      </c>
      <c r="O220" t="n">
        <v>33701.64</v>
      </c>
      <c r="P220" t="n">
        <v>270.69</v>
      </c>
      <c r="Q220" t="n">
        <v>3033.79</v>
      </c>
      <c r="R220" t="n">
        <v>96.34999999999999</v>
      </c>
      <c r="S220" t="n">
        <v>56.78</v>
      </c>
      <c r="T220" t="n">
        <v>17873.92</v>
      </c>
      <c r="U220" t="n">
        <v>0.59</v>
      </c>
      <c r="V220" t="n">
        <v>0.86</v>
      </c>
      <c r="W220" t="n">
        <v>2.71</v>
      </c>
      <c r="X220" t="n">
        <v>1.09</v>
      </c>
      <c r="Y220" t="n">
        <v>1</v>
      </c>
      <c r="Z220" t="n">
        <v>10</v>
      </c>
    </row>
    <row r="221">
      <c r="A221" t="n">
        <v>18</v>
      </c>
      <c r="B221" t="n">
        <v>135</v>
      </c>
      <c r="C221" t="inlineStr">
        <is>
          <t xml:space="preserve">CONCLUIDO	</t>
        </is>
      </c>
      <c r="D221" t="n">
        <v>4.2605</v>
      </c>
      <c r="E221" t="n">
        <v>23.47</v>
      </c>
      <c r="F221" t="n">
        <v>18.8</v>
      </c>
      <c r="G221" t="n">
        <v>31.33</v>
      </c>
      <c r="H221" t="n">
        <v>0.36</v>
      </c>
      <c r="I221" t="n">
        <v>36</v>
      </c>
      <c r="J221" t="n">
        <v>271.84</v>
      </c>
      <c r="K221" t="n">
        <v>59.89</v>
      </c>
      <c r="L221" t="n">
        <v>5.5</v>
      </c>
      <c r="M221" t="n">
        <v>34</v>
      </c>
      <c r="N221" t="n">
        <v>71.45</v>
      </c>
      <c r="O221" t="n">
        <v>33760.74</v>
      </c>
      <c r="P221" t="n">
        <v>266.76</v>
      </c>
      <c r="Q221" t="n">
        <v>3033.45</v>
      </c>
      <c r="R221" t="n">
        <v>94.8</v>
      </c>
      <c r="S221" t="n">
        <v>56.78</v>
      </c>
      <c r="T221" t="n">
        <v>17109.51</v>
      </c>
      <c r="U221" t="n">
        <v>0.6</v>
      </c>
      <c r="V221" t="n">
        <v>0.86</v>
      </c>
      <c r="W221" t="n">
        <v>2.71</v>
      </c>
      <c r="X221" t="n">
        <v>1.03</v>
      </c>
      <c r="Y221" t="n">
        <v>1</v>
      </c>
      <c r="Z221" t="n">
        <v>10</v>
      </c>
    </row>
    <row r="222">
      <c r="A222" t="n">
        <v>19</v>
      </c>
      <c r="B222" t="n">
        <v>135</v>
      </c>
      <c r="C222" t="inlineStr">
        <is>
          <t xml:space="preserve">CONCLUIDO	</t>
        </is>
      </c>
      <c r="D222" t="n">
        <v>4.3013</v>
      </c>
      <c r="E222" t="n">
        <v>23.25</v>
      </c>
      <c r="F222" t="n">
        <v>18.68</v>
      </c>
      <c r="G222" t="n">
        <v>32.96</v>
      </c>
      <c r="H222" t="n">
        <v>0.38</v>
      </c>
      <c r="I222" t="n">
        <v>34</v>
      </c>
      <c r="J222" t="n">
        <v>272.32</v>
      </c>
      <c r="K222" t="n">
        <v>59.89</v>
      </c>
      <c r="L222" t="n">
        <v>5.75</v>
      </c>
      <c r="M222" t="n">
        <v>32</v>
      </c>
      <c r="N222" t="n">
        <v>71.68000000000001</v>
      </c>
      <c r="O222" t="n">
        <v>33820.05</v>
      </c>
      <c r="P222" t="n">
        <v>263.14</v>
      </c>
      <c r="Q222" t="n">
        <v>3033.55</v>
      </c>
      <c r="R222" t="n">
        <v>90.51000000000001</v>
      </c>
      <c r="S222" t="n">
        <v>56.78</v>
      </c>
      <c r="T222" t="n">
        <v>14973.3</v>
      </c>
      <c r="U222" t="n">
        <v>0.63</v>
      </c>
      <c r="V222" t="n">
        <v>0.86</v>
      </c>
      <c r="W222" t="n">
        <v>2.7</v>
      </c>
      <c r="X222" t="n">
        <v>0.91</v>
      </c>
      <c r="Y222" t="n">
        <v>1</v>
      </c>
      <c r="Z222" t="n">
        <v>10</v>
      </c>
    </row>
    <row r="223">
      <c r="A223" t="n">
        <v>20</v>
      </c>
      <c r="B223" t="n">
        <v>135</v>
      </c>
      <c r="C223" t="inlineStr">
        <is>
          <t xml:space="preserve">CONCLUIDO	</t>
        </is>
      </c>
      <c r="D223" t="n">
        <v>4.3237</v>
      </c>
      <c r="E223" t="n">
        <v>23.13</v>
      </c>
      <c r="F223" t="n">
        <v>18.66</v>
      </c>
      <c r="G223" t="n">
        <v>34.98</v>
      </c>
      <c r="H223" t="n">
        <v>0.39</v>
      </c>
      <c r="I223" t="n">
        <v>32</v>
      </c>
      <c r="J223" t="n">
        <v>272.8</v>
      </c>
      <c r="K223" t="n">
        <v>59.89</v>
      </c>
      <c r="L223" t="n">
        <v>6</v>
      </c>
      <c r="M223" t="n">
        <v>30</v>
      </c>
      <c r="N223" t="n">
        <v>71.91</v>
      </c>
      <c r="O223" t="n">
        <v>33879.33</v>
      </c>
      <c r="P223" t="n">
        <v>258.88</v>
      </c>
      <c r="Q223" t="n">
        <v>3033.57</v>
      </c>
      <c r="R223" t="n">
        <v>89.76000000000001</v>
      </c>
      <c r="S223" t="n">
        <v>56.78</v>
      </c>
      <c r="T223" t="n">
        <v>14606.71</v>
      </c>
      <c r="U223" t="n">
        <v>0.63</v>
      </c>
      <c r="V223" t="n">
        <v>0.86</v>
      </c>
      <c r="W223" t="n">
        <v>2.71</v>
      </c>
      <c r="X223" t="n">
        <v>0.89</v>
      </c>
      <c r="Y223" t="n">
        <v>1</v>
      </c>
      <c r="Z223" t="n">
        <v>10</v>
      </c>
    </row>
    <row r="224">
      <c r="A224" t="n">
        <v>21</v>
      </c>
      <c r="B224" t="n">
        <v>135</v>
      </c>
      <c r="C224" t="inlineStr">
        <is>
          <t xml:space="preserve">CONCLUIDO	</t>
        </is>
      </c>
      <c r="D224" t="n">
        <v>4.3392</v>
      </c>
      <c r="E224" t="n">
        <v>23.05</v>
      </c>
      <c r="F224" t="n">
        <v>18.63</v>
      </c>
      <c r="G224" t="n">
        <v>36.05</v>
      </c>
      <c r="H224" t="n">
        <v>0.41</v>
      </c>
      <c r="I224" t="n">
        <v>31</v>
      </c>
      <c r="J224" t="n">
        <v>273.28</v>
      </c>
      <c r="K224" t="n">
        <v>59.89</v>
      </c>
      <c r="L224" t="n">
        <v>6.25</v>
      </c>
      <c r="M224" t="n">
        <v>29</v>
      </c>
      <c r="N224" t="n">
        <v>72.14</v>
      </c>
      <c r="O224" t="n">
        <v>33938.7</v>
      </c>
      <c r="P224" t="n">
        <v>254.72</v>
      </c>
      <c r="Q224" t="n">
        <v>3033.59</v>
      </c>
      <c r="R224" t="n">
        <v>88.78</v>
      </c>
      <c r="S224" t="n">
        <v>56.78</v>
      </c>
      <c r="T224" t="n">
        <v>14122.73</v>
      </c>
      <c r="U224" t="n">
        <v>0.64</v>
      </c>
      <c r="V224" t="n">
        <v>0.87</v>
      </c>
      <c r="W224" t="n">
        <v>2.71</v>
      </c>
      <c r="X224" t="n">
        <v>0.86</v>
      </c>
      <c r="Y224" t="n">
        <v>1</v>
      </c>
      <c r="Z224" t="n">
        <v>10</v>
      </c>
    </row>
    <row r="225">
      <c r="A225" t="n">
        <v>22</v>
      </c>
      <c r="B225" t="n">
        <v>135</v>
      </c>
      <c r="C225" t="inlineStr">
        <is>
          <t xml:space="preserve">CONCLUIDO	</t>
        </is>
      </c>
      <c r="D225" t="n">
        <v>4.3697</v>
      </c>
      <c r="E225" t="n">
        <v>22.88</v>
      </c>
      <c r="F225" t="n">
        <v>18.57</v>
      </c>
      <c r="G225" t="n">
        <v>38.41</v>
      </c>
      <c r="H225" t="n">
        <v>0.42</v>
      </c>
      <c r="I225" t="n">
        <v>29</v>
      </c>
      <c r="J225" t="n">
        <v>273.76</v>
      </c>
      <c r="K225" t="n">
        <v>59.89</v>
      </c>
      <c r="L225" t="n">
        <v>6.5</v>
      </c>
      <c r="M225" t="n">
        <v>27</v>
      </c>
      <c r="N225" t="n">
        <v>72.37</v>
      </c>
      <c r="O225" t="n">
        <v>33998.16</v>
      </c>
      <c r="P225" t="n">
        <v>251.64</v>
      </c>
      <c r="Q225" t="n">
        <v>3033.75</v>
      </c>
      <c r="R225" t="n">
        <v>86.81</v>
      </c>
      <c r="S225" t="n">
        <v>56.78</v>
      </c>
      <c r="T225" t="n">
        <v>13147.74</v>
      </c>
      <c r="U225" t="n">
        <v>0.65</v>
      </c>
      <c r="V225" t="n">
        <v>0.87</v>
      </c>
      <c r="W225" t="n">
        <v>2.7</v>
      </c>
      <c r="X225" t="n">
        <v>0.8</v>
      </c>
      <c r="Y225" t="n">
        <v>1</v>
      </c>
      <c r="Z225" t="n">
        <v>10</v>
      </c>
    </row>
    <row r="226">
      <c r="A226" t="n">
        <v>23</v>
      </c>
      <c r="B226" t="n">
        <v>135</v>
      </c>
      <c r="C226" t="inlineStr">
        <is>
          <t xml:space="preserve">CONCLUIDO	</t>
        </is>
      </c>
      <c r="D226" t="n">
        <v>4.4011</v>
      </c>
      <c r="E226" t="n">
        <v>22.72</v>
      </c>
      <c r="F226" t="n">
        <v>18.5</v>
      </c>
      <c r="G226" t="n">
        <v>41.12</v>
      </c>
      <c r="H226" t="n">
        <v>0.44</v>
      </c>
      <c r="I226" t="n">
        <v>27</v>
      </c>
      <c r="J226" t="n">
        <v>274.24</v>
      </c>
      <c r="K226" t="n">
        <v>59.89</v>
      </c>
      <c r="L226" t="n">
        <v>6.75</v>
      </c>
      <c r="M226" t="n">
        <v>24</v>
      </c>
      <c r="N226" t="n">
        <v>72.61</v>
      </c>
      <c r="O226" t="n">
        <v>34057.71</v>
      </c>
      <c r="P226" t="n">
        <v>244.94</v>
      </c>
      <c r="Q226" t="n">
        <v>3033.64</v>
      </c>
      <c r="R226" t="n">
        <v>84.87</v>
      </c>
      <c r="S226" t="n">
        <v>56.78</v>
      </c>
      <c r="T226" t="n">
        <v>12188.28</v>
      </c>
      <c r="U226" t="n">
        <v>0.67</v>
      </c>
      <c r="V226" t="n">
        <v>0.87</v>
      </c>
      <c r="W226" t="n">
        <v>2.7</v>
      </c>
      <c r="X226" t="n">
        <v>0.74</v>
      </c>
      <c r="Y226" t="n">
        <v>1</v>
      </c>
      <c r="Z226" t="n">
        <v>10</v>
      </c>
    </row>
    <row r="227">
      <c r="A227" t="n">
        <v>24</v>
      </c>
      <c r="B227" t="n">
        <v>135</v>
      </c>
      <c r="C227" t="inlineStr">
        <is>
          <t xml:space="preserve">CONCLUIDO	</t>
        </is>
      </c>
      <c r="D227" t="n">
        <v>4.4144</v>
      </c>
      <c r="E227" t="n">
        <v>22.65</v>
      </c>
      <c r="F227" t="n">
        <v>18.49</v>
      </c>
      <c r="G227" t="n">
        <v>42.66</v>
      </c>
      <c r="H227" t="n">
        <v>0.45</v>
      </c>
      <c r="I227" t="n">
        <v>26</v>
      </c>
      <c r="J227" t="n">
        <v>274.73</v>
      </c>
      <c r="K227" t="n">
        <v>59.89</v>
      </c>
      <c r="L227" t="n">
        <v>7</v>
      </c>
      <c r="M227" t="n">
        <v>20</v>
      </c>
      <c r="N227" t="n">
        <v>72.84</v>
      </c>
      <c r="O227" t="n">
        <v>34117.35</v>
      </c>
      <c r="P227" t="n">
        <v>242.32</v>
      </c>
      <c r="Q227" t="n">
        <v>3033.58</v>
      </c>
      <c r="R227" t="n">
        <v>84.03</v>
      </c>
      <c r="S227" t="n">
        <v>56.78</v>
      </c>
      <c r="T227" t="n">
        <v>11770.35</v>
      </c>
      <c r="U227" t="n">
        <v>0.68</v>
      </c>
      <c r="V227" t="n">
        <v>0.87</v>
      </c>
      <c r="W227" t="n">
        <v>2.7</v>
      </c>
      <c r="X227" t="n">
        <v>0.72</v>
      </c>
      <c r="Y227" t="n">
        <v>1</v>
      </c>
      <c r="Z227" t="n">
        <v>10</v>
      </c>
    </row>
    <row r="228">
      <c r="A228" t="n">
        <v>25</v>
      </c>
      <c r="B228" t="n">
        <v>135</v>
      </c>
      <c r="C228" t="inlineStr">
        <is>
          <t xml:space="preserve">CONCLUIDO	</t>
        </is>
      </c>
      <c r="D228" t="n">
        <v>4.4292</v>
      </c>
      <c r="E228" t="n">
        <v>22.58</v>
      </c>
      <c r="F228" t="n">
        <v>18.46</v>
      </c>
      <c r="G228" t="n">
        <v>44.31</v>
      </c>
      <c r="H228" t="n">
        <v>0.47</v>
      </c>
      <c r="I228" t="n">
        <v>25</v>
      </c>
      <c r="J228" t="n">
        <v>275.21</v>
      </c>
      <c r="K228" t="n">
        <v>59.89</v>
      </c>
      <c r="L228" t="n">
        <v>7.25</v>
      </c>
      <c r="M228" t="n">
        <v>16</v>
      </c>
      <c r="N228" t="n">
        <v>73.08</v>
      </c>
      <c r="O228" t="n">
        <v>34177.09</v>
      </c>
      <c r="P228" t="n">
        <v>238.3</v>
      </c>
      <c r="Q228" t="n">
        <v>3033.71</v>
      </c>
      <c r="R228" t="n">
        <v>83.16</v>
      </c>
      <c r="S228" t="n">
        <v>56.78</v>
      </c>
      <c r="T228" t="n">
        <v>11340.51</v>
      </c>
      <c r="U228" t="n">
        <v>0.68</v>
      </c>
      <c r="V228" t="n">
        <v>0.87</v>
      </c>
      <c r="W228" t="n">
        <v>2.7</v>
      </c>
      <c r="X228" t="n">
        <v>0.6899999999999999</v>
      </c>
      <c r="Y228" t="n">
        <v>1</v>
      </c>
      <c r="Z228" t="n">
        <v>10</v>
      </c>
    </row>
    <row r="229">
      <c r="A229" t="n">
        <v>26</v>
      </c>
      <c r="B229" t="n">
        <v>135</v>
      </c>
      <c r="C229" t="inlineStr">
        <is>
          <t xml:space="preserve">CONCLUIDO	</t>
        </is>
      </c>
      <c r="D229" t="n">
        <v>4.4249</v>
      </c>
      <c r="E229" t="n">
        <v>22.6</v>
      </c>
      <c r="F229" t="n">
        <v>18.48</v>
      </c>
      <c r="G229" t="n">
        <v>44.36</v>
      </c>
      <c r="H229" t="n">
        <v>0.48</v>
      </c>
      <c r="I229" t="n">
        <v>25</v>
      </c>
      <c r="J229" t="n">
        <v>275.7</v>
      </c>
      <c r="K229" t="n">
        <v>59.89</v>
      </c>
      <c r="L229" t="n">
        <v>7.5</v>
      </c>
      <c r="M229" t="n">
        <v>12</v>
      </c>
      <c r="N229" t="n">
        <v>73.31</v>
      </c>
      <c r="O229" t="n">
        <v>34236.91</v>
      </c>
      <c r="P229" t="n">
        <v>238.3</v>
      </c>
      <c r="Q229" t="n">
        <v>3033.63</v>
      </c>
      <c r="R229" t="n">
        <v>83.73</v>
      </c>
      <c r="S229" t="n">
        <v>56.78</v>
      </c>
      <c r="T229" t="n">
        <v>11630.14</v>
      </c>
      <c r="U229" t="n">
        <v>0.68</v>
      </c>
      <c r="V229" t="n">
        <v>0.87</v>
      </c>
      <c r="W229" t="n">
        <v>2.71</v>
      </c>
      <c r="X229" t="n">
        <v>0.72</v>
      </c>
      <c r="Y229" t="n">
        <v>1</v>
      </c>
      <c r="Z229" t="n">
        <v>10</v>
      </c>
    </row>
    <row r="230">
      <c r="A230" t="n">
        <v>27</v>
      </c>
      <c r="B230" t="n">
        <v>135</v>
      </c>
      <c r="C230" t="inlineStr">
        <is>
          <t xml:space="preserve">CONCLUIDO	</t>
        </is>
      </c>
      <c r="D230" t="n">
        <v>4.4458</v>
      </c>
      <c r="E230" t="n">
        <v>22.49</v>
      </c>
      <c r="F230" t="n">
        <v>18.43</v>
      </c>
      <c r="G230" t="n">
        <v>46.07</v>
      </c>
      <c r="H230" t="n">
        <v>0.5</v>
      </c>
      <c r="I230" t="n">
        <v>24</v>
      </c>
      <c r="J230" t="n">
        <v>276.18</v>
      </c>
      <c r="K230" t="n">
        <v>59.89</v>
      </c>
      <c r="L230" t="n">
        <v>7.75</v>
      </c>
      <c r="M230" t="n">
        <v>5</v>
      </c>
      <c r="N230" t="n">
        <v>73.55</v>
      </c>
      <c r="O230" t="n">
        <v>34296.82</v>
      </c>
      <c r="P230" t="n">
        <v>236.65</v>
      </c>
      <c r="Q230" t="n">
        <v>3033.62</v>
      </c>
      <c r="R230" t="n">
        <v>81.7</v>
      </c>
      <c r="S230" t="n">
        <v>56.78</v>
      </c>
      <c r="T230" t="n">
        <v>10616.6</v>
      </c>
      <c r="U230" t="n">
        <v>0.7</v>
      </c>
      <c r="V230" t="n">
        <v>0.88</v>
      </c>
      <c r="W230" t="n">
        <v>2.71</v>
      </c>
      <c r="X230" t="n">
        <v>0.66</v>
      </c>
      <c r="Y230" t="n">
        <v>1</v>
      </c>
      <c r="Z230" t="n">
        <v>10</v>
      </c>
    </row>
    <row r="231">
      <c r="A231" t="n">
        <v>28</v>
      </c>
      <c r="B231" t="n">
        <v>135</v>
      </c>
      <c r="C231" t="inlineStr">
        <is>
          <t xml:space="preserve">CONCLUIDO	</t>
        </is>
      </c>
      <c r="D231" t="n">
        <v>4.4395</v>
      </c>
      <c r="E231" t="n">
        <v>22.53</v>
      </c>
      <c r="F231" t="n">
        <v>18.46</v>
      </c>
      <c r="G231" t="n">
        <v>46.15</v>
      </c>
      <c r="H231" t="n">
        <v>0.51</v>
      </c>
      <c r="I231" t="n">
        <v>24</v>
      </c>
      <c r="J231" t="n">
        <v>276.67</v>
      </c>
      <c r="K231" t="n">
        <v>59.89</v>
      </c>
      <c r="L231" t="n">
        <v>8</v>
      </c>
      <c r="M231" t="n">
        <v>1</v>
      </c>
      <c r="N231" t="n">
        <v>73.78</v>
      </c>
      <c r="O231" t="n">
        <v>34356.83</v>
      </c>
      <c r="P231" t="n">
        <v>236.13</v>
      </c>
      <c r="Q231" t="n">
        <v>3033.76</v>
      </c>
      <c r="R231" t="n">
        <v>82.47</v>
      </c>
      <c r="S231" t="n">
        <v>56.78</v>
      </c>
      <c r="T231" t="n">
        <v>11004.41</v>
      </c>
      <c r="U231" t="n">
        <v>0.6899999999999999</v>
      </c>
      <c r="V231" t="n">
        <v>0.87</v>
      </c>
      <c r="W231" t="n">
        <v>2.72</v>
      </c>
      <c r="X231" t="n">
        <v>0.6899999999999999</v>
      </c>
      <c r="Y231" t="n">
        <v>1</v>
      </c>
      <c r="Z231" t="n">
        <v>10</v>
      </c>
    </row>
    <row r="232">
      <c r="A232" t="n">
        <v>29</v>
      </c>
      <c r="B232" t="n">
        <v>135</v>
      </c>
      <c r="C232" t="inlineStr">
        <is>
          <t xml:space="preserve">CONCLUIDO	</t>
        </is>
      </c>
      <c r="D232" t="n">
        <v>4.441</v>
      </c>
      <c r="E232" t="n">
        <v>22.52</v>
      </c>
      <c r="F232" t="n">
        <v>18.45</v>
      </c>
      <c r="G232" t="n">
        <v>46.13</v>
      </c>
      <c r="H232" t="n">
        <v>0.53</v>
      </c>
      <c r="I232" t="n">
        <v>24</v>
      </c>
      <c r="J232" t="n">
        <v>277.16</v>
      </c>
      <c r="K232" t="n">
        <v>59.89</v>
      </c>
      <c r="L232" t="n">
        <v>8.25</v>
      </c>
      <c r="M232" t="n">
        <v>0</v>
      </c>
      <c r="N232" t="n">
        <v>74.02</v>
      </c>
      <c r="O232" t="n">
        <v>34416.93</v>
      </c>
      <c r="P232" t="n">
        <v>236.35</v>
      </c>
      <c r="Q232" t="n">
        <v>3033.76</v>
      </c>
      <c r="R232" t="n">
        <v>82.36</v>
      </c>
      <c r="S232" t="n">
        <v>56.78</v>
      </c>
      <c r="T232" t="n">
        <v>10945.32</v>
      </c>
      <c r="U232" t="n">
        <v>0.6899999999999999</v>
      </c>
      <c r="V232" t="n">
        <v>0.87</v>
      </c>
      <c r="W232" t="n">
        <v>2.72</v>
      </c>
      <c r="X232" t="n">
        <v>0.6899999999999999</v>
      </c>
      <c r="Y232" t="n">
        <v>1</v>
      </c>
      <c r="Z232" t="n">
        <v>10</v>
      </c>
    </row>
    <row r="233">
      <c r="A233" t="n">
        <v>0</v>
      </c>
      <c r="B233" t="n">
        <v>80</v>
      </c>
      <c r="C233" t="inlineStr">
        <is>
          <t xml:space="preserve">CONCLUIDO	</t>
        </is>
      </c>
      <c r="D233" t="n">
        <v>3.0608</v>
      </c>
      <c r="E233" t="n">
        <v>32.67</v>
      </c>
      <c r="F233" t="n">
        <v>23.81</v>
      </c>
      <c r="G233" t="n">
        <v>7.04</v>
      </c>
      <c r="H233" t="n">
        <v>0.11</v>
      </c>
      <c r="I233" t="n">
        <v>203</v>
      </c>
      <c r="J233" t="n">
        <v>159.12</v>
      </c>
      <c r="K233" t="n">
        <v>50.28</v>
      </c>
      <c r="L233" t="n">
        <v>1</v>
      </c>
      <c r="M233" t="n">
        <v>201</v>
      </c>
      <c r="N233" t="n">
        <v>27.84</v>
      </c>
      <c r="O233" t="n">
        <v>19859.16</v>
      </c>
      <c r="P233" t="n">
        <v>279.35</v>
      </c>
      <c r="Q233" t="n">
        <v>3034.69</v>
      </c>
      <c r="R233" t="n">
        <v>257.5</v>
      </c>
      <c r="S233" t="n">
        <v>56.78</v>
      </c>
      <c r="T233" t="n">
        <v>97624.53999999999</v>
      </c>
      <c r="U233" t="n">
        <v>0.22</v>
      </c>
      <c r="V233" t="n">
        <v>0.68</v>
      </c>
      <c r="W233" t="n">
        <v>3</v>
      </c>
      <c r="X233" t="n">
        <v>6.03</v>
      </c>
      <c r="Y233" t="n">
        <v>1</v>
      </c>
      <c r="Z233" t="n">
        <v>10</v>
      </c>
    </row>
    <row r="234">
      <c r="A234" t="n">
        <v>1</v>
      </c>
      <c r="B234" t="n">
        <v>80</v>
      </c>
      <c r="C234" t="inlineStr">
        <is>
          <t xml:space="preserve">CONCLUIDO	</t>
        </is>
      </c>
      <c r="D234" t="n">
        <v>3.4262</v>
      </c>
      <c r="E234" t="n">
        <v>29.19</v>
      </c>
      <c r="F234" t="n">
        <v>22.09</v>
      </c>
      <c r="G234" t="n">
        <v>8.960000000000001</v>
      </c>
      <c r="H234" t="n">
        <v>0.14</v>
      </c>
      <c r="I234" t="n">
        <v>148</v>
      </c>
      <c r="J234" t="n">
        <v>159.48</v>
      </c>
      <c r="K234" t="n">
        <v>50.28</v>
      </c>
      <c r="L234" t="n">
        <v>1.25</v>
      </c>
      <c r="M234" t="n">
        <v>146</v>
      </c>
      <c r="N234" t="n">
        <v>27.95</v>
      </c>
      <c r="O234" t="n">
        <v>19902.91</v>
      </c>
      <c r="P234" t="n">
        <v>254.31</v>
      </c>
      <c r="Q234" t="n">
        <v>3033.55</v>
      </c>
      <c r="R234" t="n">
        <v>201.75</v>
      </c>
      <c r="S234" t="n">
        <v>56.78</v>
      </c>
      <c r="T234" t="n">
        <v>70023.14</v>
      </c>
      <c r="U234" t="n">
        <v>0.28</v>
      </c>
      <c r="V234" t="n">
        <v>0.73</v>
      </c>
      <c r="W234" t="n">
        <v>2.9</v>
      </c>
      <c r="X234" t="n">
        <v>4.33</v>
      </c>
      <c r="Y234" t="n">
        <v>1</v>
      </c>
      <c r="Z234" t="n">
        <v>10</v>
      </c>
    </row>
    <row r="235">
      <c r="A235" t="n">
        <v>2</v>
      </c>
      <c r="B235" t="n">
        <v>80</v>
      </c>
      <c r="C235" t="inlineStr">
        <is>
          <t xml:space="preserve">CONCLUIDO	</t>
        </is>
      </c>
      <c r="D235" t="n">
        <v>3.6846</v>
      </c>
      <c r="E235" t="n">
        <v>27.14</v>
      </c>
      <c r="F235" t="n">
        <v>21.11</v>
      </c>
      <c r="G235" t="n">
        <v>11.01</v>
      </c>
      <c r="H235" t="n">
        <v>0.17</v>
      </c>
      <c r="I235" t="n">
        <v>115</v>
      </c>
      <c r="J235" t="n">
        <v>159.83</v>
      </c>
      <c r="K235" t="n">
        <v>50.28</v>
      </c>
      <c r="L235" t="n">
        <v>1.5</v>
      </c>
      <c r="M235" t="n">
        <v>113</v>
      </c>
      <c r="N235" t="n">
        <v>28.05</v>
      </c>
      <c r="O235" t="n">
        <v>19946.71</v>
      </c>
      <c r="P235" t="n">
        <v>238</v>
      </c>
      <c r="Q235" t="n">
        <v>3034.06</v>
      </c>
      <c r="R235" t="n">
        <v>169.55</v>
      </c>
      <c r="S235" t="n">
        <v>56.78</v>
      </c>
      <c r="T235" t="n">
        <v>54086.67</v>
      </c>
      <c r="U235" t="n">
        <v>0.33</v>
      </c>
      <c r="V235" t="n">
        <v>0.76</v>
      </c>
      <c r="W235" t="n">
        <v>2.85</v>
      </c>
      <c r="X235" t="n">
        <v>3.34</v>
      </c>
      <c r="Y235" t="n">
        <v>1</v>
      </c>
      <c r="Z235" t="n">
        <v>10</v>
      </c>
    </row>
    <row r="236">
      <c r="A236" t="n">
        <v>3</v>
      </c>
      <c r="B236" t="n">
        <v>80</v>
      </c>
      <c r="C236" t="inlineStr">
        <is>
          <t xml:space="preserve">CONCLUIDO	</t>
        </is>
      </c>
      <c r="D236" t="n">
        <v>3.8701</v>
      </c>
      <c r="E236" t="n">
        <v>25.84</v>
      </c>
      <c r="F236" t="n">
        <v>20.49</v>
      </c>
      <c r="G236" t="n">
        <v>13.08</v>
      </c>
      <c r="H236" t="n">
        <v>0.19</v>
      </c>
      <c r="I236" t="n">
        <v>94</v>
      </c>
      <c r="J236" t="n">
        <v>160.19</v>
      </c>
      <c r="K236" t="n">
        <v>50.28</v>
      </c>
      <c r="L236" t="n">
        <v>1.75</v>
      </c>
      <c r="M236" t="n">
        <v>92</v>
      </c>
      <c r="N236" t="n">
        <v>28.16</v>
      </c>
      <c r="O236" t="n">
        <v>19990.53</v>
      </c>
      <c r="P236" t="n">
        <v>226.4</v>
      </c>
      <c r="Q236" t="n">
        <v>3034.03</v>
      </c>
      <c r="R236" t="n">
        <v>149.38</v>
      </c>
      <c r="S236" t="n">
        <v>56.78</v>
      </c>
      <c r="T236" t="n">
        <v>44108.66</v>
      </c>
      <c r="U236" t="n">
        <v>0.38</v>
      </c>
      <c r="V236" t="n">
        <v>0.79</v>
      </c>
      <c r="W236" t="n">
        <v>2.81</v>
      </c>
      <c r="X236" t="n">
        <v>2.72</v>
      </c>
      <c r="Y236" t="n">
        <v>1</v>
      </c>
      <c r="Z236" t="n">
        <v>10</v>
      </c>
    </row>
    <row r="237">
      <c r="A237" t="n">
        <v>4</v>
      </c>
      <c r="B237" t="n">
        <v>80</v>
      </c>
      <c r="C237" t="inlineStr">
        <is>
          <t xml:space="preserve">CONCLUIDO	</t>
        </is>
      </c>
      <c r="D237" t="n">
        <v>4.0157</v>
      </c>
      <c r="E237" t="n">
        <v>24.9</v>
      </c>
      <c r="F237" t="n">
        <v>20.03</v>
      </c>
      <c r="G237" t="n">
        <v>15.21</v>
      </c>
      <c r="H237" t="n">
        <v>0.22</v>
      </c>
      <c r="I237" t="n">
        <v>79</v>
      </c>
      <c r="J237" t="n">
        <v>160.54</v>
      </c>
      <c r="K237" t="n">
        <v>50.28</v>
      </c>
      <c r="L237" t="n">
        <v>2</v>
      </c>
      <c r="M237" t="n">
        <v>77</v>
      </c>
      <c r="N237" t="n">
        <v>28.26</v>
      </c>
      <c r="O237" t="n">
        <v>20034.4</v>
      </c>
      <c r="P237" t="n">
        <v>215.39</v>
      </c>
      <c r="Q237" t="n">
        <v>3034.14</v>
      </c>
      <c r="R237" t="n">
        <v>134.93</v>
      </c>
      <c r="S237" t="n">
        <v>56.78</v>
      </c>
      <c r="T237" t="n">
        <v>36955.45</v>
      </c>
      <c r="U237" t="n">
        <v>0.42</v>
      </c>
      <c r="V237" t="n">
        <v>0.8100000000000001</v>
      </c>
      <c r="W237" t="n">
        <v>2.77</v>
      </c>
      <c r="X237" t="n">
        <v>2.26</v>
      </c>
      <c r="Y237" t="n">
        <v>1</v>
      </c>
      <c r="Z237" t="n">
        <v>10</v>
      </c>
    </row>
    <row r="238">
      <c r="A238" t="n">
        <v>5</v>
      </c>
      <c r="B238" t="n">
        <v>80</v>
      </c>
      <c r="C238" t="inlineStr">
        <is>
          <t xml:space="preserve">CONCLUIDO	</t>
        </is>
      </c>
      <c r="D238" t="n">
        <v>4.1391</v>
      </c>
      <c r="E238" t="n">
        <v>24.16</v>
      </c>
      <c r="F238" t="n">
        <v>19.68</v>
      </c>
      <c r="G238" t="n">
        <v>17.62</v>
      </c>
      <c r="H238" t="n">
        <v>0.25</v>
      </c>
      <c r="I238" t="n">
        <v>67</v>
      </c>
      <c r="J238" t="n">
        <v>160.9</v>
      </c>
      <c r="K238" t="n">
        <v>50.28</v>
      </c>
      <c r="L238" t="n">
        <v>2.25</v>
      </c>
      <c r="M238" t="n">
        <v>65</v>
      </c>
      <c r="N238" t="n">
        <v>28.37</v>
      </c>
      <c r="O238" t="n">
        <v>20078.3</v>
      </c>
      <c r="P238" t="n">
        <v>207.03</v>
      </c>
      <c r="Q238" t="n">
        <v>3033.57</v>
      </c>
      <c r="R238" t="n">
        <v>122.98</v>
      </c>
      <c r="S238" t="n">
        <v>56.78</v>
      </c>
      <c r="T238" t="n">
        <v>31041</v>
      </c>
      <c r="U238" t="n">
        <v>0.46</v>
      </c>
      <c r="V238" t="n">
        <v>0.82</v>
      </c>
      <c r="W238" t="n">
        <v>2.77</v>
      </c>
      <c r="X238" t="n">
        <v>1.91</v>
      </c>
      <c r="Y238" t="n">
        <v>1</v>
      </c>
      <c r="Z238" t="n">
        <v>10</v>
      </c>
    </row>
    <row r="239">
      <c r="A239" t="n">
        <v>6</v>
      </c>
      <c r="B239" t="n">
        <v>80</v>
      </c>
      <c r="C239" t="inlineStr">
        <is>
          <t xml:space="preserve">CONCLUIDO	</t>
        </is>
      </c>
      <c r="D239" t="n">
        <v>4.2372</v>
      </c>
      <c r="E239" t="n">
        <v>23.6</v>
      </c>
      <c r="F239" t="n">
        <v>19.41</v>
      </c>
      <c r="G239" t="n">
        <v>20.08</v>
      </c>
      <c r="H239" t="n">
        <v>0.27</v>
      </c>
      <c r="I239" t="n">
        <v>58</v>
      </c>
      <c r="J239" t="n">
        <v>161.26</v>
      </c>
      <c r="K239" t="n">
        <v>50.28</v>
      </c>
      <c r="L239" t="n">
        <v>2.5</v>
      </c>
      <c r="M239" t="n">
        <v>56</v>
      </c>
      <c r="N239" t="n">
        <v>28.48</v>
      </c>
      <c r="O239" t="n">
        <v>20122.23</v>
      </c>
      <c r="P239" t="n">
        <v>198.09</v>
      </c>
      <c r="Q239" t="n">
        <v>3033.47</v>
      </c>
      <c r="R239" t="n">
        <v>114.5</v>
      </c>
      <c r="S239" t="n">
        <v>56.78</v>
      </c>
      <c r="T239" t="n">
        <v>26850.14</v>
      </c>
      <c r="U239" t="n">
        <v>0.5</v>
      </c>
      <c r="V239" t="n">
        <v>0.83</v>
      </c>
      <c r="W239" t="n">
        <v>2.74</v>
      </c>
      <c r="X239" t="n">
        <v>1.64</v>
      </c>
      <c r="Y239" t="n">
        <v>1</v>
      </c>
      <c r="Z239" t="n">
        <v>10</v>
      </c>
    </row>
    <row r="240">
      <c r="A240" t="n">
        <v>7</v>
      </c>
      <c r="B240" t="n">
        <v>80</v>
      </c>
      <c r="C240" t="inlineStr">
        <is>
          <t xml:space="preserve">CONCLUIDO	</t>
        </is>
      </c>
      <c r="D240" t="n">
        <v>4.3163</v>
      </c>
      <c r="E240" t="n">
        <v>23.17</v>
      </c>
      <c r="F240" t="n">
        <v>19.2</v>
      </c>
      <c r="G240" t="n">
        <v>22.59</v>
      </c>
      <c r="H240" t="n">
        <v>0.3</v>
      </c>
      <c r="I240" t="n">
        <v>51</v>
      </c>
      <c r="J240" t="n">
        <v>161.61</v>
      </c>
      <c r="K240" t="n">
        <v>50.28</v>
      </c>
      <c r="L240" t="n">
        <v>2.75</v>
      </c>
      <c r="M240" t="n">
        <v>49</v>
      </c>
      <c r="N240" t="n">
        <v>28.58</v>
      </c>
      <c r="O240" t="n">
        <v>20166.2</v>
      </c>
      <c r="P240" t="n">
        <v>190.67</v>
      </c>
      <c r="Q240" t="n">
        <v>3033.72</v>
      </c>
      <c r="R240" t="n">
        <v>107.65</v>
      </c>
      <c r="S240" t="n">
        <v>56.78</v>
      </c>
      <c r="T240" t="n">
        <v>23456.61</v>
      </c>
      <c r="U240" t="n">
        <v>0.53</v>
      </c>
      <c r="V240" t="n">
        <v>0.84</v>
      </c>
      <c r="W240" t="n">
        <v>2.73</v>
      </c>
      <c r="X240" t="n">
        <v>1.43</v>
      </c>
      <c r="Y240" t="n">
        <v>1</v>
      </c>
      <c r="Z240" t="n">
        <v>10</v>
      </c>
    </row>
    <row r="241">
      <c r="A241" t="n">
        <v>8</v>
      </c>
      <c r="B241" t="n">
        <v>80</v>
      </c>
      <c r="C241" t="inlineStr">
        <is>
          <t xml:space="preserve">CONCLUIDO	</t>
        </is>
      </c>
      <c r="D241" t="n">
        <v>4.3798</v>
      </c>
      <c r="E241" t="n">
        <v>22.83</v>
      </c>
      <c r="F241" t="n">
        <v>19.06</v>
      </c>
      <c r="G241" t="n">
        <v>25.41</v>
      </c>
      <c r="H241" t="n">
        <v>0.33</v>
      </c>
      <c r="I241" t="n">
        <v>45</v>
      </c>
      <c r="J241" t="n">
        <v>161.97</v>
      </c>
      <c r="K241" t="n">
        <v>50.28</v>
      </c>
      <c r="L241" t="n">
        <v>3</v>
      </c>
      <c r="M241" t="n">
        <v>36</v>
      </c>
      <c r="N241" t="n">
        <v>28.69</v>
      </c>
      <c r="O241" t="n">
        <v>20210.21</v>
      </c>
      <c r="P241" t="n">
        <v>182.55</v>
      </c>
      <c r="Q241" t="n">
        <v>3033.56</v>
      </c>
      <c r="R241" t="n">
        <v>102.62</v>
      </c>
      <c r="S241" t="n">
        <v>56.78</v>
      </c>
      <c r="T241" t="n">
        <v>20971.25</v>
      </c>
      <c r="U241" t="n">
        <v>0.55</v>
      </c>
      <c r="V241" t="n">
        <v>0.85</v>
      </c>
      <c r="W241" t="n">
        <v>2.74</v>
      </c>
      <c r="X241" t="n">
        <v>1.29</v>
      </c>
      <c r="Y241" t="n">
        <v>1</v>
      </c>
      <c r="Z241" t="n">
        <v>10</v>
      </c>
    </row>
    <row r="242">
      <c r="A242" t="n">
        <v>9</v>
      </c>
      <c r="B242" t="n">
        <v>80</v>
      </c>
      <c r="C242" t="inlineStr">
        <is>
          <t xml:space="preserve">CONCLUIDO	</t>
        </is>
      </c>
      <c r="D242" t="n">
        <v>4.4268</v>
      </c>
      <c r="E242" t="n">
        <v>22.59</v>
      </c>
      <c r="F242" t="n">
        <v>18.94</v>
      </c>
      <c r="G242" t="n">
        <v>27.72</v>
      </c>
      <c r="H242" t="n">
        <v>0.35</v>
      </c>
      <c r="I242" t="n">
        <v>41</v>
      </c>
      <c r="J242" t="n">
        <v>162.33</v>
      </c>
      <c r="K242" t="n">
        <v>50.28</v>
      </c>
      <c r="L242" t="n">
        <v>3.25</v>
      </c>
      <c r="M242" t="n">
        <v>24</v>
      </c>
      <c r="N242" t="n">
        <v>28.8</v>
      </c>
      <c r="O242" t="n">
        <v>20254.26</v>
      </c>
      <c r="P242" t="n">
        <v>177.66</v>
      </c>
      <c r="Q242" t="n">
        <v>3033.68</v>
      </c>
      <c r="R242" t="n">
        <v>98.45</v>
      </c>
      <c r="S242" t="n">
        <v>56.78</v>
      </c>
      <c r="T242" t="n">
        <v>18908.42</v>
      </c>
      <c r="U242" t="n">
        <v>0.58</v>
      </c>
      <c r="V242" t="n">
        <v>0.85</v>
      </c>
      <c r="W242" t="n">
        <v>2.74</v>
      </c>
      <c r="X242" t="n">
        <v>1.18</v>
      </c>
      <c r="Y242" t="n">
        <v>1</v>
      </c>
      <c r="Z242" t="n">
        <v>10</v>
      </c>
    </row>
    <row r="243">
      <c r="A243" t="n">
        <v>10</v>
      </c>
      <c r="B243" t="n">
        <v>80</v>
      </c>
      <c r="C243" t="inlineStr">
        <is>
          <t xml:space="preserve">CONCLUIDO	</t>
        </is>
      </c>
      <c r="D243" t="n">
        <v>4.4361</v>
      </c>
      <c r="E243" t="n">
        <v>22.54</v>
      </c>
      <c r="F243" t="n">
        <v>18.93</v>
      </c>
      <c r="G243" t="n">
        <v>28.39</v>
      </c>
      <c r="H243" t="n">
        <v>0.38</v>
      </c>
      <c r="I243" t="n">
        <v>40</v>
      </c>
      <c r="J243" t="n">
        <v>162.68</v>
      </c>
      <c r="K243" t="n">
        <v>50.28</v>
      </c>
      <c r="L243" t="n">
        <v>3.5</v>
      </c>
      <c r="M243" t="n">
        <v>4</v>
      </c>
      <c r="N243" t="n">
        <v>28.9</v>
      </c>
      <c r="O243" t="n">
        <v>20298.34</v>
      </c>
      <c r="P243" t="n">
        <v>175.21</v>
      </c>
      <c r="Q243" t="n">
        <v>3033.98</v>
      </c>
      <c r="R243" t="n">
        <v>97.14</v>
      </c>
      <c r="S243" t="n">
        <v>56.78</v>
      </c>
      <c r="T243" t="n">
        <v>18256.2</v>
      </c>
      <c r="U243" t="n">
        <v>0.58</v>
      </c>
      <c r="V243" t="n">
        <v>0.85</v>
      </c>
      <c r="W243" t="n">
        <v>2.77</v>
      </c>
      <c r="X243" t="n">
        <v>1.16</v>
      </c>
      <c r="Y243" t="n">
        <v>1</v>
      </c>
      <c r="Z243" t="n">
        <v>10</v>
      </c>
    </row>
    <row r="244">
      <c r="A244" t="n">
        <v>11</v>
      </c>
      <c r="B244" t="n">
        <v>80</v>
      </c>
      <c r="C244" t="inlineStr">
        <is>
          <t xml:space="preserve">CONCLUIDO	</t>
        </is>
      </c>
      <c r="D244" t="n">
        <v>4.4507</v>
      </c>
      <c r="E244" t="n">
        <v>22.47</v>
      </c>
      <c r="F244" t="n">
        <v>18.89</v>
      </c>
      <c r="G244" t="n">
        <v>29.06</v>
      </c>
      <c r="H244" t="n">
        <v>0.41</v>
      </c>
      <c r="I244" t="n">
        <v>39</v>
      </c>
      <c r="J244" t="n">
        <v>163.04</v>
      </c>
      <c r="K244" t="n">
        <v>50.28</v>
      </c>
      <c r="L244" t="n">
        <v>3.75</v>
      </c>
      <c r="M244" t="n">
        <v>1</v>
      </c>
      <c r="N244" t="n">
        <v>29.01</v>
      </c>
      <c r="O244" t="n">
        <v>20342.46</v>
      </c>
      <c r="P244" t="n">
        <v>175.38</v>
      </c>
      <c r="Q244" t="n">
        <v>3033.68</v>
      </c>
      <c r="R244" t="n">
        <v>95.79000000000001</v>
      </c>
      <c r="S244" t="n">
        <v>56.78</v>
      </c>
      <c r="T244" t="n">
        <v>17590.11</v>
      </c>
      <c r="U244" t="n">
        <v>0.59</v>
      </c>
      <c r="V244" t="n">
        <v>0.85</v>
      </c>
      <c r="W244" t="n">
        <v>2.76</v>
      </c>
      <c r="X244" t="n">
        <v>1.12</v>
      </c>
      <c r="Y244" t="n">
        <v>1</v>
      </c>
      <c r="Z244" t="n">
        <v>10</v>
      </c>
    </row>
    <row r="245">
      <c r="A245" t="n">
        <v>12</v>
      </c>
      <c r="B245" t="n">
        <v>80</v>
      </c>
      <c r="C245" t="inlineStr">
        <is>
          <t xml:space="preserve">CONCLUIDO	</t>
        </is>
      </c>
      <c r="D245" t="n">
        <v>4.45</v>
      </c>
      <c r="E245" t="n">
        <v>22.47</v>
      </c>
      <c r="F245" t="n">
        <v>18.89</v>
      </c>
      <c r="G245" t="n">
        <v>29.06</v>
      </c>
      <c r="H245" t="n">
        <v>0.43</v>
      </c>
      <c r="I245" t="n">
        <v>39</v>
      </c>
      <c r="J245" t="n">
        <v>163.4</v>
      </c>
      <c r="K245" t="n">
        <v>50.28</v>
      </c>
      <c r="L245" t="n">
        <v>4</v>
      </c>
      <c r="M245" t="n">
        <v>0</v>
      </c>
      <c r="N245" t="n">
        <v>29.12</v>
      </c>
      <c r="O245" t="n">
        <v>20386.62</v>
      </c>
      <c r="P245" t="n">
        <v>175.79</v>
      </c>
      <c r="Q245" t="n">
        <v>3033.74</v>
      </c>
      <c r="R245" t="n">
        <v>95.83</v>
      </c>
      <c r="S245" t="n">
        <v>56.78</v>
      </c>
      <c r="T245" t="n">
        <v>17605.92</v>
      </c>
      <c r="U245" t="n">
        <v>0.59</v>
      </c>
      <c r="V245" t="n">
        <v>0.85</v>
      </c>
      <c r="W245" t="n">
        <v>2.77</v>
      </c>
      <c r="X245" t="n">
        <v>1.12</v>
      </c>
      <c r="Y245" t="n">
        <v>1</v>
      </c>
      <c r="Z245" t="n">
        <v>10</v>
      </c>
    </row>
    <row r="246">
      <c r="A246" t="n">
        <v>0</v>
      </c>
      <c r="B246" t="n">
        <v>115</v>
      </c>
      <c r="C246" t="inlineStr">
        <is>
          <t xml:space="preserve">CONCLUIDO	</t>
        </is>
      </c>
      <c r="D246" t="n">
        <v>2.4111</v>
      </c>
      <c r="E246" t="n">
        <v>41.47</v>
      </c>
      <c r="F246" t="n">
        <v>26.3</v>
      </c>
      <c r="G246" t="n">
        <v>5.54</v>
      </c>
      <c r="H246" t="n">
        <v>0.08</v>
      </c>
      <c r="I246" t="n">
        <v>285</v>
      </c>
      <c r="J246" t="n">
        <v>222.93</v>
      </c>
      <c r="K246" t="n">
        <v>56.94</v>
      </c>
      <c r="L246" t="n">
        <v>1</v>
      </c>
      <c r="M246" t="n">
        <v>283</v>
      </c>
      <c r="N246" t="n">
        <v>49.99</v>
      </c>
      <c r="O246" t="n">
        <v>27728.69</v>
      </c>
      <c r="P246" t="n">
        <v>391.95</v>
      </c>
      <c r="Q246" t="n">
        <v>3034.11</v>
      </c>
      <c r="R246" t="n">
        <v>340.23</v>
      </c>
      <c r="S246" t="n">
        <v>56.78</v>
      </c>
      <c r="T246" t="n">
        <v>138576.67</v>
      </c>
      <c r="U246" t="n">
        <v>0.17</v>
      </c>
      <c r="V246" t="n">
        <v>0.61</v>
      </c>
      <c r="W246" t="n">
        <v>3.11</v>
      </c>
      <c r="X246" t="n">
        <v>8.529999999999999</v>
      </c>
      <c r="Y246" t="n">
        <v>1</v>
      </c>
      <c r="Z246" t="n">
        <v>10</v>
      </c>
    </row>
    <row r="247">
      <c r="A247" t="n">
        <v>1</v>
      </c>
      <c r="B247" t="n">
        <v>115</v>
      </c>
      <c r="C247" t="inlineStr">
        <is>
          <t xml:space="preserve">CONCLUIDO	</t>
        </is>
      </c>
      <c r="D247" t="n">
        <v>2.8232</v>
      </c>
      <c r="E247" t="n">
        <v>35.42</v>
      </c>
      <c r="F247" t="n">
        <v>23.81</v>
      </c>
      <c r="G247" t="n">
        <v>7</v>
      </c>
      <c r="H247" t="n">
        <v>0.1</v>
      </c>
      <c r="I247" t="n">
        <v>204</v>
      </c>
      <c r="J247" t="n">
        <v>223.35</v>
      </c>
      <c r="K247" t="n">
        <v>56.94</v>
      </c>
      <c r="L247" t="n">
        <v>1.25</v>
      </c>
      <c r="M247" t="n">
        <v>202</v>
      </c>
      <c r="N247" t="n">
        <v>50.15</v>
      </c>
      <c r="O247" t="n">
        <v>27780.03</v>
      </c>
      <c r="P247" t="n">
        <v>351.38</v>
      </c>
      <c r="Q247" t="n">
        <v>3034.29</v>
      </c>
      <c r="R247" t="n">
        <v>257.88</v>
      </c>
      <c r="S247" t="n">
        <v>56.78</v>
      </c>
      <c r="T247" t="n">
        <v>97808.82000000001</v>
      </c>
      <c r="U247" t="n">
        <v>0.22</v>
      </c>
      <c r="V247" t="n">
        <v>0.68</v>
      </c>
      <c r="W247" t="n">
        <v>3</v>
      </c>
      <c r="X247" t="n">
        <v>6.04</v>
      </c>
      <c r="Y247" t="n">
        <v>1</v>
      </c>
      <c r="Z247" t="n">
        <v>10</v>
      </c>
    </row>
    <row r="248">
      <c r="A248" t="n">
        <v>2</v>
      </c>
      <c r="B248" t="n">
        <v>115</v>
      </c>
      <c r="C248" t="inlineStr">
        <is>
          <t xml:space="preserve">CONCLUIDO	</t>
        </is>
      </c>
      <c r="D248" t="n">
        <v>3.1246</v>
      </c>
      <c r="E248" t="n">
        <v>32</v>
      </c>
      <c r="F248" t="n">
        <v>22.41</v>
      </c>
      <c r="G248" t="n">
        <v>8.51</v>
      </c>
      <c r="H248" t="n">
        <v>0.12</v>
      </c>
      <c r="I248" t="n">
        <v>158</v>
      </c>
      <c r="J248" t="n">
        <v>223.76</v>
      </c>
      <c r="K248" t="n">
        <v>56.94</v>
      </c>
      <c r="L248" t="n">
        <v>1.5</v>
      </c>
      <c r="M248" t="n">
        <v>156</v>
      </c>
      <c r="N248" t="n">
        <v>50.32</v>
      </c>
      <c r="O248" t="n">
        <v>27831.42</v>
      </c>
      <c r="P248" t="n">
        <v>327.18</v>
      </c>
      <c r="Q248" t="n">
        <v>3034.09</v>
      </c>
      <c r="R248" t="n">
        <v>211.85</v>
      </c>
      <c r="S248" t="n">
        <v>56.78</v>
      </c>
      <c r="T248" t="n">
        <v>75024.25999999999</v>
      </c>
      <c r="U248" t="n">
        <v>0.27</v>
      </c>
      <c r="V248" t="n">
        <v>0.72</v>
      </c>
      <c r="W248" t="n">
        <v>2.93</v>
      </c>
      <c r="X248" t="n">
        <v>4.64</v>
      </c>
      <c r="Y248" t="n">
        <v>1</v>
      </c>
      <c r="Z248" t="n">
        <v>10</v>
      </c>
    </row>
    <row r="249">
      <c r="A249" t="n">
        <v>3</v>
      </c>
      <c r="B249" t="n">
        <v>115</v>
      </c>
      <c r="C249" t="inlineStr">
        <is>
          <t xml:space="preserve">CONCLUIDO	</t>
        </is>
      </c>
      <c r="D249" t="n">
        <v>3.3509</v>
      </c>
      <c r="E249" t="n">
        <v>29.84</v>
      </c>
      <c r="F249" t="n">
        <v>21.52</v>
      </c>
      <c r="G249" t="n">
        <v>10.01</v>
      </c>
      <c r="H249" t="n">
        <v>0.14</v>
      </c>
      <c r="I249" t="n">
        <v>129</v>
      </c>
      <c r="J249" t="n">
        <v>224.18</v>
      </c>
      <c r="K249" t="n">
        <v>56.94</v>
      </c>
      <c r="L249" t="n">
        <v>1.75</v>
      </c>
      <c r="M249" t="n">
        <v>127</v>
      </c>
      <c r="N249" t="n">
        <v>50.49</v>
      </c>
      <c r="O249" t="n">
        <v>27882.87</v>
      </c>
      <c r="P249" t="n">
        <v>311.15</v>
      </c>
      <c r="Q249" t="n">
        <v>3034.21</v>
      </c>
      <c r="R249" t="n">
        <v>182.78</v>
      </c>
      <c r="S249" t="n">
        <v>56.78</v>
      </c>
      <c r="T249" t="n">
        <v>60633.48</v>
      </c>
      <c r="U249" t="n">
        <v>0.31</v>
      </c>
      <c r="V249" t="n">
        <v>0.75</v>
      </c>
      <c r="W249" t="n">
        <v>2.88</v>
      </c>
      <c r="X249" t="n">
        <v>3.75</v>
      </c>
      <c r="Y249" t="n">
        <v>1</v>
      </c>
      <c r="Z249" t="n">
        <v>10</v>
      </c>
    </row>
    <row r="250">
      <c r="A250" t="n">
        <v>4</v>
      </c>
      <c r="B250" t="n">
        <v>115</v>
      </c>
      <c r="C250" t="inlineStr">
        <is>
          <t xml:space="preserve">CONCLUIDO	</t>
        </is>
      </c>
      <c r="D250" t="n">
        <v>3.5251</v>
      </c>
      <c r="E250" t="n">
        <v>28.37</v>
      </c>
      <c r="F250" t="n">
        <v>20.92</v>
      </c>
      <c r="G250" t="n">
        <v>11.52</v>
      </c>
      <c r="H250" t="n">
        <v>0.16</v>
      </c>
      <c r="I250" t="n">
        <v>109</v>
      </c>
      <c r="J250" t="n">
        <v>224.6</v>
      </c>
      <c r="K250" t="n">
        <v>56.94</v>
      </c>
      <c r="L250" t="n">
        <v>2</v>
      </c>
      <c r="M250" t="n">
        <v>107</v>
      </c>
      <c r="N250" t="n">
        <v>50.65</v>
      </c>
      <c r="O250" t="n">
        <v>27934.37</v>
      </c>
      <c r="P250" t="n">
        <v>299.53</v>
      </c>
      <c r="Q250" t="n">
        <v>3034.11</v>
      </c>
      <c r="R250" t="n">
        <v>163.69</v>
      </c>
      <c r="S250" t="n">
        <v>56.78</v>
      </c>
      <c r="T250" t="n">
        <v>51189.46</v>
      </c>
      <c r="U250" t="n">
        <v>0.35</v>
      </c>
      <c r="V250" t="n">
        <v>0.77</v>
      </c>
      <c r="W250" t="n">
        <v>2.83</v>
      </c>
      <c r="X250" t="n">
        <v>3.16</v>
      </c>
      <c r="Y250" t="n">
        <v>1</v>
      </c>
      <c r="Z250" t="n">
        <v>10</v>
      </c>
    </row>
    <row r="251">
      <c r="A251" t="n">
        <v>5</v>
      </c>
      <c r="B251" t="n">
        <v>115</v>
      </c>
      <c r="C251" t="inlineStr">
        <is>
          <t xml:space="preserve">CONCLUIDO	</t>
        </is>
      </c>
      <c r="D251" t="n">
        <v>3.6672</v>
      </c>
      <c r="E251" t="n">
        <v>27.27</v>
      </c>
      <c r="F251" t="n">
        <v>20.48</v>
      </c>
      <c r="G251" t="n">
        <v>13.07</v>
      </c>
      <c r="H251" t="n">
        <v>0.18</v>
      </c>
      <c r="I251" t="n">
        <v>94</v>
      </c>
      <c r="J251" t="n">
        <v>225.01</v>
      </c>
      <c r="K251" t="n">
        <v>56.94</v>
      </c>
      <c r="L251" t="n">
        <v>2.25</v>
      </c>
      <c r="M251" t="n">
        <v>92</v>
      </c>
      <c r="N251" t="n">
        <v>50.82</v>
      </c>
      <c r="O251" t="n">
        <v>27985.94</v>
      </c>
      <c r="P251" t="n">
        <v>289.6</v>
      </c>
      <c r="Q251" t="n">
        <v>3033.75</v>
      </c>
      <c r="R251" t="n">
        <v>149.53</v>
      </c>
      <c r="S251" t="n">
        <v>56.78</v>
      </c>
      <c r="T251" t="n">
        <v>44180.44</v>
      </c>
      <c r="U251" t="n">
        <v>0.38</v>
      </c>
      <c r="V251" t="n">
        <v>0.79</v>
      </c>
      <c r="W251" t="n">
        <v>2.8</v>
      </c>
      <c r="X251" t="n">
        <v>2.72</v>
      </c>
      <c r="Y251" t="n">
        <v>1</v>
      </c>
      <c r="Z251" t="n">
        <v>10</v>
      </c>
    </row>
    <row r="252">
      <c r="A252" t="n">
        <v>6</v>
      </c>
      <c r="B252" t="n">
        <v>115</v>
      </c>
      <c r="C252" t="inlineStr">
        <is>
          <t xml:space="preserve">CONCLUIDO	</t>
        </is>
      </c>
      <c r="D252" t="n">
        <v>3.7897</v>
      </c>
      <c r="E252" t="n">
        <v>26.39</v>
      </c>
      <c r="F252" t="n">
        <v>20.13</v>
      </c>
      <c r="G252" t="n">
        <v>14.73</v>
      </c>
      <c r="H252" t="n">
        <v>0.2</v>
      </c>
      <c r="I252" t="n">
        <v>82</v>
      </c>
      <c r="J252" t="n">
        <v>225.43</v>
      </c>
      <c r="K252" t="n">
        <v>56.94</v>
      </c>
      <c r="L252" t="n">
        <v>2.5</v>
      </c>
      <c r="M252" t="n">
        <v>80</v>
      </c>
      <c r="N252" t="n">
        <v>50.99</v>
      </c>
      <c r="O252" t="n">
        <v>28037.57</v>
      </c>
      <c r="P252" t="n">
        <v>281.05</v>
      </c>
      <c r="Q252" t="n">
        <v>3033.96</v>
      </c>
      <c r="R252" t="n">
        <v>137.52</v>
      </c>
      <c r="S252" t="n">
        <v>56.78</v>
      </c>
      <c r="T252" t="n">
        <v>38237.18</v>
      </c>
      <c r="U252" t="n">
        <v>0.41</v>
      </c>
      <c r="V252" t="n">
        <v>0.8</v>
      </c>
      <c r="W252" t="n">
        <v>2.79</v>
      </c>
      <c r="X252" t="n">
        <v>2.36</v>
      </c>
      <c r="Y252" t="n">
        <v>1</v>
      </c>
      <c r="Z252" t="n">
        <v>10</v>
      </c>
    </row>
    <row r="253">
      <c r="A253" t="n">
        <v>7</v>
      </c>
      <c r="B253" t="n">
        <v>115</v>
      </c>
      <c r="C253" t="inlineStr">
        <is>
          <t xml:space="preserve">CONCLUIDO	</t>
        </is>
      </c>
      <c r="D253" t="n">
        <v>3.886</v>
      </c>
      <c r="E253" t="n">
        <v>25.73</v>
      </c>
      <c r="F253" t="n">
        <v>19.87</v>
      </c>
      <c r="G253" t="n">
        <v>16.33</v>
      </c>
      <c r="H253" t="n">
        <v>0.22</v>
      </c>
      <c r="I253" t="n">
        <v>73</v>
      </c>
      <c r="J253" t="n">
        <v>225.85</v>
      </c>
      <c r="K253" t="n">
        <v>56.94</v>
      </c>
      <c r="L253" t="n">
        <v>2.75</v>
      </c>
      <c r="M253" t="n">
        <v>71</v>
      </c>
      <c r="N253" t="n">
        <v>51.16</v>
      </c>
      <c r="O253" t="n">
        <v>28089.25</v>
      </c>
      <c r="P253" t="n">
        <v>274.44</v>
      </c>
      <c r="Q253" t="n">
        <v>3033.9</v>
      </c>
      <c r="R253" t="n">
        <v>129.24</v>
      </c>
      <c r="S253" t="n">
        <v>56.78</v>
      </c>
      <c r="T253" t="n">
        <v>34141.81</v>
      </c>
      <c r="U253" t="n">
        <v>0.44</v>
      </c>
      <c r="V253" t="n">
        <v>0.8100000000000001</v>
      </c>
      <c r="W253" t="n">
        <v>2.77</v>
      </c>
      <c r="X253" t="n">
        <v>2.1</v>
      </c>
      <c r="Y253" t="n">
        <v>1</v>
      </c>
      <c r="Z253" t="n">
        <v>10</v>
      </c>
    </row>
    <row r="254">
      <c r="A254" t="n">
        <v>8</v>
      </c>
      <c r="B254" t="n">
        <v>115</v>
      </c>
      <c r="C254" t="inlineStr">
        <is>
          <t xml:space="preserve">CONCLUIDO	</t>
        </is>
      </c>
      <c r="D254" t="n">
        <v>3.98</v>
      </c>
      <c r="E254" t="n">
        <v>25.13</v>
      </c>
      <c r="F254" t="n">
        <v>19.61</v>
      </c>
      <c r="G254" t="n">
        <v>18.1</v>
      </c>
      <c r="H254" t="n">
        <v>0.24</v>
      </c>
      <c r="I254" t="n">
        <v>65</v>
      </c>
      <c r="J254" t="n">
        <v>226.27</v>
      </c>
      <c r="K254" t="n">
        <v>56.94</v>
      </c>
      <c r="L254" t="n">
        <v>3</v>
      </c>
      <c r="M254" t="n">
        <v>63</v>
      </c>
      <c r="N254" t="n">
        <v>51.33</v>
      </c>
      <c r="O254" t="n">
        <v>28140.99</v>
      </c>
      <c r="P254" t="n">
        <v>267.73</v>
      </c>
      <c r="Q254" t="n">
        <v>3033.89</v>
      </c>
      <c r="R254" t="n">
        <v>121.07</v>
      </c>
      <c r="S254" t="n">
        <v>56.78</v>
      </c>
      <c r="T254" t="n">
        <v>30096.4</v>
      </c>
      <c r="U254" t="n">
        <v>0.47</v>
      </c>
      <c r="V254" t="n">
        <v>0.82</v>
      </c>
      <c r="W254" t="n">
        <v>2.76</v>
      </c>
      <c r="X254" t="n">
        <v>1.85</v>
      </c>
      <c r="Y254" t="n">
        <v>1</v>
      </c>
      <c r="Z254" t="n">
        <v>10</v>
      </c>
    </row>
    <row r="255">
      <c r="A255" t="n">
        <v>9</v>
      </c>
      <c r="B255" t="n">
        <v>115</v>
      </c>
      <c r="C255" t="inlineStr">
        <is>
          <t xml:space="preserve">CONCLUIDO	</t>
        </is>
      </c>
      <c r="D255" t="n">
        <v>4.0519</v>
      </c>
      <c r="E255" t="n">
        <v>24.68</v>
      </c>
      <c r="F255" t="n">
        <v>19.43</v>
      </c>
      <c r="G255" t="n">
        <v>19.76</v>
      </c>
      <c r="H255" t="n">
        <v>0.25</v>
      </c>
      <c r="I255" t="n">
        <v>59</v>
      </c>
      <c r="J255" t="n">
        <v>226.69</v>
      </c>
      <c r="K255" t="n">
        <v>56.94</v>
      </c>
      <c r="L255" t="n">
        <v>3.25</v>
      </c>
      <c r="M255" t="n">
        <v>57</v>
      </c>
      <c r="N255" t="n">
        <v>51.5</v>
      </c>
      <c r="O255" t="n">
        <v>28192.8</v>
      </c>
      <c r="P255" t="n">
        <v>261.28</v>
      </c>
      <c r="Q255" t="n">
        <v>3033.77</v>
      </c>
      <c r="R255" t="n">
        <v>115.4</v>
      </c>
      <c r="S255" t="n">
        <v>56.78</v>
      </c>
      <c r="T255" t="n">
        <v>27290.45</v>
      </c>
      <c r="U255" t="n">
        <v>0.49</v>
      </c>
      <c r="V255" t="n">
        <v>0.83</v>
      </c>
      <c r="W255" t="n">
        <v>2.74</v>
      </c>
      <c r="X255" t="n">
        <v>1.66</v>
      </c>
      <c r="Y255" t="n">
        <v>1</v>
      </c>
      <c r="Z255" t="n">
        <v>10</v>
      </c>
    </row>
    <row r="256">
      <c r="A256" t="n">
        <v>10</v>
      </c>
      <c r="B256" t="n">
        <v>115</v>
      </c>
      <c r="C256" t="inlineStr">
        <is>
          <t xml:space="preserve">CONCLUIDO	</t>
        </is>
      </c>
      <c r="D256" t="n">
        <v>4.1041</v>
      </c>
      <c r="E256" t="n">
        <v>24.37</v>
      </c>
      <c r="F256" t="n">
        <v>19.34</v>
      </c>
      <c r="G256" t="n">
        <v>21.48</v>
      </c>
      <c r="H256" t="n">
        <v>0.27</v>
      </c>
      <c r="I256" t="n">
        <v>54</v>
      </c>
      <c r="J256" t="n">
        <v>227.11</v>
      </c>
      <c r="K256" t="n">
        <v>56.94</v>
      </c>
      <c r="L256" t="n">
        <v>3.5</v>
      </c>
      <c r="M256" t="n">
        <v>52</v>
      </c>
      <c r="N256" t="n">
        <v>51.67</v>
      </c>
      <c r="O256" t="n">
        <v>28244.66</v>
      </c>
      <c r="P256" t="n">
        <v>256.64</v>
      </c>
      <c r="Q256" t="n">
        <v>3033.63</v>
      </c>
      <c r="R256" t="n">
        <v>111.76</v>
      </c>
      <c r="S256" t="n">
        <v>56.78</v>
      </c>
      <c r="T256" t="n">
        <v>25496.2</v>
      </c>
      <c r="U256" t="n">
        <v>0.51</v>
      </c>
      <c r="V256" t="n">
        <v>0.83</v>
      </c>
      <c r="W256" t="n">
        <v>2.75</v>
      </c>
      <c r="X256" t="n">
        <v>1.57</v>
      </c>
      <c r="Y256" t="n">
        <v>1</v>
      </c>
      <c r="Z256" t="n">
        <v>10</v>
      </c>
    </row>
    <row r="257">
      <c r="A257" t="n">
        <v>11</v>
      </c>
      <c r="B257" t="n">
        <v>115</v>
      </c>
      <c r="C257" t="inlineStr">
        <is>
          <t xml:space="preserve">CONCLUIDO	</t>
        </is>
      </c>
      <c r="D257" t="n">
        <v>4.1593</v>
      </c>
      <c r="E257" t="n">
        <v>24.04</v>
      </c>
      <c r="F257" t="n">
        <v>19.19</v>
      </c>
      <c r="G257" t="n">
        <v>23.02</v>
      </c>
      <c r="H257" t="n">
        <v>0.29</v>
      </c>
      <c r="I257" t="n">
        <v>50</v>
      </c>
      <c r="J257" t="n">
        <v>227.53</v>
      </c>
      <c r="K257" t="n">
        <v>56.94</v>
      </c>
      <c r="L257" t="n">
        <v>3.75</v>
      </c>
      <c r="M257" t="n">
        <v>48</v>
      </c>
      <c r="N257" t="n">
        <v>51.84</v>
      </c>
      <c r="O257" t="n">
        <v>28296.58</v>
      </c>
      <c r="P257" t="n">
        <v>251.91</v>
      </c>
      <c r="Q257" t="n">
        <v>3033.69</v>
      </c>
      <c r="R257" t="n">
        <v>107.12</v>
      </c>
      <c r="S257" t="n">
        <v>56.78</v>
      </c>
      <c r="T257" t="n">
        <v>23196.12</v>
      </c>
      <c r="U257" t="n">
        <v>0.53</v>
      </c>
      <c r="V257" t="n">
        <v>0.84</v>
      </c>
      <c r="W257" t="n">
        <v>2.73</v>
      </c>
      <c r="X257" t="n">
        <v>1.42</v>
      </c>
      <c r="Y257" t="n">
        <v>1</v>
      </c>
      <c r="Z257" t="n">
        <v>10</v>
      </c>
    </row>
    <row r="258">
      <c r="A258" t="n">
        <v>12</v>
      </c>
      <c r="B258" t="n">
        <v>115</v>
      </c>
      <c r="C258" t="inlineStr">
        <is>
          <t xml:space="preserve">CONCLUIDO	</t>
        </is>
      </c>
      <c r="D258" t="n">
        <v>4.2239</v>
      </c>
      <c r="E258" t="n">
        <v>23.68</v>
      </c>
      <c r="F258" t="n">
        <v>19.04</v>
      </c>
      <c r="G258" t="n">
        <v>25.39</v>
      </c>
      <c r="H258" t="n">
        <v>0.31</v>
      </c>
      <c r="I258" t="n">
        <v>45</v>
      </c>
      <c r="J258" t="n">
        <v>227.95</v>
      </c>
      <c r="K258" t="n">
        <v>56.94</v>
      </c>
      <c r="L258" t="n">
        <v>4</v>
      </c>
      <c r="M258" t="n">
        <v>43</v>
      </c>
      <c r="N258" t="n">
        <v>52.01</v>
      </c>
      <c r="O258" t="n">
        <v>28348.56</v>
      </c>
      <c r="P258" t="n">
        <v>245.68</v>
      </c>
      <c r="Q258" t="n">
        <v>3033.48</v>
      </c>
      <c r="R258" t="n">
        <v>102.58</v>
      </c>
      <c r="S258" t="n">
        <v>56.78</v>
      </c>
      <c r="T258" t="n">
        <v>20955.1</v>
      </c>
      <c r="U258" t="n">
        <v>0.55</v>
      </c>
      <c r="V258" t="n">
        <v>0.85</v>
      </c>
      <c r="W258" t="n">
        <v>2.72</v>
      </c>
      <c r="X258" t="n">
        <v>1.27</v>
      </c>
      <c r="Y258" t="n">
        <v>1</v>
      </c>
      <c r="Z258" t="n">
        <v>10</v>
      </c>
    </row>
    <row r="259">
      <c r="A259" t="n">
        <v>13</v>
      </c>
      <c r="B259" t="n">
        <v>115</v>
      </c>
      <c r="C259" t="inlineStr">
        <is>
          <t xml:space="preserve">CONCLUIDO	</t>
        </is>
      </c>
      <c r="D259" t="n">
        <v>4.2613</v>
      </c>
      <c r="E259" t="n">
        <v>23.47</v>
      </c>
      <c r="F259" t="n">
        <v>18.96</v>
      </c>
      <c r="G259" t="n">
        <v>27.09</v>
      </c>
      <c r="H259" t="n">
        <v>0.33</v>
      </c>
      <c r="I259" t="n">
        <v>42</v>
      </c>
      <c r="J259" t="n">
        <v>228.38</v>
      </c>
      <c r="K259" t="n">
        <v>56.94</v>
      </c>
      <c r="L259" t="n">
        <v>4.25</v>
      </c>
      <c r="M259" t="n">
        <v>40</v>
      </c>
      <c r="N259" t="n">
        <v>52.18</v>
      </c>
      <c r="O259" t="n">
        <v>28400.61</v>
      </c>
      <c r="P259" t="n">
        <v>240.59</v>
      </c>
      <c r="Q259" t="n">
        <v>3033.58</v>
      </c>
      <c r="R259" t="n">
        <v>99.53</v>
      </c>
      <c r="S259" t="n">
        <v>56.78</v>
      </c>
      <c r="T259" t="n">
        <v>19444.56</v>
      </c>
      <c r="U259" t="n">
        <v>0.57</v>
      </c>
      <c r="V259" t="n">
        <v>0.85</v>
      </c>
      <c r="W259" t="n">
        <v>2.73</v>
      </c>
      <c r="X259" t="n">
        <v>1.2</v>
      </c>
      <c r="Y259" t="n">
        <v>1</v>
      </c>
      <c r="Z259" t="n">
        <v>10</v>
      </c>
    </row>
    <row r="260">
      <c r="A260" t="n">
        <v>14</v>
      </c>
      <c r="B260" t="n">
        <v>115</v>
      </c>
      <c r="C260" t="inlineStr">
        <is>
          <t xml:space="preserve">CONCLUIDO	</t>
        </is>
      </c>
      <c r="D260" t="n">
        <v>4.3022</v>
      </c>
      <c r="E260" t="n">
        <v>23.24</v>
      </c>
      <c r="F260" t="n">
        <v>18.87</v>
      </c>
      <c r="G260" t="n">
        <v>29.03</v>
      </c>
      <c r="H260" t="n">
        <v>0.35</v>
      </c>
      <c r="I260" t="n">
        <v>39</v>
      </c>
      <c r="J260" t="n">
        <v>228.8</v>
      </c>
      <c r="K260" t="n">
        <v>56.94</v>
      </c>
      <c r="L260" t="n">
        <v>4.5</v>
      </c>
      <c r="M260" t="n">
        <v>37</v>
      </c>
      <c r="N260" t="n">
        <v>52.36</v>
      </c>
      <c r="O260" t="n">
        <v>28452.71</v>
      </c>
      <c r="P260" t="n">
        <v>235.42</v>
      </c>
      <c r="Q260" t="n">
        <v>3033.65</v>
      </c>
      <c r="R260" t="n">
        <v>96.72</v>
      </c>
      <c r="S260" t="n">
        <v>56.78</v>
      </c>
      <c r="T260" t="n">
        <v>18050.41</v>
      </c>
      <c r="U260" t="n">
        <v>0.59</v>
      </c>
      <c r="V260" t="n">
        <v>0.86</v>
      </c>
      <c r="W260" t="n">
        <v>2.72</v>
      </c>
      <c r="X260" t="n">
        <v>1.11</v>
      </c>
      <c r="Y260" t="n">
        <v>1</v>
      </c>
      <c r="Z260" t="n">
        <v>10</v>
      </c>
    </row>
    <row r="261">
      <c r="A261" t="n">
        <v>15</v>
      </c>
      <c r="B261" t="n">
        <v>115</v>
      </c>
      <c r="C261" t="inlineStr">
        <is>
          <t xml:space="preserve">CONCLUIDO	</t>
        </is>
      </c>
      <c r="D261" t="n">
        <v>4.3394</v>
      </c>
      <c r="E261" t="n">
        <v>23.04</v>
      </c>
      <c r="F261" t="n">
        <v>18.8</v>
      </c>
      <c r="G261" t="n">
        <v>31.34</v>
      </c>
      <c r="H261" t="n">
        <v>0.37</v>
      </c>
      <c r="I261" t="n">
        <v>36</v>
      </c>
      <c r="J261" t="n">
        <v>229.22</v>
      </c>
      <c r="K261" t="n">
        <v>56.94</v>
      </c>
      <c r="L261" t="n">
        <v>4.75</v>
      </c>
      <c r="M261" t="n">
        <v>34</v>
      </c>
      <c r="N261" t="n">
        <v>52.53</v>
      </c>
      <c r="O261" t="n">
        <v>28504.87</v>
      </c>
      <c r="P261" t="n">
        <v>230.9</v>
      </c>
      <c r="Q261" t="n">
        <v>3033.46</v>
      </c>
      <c r="R261" t="n">
        <v>94.62</v>
      </c>
      <c r="S261" t="n">
        <v>56.78</v>
      </c>
      <c r="T261" t="n">
        <v>17018.92</v>
      </c>
      <c r="U261" t="n">
        <v>0.6</v>
      </c>
      <c r="V261" t="n">
        <v>0.86</v>
      </c>
      <c r="W261" t="n">
        <v>2.72</v>
      </c>
      <c r="X261" t="n">
        <v>1.04</v>
      </c>
      <c r="Y261" t="n">
        <v>1</v>
      </c>
      <c r="Z261" t="n">
        <v>10</v>
      </c>
    </row>
    <row r="262">
      <c r="A262" t="n">
        <v>16</v>
      </c>
      <c r="B262" t="n">
        <v>115</v>
      </c>
      <c r="C262" t="inlineStr">
        <is>
          <t xml:space="preserve">CONCLUIDO	</t>
        </is>
      </c>
      <c r="D262" t="n">
        <v>4.3738</v>
      </c>
      <c r="E262" t="n">
        <v>22.86</v>
      </c>
      <c r="F262" t="n">
        <v>18.71</v>
      </c>
      <c r="G262" t="n">
        <v>33.02</v>
      </c>
      <c r="H262" t="n">
        <v>0.39</v>
      </c>
      <c r="I262" t="n">
        <v>34</v>
      </c>
      <c r="J262" t="n">
        <v>229.65</v>
      </c>
      <c r="K262" t="n">
        <v>56.94</v>
      </c>
      <c r="L262" t="n">
        <v>5</v>
      </c>
      <c r="M262" t="n">
        <v>31</v>
      </c>
      <c r="N262" t="n">
        <v>52.7</v>
      </c>
      <c r="O262" t="n">
        <v>28557.1</v>
      </c>
      <c r="P262" t="n">
        <v>226.75</v>
      </c>
      <c r="Q262" t="n">
        <v>3033.51</v>
      </c>
      <c r="R262" t="n">
        <v>91.5</v>
      </c>
      <c r="S262" t="n">
        <v>56.78</v>
      </c>
      <c r="T262" t="n">
        <v>15469.51</v>
      </c>
      <c r="U262" t="n">
        <v>0.62</v>
      </c>
      <c r="V262" t="n">
        <v>0.86</v>
      </c>
      <c r="W262" t="n">
        <v>2.71</v>
      </c>
      <c r="X262" t="n">
        <v>0.95</v>
      </c>
      <c r="Y262" t="n">
        <v>1</v>
      </c>
      <c r="Z262" t="n">
        <v>10</v>
      </c>
    </row>
    <row r="263">
      <c r="A263" t="n">
        <v>17</v>
      </c>
      <c r="B263" t="n">
        <v>115</v>
      </c>
      <c r="C263" t="inlineStr">
        <is>
          <t xml:space="preserve">CONCLUIDO	</t>
        </is>
      </c>
      <c r="D263" t="n">
        <v>4.3976</v>
      </c>
      <c r="E263" t="n">
        <v>22.74</v>
      </c>
      <c r="F263" t="n">
        <v>18.67</v>
      </c>
      <c r="G263" t="n">
        <v>35.01</v>
      </c>
      <c r="H263" t="n">
        <v>0.41</v>
      </c>
      <c r="I263" t="n">
        <v>32</v>
      </c>
      <c r="J263" t="n">
        <v>230.07</v>
      </c>
      <c r="K263" t="n">
        <v>56.94</v>
      </c>
      <c r="L263" t="n">
        <v>5.25</v>
      </c>
      <c r="M263" t="n">
        <v>27</v>
      </c>
      <c r="N263" t="n">
        <v>52.88</v>
      </c>
      <c r="O263" t="n">
        <v>28609.38</v>
      </c>
      <c r="P263" t="n">
        <v>221.4</v>
      </c>
      <c r="Q263" t="n">
        <v>3033.55</v>
      </c>
      <c r="R263" t="n">
        <v>90.04000000000001</v>
      </c>
      <c r="S263" t="n">
        <v>56.78</v>
      </c>
      <c r="T263" t="n">
        <v>14749.24</v>
      </c>
      <c r="U263" t="n">
        <v>0.63</v>
      </c>
      <c r="V263" t="n">
        <v>0.86</v>
      </c>
      <c r="W263" t="n">
        <v>2.72</v>
      </c>
      <c r="X263" t="n">
        <v>0.91</v>
      </c>
      <c r="Y263" t="n">
        <v>1</v>
      </c>
      <c r="Z263" t="n">
        <v>10</v>
      </c>
    </row>
    <row r="264">
      <c r="A264" t="n">
        <v>18</v>
      </c>
      <c r="B264" t="n">
        <v>115</v>
      </c>
      <c r="C264" t="inlineStr">
        <is>
          <t xml:space="preserve">CONCLUIDO	</t>
        </is>
      </c>
      <c r="D264" t="n">
        <v>4.4243</v>
      </c>
      <c r="E264" t="n">
        <v>22.6</v>
      </c>
      <c r="F264" t="n">
        <v>18.62</v>
      </c>
      <c r="G264" t="n">
        <v>37.25</v>
      </c>
      <c r="H264" t="n">
        <v>0.42</v>
      </c>
      <c r="I264" t="n">
        <v>30</v>
      </c>
      <c r="J264" t="n">
        <v>230.49</v>
      </c>
      <c r="K264" t="n">
        <v>56.94</v>
      </c>
      <c r="L264" t="n">
        <v>5.5</v>
      </c>
      <c r="M264" t="n">
        <v>23</v>
      </c>
      <c r="N264" t="n">
        <v>53.05</v>
      </c>
      <c r="O264" t="n">
        <v>28661.73</v>
      </c>
      <c r="P264" t="n">
        <v>218.34</v>
      </c>
      <c r="Q264" t="n">
        <v>3033.45</v>
      </c>
      <c r="R264" t="n">
        <v>88.69</v>
      </c>
      <c r="S264" t="n">
        <v>56.78</v>
      </c>
      <c r="T264" t="n">
        <v>14082.95</v>
      </c>
      <c r="U264" t="n">
        <v>0.64</v>
      </c>
      <c r="V264" t="n">
        <v>0.87</v>
      </c>
      <c r="W264" t="n">
        <v>2.71</v>
      </c>
      <c r="X264" t="n">
        <v>0.86</v>
      </c>
      <c r="Y264" t="n">
        <v>1</v>
      </c>
      <c r="Z264" t="n">
        <v>10</v>
      </c>
    </row>
    <row r="265">
      <c r="A265" t="n">
        <v>19</v>
      </c>
      <c r="B265" t="n">
        <v>115</v>
      </c>
      <c r="C265" t="inlineStr">
        <is>
          <t xml:space="preserve">CONCLUIDO	</t>
        </is>
      </c>
      <c r="D265" t="n">
        <v>4.4383</v>
      </c>
      <c r="E265" t="n">
        <v>22.53</v>
      </c>
      <c r="F265" t="n">
        <v>18.6</v>
      </c>
      <c r="G265" t="n">
        <v>38.48</v>
      </c>
      <c r="H265" t="n">
        <v>0.44</v>
      </c>
      <c r="I265" t="n">
        <v>29</v>
      </c>
      <c r="J265" t="n">
        <v>230.92</v>
      </c>
      <c r="K265" t="n">
        <v>56.94</v>
      </c>
      <c r="L265" t="n">
        <v>5.75</v>
      </c>
      <c r="M265" t="n">
        <v>10</v>
      </c>
      <c r="N265" t="n">
        <v>53.23</v>
      </c>
      <c r="O265" t="n">
        <v>28714.14</v>
      </c>
      <c r="P265" t="n">
        <v>215</v>
      </c>
      <c r="Q265" t="n">
        <v>3033.48</v>
      </c>
      <c r="R265" t="n">
        <v>87.31999999999999</v>
      </c>
      <c r="S265" t="n">
        <v>56.78</v>
      </c>
      <c r="T265" t="n">
        <v>13400.51</v>
      </c>
      <c r="U265" t="n">
        <v>0.65</v>
      </c>
      <c r="V265" t="n">
        <v>0.87</v>
      </c>
      <c r="W265" t="n">
        <v>2.72</v>
      </c>
      <c r="X265" t="n">
        <v>0.83</v>
      </c>
      <c r="Y265" t="n">
        <v>1</v>
      </c>
      <c r="Z265" t="n">
        <v>10</v>
      </c>
    </row>
    <row r="266">
      <c r="A266" t="n">
        <v>20</v>
      </c>
      <c r="B266" t="n">
        <v>115</v>
      </c>
      <c r="C266" t="inlineStr">
        <is>
          <t xml:space="preserve">CONCLUIDO	</t>
        </is>
      </c>
      <c r="D266" t="n">
        <v>4.4515</v>
      </c>
      <c r="E266" t="n">
        <v>22.46</v>
      </c>
      <c r="F266" t="n">
        <v>18.57</v>
      </c>
      <c r="G266" t="n">
        <v>39.8</v>
      </c>
      <c r="H266" t="n">
        <v>0.46</v>
      </c>
      <c r="I266" t="n">
        <v>28</v>
      </c>
      <c r="J266" t="n">
        <v>231.34</v>
      </c>
      <c r="K266" t="n">
        <v>56.94</v>
      </c>
      <c r="L266" t="n">
        <v>6</v>
      </c>
      <c r="M266" t="n">
        <v>4</v>
      </c>
      <c r="N266" t="n">
        <v>53.4</v>
      </c>
      <c r="O266" t="n">
        <v>28766.61</v>
      </c>
      <c r="P266" t="n">
        <v>213.72</v>
      </c>
      <c r="Q266" t="n">
        <v>3033.6</v>
      </c>
      <c r="R266" t="n">
        <v>86.31999999999999</v>
      </c>
      <c r="S266" t="n">
        <v>56.78</v>
      </c>
      <c r="T266" t="n">
        <v>12908.23</v>
      </c>
      <c r="U266" t="n">
        <v>0.66</v>
      </c>
      <c r="V266" t="n">
        <v>0.87</v>
      </c>
      <c r="W266" t="n">
        <v>2.73</v>
      </c>
      <c r="X266" t="n">
        <v>0.8100000000000001</v>
      </c>
      <c r="Y266" t="n">
        <v>1</v>
      </c>
      <c r="Z266" t="n">
        <v>10</v>
      </c>
    </row>
    <row r="267">
      <c r="A267" t="n">
        <v>21</v>
      </c>
      <c r="B267" t="n">
        <v>115</v>
      </c>
      <c r="C267" t="inlineStr">
        <is>
          <t xml:space="preserve">CONCLUIDO	</t>
        </is>
      </c>
      <c r="D267" t="n">
        <v>4.4505</v>
      </c>
      <c r="E267" t="n">
        <v>22.47</v>
      </c>
      <c r="F267" t="n">
        <v>18.58</v>
      </c>
      <c r="G267" t="n">
        <v>39.81</v>
      </c>
      <c r="H267" t="n">
        <v>0.48</v>
      </c>
      <c r="I267" t="n">
        <v>28</v>
      </c>
      <c r="J267" t="n">
        <v>231.77</v>
      </c>
      <c r="K267" t="n">
        <v>56.94</v>
      </c>
      <c r="L267" t="n">
        <v>6.25</v>
      </c>
      <c r="M267" t="n">
        <v>0</v>
      </c>
      <c r="N267" t="n">
        <v>53.58</v>
      </c>
      <c r="O267" t="n">
        <v>28819.14</v>
      </c>
      <c r="P267" t="n">
        <v>213.53</v>
      </c>
      <c r="Q267" t="n">
        <v>3033.45</v>
      </c>
      <c r="R267" t="n">
        <v>86.29000000000001</v>
      </c>
      <c r="S267" t="n">
        <v>56.78</v>
      </c>
      <c r="T267" t="n">
        <v>12891.83</v>
      </c>
      <c r="U267" t="n">
        <v>0.66</v>
      </c>
      <c r="V267" t="n">
        <v>0.87</v>
      </c>
      <c r="W267" t="n">
        <v>2.73</v>
      </c>
      <c r="X267" t="n">
        <v>0.8100000000000001</v>
      </c>
      <c r="Y267" t="n">
        <v>1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4.1201</v>
      </c>
      <c r="E268" t="n">
        <v>24.27</v>
      </c>
      <c r="F268" t="n">
        <v>20.67</v>
      </c>
      <c r="G268" t="n">
        <v>12.53</v>
      </c>
      <c r="H268" t="n">
        <v>0.22</v>
      </c>
      <c r="I268" t="n">
        <v>99</v>
      </c>
      <c r="J268" t="n">
        <v>80.84</v>
      </c>
      <c r="K268" t="n">
        <v>35.1</v>
      </c>
      <c r="L268" t="n">
        <v>1</v>
      </c>
      <c r="M268" t="n">
        <v>59</v>
      </c>
      <c r="N268" t="n">
        <v>9.74</v>
      </c>
      <c r="O268" t="n">
        <v>10204.21</v>
      </c>
      <c r="P268" t="n">
        <v>132</v>
      </c>
      <c r="Q268" t="n">
        <v>3034.02</v>
      </c>
      <c r="R268" t="n">
        <v>153.87</v>
      </c>
      <c r="S268" t="n">
        <v>56.78</v>
      </c>
      <c r="T268" t="n">
        <v>46327.16</v>
      </c>
      <c r="U268" t="n">
        <v>0.37</v>
      </c>
      <c r="V268" t="n">
        <v>0.78</v>
      </c>
      <c r="W268" t="n">
        <v>2.87</v>
      </c>
      <c r="X268" t="n">
        <v>2.91</v>
      </c>
      <c r="Y268" t="n">
        <v>1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4.2084</v>
      </c>
      <c r="E269" t="n">
        <v>23.76</v>
      </c>
      <c r="F269" t="n">
        <v>20.35</v>
      </c>
      <c r="G269" t="n">
        <v>13.88</v>
      </c>
      <c r="H269" t="n">
        <v>0.27</v>
      </c>
      <c r="I269" t="n">
        <v>88</v>
      </c>
      <c r="J269" t="n">
        <v>81.14</v>
      </c>
      <c r="K269" t="n">
        <v>35.1</v>
      </c>
      <c r="L269" t="n">
        <v>1.25</v>
      </c>
      <c r="M269" t="n">
        <v>5</v>
      </c>
      <c r="N269" t="n">
        <v>9.789999999999999</v>
      </c>
      <c r="O269" t="n">
        <v>10241.25</v>
      </c>
      <c r="P269" t="n">
        <v>125.97</v>
      </c>
      <c r="Q269" t="n">
        <v>3034.25</v>
      </c>
      <c r="R269" t="n">
        <v>142.02</v>
      </c>
      <c r="S269" t="n">
        <v>56.78</v>
      </c>
      <c r="T269" t="n">
        <v>40458.11</v>
      </c>
      <c r="U269" t="n">
        <v>0.4</v>
      </c>
      <c r="V269" t="n">
        <v>0.79</v>
      </c>
      <c r="W269" t="n">
        <v>2.89</v>
      </c>
      <c r="X269" t="n">
        <v>2.59</v>
      </c>
      <c r="Y269" t="n">
        <v>1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4.2052</v>
      </c>
      <c r="E270" t="n">
        <v>23.78</v>
      </c>
      <c r="F270" t="n">
        <v>20.37</v>
      </c>
      <c r="G270" t="n">
        <v>13.89</v>
      </c>
      <c r="H270" t="n">
        <v>0.32</v>
      </c>
      <c r="I270" t="n">
        <v>88</v>
      </c>
      <c r="J270" t="n">
        <v>81.44</v>
      </c>
      <c r="K270" t="n">
        <v>35.1</v>
      </c>
      <c r="L270" t="n">
        <v>1.5</v>
      </c>
      <c r="M270" t="n">
        <v>0</v>
      </c>
      <c r="N270" t="n">
        <v>9.84</v>
      </c>
      <c r="O270" t="n">
        <v>10278.32</v>
      </c>
      <c r="P270" t="n">
        <v>126.55</v>
      </c>
      <c r="Q270" t="n">
        <v>3034.31</v>
      </c>
      <c r="R270" t="n">
        <v>142.13</v>
      </c>
      <c r="S270" t="n">
        <v>56.78</v>
      </c>
      <c r="T270" t="n">
        <v>40512.91</v>
      </c>
      <c r="U270" t="n">
        <v>0.4</v>
      </c>
      <c r="V270" t="n">
        <v>0.79</v>
      </c>
      <c r="W270" t="n">
        <v>2.9</v>
      </c>
      <c r="X270" t="n">
        <v>2.6</v>
      </c>
      <c r="Y270" t="n">
        <v>1</v>
      </c>
      <c r="Z270" t="n">
        <v>10</v>
      </c>
    </row>
    <row r="271">
      <c r="A271" t="n">
        <v>0</v>
      </c>
      <c r="B271" t="n">
        <v>50</v>
      </c>
      <c r="C271" t="inlineStr">
        <is>
          <t xml:space="preserve">CONCLUIDO	</t>
        </is>
      </c>
      <c r="D271" t="n">
        <v>3.7442</v>
      </c>
      <c r="E271" t="n">
        <v>26.71</v>
      </c>
      <c r="F271" t="n">
        <v>21.69</v>
      </c>
      <c r="G271" t="n">
        <v>9.710000000000001</v>
      </c>
      <c r="H271" t="n">
        <v>0.16</v>
      </c>
      <c r="I271" t="n">
        <v>134</v>
      </c>
      <c r="J271" t="n">
        <v>107.41</v>
      </c>
      <c r="K271" t="n">
        <v>41.65</v>
      </c>
      <c r="L271" t="n">
        <v>1</v>
      </c>
      <c r="M271" t="n">
        <v>132</v>
      </c>
      <c r="N271" t="n">
        <v>14.77</v>
      </c>
      <c r="O271" t="n">
        <v>13481.73</v>
      </c>
      <c r="P271" t="n">
        <v>184.3</v>
      </c>
      <c r="Q271" t="n">
        <v>3034.03</v>
      </c>
      <c r="R271" t="n">
        <v>188.57</v>
      </c>
      <c r="S271" t="n">
        <v>56.78</v>
      </c>
      <c r="T271" t="n">
        <v>63503.17</v>
      </c>
      <c r="U271" t="n">
        <v>0.3</v>
      </c>
      <c r="V271" t="n">
        <v>0.74</v>
      </c>
      <c r="W271" t="n">
        <v>2.89</v>
      </c>
      <c r="X271" t="n">
        <v>3.93</v>
      </c>
      <c r="Y271" t="n">
        <v>1</v>
      </c>
      <c r="Z271" t="n">
        <v>10</v>
      </c>
    </row>
    <row r="272">
      <c r="A272" t="n">
        <v>1</v>
      </c>
      <c r="B272" t="n">
        <v>50</v>
      </c>
      <c r="C272" t="inlineStr">
        <is>
          <t xml:space="preserve">CONCLUIDO	</t>
        </is>
      </c>
      <c r="D272" t="n">
        <v>4.0366</v>
      </c>
      <c r="E272" t="n">
        <v>24.77</v>
      </c>
      <c r="F272" t="n">
        <v>20.58</v>
      </c>
      <c r="G272" t="n">
        <v>12.73</v>
      </c>
      <c r="H272" t="n">
        <v>0.2</v>
      </c>
      <c r="I272" t="n">
        <v>97</v>
      </c>
      <c r="J272" t="n">
        <v>107.73</v>
      </c>
      <c r="K272" t="n">
        <v>41.65</v>
      </c>
      <c r="L272" t="n">
        <v>1.25</v>
      </c>
      <c r="M272" t="n">
        <v>94</v>
      </c>
      <c r="N272" t="n">
        <v>14.83</v>
      </c>
      <c r="O272" t="n">
        <v>13520.81</v>
      </c>
      <c r="P272" t="n">
        <v>166.67</v>
      </c>
      <c r="Q272" t="n">
        <v>3033.95</v>
      </c>
      <c r="R272" t="n">
        <v>152.69</v>
      </c>
      <c r="S272" t="n">
        <v>56.78</v>
      </c>
      <c r="T272" t="n">
        <v>45748.77</v>
      </c>
      <c r="U272" t="n">
        <v>0.37</v>
      </c>
      <c r="V272" t="n">
        <v>0.78</v>
      </c>
      <c r="W272" t="n">
        <v>2.81</v>
      </c>
      <c r="X272" t="n">
        <v>2.81</v>
      </c>
      <c r="Y272" t="n">
        <v>1</v>
      </c>
      <c r="Z272" t="n">
        <v>10</v>
      </c>
    </row>
    <row r="273">
      <c r="A273" t="n">
        <v>2</v>
      </c>
      <c r="B273" t="n">
        <v>50</v>
      </c>
      <c r="C273" t="inlineStr">
        <is>
          <t xml:space="preserve">CONCLUIDO	</t>
        </is>
      </c>
      <c r="D273" t="n">
        <v>4.2328</v>
      </c>
      <c r="E273" t="n">
        <v>23.63</v>
      </c>
      <c r="F273" t="n">
        <v>19.92</v>
      </c>
      <c r="G273" t="n">
        <v>15.94</v>
      </c>
      <c r="H273" t="n">
        <v>0.24</v>
      </c>
      <c r="I273" t="n">
        <v>75</v>
      </c>
      <c r="J273" t="n">
        <v>108.05</v>
      </c>
      <c r="K273" t="n">
        <v>41.65</v>
      </c>
      <c r="L273" t="n">
        <v>1.5</v>
      </c>
      <c r="M273" t="n">
        <v>63</v>
      </c>
      <c r="N273" t="n">
        <v>14.9</v>
      </c>
      <c r="O273" t="n">
        <v>13559.91</v>
      </c>
      <c r="P273" t="n">
        <v>153.33</v>
      </c>
      <c r="Q273" t="n">
        <v>3033.78</v>
      </c>
      <c r="R273" t="n">
        <v>130.86</v>
      </c>
      <c r="S273" t="n">
        <v>56.78</v>
      </c>
      <c r="T273" t="n">
        <v>34942.56</v>
      </c>
      <c r="U273" t="n">
        <v>0.43</v>
      </c>
      <c r="V273" t="n">
        <v>0.8100000000000001</v>
      </c>
      <c r="W273" t="n">
        <v>2.78</v>
      </c>
      <c r="X273" t="n">
        <v>2.16</v>
      </c>
      <c r="Y273" t="n">
        <v>1</v>
      </c>
      <c r="Z273" t="n">
        <v>10</v>
      </c>
    </row>
    <row r="274">
      <c r="A274" t="n">
        <v>3</v>
      </c>
      <c r="B274" t="n">
        <v>50</v>
      </c>
      <c r="C274" t="inlineStr">
        <is>
          <t xml:space="preserve">CONCLUIDO	</t>
        </is>
      </c>
      <c r="D274" t="n">
        <v>4.3232</v>
      </c>
      <c r="E274" t="n">
        <v>23.13</v>
      </c>
      <c r="F274" t="n">
        <v>19.65</v>
      </c>
      <c r="G274" t="n">
        <v>18.14</v>
      </c>
      <c r="H274" t="n">
        <v>0.28</v>
      </c>
      <c r="I274" t="n">
        <v>65</v>
      </c>
      <c r="J274" t="n">
        <v>108.37</v>
      </c>
      <c r="K274" t="n">
        <v>41.65</v>
      </c>
      <c r="L274" t="n">
        <v>1.75</v>
      </c>
      <c r="M274" t="n">
        <v>27</v>
      </c>
      <c r="N274" t="n">
        <v>14.97</v>
      </c>
      <c r="O274" t="n">
        <v>13599.17</v>
      </c>
      <c r="P274" t="n">
        <v>146.01</v>
      </c>
      <c r="Q274" t="n">
        <v>3034.17</v>
      </c>
      <c r="R274" t="n">
        <v>120.92</v>
      </c>
      <c r="S274" t="n">
        <v>56.78</v>
      </c>
      <c r="T274" t="n">
        <v>30021.23</v>
      </c>
      <c r="U274" t="n">
        <v>0.47</v>
      </c>
      <c r="V274" t="n">
        <v>0.82</v>
      </c>
      <c r="W274" t="n">
        <v>2.8</v>
      </c>
      <c r="X274" t="n">
        <v>1.88</v>
      </c>
      <c r="Y274" t="n">
        <v>1</v>
      </c>
      <c r="Z274" t="n">
        <v>10</v>
      </c>
    </row>
    <row r="275">
      <c r="A275" t="n">
        <v>4</v>
      </c>
      <c r="B275" t="n">
        <v>50</v>
      </c>
      <c r="C275" t="inlineStr">
        <is>
          <t xml:space="preserve">CONCLUIDO	</t>
        </is>
      </c>
      <c r="D275" t="n">
        <v>4.3476</v>
      </c>
      <c r="E275" t="n">
        <v>23</v>
      </c>
      <c r="F275" t="n">
        <v>19.59</v>
      </c>
      <c r="G275" t="n">
        <v>18.96</v>
      </c>
      <c r="H275" t="n">
        <v>0.32</v>
      </c>
      <c r="I275" t="n">
        <v>62</v>
      </c>
      <c r="J275" t="n">
        <v>108.68</v>
      </c>
      <c r="K275" t="n">
        <v>41.65</v>
      </c>
      <c r="L275" t="n">
        <v>2</v>
      </c>
      <c r="M275" t="n">
        <v>1</v>
      </c>
      <c r="N275" t="n">
        <v>15.03</v>
      </c>
      <c r="O275" t="n">
        <v>13638.32</v>
      </c>
      <c r="P275" t="n">
        <v>143.98</v>
      </c>
      <c r="Q275" t="n">
        <v>3034.38</v>
      </c>
      <c r="R275" t="n">
        <v>117.45</v>
      </c>
      <c r="S275" t="n">
        <v>56.78</v>
      </c>
      <c r="T275" t="n">
        <v>28302.85</v>
      </c>
      <c r="U275" t="n">
        <v>0.48</v>
      </c>
      <c r="V275" t="n">
        <v>0.82</v>
      </c>
      <c r="W275" t="n">
        <v>2.84</v>
      </c>
      <c r="X275" t="n">
        <v>1.82</v>
      </c>
      <c r="Y275" t="n">
        <v>1</v>
      </c>
      <c r="Z275" t="n">
        <v>10</v>
      </c>
    </row>
    <row r="276">
      <c r="A276" t="n">
        <v>5</v>
      </c>
      <c r="B276" t="n">
        <v>50</v>
      </c>
      <c r="C276" t="inlineStr">
        <is>
          <t xml:space="preserve">CONCLUIDO	</t>
        </is>
      </c>
      <c r="D276" t="n">
        <v>4.3473</v>
      </c>
      <c r="E276" t="n">
        <v>23</v>
      </c>
      <c r="F276" t="n">
        <v>19.59</v>
      </c>
      <c r="G276" t="n">
        <v>18.96</v>
      </c>
      <c r="H276" t="n">
        <v>0.36</v>
      </c>
      <c r="I276" t="n">
        <v>62</v>
      </c>
      <c r="J276" t="n">
        <v>109</v>
      </c>
      <c r="K276" t="n">
        <v>41.65</v>
      </c>
      <c r="L276" t="n">
        <v>2.25</v>
      </c>
      <c r="M276" t="n">
        <v>0</v>
      </c>
      <c r="N276" t="n">
        <v>15.1</v>
      </c>
      <c r="O276" t="n">
        <v>13677.51</v>
      </c>
      <c r="P276" t="n">
        <v>144.37</v>
      </c>
      <c r="Q276" t="n">
        <v>3034.32</v>
      </c>
      <c r="R276" t="n">
        <v>117.52</v>
      </c>
      <c r="S276" t="n">
        <v>56.78</v>
      </c>
      <c r="T276" t="n">
        <v>28337.95</v>
      </c>
      <c r="U276" t="n">
        <v>0.48</v>
      </c>
      <c r="V276" t="n">
        <v>0.82</v>
      </c>
      <c r="W276" t="n">
        <v>2.83</v>
      </c>
      <c r="X276" t="n">
        <v>1.82</v>
      </c>
      <c r="Y276" t="n">
        <v>1</v>
      </c>
      <c r="Z276" t="n">
        <v>10</v>
      </c>
    </row>
    <row r="277">
      <c r="A277" t="n">
        <v>0</v>
      </c>
      <c r="B277" t="n">
        <v>25</v>
      </c>
      <c r="C277" t="inlineStr">
        <is>
          <t xml:space="preserve">CONCLUIDO	</t>
        </is>
      </c>
      <c r="D277" t="n">
        <v>4.012</v>
      </c>
      <c r="E277" t="n">
        <v>24.92</v>
      </c>
      <c r="F277" t="n">
        <v>21.42</v>
      </c>
      <c r="G277" t="n">
        <v>10.45</v>
      </c>
      <c r="H277" t="n">
        <v>0.28</v>
      </c>
      <c r="I277" t="n">
        <v>123</v>
      </c>
      <c r="J277" t="n">
        <v>61.76</v>
      </c>
      <c r="K277" t="n">
        <v>28.92</v>
      </c>
      <c r="L277" t="n">
        <v>1</v>
      </c>
      <c r="M277" t="n">
        <v>0</v>
      </c>
      <c r="N277" t="n">
        <v>6.84</v>
      </c>
      <c r="O277" t="n">
        <v>7851.41</v>
      </c>
      <c r="P277" t="n">
        <v>112.52</v>
      </c>
      <c r="Q277" t="n">
        <v>3034.28</v>
      </c>
      <c r="R277" t="n">
        <v>174.14</v>
      </c>
      <c r="S277" t="n">
        <v>56.78</v>
      </c>
      <c r="T277" t="n">
        <v>56343.17</v>
      </c>
      <c r="U277" t="n">
        <v>0.33</v>
      </c>
      <c r="V277" t="n">
        <v>0.75</v>
      </c>
      <c r="W277" t="n">
        <v>3.02</v>
      </c>
      <c r="X277" t="n">
        <v>3.65</v>
      </c>
      <c r="Y277" t="n">
        <v>1</v>
      </c>
      <c r="Z277" t="n">
        <v>10</v>
      </c>
    </row>
    <row r="278">
      <c r="A278" t="n">
        <v>0</v>
      </c>
      <c r="B278" t="n">
        <v>85</v>
      </c>
      <c r="C278" t="inlineStr">
        <is>
          <t xml:space="preserve">CONCLUIDO	</t>
        </is>
      </c>
      <c r="D278" t="n">
        <v>2.9631</v>
      </c>
      <c r="E278" t="n">
        <v>33.75</v>
      </c>
      <c r="F278" t="n">
        <v>24.12</v>
      </c>
      <c r="G278" t="n">
        <v>6.76</v>
      </c>
      <c r="H278" t="n">
        <v>0.11</v>
      </c>
      <c r="I278" t="n">
        <v>214</v>
      </c>
      <c r="J278" t="n">
        <v>167.88</v>
      </c>
      <c r="K278" t="n">
        <v>51.39</v>
      </c>
      <c r="L278" t="n">
        <v>1</v>
      </c>
      <c r="M278" t="n">
        <v>212</v>
      </c>
      <c r="N278" t="n">
        <v>30.49</v>
      </c>
      <c r="O278" t="n">
        <v>20939.59</v>
      </c>
      <c r="P278" t="n">
        <v>294.44</v>
      </c>
      <c r="Q278" t="n">
        <v>3035.01</v>
      </c>
      <c r="R278" t="n">
        <v>268.35</v>
      </c>
      <c r="S278" t="n">
        <v>56.78</v>
      </c>
      <c r="T278" t="n">
        <v>102993.75</v>
      </c>
      <c r="U278" t="n">
        <v>0.21</v>
      </c>
      <c r="V278" t="n">
        <v>0.67</v>
      </c>
      <c r="W278" t="n">
        <v>3</v>
      </c>
      <c r="X278" t="n">
        <v>6.35</v>
      </c>
      <c r="Y278" t="n">
        <v>1</v>
      </c>
      <c r="Z278" t="n">
        <v>10</v>
      </c>
    </row>
    <row r="279">
      <c r="A279" t="n">
        <v>1</v>
      </c>
      <c r="B279" t="n">
        <v>85</v>
      </c>
      <c r="C279" t="inlineStr">
        <is>
          <t xml:space="preserve">CONCLUIDO	</t>
        </is>
      </c>
      <c r="D279" t="n">
        <v>3.3411</v>
      </c>
      <c r="E279" t="n">
        <v>29.93</v>
      </c>
      <c r="F279" t="n">
        <v>22.3</v>
      </c>
      <c r="G279" t="n">
        <v>8.630000000000001</v>
      </c>
      <c r="H279" t="n">
        <v>0.13</v>
      </c>
      <c r="I279" t="n">
        <v>155</v>
      </c>
      <c r="J279" t="n">
        <v>168.25</v>
      </c>
      <c r="K279" t="n">
        <v>51.39</v>
      </c>
      <c r="L279" t="n">
        <v>1.25</v>
      </c>
      <c r="M279" t="n">
        <v>153</v>
      </c>
      <c r="N279" t="n">
        <v>30.6</v>
      </c>
      <c r="O279" t="n">
        <v>20984.25</v>
      </c>
      <c r="P279" t="n">
        <v>267.48</v>
      </c>
      <c r="Q279" t="n">
        <v>3034.43</v>
      </c>
      <c r="R279" t="n">
        <v>208.95</v>
      </c>
      <c r="S279" t="n">
        <v>56.78</v>
      </c>
      <c r="T279" t="n">
        <v>73587.78999999999</v>
      </c>
      <c r="U279" t="n">
        <v>0.27</v>
      </c>
      <c r="V279" t="n">
        <v>0.72</v>
      </c>
      <c r="W279" t="n">
        <v>2.91</v>
      </c>
      <c r="X279" t="n">
        <v>4.54</v>
      </c>
      <c r="Y279" t="n">
        <v>1</v>
      </c>
      <c r="Z279" t="n">
        <v>10</v>
      </c>
    </row>
    <row r="280">
      <c r="A280" t="n">
        <v>2</v>
      </c>
      <c r="B280" t="n">
        <v>85</v>
      </c>
      <c r="C280" t="inlineStr">
        <is>
          <t xml:space="preserve">CONCLUIDO	</t>
        </is>
      </c>
      <c r="D280" t="n">
        <v>3.5941</v>
      </c>
      <c r="E280" t="n">
        <v>27.82</v>
      </c>
      <c r="F280" t="n">
        <v>21.32</v>
      </c>
      <c r="G280" t="n">
        <v>10.48</v>
      </c>
      <c r="H280" t="n">
        <v>0.16</v>
      </c>
      <c r="I280" t="n">
        <v>122</v>
      </c>
      <c r="J280" t="n">
        <v>168.61</v>
      </c>
      <c r="K280" t="n">
        <v>51.39</v>
      </c>
      <c r="L280" t="n">
        <v>1.5</v>
      </c>
      <c r="M280" t="n">
        <v>120</v>
      </c>
      <c r="N280" t="n">
        <v>30.71</v>
      </c>
      <c r="O280" t="n">
        <v>21028.94</v>
      </c>
      <c r="P280" t="n">
        <v>251.21</v>
      </c>
      <c r="Q280" t="n">
        <v>3033.88</v>
      </c>
      <c r="R280" t="n">
        <v>176.32</v>
      </c>
      <c r="S280" t="n">
        <v>56.78</v>
      </c>
      <c r="T280" t="n">
        <v>57438.19</v>
      </c>
      <c r="U280" t="n">
        <v>0.32</v>
      </c>
      <c r="V280" t="n">
        <v>0.76</v>
      </c>
      <c r="W280" t="n">
        <v>2.86</v>
      </c>
      <c r="X280" t="n">
        <v>3.55</v>
      </c>
      <c r="Y280" t="n">
        <v>1</v>
      </c>
      <c r="Z280" t="n">
        <v>10</v>
      </c>
    </row>
    <row r="281">
      <c r="A281" t="n">
        <v>3</v>
      </c>
      <c r="B281" t="n">
        <v>85</v>
      </c>
      <c r="C281" t="inlineStr">
        <is>
          <t xml:space="preserve">CONCLUIDO	</t>
        </is>
      </c>
      <c r="D281" t="n">
        <v>3.7939</v>
      </c>
      <c r="E281" t="n">
        <v>26.36</v>
      </c>
      <c r="F281" t="n">
        <v>20.63</v>
      </c>
      <c r="G281" t="n">
        <v>12.5</v>
      </c>
      <c r="H281" t="n">
        <v>0.18</v>
      </c>
      <c r="I281" t="n">
        <v>99</v>
      </c>
      <c r="J281" t="n">
        <v>168.97</v>
      </c>
      <c r="K281" t="n">
        <v>51.39</v>
      </c>
      <c r="L281" t="n">
        <v>1.75</v>
      </c>
      <c r="M281" t="n">
        <v>97</v>
      </c>
      <c r="N281" t="n">
        <v>30.83</v>
      </c>
      <c r="O281" t="n">
        <v>21073.68</v>
      </c>
      <c r="P281" t="n">
        <v>238.07</v>
      </c>
      <c r="Q281" t="n">
        <v>3033.82</v>
      </c>
      <c r="R281" t="n">
        <v>154.19</v>
      </c>
      <c r="S281" t="n">
        <v>56.78</v>
      </c>
      <c r="T281" t="n">
        <v>46485.62</v>
      </c>
      <c r="U281" t="n">
        <v>0.37</v>
      </c>
      <c r="V281" t="n">
        <v>0.78</v>
      </c>
      <c r="W281" t="n">
        <v>2.81</v>
      </c>
      <c r="X281" t="n">
        <v>2.86</v>
      </c>
      <c r="Y281" t="n">
        <v>1</v>
      </c>
      <c r="Z281" t="n">
        <v>10</v>
      </c>
    </row>
    <row r="282">
      <c r="A282" t="n">
        <v>4</v>
      </c>
      <c r="B282" t="n">
        <v>85</v>
      </c>
      <c r="C282" t="inlineStr">
        <is>
          <t xml:space="preserve">CONCLUIDO	</t>
        </is>
      </c>
      <c r="D282" t="n">
        <v>3.947</v>
      </c>
      <c r="E282" t="n">
        <v>25.34</v>
      </c>
      <c r="F282" t="n">
        <v>20.15</v>
      </c>
      <c r="G282" t="n">
        <v>14.57</v>
      </c>
      <c r="H282" t="n">
        <v>0.21</v>
      </c>
      <c r="I282" t="n">
        <v>83</v>
      </c>
      <c r="J282" t="n">
        <v>169.33</v>
      </c>
      <c r="K282" t="n">
        <v>51.39</v>
      </c>
      <c r="L282" t="n">
        <v>2</v>
      </c>
      <c r="M282" t="n">
        <v>81</v>
      </c>
      <c r="N282" t="n">
        <v>30.94</v>
      </c>
      <c r="O282" t="n">
        <v>21118.46</v>
      </c>
      <c r="P282" t="n">
        <v>227.69</v>
      </c>
      <c r="Q282" t="n">
        <v>3033.87</v>
      </c>
      <c r="R282" t="n">
        <v>138.29</v>
      </c>
      <c r="S282" t="n">
        <v>56.78</v>
      </c>
      <c r="T282" t="n">
        <v>38618.15</v>
      </c>
      <c r="U282" t="n">
        <v>0.41</v>
      </c>
      <c r="V282" t="n">
        <v>0.8</v>
      </c>
      <c r="W282" t="n">
        <v>2.79</v>
      </c>
      <c r="X282" t="n">
        <v>2.38</v>
      </c>
      <c r="Y282" t="n">
        <v>1</v>
      </c>
      <c r="Z282" t="n">
        <v>10</v>
      </c>
    </row>
    <row r="283">
      <c r="A283" t="n">
        <v>5</v>
      </c>
      <c r="B283" t="n">
        <v>85</v>
      </c>
      <c r="C283" t="inlineStr">
        <is>
          <t xml:space="preserve">CONCLUIDO	</t>
        </is>
      </c>
      <c r="D283" t="n">
        <v>4.0714</v>
      </c>
      <c r="E283" t="n">
        <v>24.56</v>
      </c>
      <c r="F283" t="n">
        <v>19.78</v>
      </c>
      <c r="G283" t="n">
        <v>16.72</v>
      </c>
      <c r="H283" t="n">
        <v>0.24</v>
      </c>
      <c r="I283" t="n">
        <v>71</v>
      </c>
      <c r="J283" t="n">
        <v>169.7</v>
      </c>
      <c r="K283" t="n">
        <v>51.39</v>
      </c>
      <c r="L283" t="n">
        <v>2.25</v>
      </c>
      <c r="M283" t="n">
        <v>69</v>
      </c>
      <c r="N283" t="n">
        <v>31.05</v>
      </c>
      <c r="O283" t="n">
        <v>21163.27</v>
      </c>
      <c r="P283" t="n">
        <v>219.33</v>
      </c>
      <c r="Q283" t="n">
        <v>3033.71</v>
      </c>
      <c r="R283" t="n">
        <v>126.42</v>
      </c>
      <c r="S283" t="n">
        <v>56.78</v>
      </c>
      <c r="T283" t="n">
        <v>32741.79</v>
      </c>
      <c r="U283" t="n">
        <v>0.45</v>
      </c>
      <c r="V283" t="n">
        <v>0.82</v>
      </c>
      <c r="W283" t="n">
        <v>2.77</v>
      </c>
      <c r="X283" t="n">
        <v>2.02</v>
      </c>
      <c r="Y283" t="n">
        <v>1</v>
      </c>
      <c r="Z283" t="n">
        <v>10</v>
      </c>
    </row>
    <row r="284">
      <c r="A284" t="n">
        <v>6</v>
      </c>
      <c r="B284" t="n">
        <v>85</v>
      </c>
      <c r="C284" t="inlineStr">
        <is>
          <t xml:space="preserve">CONCLUIDO	</t>
        </is>
      </c>
      <c r="D284" t="n">
        <v>4.1661</v>
      </c>
      <c r="E284" t="n">
        <v>24</v>
      </c>
      <c r="F284" t="n">
        <v>19.53</v>
      </c>
      <c r="G284" t="n">
        <v>18.9</v>
      </c>
      <c r="H284" t="n">
        <v>0.26</v>
      </c>
      <c r="I284" t="n">
        <v>62</v>
      </c>
      <c r="J284" t="n">
        <v>170.06</v>
      </c>
      <c r="K284" t="n">
        <v>51.39</v>
      </c>
      <c r="L284" t="n">
        <v>2.5</v>
      </c>
      <c r="M284" t="n">
        <v>60</v>
      </c>
      <c r="N284" t="n">
        <v>31.17</v>
      </c>
      <c r="O284" t="n">
        <v>21208.12</v>
      </c>
      <c r="P284" t="n">
        <v>211.69</v>
      </c>
      <c r="Q284" t="n">
        <v>3033.58</v>
      </c>
      <c r="R284" t="n">
        <v>118.53</v>
      </c>
      <c r="S284" t="n">
        <v>56.78</v>
      </c>
      <c r="T284" t="n">
        <v>28844.25</v>
      </c>
      <c r="U284" t="n">
        <v>0.48</v>
      </c>
      <c r="V284" t="n">
        <v>0.83</v>
      </c>
      <c r="W284" t="n">
        <v>2.75</v>
      </c>
      <c r="X284" t="n">
        <v>1.76</v>
      </c>
      <c r="Y284" t="n">
        <v>1</v>
      </c>
      <c r="Z284" t="n">
        <v>10</v>
      </c>
    </row>
    <row r="285">
      <c r="A285" t="n">
        <v>7</v>
      </c>
      <c r="B285" t="n">
        <v>85</v>
      </c>
      <c r="C285" t="inlineStr">
        <is>
          <t xml:space="preserve">CONCLUIDO	</t>
        </is>
      </c>
      <c r="D285" t="n">
        <v>4.2543</v>
      </c>
      <c r="E285" t="n">
        <v>23.51</v>
      </c>
      <c r="F285" t="n">
        <v>19.3</v>
      </c>
      <c r="G285" t="n">
        <v>21.45</v>
      </c>
      <c r="H285" t="n">
        <v>0.29</v>
      </c>
      <c r="I285" t="n">
        <v>54</v>
      </c>
      <c r="J285" t="n">
        <v>170.42</v>
      </c>
      <c r="K285" t="n">
        <v>51.39</v>
      </c>
      <c r="L285" t="n">
        <v>2.75</v>
      </c>
      <c r="M285" t="n">
        <v>52</v>
      </c>
      <c r="N285" t="n">
        <v>31.28</v>
      </c>
      <c r="O285" t="n">
        <v>21253.01</v>
      </c>
      <c r="P285" t="n">
        <v>203.15</v>
      </c>
      <c r="Q285" t="n">
        <v>3033.59</v>
      </c>
      <c r="R285" t="n">
        <v>110.99</v>
      </c>
      <c r="S285" t="n">
        <v>56.78</v>
      </c>
      <c r="T285" t="n">
        <v>25114.79</v>
      </c>
      <c r="U285" t="n">
        <v>0.51</v>
      </c>
      <c r="V285" t="n">
        <v>0.84</v>
      </c>
      <c r="W285" t="n">
        <v>2.74</v>
      </c>
      <c r="X285" t="n">
        <v>1.54</v>
      </c>
      <c r="Y285" t="n">
        <v>1</v>
      </c>
      <c r="Z285" t="n">
        <v>10</v>
      </c>
    </row>
    <row r="286">
      <c r="A286" t="n">
        <v>8</v>
      </c>
      <c r="B286" t="n">
        <v>85</v>
      </c>
      <c r="C286" t="inlineStr">
        <is>
          <t xml:space="preserve">CONCLUIDO	</t>
        </is>
      </c>
      <c r="D286" t="n">
        <v>4.3285</v>
      </c>
      <c r="E286" t="n">
        <v>23.1</v>
      </c>
      <c r="F286" t="n">
        <v>19.1</v>
      </c>
      <c r="G286" t="n">
        <v>23.88</v>
      </c>
      <c r="H286" t="n">
        <v>0.31</v>
      </c>
      <c r="I286" t="n">
        <v>48</v>
      </c>
      <c r="J286" t="n">
        <v>170.79</v>
      </c>
      <c r="K286" t="n">
        <v>51.39</v>
      </c>
      <c r="L286" t="n">
        <v>3</v>
      </c>
      <c r="M286" t="n">
        <v>46</v>
      </c>
      <c r="N286" t="n">
        <v>31.4</v>
      </c>
      <c r="O286" t="n">
        <v>21297.94</v>
      </c>
      <c r="P286" t="n">
        <v>196.36</v>
      </c>
      <c r="Q286" t="n">
        <v>3033.82</v>
      </c>
      <c r="R286" t="n">
        <v>104.23</v>
      </c>
      <c r="S286" t="n">
        <v>56.78</v>
      </c>
      <c r="T286" t="n">
        <v>21764.8</v>
      </c>
      <c r="U286" t="n">
        <v>0.54</v>
      </c>
      <c r="V286" t="n">
        <v>0.84</v>
      </c>
      <c r="W286" t="n">
        <v>2.73</v>
      </c>
      <c r="X286" t="n">
        <v>1.34</v>
      </c>
      <c r="Y286" t="n">
        <v>1</v>
      </c>
      <c r="Z286" t="n">
        <v>10</v>
      </c>
    </row>
    <row r="287">
      <c r="A287" t="n">
        <v>9</v>
      </c>
      <c r="B287" t="n">
        <v>85</v>
      </c>
      <c r="C287" t="inlineStr">
        <is>
          <t xml:space="preserve">CONCLUIDO	</t>
        </is>
      </c>
      <c r="D287" t="n">
        <v>4.3841</v>
      </c>
      <c r="E287" t="n">
        <v>22.81</v>
      </c>
      <c r="F287" t="n">
        <v>18.98</v>
      </c>
      <c r="G287" t="n">
        <v>26.48</v>
      </c>
      <c r="H287" t="n">
        <v>0.34</v>
      </c>
      <c r="I287" t="n">
        <v>43</v>
      </c>
      <c r="J287" t="n">
        <v>171.15</v>
      </c>
      <c r="K287" t="n">
        <v>51.39</v>
      </c>
      <c r="L287" t="n">
        <v>3.25</v>
      </c>
      <c r="M287" t="n">
        <v>37</v>
      </c>
      <c r="N287" t="n">
        <v>31.51</v>
      </c>
      <c r="O287" t="n">
        <v>21342.91</v>
      </c>
      <c r="P287" t="n">
        <v>189.43</v>
      </c>
      <c r="Q287" t="n">
        <v>3033.66</v>
      </c>
      <c r="R287" t="n">
        <v>100.2</v>
      </c>
      <c r="S287" t="n">
        <v>56.78</v>
      </c>
      <c r="T287" t="n">
        <v>19773.8</v>
      </c>
      <c r="U287" t="n">
        <v>0.57</v>
      </c>
      <c r="V287" t="n">
        <v>0.85</v>
      </c>
      <c r="W287" t="n">
        <v>2.73</v>
      </c>
      <c r="X287" t="n">
        <v>1.21</v>
      </c>
      <c r="Y287" t="n">
        <v>1</v>
      </c>
      <c r="Z287" t="n">
        <v>10</v>
      </c>
    </row>
    <row r="288">
      <c r="A288" t="n">
        <v>10</v>
      </c>
      <c r="B288" t="n">
        <v>85</v>
      </c>
      <c r="C288" t="inlineStr">
        <is>
          <t xml:space="preserve">CONCLUIDO	</t>
        </is>
      </c>
      <c r="D288" t="n">
        <v>4.4208</v>
      </c>
      <c r="E288" t="n">
        <v>22.62</v>
      </c>
      <c r="F288" t="n">
        <v>18.89</v>
      </c>
      <c r="G288" t="n">
        <v>28.34</v>
      </c>
      <c r="H288" t="n">
        <v>0.36</v>
      </c>
      <c r="I288" t="n">
        <v>40</v>
      </c>
      <c r="J288" t="n">
        <v>171.52</v>
      </c>
      <c r="K288" t="n">
        <v>51.39</v>
      </c>
      <c r="L288" t="n">
        <v>3.5</v>
      </c>
      <c r="M288" t="n">
        <v>27</v>
      </c>
      <c r="N288" t="n">
        <v>31.63</v>
      </c>
      <c r="O288" t="n">
        <v>21387.92</v>
      </c>
      <c r="P288" t="n">
        <v>183.64</v>
      </c>
      <c r="Q288" t="n">
        <v>3033.65</v>
      </c>
      <c r="R288" t="n">
        <v>97.19</v>
      </c>
      <c r="S288" t="n">
        <v>56.78</v>
      </c>
      <c r="T288" t="n">
        <v>18281.71</v>
      </c>
      <c r="U288" t="n">
        <v>0.58</v>
      </c>
      <c r="V288" t="n">
        <v>0.85</v>
      </c>
      <c r="W288" t="n">
        <v>2.73</v>
      </c>
      <c r="X288" t="n">
        <v>1.13</v>
      </c>
      <c r="Y288" t="n">
        <v>1</v>
      </c>
      <c r="Z288" t="n">
        <v>10</v>
      </c>
    </row>
    <row r="289">
      <c r="A289" t="n">
        <v>11</v>
      </c>
      <c r="B289" t="n">
        <v>85</v>
      </c>
      <c r="C289" t="inlineStr">
        <is>
          <t xml:space="preserve">CONCLUIDO	</t>
        </is>
      </c>
      <c r="D289" t="n">
        <v>4.4373</v>
      </c>
      <c r="E289" t="n">
        <v>22.54</v>
      </c>
      <c r="F289" t="n">
        <v>18.88</v>
      </c>
      <c r="G289" t="n">
        <v>29.8</v>
      </c>
      <c r="H289" t="n">
        <v>0.39</v>
      </c>
      <c r="I289" t="n">
        <v>38</v>
      </c>
      <c r="J289" t="n">
        <v>171.88</v>
      </c>
      <c r="K289" t="n">
        <v>51.39</v>
      </c>
      <c r="L289" t="n">
        <v>3.75</v>
      </c>
      <c r="M289" t="n">
        <v>13</v>
      </c>
      <c r="N289" t="n">
        <v>31.74</v>
      </c>
      <c r="O289" t="n">
        <v>21432.96</v>
      </c>
      <c r="P289" t="n">
        <v>182.6</v>
      </c>
      <c r="Q289" t="n">
        <v>3033.87</v>
      </c>
      <c r="R289" t="n">
        <v>95.97</v>
      </c>
      <c r="S289" t="n">
        <v>56.78</v>
      </c>
      <c r="T289" t="n">
        <v>17681.4</v>
      </c>
      <c r="U289" t="n">
        <v>0.59</v>
      </c>
      <c r="V289" t="n">
        <v>0.85</v>
      </c>
      <c r="W289" t="n">
        <v>2.75</v>
      </c>
      <c r="X289" t="n">
        <v>1.11</v>
      </c>
      <c r="Y289" t="n">
        <v>1</v>
      </c>
      <c r="Z289" t="n">
        <v>10</v>
      </c>
    </row>
    <row r="290">
      <c r="A290" t="n">
        <v>12</v>
      </c>
      <c r="B290" t="n">
        <v>85</v>
      </c>
      <c r="C290" t="inlineStr">
        <is>
          <t xml:space="preserve">CONCLUIDO	</t>
        </is>
      </c>
      <c r="D290" t="n">
        <v>4.4483</v>
      </c>
      <c r="E290" t="n">
        <v>22.48</v>
      </c>
      <c r="F290" t="n">
        <v>18.85</v>
      </c>
      <c r="G290" t="n">
        <v>30.57</v>
      </c>
      <c r="H290" t="n">
        <v>0.41</v>
      </c>
      <c r="I290" t="n">
        <v>37</v>
      </c>
      <c r="J290" t="n">
        <v>172.25</v>
      </c>
      <c r="K290" t="n">
        <v>51.39</v>
      </c>
      <c r="L290" t="n">
        <v>4</v>
      </c>
      <c r="M290" t="n">
        <v>1</v>
      </c>
      <c r="N290" t="n">
        <v>31.86</v>
      </c>
      <c r="O290" t="n">
        <v>21478.05</v>
      </c>
      <c r="P290" t="n">
        <v>179.96</v>
      </c>
      <c r="Q290" t="n">
        <v>3033.85</v>
      </c>
      <c r="R290" t="n">
        <v>95</v>
      </c>
      <c r="S290" t="n">
        <v>56.78</v>
      </c>
      <c r="T290" t="n">
        <v>17201.73</v>
      </c>
      <c r="U290" t="n">
        <v>0.6</v>
      </c>
      <c r="V290" t="n">
        <v>0.86</v>
      </c>
      <c r="W290" t="n">
        <v>2.75</v>
      </c>
      <c r="X290" t="n">
        <v>1.09</v>
      </c>
      <c r="Y290" t="n">
        <v>1</v>
      </c>
      <c r="Z290" t="n">
        <v>10</v>
      </c>
    </row>
    <row r="291">
      <c r="A291" t="n">
        <v>13</v>
      </c>
      <c r="B291" t="n">
        <v>85</v>
      </c>
      <c r="C291" t="inlineStr">
        <is>
          <t xml:space="preserve">CONCLUIDO	</t>
        </is>
      </c>
      <c r="D291" t="n">
        <v>4.4474</v>
      </c>
      <c r="E291" t="n">
        <v>22.48</v>
      </c>
      <c r="F291" t="n">
        <v>18.86</v>
      </c>
      <c r="G291" t="n">
        <v>30.58</v>
      </c>
      <c r="H291" t="n">
        <v>0.44</v>
      </c>
      <c r="I291" t="n">
        <v>37</v>
      </c>
      <c r="J291" t="n">
        <v>172.61</v>
      </c>
      <c r="K291" t="n">
        <v>51.39</v>
      </c>
      <c r="L291" t="n">
        <v>4.25</v>
      </c>
      <c r="M291" t="n">
        <v>0</v>
      </c>
      <c r="N291" t="n">
        <v>31.97</v>
      </c>
      <c r="O291" t="n">
        <v>21523.17</v>
      </c>
      <c r="P291" t="n">
        <v>180.44</v>
      </c>
      <c r="Q291" t="n">
        <v>3033.85</v>
      </c>
      <c r="R291" t="n">
        <v>95.09</v>
      </c>
      <c r="S291" t="n">
        <v>56.78</v>
      </c>
      <c r="T291" t="n">
        <v>17245.78</v>
      </c>
      <c r="U291" t="n">
        <v>0.6</v>
      </c>
      <c r="V291" t="n">
        <v>0.86</v>
      </c>
      <c r="W291" t="n">
        <v>2.76</v>
      </c>
      <c r="X291" t="n">
        <v>1.09</v>
      </c>
      <c r="Y291" t="n">
        <v>1</v>
      </c>
      <c r="Z291" t="n">
        <v>10</v>
      </c>
    </row>
    <row r="292">
      <c r="A292" t="n">
        <v>0</v>
      </c>
      <c r="B292" t="n">
        <v>20</v>
      </c>
      <c r="C292" t="inlineStr">
        <is>
          <t xml:space="preserve">CONCLUIDO	</t>
        </is>
      </c>
      <c r="D292" t="n">
        <v>3.8542</v>
      </c>
      <c r="E292" t="n">
        <v>25.95</v>
      </c>
      <c r="F292" t="n">
        <v>22.33</v>
      </c>
      <c r="G292" t="n">
        <v>8.76</v>
      </c>
      <c r="H292" t="n">
        <v>0.34</v>
      </c>
      <c r="I292" t="n">
        <v>153</v>
      </c>
      <c r="J292" t="n">
        <v>51.33</v>
      </c>
      <c r="K292" t="n">
        <v>24.83</v>
      </c>
      <c r="L292" t="n">
        <v>1</v>
      </c>
      <c r="M292" t="n">
        <v>0</v>
      </c>
      <c r="N292" t="n">
        <v>5.51</v>
      </c>
      <c r="O292" t="n">
        <v>6564.78</v>
      </c>
      <c r="P292" t="n">
        <v>104.47</v>
      </c>
      <c r="Q292" t="n">
        <v>3034.74</v>
      </c>
      <c r="R292" t="n">
        <v>202.5</v>
      </c>
      <c r="S292" t="n">
        <v>56.78</v>
      </c>
      <c r="T292" t="n">
        <v>70373.55</v>
      </c>
      <c r="U292" t="n">
        <v>0.28</v>
      </c>
      <c r="V292" t="n">
        <v>0.72</v>
      </c>
      <c r="W292" t="n">
        <v>3.11</v>
      </c>
      <c r="X292" t="n">
        <v>4.56</v>
      </c>
      <c r="Y292" t="n">
        <v>1</v>
      </c>
      <c r="Z292" t="n">
        <v>10</v>
      </c>
    </row>
    <row r="293">
      <c r="A293" t="n">
        <v>0</v>
      </c>
      <c r="B293" t="n">
        <v>120</v>
      </c>
      <c r="C293" t="inlineStr">
        <is>
          <t xml:space="preserve">CONCLUIDO	</t>
        </is>
      </c>
      <c r="D293" t="n">
        <v>2.3231</v>
      </c>
      <c r="E293" t="n">
        <v>43.05</v>
      </c>
      <c r="F293" t="n">
        <v>26.76</v>
      </c>
      <c r="G293" t="n">
        <v>5.39</v>
      </c>
      <c r="H293" t="n">
        <v>0.08</v>
      </c>
      <c r="I293" t="n">
        <v>298</v>
      </c>
      <c r="J293" t="n">
        <v>232.68</v>
      </c>
      <c r="K293" t="n">
        <v>57.72</v>
      </c>
      <c r="L293" t="n">
        <v>1</v>
      </c>
      <c r="M293" t="n">
        <v>296</v>
      </c>
      <c r="N293" t="n">
        <v>53.95</v>
      </c>
      <c r="O293" t="n">
        <v>28931.02</v>
      </c>
      <c r="P293" t="n">
        <v>410.54</v>
      </c>
      <c r="Q293" t="n">
        <v>3034.93</v>
      </c>
      <c r="R293" t="n">
        <v>354.66</v>
      </c>
      <c r="S293" t="n">
        <v>56.78</v>
      </c>
      <c r="T293" t="n">
        <v>145725.98</v>
      </c>
      <c r="U293" t="n">
        <v>0.16</v>
      </c>
      <c r="V293" t="n">
        <v>0.6</v>
      </c>
      <c r="W293" t="n">
        <v>3.15</v>
      </c>
      <c r="X293" t="n">
        <v>8.99</v>
      </c>
      <c r="Y293" t="n">
        <v>1</v>
      </c>
      <c r="Z293" t="n">
        <v>10</v>
      </c>
    </row>
    <row r="294">
      <c r="A294" t="n">
        <v>1</v>
      </c>
      <c r="B294" t="n">
        <v>120</v>
      </c>
      <c r="C294" t="inlineStr">
        <is>
          <t xml:space="preserve">CONCLUIDO	</t>
        </is>
      </c>
      <c r="D294" t="n">
        <v>2.7394</v>
      </c>
      <c r="E294" t="n">
        <v>36.51</v>
      </c>
      <c r="F294" t="n">
        <v>24.09</v>
      </c>
      <c r="G294" t="n">
        <v>6.79</v>
      </c>
      <c r="H294" t="n">
        <v>0.1</v>
      </c>
      <c r="I294" t="n">
        <v>213</v>
      </c>
      <c r="J294" t="n">
        <v>233.1</v>
      </c>
      <c r="K294" t="n">
        <v>57.72</v>
      </c>
      <c r="L294" t="n">
        <v>1.25</v>
      </c>
      <c r="M294" t="n">
        <v>211</v>
      </c>
      <c r="N294" t="n">
        <v>54.13</v>
      </c>
      <c r="O294" t="n">
        <v>28983.75</v>
      </c>
      <c r="P294" t="n">
        <v>366.3</v>
      </c>
      <c r="Q294" t="n">
        <v>3034.29</v>
      </c>
      <c r="R294" t="n">
        <v>267.37</v>
      </c>
      <c r="S294" t="n">
        <v>56.78</v>
      </c>
      <c r="T294" t="n">
        <v>102507.5</v>
      </c>
      <c r="U294" t="n">
        <v>0.21</v>
      </c>
      <c r="V294" t="n">
        <v>0.67</v>
      </c>
      <c r="W294" t="n">
        <v>3.01</v>
      </c>
      <c r="X294" t="n">
        <v>6.32</v>
      </c>
      <c r="Y294" t="n">
        <v>1</v>
      </c>
      <c r="Z294" t="n">
        <v>10</v>
      </c>
    </row>
    <row r="295">
      <c r="A295" t="n">
        <v>2</v>
      </c>
      <c r="B295" t="n">
        <v>120</v>
      </c>
      <c r="C295" t="inlineStr">
        <is>
          <t xml:space="preserve">CONCLUIDO	</t>
        </is>
      </c>
      <c r="D295" t="n">
        <v>3.043</v>
      </c>
      <c r="E295" t="n">
        <v>32.86</v>
      </c>
      <c r="F295" t="n">
        <v>22.64</v>
      </c>
      <c r="G295" t="n">
        <v>8.23</v>
      </c>
      <c r="H295" t="n">
        <v>0.11</v>
      </c>
      <c r="I295" t="n">
        <v>165</v>
      </c>
      <c r="J295" t="n">
        <v>233.53</v>
      </c>
      <c r="K295" t="n">
        <v>57.72</v>
      </c>
      <c r="L295" t="n">
        <v>1.5</v>
      </c>
      <c r="M295" t="n">
        <v>163</v>
      </c>
      <c r="N295" t="n">
        <v>54.31</v>
      </c>
      <c r="O295" t="n">
        <v>29036.54</v>
      </c>
      <c r="P295" t="n">
        <v>341.05</v>
      </c>
      <c r="Q295" t="n">
        <v>3034.07</v>
      </c>
      <c r="R295" t="n">
        <v>219.45</v>
      </c>
      <c r="S295" t="n">
        <v>56.78</v>
      </c>
      <c r="T295" t="n">
        <v>78787.83</v>
      </c>
      <c r="U295" t="n">
        <v>0.26</v>
      </c>
      <c r="V295" t="n">
        <v>0.71</v>
      </c>
      <c r="W295" t="n">
        <v>2.93</v>
      </c>
      <c r="X295" t="n">
        <v>4.87</v>
      </c>
      <c r="Y295" t="n">
        <v>1</v>
      </c>
      <c r="Z295" t="n">
        <v>10</v>
      </c>
    </row>
    <row r="296">
      <c r="A296" t="n">
        <v>3</v>
      </c>
      <c r="B296" t="n">
        <v>120</v>
      </c>
      <c r="C296" t="inlineStr">
        <is>
          <t xml:space="preserve">CONCLUIDO	</t>
        </is>
      </c>
      <c r="D296" t="n">
        <v>3.2827</v>
      </c>
      <c r="E296" t="n">
        <v>30.46</v>
      </c>
      <c r="F296" t="n">
        <v>21.65</v>
      </c>
      <c r="G296" t="n">
        <v>9.69</v>
      </c>
      <c r="H296" t="n">
        <v>0.13</v>
      </c>
      <c r="I296" t="n">
        <v>134</v>
      </c>
      <c r="J296" t="n">
        <v>233.96</v>
      </c>
      <c r="K296" t="n">
        <v>57.72</v>
      </c>
      <c r="L296" t="n">
        <v>1.75</v>
      </c>
      <c r="M296" t="n">
        <v>132</v>
      </c>
      <c r="N296" t="n">
        <v>54.49</v>
      </c>
      <c r="O296" t="n">
        <v>29089.39</v>
      </c>
      <c r="P296" t="n">
        <v>322.9</v>
      </c>
      <c r="Q296" t="n">
        <v>3033.95</v>
      </c>
      <c r="R296" t="n">
        <v>187.8</v>
      </c>
      <c r="S296" t="n">
        <v>56.78</v>
      </c>
      <c r="T296" t="n">
        <v>63117</v>
      </c>
      <c r="U296" t="n">
        <v>0.3</v>
      </c>
      <c r="V296" t="n">
        <v>0.75</v>
      </c>
      <c r="W296" t="n">
        <v>2.86</v>
      </c>
      <c r="X296" t="n">
        <v>3.88</v>
      </c>
      <c r="Y296" t="n">
        <v>1</v>
      </c>
      <c r="Z296" t="n">
        <v>10</v>
      </c>
    </row>
    <row r="297">
      <c r="A297" t="n">
        <v>4</v>
      </c>
      <c r="B297" t="n">
        <v>120</v>
      </c>
      <c r="C297" t="inlineStr">
        <is>
          <t xml:space="preserve">CONCLUIDO	</t>
        </is>
      </c>
      <c r="D297" t="n">
        <v>3.4619</v>
      </c>
      <c r="E297" t="n">
        <v>28.89</v>
      </c>
      <c r="F297" t="n">
        <v>21.03</v>
      </c>
      <c r="G297" t="n">
        <v>11.17</v>
      </c>
      <c r="H297" t="n">
        <v>0.15</v>
      </c>
      <c r="I297" t="n">
        <v>113</v>
      </c>
      <c r="J297" t="n">
        <v>234.39</v>
      </c>
      <c r="K297" t="n">
        <v>57.72</v>
      </c>
      <c r="L297" t="n">
        <v>2</v>
      </c>
      <c r="M297" t="n">
        <v>111</v>
      </c>
      <c r="N297" t="n">
        <v>54.67</v>
      </c>
      <c r="O297" t="n">
        <v>29142.31</v>
      </c>
      <c r="P297" t="n">
        <v>310.33</v>
      </c>
      <c r="Q297" t="n">
        <v>3033.67</v>
      </c>
      <c r="R297" t="n">
        <v>167.27</v>
      </c>
      <c r="S297" t="n">
        <v>56.78</v>
      </c>
      <c r="T297" t="n">
        <v>52958.89</v>
      </c>
      <c r="U297" t="n">
        <v>0.34</v>
      </c>
      <c r="V297" t="n">
        <v>0.77</v>
      </c>
      <c r="W297" t="n">
        <v>2.84</v>
      </c>
      <c r="X297" t="n">
        <v>3.26</v>
      </c>
      <c r="Y297" t="n">
        <v>1</v>
      </c>
      <c r="Z297" t="n">
        <v>10</v>
      </c>
    </row>
    <row r="298">
      <c r="A298" t="n">
        <v>5</v>
      </c>
      <c r="B298" t="n">
        <v>120</v>
      </c>
      <c r="C298" t="inlineStr">
        <is>
          <t xml:space="preserve">CONCLUIDO	</t>
        </is>
      </c>
      <c r="D298" t="n">
        <v>3.6113</v>
      </c>
      <c r="E298" t="n">
        <v>27.69</v>
      </c>
      <c r="F298" t="n">
        <v>20.56</v>
      </c>
      <c r="G298" t="n">
        <v>12.72</v>
      </c>
      <c r="H298" t="n">
        <v>0.17</v>
      </c>
      <c r="I298" t="n">
        <v>97</v>
      </c>
      <c r="J298" t="n">
        <v>234.82</v>
      </c>
      <c r="K298" t="n">
        <v>57.72</v>
      </c>
      <c r="L298" t="n">
        <v>2.25</v>
      </c>
      <c r="M298" t="n">
        <v>95</v>
      </c>
      <c r="N298" t="n">
        <v>54.85</v>
      </c>
      <c r="O298" t="n">
        <v>29195.29</v>
      </c>
      <c r="P298" t="n">
        <v>300.82</v>
      </c>
      <c r="Q298" t="n">
        <v>3033.94</v>
      </c>
      <c r="R298" t="n">
        <v>151.65</v>
      </c>
      <c r="S298" t="n">
        <v>56.78</v>
      </c>
      <c r="T298" t="n">
        <v>45225.66</v>
      </c>
      <c r="U298" t="n">
        <v>0.37</v>
      </c>
      <c r="V298" t="n">
        <v>0.78</v>
      </c>
      <c r="W298" t="n">
        <v>2.82</v>
      </c>
      <c r="X298" t="n">
        <v>2.8</v>
      </c>
      <c r="Y298" t="n">
        <v>1</v>
      </c>
      <c r="Z298" t="n">
        <v>10</v>
      </c>
    </row>
    <row r="299">
      <c r="A299" t="n">
        <v>6</v>
      </c>
      <c r="B299" t="n">
        <v>120</v>
      </c>
      <c r="C299" t="inlineStr">
        <is>
          <t xml:space="preserve">CONCLUIDO	</t>
        </is>
      </c>
      <c r="D299" t="n">
        <v>3.7327</v>
      </c>
      <c r="E299" t="n">
        <v>26.79</v>
      </c>
      <c r="F299" t="n">
        <v>20.21</v>
      </c>
      <c r="G299" t="n">
        <v>14.27</v>
      </c>
      <c r="H299" t="n">
        <v>0.19</v>
      </c>
      <c r="I299" t="n">
        <v>85</v>
      </c>
      <c r="J299" t="n">
        <v>235.25</v>
      </c>
      <c r="K299" t="n">
        <v>57.72</v>
      </c>
      <c r="L299" t="n">
        <v>2.5</v>
      </c>
      <c r="M299" t="n">
        <v>83</v>
      </c>
      <c r="N299" t="n">
        <v>55.03</v>
      </c>
      <c r="O299" t="n">
        <v>29248.33</v>
      </c>
      <c r="P299" t="n">
        <v>292.23</v>
      </c>
      <c r="Q299" t="n">
        <v>3034.17</v>
      </c>
      <c r="R299" t="n">
        <v>140.63</v>
      </c>
      <c r="S299" t="n">
        <v>56.78</v>
      </c>
      <c r="T299" t="n">
        <v>39775.7</v>
      </c>
      <c r="U299" t="n">
        <v>0.4</v>
      </c>
      <c r="V299" t="n">
        <v>0.8</v>
      </c>
      <c r="W299" t="n">
        <v>2.79</v>
      </c>
      <c r="X299" t="n">
        <v>2.44</v>
      </c>
      <c r="Y299" t="n">
        <v>1</v>
      </c>
      <c r="Z299" t="n">
        <v>10</v>
      </c>
    </row>
    <row r="300">
      <c r="A300" t="n">
        <v>7</v>
      </c>
      <c r="B300" t="n">
        <v>120</v>
      </c>
      <c r="C300" t="inlineStr">
        <is>
          <t xml:space="preserve">CONCLUIDO	</t>
        </is>
      </c>
      <c r="D300" t="n">
        <v>3.8291</v>
      </c>
      <c r="E300" t="n">
        <v>26.12</v>
      </c>
      <c r="F300" t="n">
        <v>19.95</v>
      </c>
      <c r="G300" t="n">
        <v>15.75</v>
      </c>
      <c r="H300" t="n">
        <v>0.21</v>
      </c>
      <c r="I300" t="n">
        <v>76</v>
      </c>
      <c r="J300" t="n">
        <v>235.68</v>
      </c>
      <c r="K300" t="n">
        <v>57.72</v>
      </c>
      <c r="L300" t="n">
        <v>2.75</v>
      </c>
      <c r="M300" t="n">
        <v>74</v>
      </c>
      <c r="N300" t="n">
        <v>55.21</v>
      </c>
      <c r="O300" t="n">
        <v>29301.44</v>
      </c>
      <c r="P300" t="n">
        <v>285.36</v>
      </c>
      <c r="Q300" t="n">
        <v>3034.03</v>
      </c>
      <c r="R300" t="n">
        <v>132.1</v>
      </c>
      <c r="S300" t="n">
        <v>56.78</v>
      </c>
      <c r="T300" t="n">
        <v>35556.88</v>
      </c>
      <c r="U300" t="n">
        <v>0.43</v>
      </c>
      <c r="V300" t="n">
        <v>0.8100000000000001</v>
      </c>
      <c r="W300" t="n">
        <v>2.77</v>
      </c>
      <c r="X300" t="n">
        <v>2.18</v>
      </c>
      <c r="Y300" t="n">
        <v>1</v>
      </c>
      <c r="Z300" t="n">
        <v>10</v>
      </c>
    </row>
    <row r="301">
      <c r="A301" t="n">
        <v>8</v>
      </c>
      <c r="B301" t="n">
        <v>120</v>
      </c>
      <c r="C301" t="inlineStr">
        <is>
          <t xml:space="preserve">CONCLUIDO	</t>
        </is>
      </c>
      <c r="D301" t="n">
        <v>3.9194</v>
      </c>
      <c r="E301" t="n">
        <v>25.51</v>
      </c>
      <c r="F301" t="n">
        <v>19.71</v>
      </c>
      <c r="G301" t="n">
        <v>17.39</v>
      </c>
      <c r="H301" t="n">
        <v>0.23</v>
      </c>
      <c r="I301" t="n">
        <v>68</v>
      </c>
      <c r="J301" t="n">
        <v>236.11</v>
      </c>
      <c r="K301" t="n">
        <v>57.72</v>
      </c>
      <c r="L301" t="n">
        <v>3</v>
      </c>
      <c r="M301" t="n">
        <v>66</v>
      </c>
      <c r="N301" t="n">
        <v>55.39</v>
      </c>
      <c r="O301" t="n">
        <v>29354.61</v>
      </c>
      <c r="P301" t="n">
        <v>278.89</v>
      </c>
      <c r="Q301" t="n">
        <v>3033.76</v>
      </c>
      <c r="R301" t="n">
        <v>124.5</v>
      </c>
      <c r="S301" t="n">
        <v>56.78</v>
      </c>
      <c r="T301" t="n">
        <v>31797.55</v>
      </c>
      <c r="U301" t="n">
        <v>0.46</v>
      </c>
      <c r="V301" t="n">
        <v>0.82</v>
      </c>
      <c r="W301" t="n">
        <v>2.76</v>
      </c>
      <c r="X301" t="n">
        <v>1.94</v>
      </c>
      <c r="Y301" t="n">
        <v>1</v>
      </c>
      <c r="Z301" t="n">
        <v>10</v>
      </c>
    </row>
    <row r="302">
      <c r="A302" t="n">
        <v>9</v>
      </c>
      <c r="B302" t="n">
        <v>120</v>
      </c>
      <c r="C302" t="inlineStr">
        <is>
          <t xml:space="preserve">CONCLUIDO	</t>
        </is>
      </c>
      <c r="D302" t="n">
        <v>3.9898</v>
      </c>
      <c r="E302" t="n">
        <v>25.06</v>
      </c>
      <c r="F302" t="n">
        <v>19.53</v>
      </c>
      <c r="G302" t="n">
        <v>18.9</v>
      </c>
      <c r="H302" t="n">
        <v>0.24</v>
      </c>
      <c r="I302" t="n">
        <v>62</v>
      </c>
      <c r="J302" t="n">
        <v>236.54</v>
      </c>
      <c r="K302" t="n">
        <v>57.72</v>
      </c>
      <c r="L302" t="n">
        <v>3.25</v>
      </c>
      <c r="M302" t="n">
        <v>60</v>
      </c>
      <c r="N302" t="n">
        <v>55.57</v>
      </c>
      <c r="O302" t="n">
        <v>29407.85</v>
      </c>
      <c r="P302" t="n">
        <v>273.98</v>
      </c>
      <c r="Q302" t="n">
        <v>3033.85</v>
      </c>
      <c r="R302" t="n">
        <v>118.29</v>
      </c>
      <c r="S302" t="n">
        <v>56.78</v>
      </c>
      <c r="T302" t="n">
        <v>28723.66</v>
      </c>
      <c r="U302" t="n">
        <v>0.48</v>
      </c>
      <c r="V302" t="n">
        <v>0.83</v>
      </c>
      <c r="W302" t="n">
        <v>2.75</v>
      </c>
      <c r="X302" t="n">
        <v>1.76</v>
      </c>
      <c r="Y302" t="n">
        <v>1</v>
      </c>
      <c r="Z302" t="n">
        <v>10</v>
      </c>
    </row>
    <row r="303">
      <c r="A303" t="n">
        <v>10</v>
      </c>
      <c r="B303" t="n">
        <v>120</v>
      </c>
      <c r="C303" t="inlineStr">
        <is>
          <t xml:space="preserve">CONCLUIDO	</t>
        </is>
      </c>
      <c r="D303" t="n">
        <v>4.0611</v>
      </c>
      <c r="E303" t="n">
        <v>24.62</v>
      </c>
      <c r="F303" t="n">
        <v>19.36</v>
      </c>
      <c r="G303" t="n">
        <v>20.75</v>
      </c>
      <c r="H303" t="n">
        <v>0.26</v>
      </c>
      <c r="I303" t="n">
        <v>56</v>
      </c>
      <c r="J303" t="n">
        <v>236.98</v>
      </c>
      <c r="K303" t="n">
        <v>57.72</v>
      </c>
      <c r="L303" t="n">
        <v>3.5</v>
      </c>
      <c r="M303" t="n">
        <v>54</v>
      </c>
      <c r="N303" t="n">
        <v>55.75</v>
      </c>
      <c r="O303" t="n">
        <v>29461.15</v>
      </c>
      <c r="P303" t="n">
        <v>267.78</v>
      </c>
      <c r="Q303" t="n">
        <v>3033.72</v>
      </c>
      <c r="R303" t="n">
        <v>112.63</v>
      </c>
      <c r="S303" t="n">
        <v>56.78</v>
      </c>
      <c r="T303" t="n">
        <v>25922.03</v>
      </c>
      <c r="U303" t="n">
        <v>0.5</v>
      </c>
      <c r="V303" t="n">
        <v>0.83</v>
      </c>
      <c r="W303" t="n">
        <v>2.75</v>
      </c>
      <c r="X303" t="n">
        <v>1.6</v>
      </c>
      <c r="Y303" t="n">
        <v>1</v>
      </c>
      <c r="Z303" t="n">
        <v>10</v>
      </c>
    </row>
    <row r="304">
      <c r="A304" t="n">
        <v>11</v>
      </c>
      <c r="B304" t="n">
        <v>120</v>
      </c>
      <c r="C304" t="inlineStr">
        <is>
          <t xml:space="preserve">CONCLUIDO	</t>
        </is>
      </c>
      <c r="D304" t="n">
        <v>4.1067</v>
      </c>
      <c r="E304" t="n">
        <v>24.35</v>
      </c>
      <c r="F304" t="n">
        <v>19.27</v>
      </c>
      <c r="G304" t="n">
        <v>22.24</v>
      </c>
      <c r="H304" t="n">
        <v>0.28</v>
      </c>
      <c r="I304" t="n">
        <v>52</v>
      </c>
      <c r="J304" t="n">
        <v>237.41</v>
      </c>
      <c r="K304" t="n">
        <v>57.72</v>
      </c>
      <c r="L304" t="n">
        <v>3.75</v>
      </c>
      <c r="M304" t="n">
        <v>50</v>
      </c>
      <c r="N304" t="n">
        <v>55.93</v>
      </c>
      <c r="O304" t="n">
        <v>29514.51</v>
      </c>
      <c r="P304" t="n">
        <v>263.8</v>
      </c>
      <c r="Q304" t="n">
        <v>3033.71</v>
      </c>
      <c r="R304" t="n">
        <v>109.66</v>
      </c>
      <c r="S304" t="n">
        <v>56.78</v>
      </c>
      <c r="T304" t="n">
        <v>24458.05</v>
      </c>
      <c r="U304" t="n">
        <v>0.52</v>
      </c>
      <c r="V304" t="n">
        <v>0.84</v>
      </c>
      <c r="W304" t="n">
        <v>2.75</v>
      </c>
      <c r="X304" t="n">
        <v>1.51</v>
      </c>
      <c r="Y304" t="n">
        <v>1</v>
      </c>
      <c r="Z304" t="n">
        <v>10</v>
      </c>
    </row>
    <row r="305">
      <c r="A305" t="n">
        <v>12</v>
      </c>
      <c r="B305" t="n">
        <v>120</v>
      </c>
      <c r="C305" t="inlineStr">
        <is>
          <t xml:space="preserve">CONCLUIDO	</t>
        </is>
      </c>
      <c r="D305" t="n">
        <v>4.1622</v>
      </c>
      <c r="E305" t="n">
        <v>24.03</v>
      </c>
      <c r="F305" t="n">
        <v>19.13</v>
      </c>
      <c r="G305" t="n">
        <v>23.91</v>
      </c>
      <c r="H305" t="n">
        <v>0.3</v>
      </c>
      <c r="I305" t="n">
        <v>48</v>
      </c>
      <c r="J305" t="n">
        <v>237.84</v>
      </c>
      <c r="K305" t="n">
        <v>57.72</v>
      </c>
      <c r="L305" t="n">
        <v>4</v>
      </c>
      <c r="M305" t="n">
        <v>46</v>
      </c>
      <c r="N305" t="n">
        <v>56.12</v>
      </c>
      <c r="O305" t="n">
        <v>29567.95</v>
      </c>
      <c r="P305" t="n">
        <v>257.91</v>
      </c>
      <c r="Q305" t="n">
        <v>3033.75</v>
      </c>
      <c r="R305" t="n">
        <v>105.28</v>
      </c>
      <c r="S305" t="n">
        <v>56.78</v>
      </c>
      <c r="T305" t="n">
        <v>22290.15</v>
      </c>
      <c r="U305" t="n">
        <v>0.54</v>
      </c>
      <c r="V305" t="n">
        <v>0.84</v>
      </c>
      <c r="W305" t="n">
        <v>2.73</v>
      </c>
      <c r="X305" t="n">
        <v>1.36</v>
      </c>
      <c r="Y305" t="n">
        <v>1</v>
      </c>
      <c r="Z305" t="n">
        <v>10</v>
      </c>
    </row>
    <row r="306">
      <c r="A306" t="n">
        <v>13</v>
      </c>
      <c r="B306" t="n">
        <v>120</v>
      </c>
      <c r="C306" t="inlineStr">
        <is>
          <t xml:space="preserve">CONCLUIDO	</t>
        </is>
      </c>
      <c r="D306" t="n">
        <v>4.2133</v>
      </c>
      <c r="E306" t="n">
        <v>23.73</v>
      </c>
      <c r="F306" t="n">
        <v>19.02</v>
      </c>
      <c r="G306" t="n">
        <v>25.94</v>
      </c>
      <c r="H306" t="n">
        <v>0.32</v>
      </c>
      <c r="I306" t="n">
        <v>44</v>
      </c>
      <c r="J306" t="n">
        <v>238.28</v>
      </c>
      <c r="K306" t="n">
        <v>57.72</v>
      </c>
      <c r="L306" t="n">
        <v>4.25</v>
      </c>
      <c r="M306" t="n">
        <v>42</v>
      </c>
      <c r="N306" t="n">
        <v>56.3</v>
      </c>
      <c r="O306" t="n">
        <v>29621.44</v>
      </c>
      <c r="P306" t="n">
        <v>253.52</v>
      </c>
      <c r="Q306" t="n">
        <v>3033.54</v>
      </c>
      <c r="R306" t="n">
        <v>101.51</v>
      </c>
      <c r="S306" t="n">
        <v>56.78</v>
      </c>
      <c r="T306" t="n">
        <v>20421.36</v>
      </c>
      <c r="U306" t="n">
        <v>0.5600000000000001</v>
      </c>
      <c r="V306" t="n">
        <v>0.85</v>
      </c>
      <c r="W306" t="n">
        <v>2.73</v>
      </c>
      <c r="X306" t="n">
        <v>1.26</v>
      </c>
      <c r="Y306" t="n">
        <v>1</v>
      </c>
      <c r="Z306" t="n">
        <v>10</v>
      </c>
    </row>
    <row r="307">
      <c r="A307" t="n">
        <v>14</v>
      </c>
      <c r="B307" t="n">
        <v>120</v>
      </c>
      <c r="C307" t="inlineStr">
        <is>
          <t xml:space="preserve">CONCLUIDO	</t>
        </is>
      </c>
      <c r="D307" t="n">
        <v>4.2531</v>
      </c>
      <c r="E307" t="n">
        <v>23.51</v>
      </c>
      <c r="F307" t="n">
        <v>18.94</v>
      </c>
      <c r="G307" t="n">
        <v>27.71</v>
      </c>
      <c r="H307" t="n">
        <v>0.34</v>
      </c>
      <c r="I307" t="n">
        <v>41</v>
      </c>
      <c r="J307" t="n">
        <v>238.71</v>
      </c>
      <c r="K307" t="n">
        <v>57.72</v>
      </c>
      <c r="L307" t="n">
        <v>4.5</v>
      </c>
      <c r="M307" t="n">
        <v>39</v>
      </c>
      <c r="N307" t="n">
        <v>56.49</v>
      </c>
      <c r="O307" t="n">
        <v>29675.01</v>
      </c>
      <c r="P307" t="n">
        <v>246.3</v>
      </c>
      <c r="Q307" t="n">
        <v>3033.66</v>
      </c>
      <c r="R307" t="n">
        <v>98.95999999999999</v>
      </c>
      <c r="S307" t="n">
        <v>56.78</v>
      </c>
      <c r="T307" t="n">
        <v>19162.22</v>
      </c>
      <c r="U307" t="n">
        <v>0.57</v>
      </c>
      <c r="V307" t="n">
        <v>0.85</v>
      </c>
      <c r="W307" t="n">
        <v>2.72</v>
      </c>
      <c r="X307" t="n">
        <v>1.17</v>
      </c>
      <c r="Y307" t="n">
        <v>1</v>
      </c>
      <c r="Z307" t="n">
        <v>10</v>
      </c>
    </row>
    <row r="308">
      <c r="A308" t="n">
        <v>15</v>
      </c>
      <c r="B308" t="n">
        <v>120</v>
      </c>
      <c r="C308" t="inlineStr">
        <is>
          <t xml:space="preserve">CONCLUIDO	</t>
        </is>
      </c>
      <c r="D308" t="n">
        <v>4.2961</v>
      </c>
      <c r="E308" t="n">
        <v>23.28</v>
      </c>
      <c r="F308" t="n">
        <v>18.84</v>
      </c>
      <c r="G308" t="n">
        <v>29.74</v>
      </c>
      <c r="H308" t="n">
        <v>0.35</v>
      </c>
      <c r="I308" t="n">
        <v>38</v>
      </c>
      <c r="J308" t="n">
        <v>239.14</v>
      </c>
      <c r="K308" t="n">
        <v>57.72</v>
      </c>
      <c r="L308" t="n">
        <v>4.75</v>
      </c>
      <c r="M308" t="n">
        <v>36</v>
      </c>
      <c r="N308" t="n">
        <v>56.67</v>
      </c>
      <c r="O308" t="n">
        <v>29728.63</v>
      </c>
      <c r="P308" t="n">
        <v>243.78</v>
      </c>
      <c r="Q308" t="n">
        <v>3033.61</v>
      </c>
      <c r="R308" t="n">
        <v>95.65000000000001</v>
      </c>
      <c r="S308" t="n">
        <v>56.78</v>
      </c>
      <c r="T308" t="n">
        <v>17520.77</v>
      </c>
      <c r="U308" t="n">
        <v>0.59</v>
      </c>
      <c r="V308" t="n">
        <v>0.86</v>
      </c>
      <c r="W308" t="n">
        <v>2.72</v>
      </c>
      <c r="X308" t="n">
        <v>1.07</v>
      </c>
      <c r="Y308" t="n">
        <v>1</v>
      </c>
      <c r="Z308" t="n">
        <v>10</v>
      </c>
    </row>
    <row r="309">
      <c r="A309" t="n">
        <v>16</v>
      </c>
      <c r="B309" t="n">
        <v>120</v>
      </c>
      <c r="C309" t="inlineStr">
        <is>
          <t xml:space="preserve">CONCLUIDO	</t>
        </is>
      </c>
      <c r="D309" t="n">
        <v>4.3198</v>
      </c>
      <c r="E309" t="n">
        <v>23.15</v>
      </c>
      <c r="F309" t="n">
        <v>18.8</v>
      </c>
      <c r="G309" t="n">
        <v>31.33</v>
      </c>
      <c r="H309" t="n">
        <v>0.37</v>
      </c>
      <c r="I309" t="n">
        <v>36</v>
      </c>
      <c r="J309" t="n">
        <v>239.58</v>
      </c>
      <c r="K309" t="n">
        <v>57.72</v>
      </c>
      <c r="L309" t="n">
        <v>5</v>
      </c>
      <c r="M309" t="n">
        <v>34</v>
      </c>
      <c r="N309" t="n">
        <v>56.86</v>
      </c>
      <c r="O309" t="n">
        <v>29782.33</v>
      </c>
      <c r="P309" t="n">
        <v>238.49</v>
      </c>
      <c r="Q309" t="n">
        <v>3033.64</v>
      </c>
      <c r="R309" t="n">
        <v>94.51000000000001</v>
      </c>
      <c r="S309" t="n">
        <v>56.78</v>
      </c>
      <c r="T309" t="n">
        <v>16963.91</v>
      </c>
      <c r="U309" t="n">
        <v>0.6</v>
      </c>
      <c r="V309" t="n">
        <v>0.86</v>
      </c>
      <c r="W309" t="n">
        <v>2.72</v>
      </c>
      <c r="X309" t="n">
        <v>1.03</v>
      </c>
      <c r="Y309" t="n">
        <v>1</v>
      </c>
      <c r="Z309" t="n">
        <v>10</v>
      </c>
    </row>
    <row r="310">
      <c r="A310" t="n">
        <v>17</v>
      </c>
      <c r="B310" t="n">
        <v>120</v>
      </c>
      <c r="C310" t="inlineStr">
        <is>
          <t xml:space="preserve">CONCLUIDO	</t>
        </is>
      </c>
      <c r="D310" t="n">
        <v>4.3654</v>
      </c>
      <c r="E310" t="n">
        <v>22.91</v>
      </c>
      <c r="F310" t="n">
        <v>18.7</v>
      </c>
      <c r="G310" t="n">
        <v>33.99</v>
      </c>
      <c r="H310" t="n">
        <v>0.39</v>
      </c>
      <c r="I310" t="n">
        <v>33</v>
      </c>
      <c r="J310" t="n">
        <v>240.02</v>
      </c>
      <c r="K310" t="n">
        <v>57.72</v>
      </c>
      <c r="L310" t="n">
        <v>5.25</v>
      </c>
      <c r="M310" t="n">
        <v>31</v>
      </c>
      <c r="N310" t="n">
        <v>57.04</v>
      </c>
      <c r="O310" t="n">
        <v>29836.09</v>
      </c>
      <c r="P310" t="n">
        <v>233.81</v>
      </c>
      <c r="Q310" t="n">
        <v>3033.49</v>
      </c>
      <c r="R310" t="n">
        <v>91.23</v>
      </c>
      <c r="S310" t="n">
        <v>56.78</v>
      </c>
      <c r="T310" t="n">
        <v>15338.66</v>
      </c>
      <c r="U310" t="n">
        <v>0.62</v>
      </c>
      <c r="V310" t="n">
        <v>0.86</v>
      </c>
      <c r="W310" t="n">
        <v>2.71</v>
      </c>
      <c r="X310" t="n">
        <v>0.93</v>
      </c>
      <c r="Y310" t="n">
        <v>1</v>
      </c>
      <c r="Z310" t="n">
        <v>10</v>
      </c>
    </row>
    <row r="311">
      <c r="A311" t="n">
        <v>18</v>
      </c>
      <c r="B311" t="n">
        <v>120</v>
      </c>
      <c r="C311" t="inlineStr">
        <is>
          <t xml:space="preserve">CONCLUIDO	</t>
        </is>
      </c>
      <c r="D311" t="n">
        <v>4.3922</v>
      </c>
      <c r="E311" t="n">
        <v>22.77</v>
      </c>
      <c r="F311" t="n">
        <v>18.65</v>
      </c>
      <c r="G311" t="n">
        <v>36.09</v>
      </c>
      <c r="H311" t="n">
        <v>0.41</v>
      </c>
      <c r="I311" t="n">
        <v>31</v>
      </c>
      <c r="J311" t="n">
        <v>240.45</v>
      </c>
      <c r="K311" t="n">
        <v>57.72</v>
      </c>
      <c r="L311" t="n">
        <v>5.5</v>
      </c>
      <c r="M311" t="n">
        <v>28</v>
      </c>
      <c r="N311" t="n">
        <v>57.23</v>
      </c>
      <c r="O311" t="n">
        <v>29890.04</v>
      </c>
      <c r="P311" t="n">
        <v>229.82</v>
      </c>
      <c r="Q311" t="n">
        <v>3033.65</v>
      </c>
      <c r="R311" t="n">
        <v>89.59999999999999</v>
      </c>
      <c r="S311" t="n">
        <v>56.78</v>
      </c>
      <c r="T311" t="n">
        <v>14532.59</v>
      </c>
      <c r="U311" t="n">
        <v>0.63</v>
      </c>
      <c r="V311" t="n">
        <v>0.87</v>
      </c>
      <c r="W311" t="n">
        <v>2.7</v>
      </c>
      <c r="X311" t="n">
        <v>0.88</v>
      </c>
      <c r="Y311" t="n">
        <v>1</v>
      </c>
      <c r="Z311" t="n">
        <v>10</v>
      </c>
    </row>
    <row r="312">
      <c r="A312" t="n">
        <v>19</v>
      </c>
      <c r="B312" t="n">
        <v>120</v>
      </c>
      <c r="C312" t="inlineStr">
        <is>
          <t xml:space="preserve">CONCLUIDO	</t>
        </is>
      </c>
      <c r="D312" t="n">
        <v>4.4047</v>
      </c>
      <c r="E312" t="n">
        <v>22.7</v>
      </c>
      <c r="F312" t="n">
        <v>18.63</v>
      </c>
      <c r="G312" t="n">
        <v>37.25</v>
      </c>
      <c r="H312" t="n">
        <v>0.42</v>
      </c>
      <c r="I312" t="n">
        <v>30</v>
      </c>
      <c r="J312" t="n">
        <v>240.89</v>
      </c>
      <c r="K312" t="n">
        <v>57.72</v>
      </c>
      <c r="L312" t="n">
        <v>5.75</v>
      </c>
      <c r="M312" t="n">
        <v>24</v>
      </c>
      <c r="N312" t="n">
        <v>57.42</v>
      </c>
      <c r="O312" t="n">
        <v>29943.94</v>
      </c>
      <c r="P312" t="n">
        <v>225.8</v>
      </c>
      <c r="Q312" t="n">
        <v>3033.66</v>
      </c>
      <c r="R312" t="n">
        <v>88.48999999999999</v>
      </c>
      <c r="S312" t="n">
        <v>56.78</v>
      </c>
      <c r="T312" t="n">
        <v>13983.88</v>
      </c>
      <c r="U312" t="n">
        <v>0.64</v>
      </c>
      <c r="V312" t="n">
        <v>0.87</v>
      </c>
      <c r="W312" t="n">
        <v>2.72</v>
      </c>
      <c r="X312" t="n">
        <v>0.86</v>
      </c>
      <c r="Y312" t="n">
        <v>1</v>
      </c>
      <c r="Z312" t="n">
        <v>10</v>
      </c>
    </row>
    <row r="313">
      <c r="A313" t="n">
        <v>20</v>
      </c>
      <c r="B313" t="n">
        <v>120</v>
      </c>
      <c r="C313" t="inlineStr">
        <is>
          <t xml:space="preserve">CONCLUIDO	</t>
        </is>
      </c>
      <c r="D313" t="n">
        <v>4.4346</v>
      </c>
      <c r="E313" t="n">
        <v>22.55</v>
      </c>
      <c r="F313" t="n">
        <v>18.57</v>
      </c>
      <c r="G313" t="n">
        <v>39.78</v>
      </c>
      <c r="H313" t="n">
        <v>0.44</v>
      </c>
      <c r="I313" t="n">
        <v>28</v>
      </c>
      <c r="J313" t="n">
        <v>241.33</v>
      </c>
      <c r="K313" t="n">
        <v>57.72</v>
      </c>
      <c r="L313" t="n">
        <v>6</v>
      </c>
      <c r="M313" t="n">
        <v>15</v>
      </c>
      <c r="N313" t="n">
        <v>57.6</v>
      </c>
      <c r="O313" t="n">
        <v>29997.9</v>
      </c>
      <c r="P313" t="n">
        <v>222.15</v>
      </c>
      <c r="Q313" t="n">
        <v>3033.61</v>
      </c>
      <c r="R313" t="n">
        <v>86.31</v>
      </c>
      <c r="S313" t="n">
        <v>56.78</v>
      </c>
      <c r="T313" t="n">
        <v>12902.17</v>
      </c>
      <c r="U313" t="n">
        <v>0.66</v>
      </c>
      <c r="V313" t="n">
        <v>0.87</v>
      </c>
      <c r="W313" t="n">
        <v>2.72</v>
      </c>
      <c r="X313" t="n">
        <v>0.8</v>
      </c>
      <c r="Y313" t="n">
        <v>1</v>
      </c>
      <c r="Z313" t="n">
        <v>10</v>
      </c>
    </row>
    <row r="314">
      <c r="A314" t="n">
        <v>21</v>
      </c>
      <c r="B314" t="n">
        <v>120</v>
      </c>
      <c r="C314" t="inlineStr">
        <is>
          <t xml:space="preserve">CONCLUIDO	</t>
        </is>
      </c>
      <c r="D314" t="n">
        <v>4.4515</v>
      </c>
      <c r="E314" t="n">
        <v>22.46</v>
      </c>
      <c r="F314" t="n">
        <v>18.53</v>
      </c>
      <c r="G314" t="n">
        <v>41.17</v>
      </c>
      <c r="H314" t="n">
        <v>0.46</v>
      </c>
      <c r="I314" t="n">
        <v>27</v>
      </c>
      <c r="J314" t="n">
        <v>241.77</v>
      </c>
      <c r="K314" t="n">
        <v>57.72</v>
      </c>
      <c r="L314" t="n">
        <v>6.25</v>
      </c>
      <c r="M314" t="n">
        <v>7</v>
      </c>
      <c r="N314" t="n">
        <v>57.79</v>
      </c>
      <c r="O314" t="n">
        <v>30051.93</v>
      </c>
      <c r="P314" t="n">
        <v>218.91</v>
      </c>
      <c r="Q314" t="n">
        <v>3033.56</v>
      </c>
      <c r="R314" t="n">
        <v>84.88</v>
      </c>
      <c r="S314" t="n">
        <v>56.78</v>
      </c>
      <c r="T314" t="n">
        <v>12194.03</v>
      </c>
      <c r="U314" t="n">
        <v>0.67</v>
      </c>
      <c r="V314" t="n">
        <v>0.87</v>
      </c>
      <c r="W314" t="n">
        <v>2.72</v>
      </c>
      <c r="X314" t="n">
        <v>0.76</v>
      </c>
      <c r="Y314" t="n">
        <v>1</v>
      </c>
      <c r="Z314" t="n">
        <v>10</v>
      </c>
    </row>
    <row r="315">
      <c r="A315" t="n">
        <v>22</v>
      </c>
      <c r="B315" t="n">
        <v>120</v>
      </c>
      <c r="C315" t="inlineStr">
        <is>
          <t xml:space="preserve">CONCLUIDO	</t>
        </is>
      </c>
      <c r="D315" t="n">
        <v>4.4473</v>
      </c>
      <c r="E315" t="n">
        <v>22.49</v>
      </c>
      <c r="F315" t="n">
        <v>18.55</v>
      </c>
      <c r="G315" t="n">
        <v>41.21</v>
      </c>
      <c r="H315" t="n">
        <v>0.48</v>
      </c>
      <c r="I315" t="n">
        <v>27</v>
      </c>
      <c r="J315" t="n">
        <v>242.2</v>
      </c>
      <c r="K315" t="n">
        <v>57.72</v>
      </c>
      <c r="L315" t="n">
        <v>6.5</v>
      </c>
      <c r="M315" t="n">
        <v>3</v>
      </c>
      <c r="N315" t="n">
        <v>57.98</v>
      </c>
      <c r="O315" t="n">
        <v>30106.03</v>
      </c>
      <c r="P315" t="n">
        <v>219.33</v>
      </c>
      <c r="Q315" t="n">
        <v>3033.69</v>
      </c>
      <c r="R315" t="n">
        <v>85.41</v>
      </c>
      <c r="S315" t="n">
        <v>56.78</v>
      </c>
      <c r="T315" t="n">
        <v>12458.65</v>
      </c>
      <c r="U315" t="n">
        <v>0.66</v>
      </c>
      <c r="V315" t="n">
        <v>0.87</v>
      </c>
      <c r="W315" t="n">
        <v>2.73</v>
      </c>
      <c r="X315" t="n">
        <v>0.78</v>
      </c>
      <c r="Y315" t="n">
        <v>1</v>
      </c>
      <c r="Z315" t="n">
        <v>10</v>
      </c>
    </row>
    <row r="316">
      <c r="A316" t="n">
        <v>23</v>
      </c>
      <c r="B316" t="n">
        <v>120</v>
      </c>
      <c r="C316" t="inlineStr">
        <is>
          <t xml:space="preserve">CONCLUIDO	</t>
        </is>
      </c>
      <c r="D316" t="n">
        <v>4.4453</v>
      </c>
      <c r="E316" t="n">
        <v>22.5</v>
      </c>
      <c r="F316" t="n">
        <v>18.56</v>
      </c>
      <c r="G316" t="n">
        <v>41.24</v>
      </c>
      <c r="H316" t="n">
        <v>0.49</v>
      </c>
      <c r="I316" t="n">
        <v>27</v>
      </c>
      <c r="J316" t="n">
        <v>242.64</v>
      </c>
      <c r="K316" t="n">
        <v>57.72</v>
      </c>
      <c r="L316" t="n">
        <v>6.75</v>
      </c>
      <c r="M316" t="n">
        <v>0</v>
      </c>
      <c r="N316" t="n">
        <v>58.17</v>
      </c>
      <c r="O316" t="n">
        <v>30160.2</v>
      </c>
      <c r="P316" t="n">
        <v>219.26</v>
      </c>
      <c r="Q316" t="n">
        <v>3033.9</v>
      </c>
      <c r="R316" t="n">
        <v>85.67</v>
      </c>
      <c r="S316" t="n">
        <v>56.78</v>
      </c>
      <c r="T316" t="n">
        <v>12589.16</v>
      </c>
      <c r="U316" t="n">
        <v>0.66</v>
      </c>
      <c r="V316" t="n">
        <v>0.87</v>
      </c>
      <c r="W316" t="n">
        <v>2.73</v>
      </c>
      <c r="X316" t="n">
        <v>0.79</v>
      </c>
      <c r="Y316" t="n">
        <v>1</v>
      </c>
      <c r="Z316" t="n">
        <v>10</v>
      </c>
    </row>
    <row r="317">
      <c r="A317" t="n">
        <v>0</v>
      </c>
      <c r="B317" t="n">
        <v>145</v>
      </c>
      <c r="C317" t="inlineStr">
        <is>
          <t xml:space="preserve">CONCLUIDO	</t>
        </is>
      </c>
      <c r="D317" t="n">
        <v>1.9178</v>
      </c>
      <c r="E317" t="n">
        <v>52.14</v>
      </c>
      <c r="F317" t="n">
        <v>29.15</v>
      </c>
      <c r="G317" t="n">
        <v>4.7</v>
      </c>
      <c r="H317" t="n">
        <v>0.06</v>
      </c>
      <c r="I317" t="n">
        <v>372</v>
      </c>
      <c r="J317" t="n">
        <v>285.18</v>
      </c>
      <c r="K317" t="n">
        <v>61.2</v>
      </c>
      <c r="L317" t="n">
        <v>1</v>
      </c>
      <c r="M317" t="n">
        <v>370</v>
      </c>
      <c r="N317" t="n">
        <v>77.98</v>
      </c>
      <c r="O317" t="n">
        <v>35406.83</v>
      </c>
      <c r="P317" t="n">
        <v>511.84</v>
      </c>
      <c r="Q317" t="n">
        <v>3035.47</v>
      </c>
      <c r="R317" t="n">
        <v>433.07</v>
      </c>
      <c r="S317" t="n">
        <v>56.78</v>
      </c>
      <c r="T317" t="n">
        <v>184563.67</v>
      </c>
      <c r="U317" t="n">
        <v>0.13</v>
      </c>
      <c r="V317" t="n">
        <v>0.55</v>
      </c>
      <c r="W317" t="n">
        <v>3.27</v>
      </c>
      <c r="X317" t="n">
        <v>11.37</v>
      </c>
      <c r="Y317" t="n">
        <v>1</v>
      </c>
      <c r="Z317" t="n">
        <v>10</v>
      </c>
    </row>
    <row r="318">
      <c r="A318" t="n">
        <v>1</v>
      </c>
      <c r="B318" t="n">
        <v>145</v>
      </c>
      <c r="C318" t="inlineStr">
        <is>
          <t xml:space="preserve">CONCLUIDO	</t>
        </is>
      </c>
      <c r="D318" t="n">
        <v>2.3567</v>
      </c>
      <c r="E318" t="n">
        <v>42.43</v>
      </c>
      <c r="F318" t="n">
        <v>25.53</v>
      </c>
      <c r="G318" t="n">
        <v>5.91</v>
      </c>
      <c r="H318" t="n">
        <v>0.08</v>
      </c>
      <c r="I318" t="n">
        <v>259</v>
      </c>
      <c r="J318" t="n">
        <v>285.68</v>
      </c>
      <c r="K318" t="n">
        <v>61.2</v>
      </c>
      <c r="L318" t="n">
        <v>1.25</v>
      </c>
      <c r="M318" t="n">
        <v>257</v>
      </c>
      <c r="N318" t="n">
        <v>78.23999999999999</v>
      </c>
      <c r="O318" t="n">
        <v>35468.6</v>
      </c>
      <c r="P318" t="n">
        <v>445.46</v>
      </c>
      <c r="Q318" t="n">
        <v>3034.66</v>
      </c>
      <c r="R318" t="n">
        <v>313.79</v>
      </c>
      <c r="S318" t="n">
        <v>56.78</v>
      </c>
      <c r="T318" t="n">
        <v>125486.15</v>
      </c>
      <c r="U318" t="n">
        <v>0.18</v>
      </c>
      <c r="V318" t="n">
        <v>0.63</v>
      </c>
      <c r="W318" t="n">
        <v>3.1</v>
      </c>
      <c r="X318" t="n">
        <v>7.75</v>
      </c>
      <c r="Y318" t="n">
        <v>1</v>
      </c>
      <c r="Z318" t="n">
        <v>10</v>
      </c>
    </row>
    <row r="319">
      <c r="A319" t="n">
        <v>2</v>
      </c>
      <c r="B319" t="n">
        <v>145</v>
      </c>
      <c r="C319" t="inlineStr">
        <is>
          <t xml:space="preserve">CONCLUIDO	</t>
        </is>
      </c>
      <c r="D319" t="n">
        <v>2.686</v>
      </c>
      <c r="E319" t="n">
        <v>37.23</v>
      </c>
      <c r="F319" t="n">
        <v>23.61</v>
      </c>
      <c r="G319" t="n">
        <v>7.15</v>
      </c>
      <c r="H319" t="n">
        <v>0.09</v>
      </c>
      <c r="I319" t="n">
        <v>198</v>
      </c>
      <c r="J319" t="n">
        <v>286.19</v>
      </c>
      <c r="K319" t="n">
        <v>61.2</v>
      </c>
      <c r="L319" t="n">
        <v>1.5</v>
      </c>
      <c r="M319" t="n">
        <v>196</v>
      </c>
      <c r="N319" t="n">
        <v>78.48999999999999</v>
      </c>
      <c r="O319" t="n">
        <v>35530.47</v>
      </c>
      <c r="P319" t="n">
        <v>409.29</v>
      </c>
      <c r="Q319" t="n">
        <v>3034.6</v>
      </c>
      <c r="R319" t="n">
        <v>251.52</v>
      </c>
      <c r="S319" t="n">
        <v>56.78</v>
      </c>
      <c r="T319" t="n">
        <v>94655.32000000001</v>
      </c>
      <c r="U319" t="n">
        <v>0.23</v>
      </c>
      <c r="V319" t="n">
        <v>0.68</v>
      </c>
      <c r="W319" t="n">
        <v>2.98</v>
      </c>
      <c r="X319" t="n">
        <v>5.84</v>
      </c>
      <c r="Y319" t="n">
        <v>1</v>
      </c>
      <c r="Z319" t="n">
        <v>10</v>
      </c>
    </row>
    <row r="320">
      <c r="A320" t="n">
        <v>3</v>
      </c>
      <c r="B320" t="n">
        <v>145</v>
      </c>
      <c r="C320" t="inlineStr">
        <is>
          <t xml:space="preserve">CONCLUIDO	</t>
        </is>
      </c>
      <c r="D320" t="n">
        <v>2.9305</v>
      </c>
      <c r="E320" t="n">
        <v>34.12</v>
      </c>
      <c r="F320" t="n">
        <v>22.5</v>
      </c>
      <c r="G320" t="n">
        <v>8.380000000000001</v>
      </c>
      <c r="H320" t="n">
        <v>0.11</v>
      </c>
      <c r="I320" t="n">
        <v>161</v>
      </c>
      <c r="J320" t="n">
        <v>286.69</v>
      </c>
      <c r="K320" t="n">
        <v>61.2</v>
      </c>
      <c r="L320" t="n">
        <v>1.75</v>
      </c>
      <c r="M320" t="n">
        <v>159</v>
      </c>
      <c r="N320" t="n">
        <v>78.73999999999999</v>
      </c>
      <c r="O320" t="n">
        <v>35592.57</v>
      </c>
      <c r="P320" t="n">
        <v>387.84</v>
      </c>
      <c r="Q320" t="n">
        <v>3034.54</v>
      </c>
      <c r="R320" t="n">
        <v>214.85</v>
      </c>
      <c r="S320" t="n">
        <v>56.78</v>
      </c>
      <c r="T320" t="n">
        <v>76506.64</v>
      </c>
      <c r="U320" t="n">
        <v>0.26</v>
      </c>
      <c r="V320" t="n">
        <v>0.72</v>
      </c>
      <c r="W320" t="n">
        <v>2.92</v>
      </c>
      <c r="X320" t="n">
        <v>4.73</v>
      </c>
      <c r="Y320" t="n">
        <v>1</v>
      </c>
      <c r="Z320" t="n">
        <v>10</v>
      </c>
    </row>
    <row r="321">
      <c r="A321" t="n">
        <v>4</v>
      </c>
      <c r="B321" t="n">
        <v>145</v>
      </c>
      <c r="C321" t="inlineStr">
        <is>
          <t xml:space="preserve">CONCLUIDO	</t>
        </is>
      </c>
      <c r="D321" t="n">
        <v>3.1317</v>
      </c>
      <c r="E321" t="n">
        <v>31.93</v>
      </c>
      <c r="F321" t="n">
        <v>21.71</v>
      </c>
      <c r="G321" t="n">
        <v>9.65</v>
      </c>
      <c r="H321" t="n">
        <v>0.12</v>
      </c>
      <c r="I321" t="n">
        <v>135</v>
      </c>
      <c r="J321" t="n">
        <v>287.19</v>
      </c>
      <c r="K321" t="n">
        <v>61.2</v>
      </c>
      <c r="L321" t="n">
        <v>2</v>
      </c>
      <c r="M321" t="n">
        <v>133</v>
      </c>
      <c r="N321" t="n">
        <v>78.98999999999999</v>
      </c>
      <c r="O321" t="n">
        <v>35654.65</v>
      </c>
      <c r="P321" t="n">
        <v>371.51</v>
      </c>
      <c r="Q321" t="n">
        <v>3034.17</v>
      </c>
      <c r="R321" t="n">
        <v>189.44</v>
      </c>
      <c r="S321" t="n">
        <v>56.78</v>
      </c>
      <c r="T321" t="n">
        <v>63934.14</v>
      </c>
      <c r="U321" t="n">
        <v>0.3</v>
      </c>
      <c r="V321" t="n">
        <v>0.74</v>
      </c>
      <c r="W321" t="n">
        <v>2.87</v>
      </c>
      <c r="X321" t="n">
        <v>3.94</v>
      </c>
      <c r="Y321" t="n">
        <v>1</v>
      </c>
      <c r="Z321" t="n">
        <v>10</v>
      </c>
    </row>
    <row r="322">
      <c r="A322" t="n">
        <v>5</v>
      </c>
      <c r="B322" t="n">
        <v>145</v>
      </c>
      <c r="C322" t="inlineStr">
        <is>
          <t xml:space="preserve">CONCLUIDO	</t>
        </is>
      </c>
      <c r="D322" t="n">
        <v>3.2986</v>
      </c>
      <c r="E322" t="n">
        <v>30.32</v>
      </c>
      <c r="F322" t="n">
        <v>21.12</v>
      </c>
      <c r="G322" t="n">
        <v>10.92</v>
      </c>
      <c r="H322" t="n">
        <v>0.14</v>
      </c>
      <c r="I322" t="n">
        <v>116</v>
      </c>
      <c r="J322" t="n">
        <v>287.7</v>
      </c>
      <c r="K322" t="n">
        <v>61.2</v>
      </c>
      <c r="L322" t="n">
        <v>2.25</v>
      </c>
      <c r="M322" t="n">
        <v>114</v>
      </c>
      <c r="N322" t="n">
        <v>79.25</v>
      </c>
      <c r="O322" t="n">
        <v>35716.83</v>
      </c>
      <c r="P322" t="n">
        <v>359</v>
      </c>
      <c r="Q322" t="n">
        <v>3034.18</v>
      </c>
      <c r="R322" t="n">
        <v>170.21</v>
      </c>
      <c r="S322" t="n">
        <v>56.78</v>
      </c>
      <c r="T322" t="n">
        <v>54412.01</v>
      </c>
      <c r="U322" t="n">
        <v>0.33</v>
      </c>
      <c r="V322" t="n">
        <v>0.76</v>
      </c>
      <c r="W322" t="n">
        <v>2.84</v>
      </c>
      <c r="X322" t="n">
        <v>3.35</v>
      </c>
      <c r="Y322" t="n">
        <v>1</v>
      </c>
      <c r="Z322" t="n">
        <v>10</v>
      </c>
    </row>
    <row r="323">
      <c r="A323" t="n">
        <v>6</v>
      </c>
      <c r="B323" t="n">
        <v>145</v>
      </c>
      <c r="C323" t="inlineStr">
        <is>
          <t xml:space="preserve">CONCLUIDO	</t>
        </is>
      </c>
      <c r="D323" t="n">
        <v>3.4297</v>
      </c>
      <c r="E323" t="n">
        <v>29.16</v>
      </c>
      <c r="F323" t="n">
        <v>20.71</v>
      </c>
      <c r="G323" t="n">
        <v>12.18</v>
      </c>
      <c r="H323" t="n">
        <v>0.15</v>
      </c>
      <c r="I323" t="n">
        <v>102</v>
      </c>
      <c r="J323" t="n">
        <v>288.2</v>
      </c>
      <c r="K323" t="n">
        <v>61.2</v>
      </c>
      <c r="L323" t="n">
        <v>2.5</v>
      </c>
      <c r="M323" t="n">
        <v>100</v>
      </c>
      <c r="N323" t="n">
        <v>79.5</v>
      </c>
      <c r="O323" t="n">
        <v>35779.11</v>
      </c>
      <c r="P323" t="n">
        <v>349.82</v>
      </c>
      <c r="Q323" t="n">
        <v>3033.7</v>
      </c>
      <c r="R323" t="n">
        <v>156.7</v>
      </c>
      <c r="S323" t="n">
        <v>56.78</v>
      </c>
      <c r="T323" t="n">
        <v>47725.48</v>
      </c>
      <c r="U323" t="n">
        <v>0.36</v>
      </c>
      <c r="V323" t="n">
        <v>0.78</v>
      </c>
      <c r="W323" t="n">
        <v>2.82</v>
      </c>
      <c r="X323" t="n">
        <v>2.94</v>
      </c>
      <c r="Y323" t="n">
        <v>1</v>
      </c>
      <c r="Z323" t="n">
        <v>10</v>
      </c>
    </row>
    <row r="324">
      <c r="A324" t="n">
        <v>7</v>
      </c>
      <c r="B324" t="n">
        <v>145</v>
      </c>
      <c r="C324" t="inlineStr">
        <is>
          <t xml:space="preserve">CONCLUIDO	</t>
        </is>
      </c>
      <c r="D324" t="n">
        <v>3.5407</v>
      </c>
      <c r="E324" t="n">
        <v>28.24</v>
      </c>
      <c r="F324" t="n">
        <v>20.39</v>
      </c>
      <c r="G324" t="n">
        <v>13.44</v>
      </c>
      <c r="H324" t="n">
        <v>0.17</v>
      </c>
      <c r="I324" t="n">
        <v>91</v>
      </c>
      <c r="J324" t="n">
        <v>288.71</v>
      </c>
      <c r="K324" t="n">
        <v>61.2</v>
      </c>
      <c r="L324" t="n">
        <v>2.75</v>
      </c>
      <c r="M324" t="n">
        <v>89</v>
      </c>
      <c r="N324" t="n">
        <v>79.76000000000001</v>
      </c>
      <c r="O324" t="n">
        <v>35841.5</v>
      </c>
      <c r="P324" t="n">
        <v>342.2</v>
      </c>
      <c r="Q324" t="n">
        <v>3034.05</v>
      </c>
      <c r="R324" t="n">
        <v>146.55</v>
      </c>
      <c r="S324" t="n">
        <v>56.78</v>
      </c>
      <c r="T324" t="n">
        <v>42705.26</v>
      </c>
      <c r="U324" t="n">
        <v>0.39</v>
      </c>
      <c r="V324" t="n">
        <v>0.79</v>
      </c>
      <c r="W324" t="n">
        <v>2.79</v>
      </c>
      <c r="X324" t="n">
        <v>2.62</v>
      </c>
      <c r="Y324" t="n">
        <v>1</v>
      </c>
      <c r="Z324" t="n">
        <v>10</v>
      </c>
    </row>
    <row r="325">
      <c r="A325" t="n">
        <v>8</v>
      </c>
      <c r="B325" t="n">
        <v>145</v>
      </c>
      <c r="C325" t="inlineStr">
        <is>
          <t xml:space="preserve">CONCLUIDO	</t>
        </is>
      </c>
      <c r="D325" t="n">
        <v>3.6356</v>
      </c>
      <c r="E325" t="n">
        <v>27.51</v>
      </c>
      <c r="F325" t="n">
        <v>20.14</v>
      </c>
      <c r="G325" t="n">
        <v>14.73</v>
      </c>
      <c r="H325" t="n">
        <v>0.18</v>
      </c>
      <c r="I325" t="n">
        <v>82</v>
      </c>
      <c r="J325" t="n">
        <v>289.21</v>
      </c>
      <c r="K325" t="n">
        <v>61.2</v>
      </c>
      <c r="L325" t="n">
        <v>3</v>
      </c>
      <c r="M325" t="n">
        <v>80</v>
      </c>
      <c r="N325" t="n">
        <v>80.02</v>
      </c>
      <c r="O325" t="n">
        <v>35903.99</v>
      </c>
      <c r="P325" t="n">
        <v>335.62</v>
      </c>
      <c r="Q325" t="n">
        <v>3033.77</v>
      </c>
      <c r="R325" t="n">
        <v>137.95</v>
      </c>
      <c r="S325" t="n">
        <v>56.78</v>
      </c>
      <c r="T325" t="n">
        <v>38454.64</v>
      </c>
      <c r="U325" t="n">
        <v>0.41</v>
      </c>
      <c r="V325" t="n">
        <v>0.8</v>
      </c>
      <c r="W325" t="n">
        <v>2.79</v>
      </c>
      <c r="X325" t="n">
        <v>2.37</v>
      </c>
      <c r="Y325" t="n">
        <v>1</v>
      </c>
      <c r="Z325" t="n">
        <v>10</v>
      </c>
    </row>
    <row r="326">
      <c r="A326" t="n">
        <v>9</v>
      </c>
      <c r="B326" t="n">
        <v>145</v>
      </c>
      <c r="C326" t="inlineStr">
        <is>
          <t xml:space="preserve">CONCLUIDO	</t>
        </is>
      </c>
      <c r="D326" t="n">
        <v>3.7262</v>
      </c>
      <c r="E326" t="n">
        <v>26.84</v>
      </c>
      <c r="F326" t="n">
        <v>19.9</v>
      </c>
      <c r="G326" t="n">
        <v>16.13</v>
      </c>
      <c r="H326" t="n">
        <v>0.2</v>
      </c>
      <c r="I326" t="n">
        <v>74</v>
      </c>
      <c r="J326" t="n">
        <v>289.72</v>
      </c>
      <c r="K326" t="n">
        <v>61.2</v>
      </c>
      <c r="L326" t="n">
        <v>3.25</v>
      </c>
      <c r="M326" t="n">
        <v>72</v>
      </c>
      <c r="N326" t="n">
        <v>80.27</v>
      </c>
      <c r="O326" t="n">
        <v>35966.59</v>
      </c>
      <c r="P326" t="n">
        <v>329.04</v>
      </c>
      <c r="Q326" t="n">
        <v>3033.66</v>
      </c>
      <c r="R326" t="n">
        <v>130.85</v>
      </c>
      <c r="S326" t="n">
        <v>56.78</v>
      </c>
      <c r="T326" t="n">
        <v>34942.44</v>
      </c>
      <c r="U326" t="n">
        <v>0.43</v>
      </c>
      <c r="V326" t="n">
        <v>0.8100000000000001</v>
      </c>
      <c r="W326" t="n">
        <v>2.76</v>
      </c>
      <c r="X326" t="n">
        <v>2.13</v>
      </c>
      <c r="Y326" t="n">
        <v>1</v>
      </c>
      <c r="Z326" t="n">
        <v>10</v>
      </c>
    </row>
    <row r="327">
      <c r="A327" t="n">
        <v>10</v>
      </c>
      <c r="B327" t="n">
        <v>145</v>
      </c>
      <c r="C327" t="inlineStr">
        <is>
          <t xml:space="preserve">CONCLUIDO	</t>
        </is>
      </c>
      <c r="D327" t="n">
        <v>3.801</v>
      </c>
      <c r="E327" t="n">
        <v>26.31</v>
      </c>
      <c r="F327" t="n">
        <v>19.7</v>
      </c>
      <c r="G327" t="n">
        <v>17.38</v>
      </c>
      <c r="H327" t="n">
        <v>0.21</v>
      </c>
      <c r="I327" t="n">
        <v>68</v>
      </c>
      <c r="J327" t="n">
        <v>290.23</v>
      </c>
      <c r="K327" t="n">
        <v>61.2</v>
      </c>
      <c r="L327" t="n">
        <v>3.5</v>
      </c>
      <c r="M327" t="n">
        <v>66</v>
      </c>
      <c r="N327" t="n">
        <v>80.53</v>
      </c>
      <c r="O327" t="n">
        <v>36029.29</v>
      </c>
      <c r="P327" t="n">
        <v>323.64</v>
      </c>
      <c r="Q327" t="n">
        <v>3033.5</v>
      </c>
      <c r="R327" t="n">
        <v>123.69</v>
      </c>
      <c r="S327" t="n">
        <v>56.78</v>
      </c>
      <c r="T327" t="n">
        <v>31391.16</v>
      </c>
      <c r="U327" t="n">
        <v>0.46</v>
      </c>
      <c r="V327" t="n">
        <v>0.82</v>
      </c>
      <c r="W327" t="n">
        <v>2.76</v>
      </c>
      <c r="X327" t="n">
        <v>1.93</v>
      </c>
      <c r="Y327" t="n">
        <v>1</v>
      </c>
      <c r="Z327" t="n">
        <v>10</v>
      </c>
    </row>
    <row r="328">
      <c r="A328" t="n">
        <v>11</v>
      </c>
      <c r="B328" t="n">
        <v>145</v>
      </c>
      <c r="C328" t="inlineStr">
        <is>
          <t xml:space="preserve">CONCLUIDO	</t>
        </is>
      </c>
      <c r="D328" t="n">
        <v>3.8708</v>
      </c>
      <c r="E328" t="n">
        <v>25.83</v>
      </c>
      <c r="F328" t="n">
        <v>19.54</v>
      </c>
      <c r="G328" t="n">
        <v>18.91</v>
      </c>
      <c r="H328" t="n">
        <v>0.23</v>
      </c>
      <c r="I328" t="n">
        <v>62</v>
      </c>
      <c r="J328" t="n">
        <v>290.74</v>
      </c>
      <c r="K328" t="n">
        <v>61.2</v>
      </c>
      <c r="L328" t="n">
        <v>3.75</v>
      </c>
      <c r="M328" t="n">
        <v>60</v>
      </c>
      <c r="N328" t="n">
        <v>80.79000000000001</v>
      </c>
      <c r="O328" t="n">
        <v>36092.1</v>
      </c>
      <c r="P328" t="n">
        <v>318.86</v>
      </c>
      <c r="Q328" t="n">
        <v>3033.8</v>
      </c>
      <c r="R328" t="n">
        <v>118.74</v>
      </c>
      <c r="S328" t="n">
        <v>56.78</v>
      </c>
      <c r="T328" t="n">
        <v>28945.84</v>
      </c>
      <c r="U328" t="n">
        <v>0.48</v>
      </c>
      <c r="V328" t="n">
        <v>0.83</v>
      </c>
      <c r="W328" t="n">
        <v>2.76</v>
      </c>
      <c r="X328" t="n">
        <v>1.78</v>
      </c>
      <c r="Y328" t="n">
        <v>1</v>
      </c>
      <c r="Z328" t="n">
        <v>10</v>
      </c>
    </row>
    <row r="329">
      <c r="A329" t="n">
        <v>12</v>
      </c>
      <c r="B329" t="n">
        <v>145</v>
      </c>
      <c r="C329" t="inlineStr">
        <is>
          <t xml:space="preserve">CONCLUIDO	</t>
        </is>
      </c>
      <c r="D329" t="n">
        <v>3.9231</v>
      </c>
      <c r="E329" t="n">
        <v>25.49</v>
      </c>
      <c r="F329" t="n">
        <v>19.42</v>
      </c>
      <c r="G329" t="n">
        <v>20.08</v>
      </c>
      <c r="H329" t="n">
        <v>0.24</v>
      </c>
      <c r="I329" t="n">
        <v>58</v>
      </c>
      <c r="J329" t="n">
        <v>291.25</v>
      </c>
      <c r="K329" t="n">
        <v>61.2</v>
      </c>
      <c r="L329" t="n">
        <v>4</v>
      </c>
      <c r="M329" t="n">
        <v>56</v>
      </c>
      <c r="N329" t="n">
        <v>81.05</v>
      </c>
      <c r="O329" t="n">
        <v>36155.02</v>
      </c>
      <c r="P329" t="n">
        <v>314.1</v>
      </c>
      <c r="Q329" t="n">
        <v>3033.61</v>
      </c>
      <c r="R329" t="n">
        <v>114.61</v>
      </c>
      <c r="S329" t="n">
        <v>56.78</v>
      </c>
      <c r="T329" t="n">
        <v>26902.66</v>
      </c>
      <c r="U329" t="n">
        <v>0.5</v>
      </c>
      <c r="V329" t="n">
        <v>0.83</v>
      </c>
      <c r="W329" t="n">
        <v>2.75</v>
      </c>
      <c r="X329" t="n">
        <v>1.65</v>
      </c>
      <c r="Y329" t="n">
        <v>1</v>
      </c>
      <c r="Z329" t="n">
        <v>10</v>
      </c>
    </row>
    <row r="330">
      <c r="A330" t="n">
        <v>13</v>
      </c>
      <c r="B330" t="n">
        <v>145</v>
      </c>
      <c r="C330" t="inlineStr">
        <is>
          <t xml:space="preserve">CONCLUIDO	</t>
        </is>
      </c>
      <c r="D330" t="n">
        <v>3.9737</v>
      </c>
      <c r="E330" t="n">
        <v>25.17</v>
      </c>
      <c r="F330" t="n">
        <v>19.31</v>
      </c>
      <c r="G330" t="n">
        <v>21.45</v>
      </c>
      <c r="H330" t="n">
        <v>0.26</v>
      </c>
      <c r="I330" t="n">
        <v>54</v>
      </c>
      <c r="J330" t="n">
        <v>291.76</v>
      </c>
      <c r="K330" t="n">
        <v>61.2</v>
      </c>
      <c r="L330" t="n">
        <v>4.25</v>
      </c>
      <c r="M330" t="n">
        <v>52</v>
      </c>
      <c r="N330" t="n">
        <v>81.31</v>
      </c>
      <c r="O330" t="n">
        <v>36218.04</v>
      </c>
      <c r="P330" t="n">
        <v>309.76</v>
      </c>
      <c r="Q330" t="n">
        <v>3033.57</v>
      </c>
      <c r="R330" t="n">
        <v>110.96</v>
      </c>
      <c r="S330" t="n">
        <v>56.78</v>
      </c>
      <c r="T330" t="n">
        <v>25097.22</v>
      </c>
      <c r="U330" t="n">
        <v>0.51</v>
      </c>
      <c r="V330" t="n">
        <v>0.84</v>
      </c>
      <c r="W330" t="n">
        <v>2.74</v>
      </c>
      <c r="X330" t="n">
        <v>1.54</v>
      </c>
      <c r="Y330" t="n">
        <v>1</v>
      </c>
      <c r="Z330" t="n">
        <v>10</v>
      </c>
    </row>
    <row r="331">
      <c r="A331" t="n">
        <v>14</v>
      </c>
      <c r="B331" t="n">
        <v>145</v>
      </c>
      <c r="C331" t="inlineStr">
        <is>
          <t xml:space="preserve">CONCLUIDO	</t>
        </is>
      </c>
      <c r="D331" t="n">
        <v>4.0273</v>
      </c>
      <c r="E331" t="n">
        <v>24.83</v>
      </c>
      <c r="F331" t="n">
        <v>19.19</v>
      </c>
      <c r="G331" t="n">
        <v>23.02</v>
      </c>
      <c r="H331" t="n">
        <v>0.27</v>
      </c>
      <c r="I331" t="n">
        <v>50</v>
      </c>
      <c r="J331" t="n">
        <v>292.27</v>
      </c>
      <c r="K331" t="n">
        <v>61.2</v>
      </c>
      <c r="L331" t="n">
        <v>4.5</v>
      </c>
      <c r="M331" t="n">
        <v>48</v>
      </c>
      <c r="N331" t="n">
        <v>81.56999999999999</v>
      </c>
      <c r="O331" t="n">
        <v>36281.16</v>
      </c>
      <c r="P331" t="n">
        <v>305.43</v>
      </c>
      <c r="Q331" t="n">
        <v>3033.69</v>
      </c>
      <c r="R331" t="n">
        <v>107.19</v>
      </c>
      <c r="S331" t="n">
        <v>56.78</v>
      </c>
      <c r="T331" t="n">
        <v>23231.55</v>
      </c>
      <c r="U331" t="n">
        <v>0.53</v>
      </c>
      <c r="V331" t="n">
        <v>0.84</v>
      </c>
      <c r="W331" t="n">
        <v>2.73</v>
      </c>
      <c r="X331" t="n">
        <v>1.42</v>
      </c>
      <c r="Y331" t="n">
        <v>1</v>
      </c>
      <c r="Z331" t="n">
        <v>10</v>
      </c>
    </row>
    <row r="332">
      <c r="A332" t="n">
        <v>15</v>
      </c>
      <c r="B332" t="n">
        <v>145</v>
      </c>
      <c r="C332" t="inlineStr">
        <is>
          <t xml:space="preserve">CONCLUIDO	</t>
        </is>
      </c>
      <c r="D332" t="n">
        <v>4.0684</v>
      </c>
      <c r="E332" t="n">
        <v>24.58</v>
      </c>
      <c r="F332" t="n">
        <v>19.1</v>
      </c>
      <c r="G332" t="n">
        <v>24.38</v>
      </c>
      <c r="H332" t="n">
        <v>0.29</v>
      </c>
      <c r="I332" t="n">
        <v>47</v>
      </c>
      <c r="J332" t="n">
        <v>292.79</v>
      </c>
      <c r="K332" t="n">
        <v>61.2</v>
      </c>
      <c r="L332" t="n">
        <v>4.75</v>
      </c>
      <c r="M332" t="n">
        <v>45</v>
      </c>
      <c r="N332" t="n">
        <v>81.84</v>
      </c>
      <c r="O332" t="n">
        <v>36344.4</v>
      </c>
      <c r="P332" t="n">
        <v>301.25</v>
      </c>
      <c r="Q332" t="n">
        <v>3033.61</v>
      </c>
      <c r="R332" t="n">
        <v>104.06</v>
      </c>
      <c r="S332" t="n">
        <v>56.78</v>
      </c>
      <c r="T332" t="n">
        <v>21683.76</v>
      </c>
      <c r="U332" t="n">
        <v>0.55</v>
      </c>
      <c r="V332" t="n">
        <v>0.84</v>
      </c>
      <c r="W332" t="n">
        <v>2.73</v>
      </c>
      <c r="X332" t="n">
        <v>1.33</v>
      </c>
      <c r="Y332" t="n">
        <v>1</v>
      </c>
      <c r="Z332" t="n">
        <v>10</v>
      </c>
    </row>
    <row r="333">
      <c r="A333" t="n">
        <v>16</v>
      </c>
      <c r="B333" t="n">
        <v>145</v>
      </c>
      <c r="C333" t="inlineStr">
        <is>
          <t xml:space="preserve">CONCLUIDO	</t>
        </is>
      </c>
      <c r="D333" t="n">
        <v>4.1094</v>
      </c>
      <c r="E333" t="n">
        <v>24.33</v>
      </c>
      <c r="F333" t="n">
        <v>19.01</v>
      </c>
      <c r="G333" t="n">
        <v>25.93</v>
      </c>
      <c r="H333" t="n">
        <v>0.3</v>
      </c>
      <c r="I333" t="n">
        <v>44</v>
      </c>
      <c r="J333" t="n">
        <v>293.3</v>
      </c>
      <c r="K333" t="n">
        <v>61.2</v>
      </c>
      <c r="L333" t="n">
        <v>5</v>
      </c>
      <c r="M333" t="n">
        <v>42</v>
      </c>
      <c r="N333" t="n">
        <v>82.09999999999999</v>
      </c>
      <c r="O333" t="n">
        <v>36407.75</v>
      </c>
      <c r="P333" t="n">
        <v>298.12</v>
      </c>
      <c r="Q333" t="n">
        <v>3033.53</v>
      </c>
      <c r="R333" t="n">
        <v>101.41</v>
      </c>
      <c r="S333" t="n">
        <v>56.78</v>
      </c>
      <c r="T333" t="n">
        <v>20370.9</v>
      </c>
      <c r="U333" t="n">
        <v>0.5600000000000001</v>
      </c>
      <c r="V333" t="n">
        <v>0.85</v>
      </c>
      <c r="W333" t="n">
        <v>2.73</v>
      </c>
      <c r="X333" t="n">
        <v>1.25</v>
      </c>
      <c r="Y333" t="n">
        <v>1</v>
      </c>
      <c r="Z333" t="n">
        <v>10</v>
      </c>
    </row>
    <row r="334">
      <c r="A334" t="n">
        <v>17</v>
      </c>
      <c r="B334" t="n">
        <v>145</v>
      </c>
      <c r="C334" t="inlineStr">
        <is>
          <t xml:space="preserve">CONCLUIDO	</t>
        </is>
      </c>
      <c r="D334" t="n">
        <v>4.1416</v>
      </c>
      <c r="E334" t="n">
        <v>24.15</v>
      </c>
      <c r="F334" t="n">
        <v>18.93</v>
      </c>
      <c r="G334" t="n">
        <v>27.05</v>
      </c>
      <c r="H334" t="n">
        <v>0.32</v>
      </c>
      <c r="I334" t="n">
        <v>42</v>
      </c>
      <c r="J334" t="n">
        <v>293.81</v>
      </c>
      <c r="K334" t="n">
        <v>61.2</v>
      </c>
      <c r="L334" t="n">
        <v>5.25</v>
      </c>
      <c r="M334" t="n">
        <v>40</v>
      </c>
      <c r="N334" t="n">
        <v>82.36</v>
      </c>
      <c r="O334" t="n">
        <v>36471.2</v>
      </c>
      <c r="P334" t="n">
        <v>294.61</v>
      </c>
      <c r="Q334" t="n">
        <v>3033.45</v>
      </c>
      <c r="R334" t="n">
        <v>98.76000000000001</v>
      </c>
      <c r="S334" t="n">
        <v>56.78</v>
      </c>
      <c r="T334" t="n">
        <v>19057.82</v>
      </c>
      <c r="U334" t="n">
        <v>0.57</v>
      </c>
      <c r="V334" t="n">
        <v>0.85</v>
      </c>
      <c r="W334" t="n">
        <v>2.72</v>
      </c>
      <c r="X334" t="n">
        <v>1.17</v>
      </c>
      <c r="Y334" t="n">
        <v>1</v>
      </c>
      <c r="Z334" t="n">
        <v>10</v>
      </c>
    </row>
    <row r="335">
      <c r="A335" t="n">
        <v>18</v>
      </c>
      <c r="B335" t="n">
        <v>145</v>
      </c>
      <c r="C335" t="inlineStr">
        <is>
          <t xml:space="preserve">CONCLUIDO	</t>
        </is>
      </c>
      <c r="D335" t="n">
        <v>4.1836</v>
      </c>
      <c r="E335" t="n">
        <v>23.9</v>
      </c>
      <c r="F335" t="n">
        <v>18.85</v>
      </c>
      <c r="G335" t="n">
        <v>29</v>
      </c>
      <c r="H335" t="n">
        <v>0.33</v>
      </c>
      <c r="I335" t="n">
        <v>39</v>
      </c>
      <c r="J335" t="n">
        <v>294.33</v>
      </c>
      <c r="K335" t="n">
        <v>61.2</v>
      </c>
      <c r="L335" t="n">
        <v>5.5</v>
      </c>
      <c r="M335" t="n">
        <v>37</v>
      </c>
      <c r="N335" t="n">
        <v>82.63</v>
      </c>
      <c r="O335" t="n">
        <v>36534.76</v>
      </c>
      <c r="P335" t="n">
        <v>289.97</v>
      </c>
      <c r="Q335" t="n">
        <v>3033.62</v>
      </c>
      <c r="R335" t="n">
        <v>96.22</v>
      </c>
      <c r="S335" t="n">
        <v>56.78</v>
      </c>
      <c r="T335" t="n">
        <v>17804.02</v>
      </c>
      <c r="U335" t="n">
        <v>0.59</v>
      </c>
      <c r="V335" t="n">
        <v>0.86</v>
      </c>
      <c r="W335" t="n">
        <v>2.72</v>
      </c>
      <c r="X335" t="n">
        <v>1.09</v>
      </c>
      <c r="Y335" t="n">
        <v>1</v>
      </c>
      <c r="Z335" t="n">
        <v>10</v>
      </c>
    </row>
    <row r="336">
      <c r="A336" t="n">
        <v>19</v>
      </c>
      <c r="B336" t="n">
        <v>145</v>
      </c>
      <c r="C336" t="inlineStr">
        <is>
          <t xml:space="preserve">CONCLUIDO	</t>
        </is>
      </c>
      <c r="D336" t="n">
        <v>4.2079</v>
      </c>
      <c r="E336" t="n">
        <v>23.76</v>
      </c>
      <c r="F336" t="n">
        <v>18.82</v>
      </c>
      <c r="G336" t="n">
        <v>30.52</v>
      </c>
      <c r="H336" t="n">
        <v>0.35</v>
      </c>
      <c r="I336" t="n">
        <v>37</v>
      </c>
      <c r="J336" t="n">
        <v>294.84</v>
      </c>
      <c r="K336" t="n">
        <v>61.2</v>
      </c>
      <c r="L336" t="n">
        <v>5.75</v>
      </c>
      <c r="M336" t="n">
        <v>35</v>
      </c>
      <c r="N336" t="n">
        <v>82.90000000000001</v>
      </c>
      <c r="O336" t="n">
        <v>36598.44</v>
      </c>
      <c r="P336" t="n">
        <v>287.63</v>
      </c>
      <c r="Q336" t="n">
        <v>3033.67</v>
      </c>
      <c r="R336" t="n">
        <v>95.09999999999999</v>
      </c>
      <c r="S336" t="n">
        <v>56.78</v>
      </c>
      <c r="T336" t="n">
        <v>17252.09</v>
      </c>
      <c r="U336" t="n">
        <v>0.6</v>
      </c>
      <c r="V336" t="n">
        <v>0.86</v>
      </c>
      <c r="W336" t="n">
        <v>2.72</v>
      </c>
      <c r="X336" t="n">
        <v>1.06</v>
      </c>
      <c r="Y336" t="n">
        <v>1</v>
      </c>
      <c r="Z336" t="n">
        <v>10</v>
      </c>
    </row>
    <row r="337">
      <c r="A337" t="n">
        <v>20</v>
      </c>
      <c r="B337" t="n">
        <v>145</v>
      </c>
      <c r="C337" t="inlineStr">
        <is>
          <t xml:space="preserve">CONCLUIDO	</t>
        </is>
      </c>
      <c r="D337" t="n">
        <v>4.2386</v>
      </c>
      <c r="E337" t="n">
        <v>23.59</v>
      </c>
      <c r="F337" t="n">
        <v>18.76</v>
      </c>
      <c r="G337" t="n">
        <v>32.16</v>
      </c>
      <c r="H337" t="n">
        <v>0.36</v>
      </c>
      <c r="I337" t="n">
        <v>35</v>
      </c>
      <c r="J337" t="n">
        <v>295.36</v>
      </c>
      <c r="K337" t="n">
        <v>61.2</v>
      </c>
      <c r="L337" t="n">
        <v>6</v>
      </c>
      <c r="M337" t="n">
        <v>33</v>
      </c>
      <c r="N337" t="n">
        <v>83.16</v>
      </c>
      <c r="O337" t="n">
        <v>36662.22</v>
      </c>
      <c r="P337" t="n">
        <v>283.63</v>
      </c>
      <c r="Q337" t="n">
        <v>3033.58</v>
      </c>
      <c r="R337" t="n">
        <v>93</v>
      </c>
      <c r="S337" t="n">
        <v>56.78</v>
      </c>
      <c r="T337" t="n">
        <v>16214.94</v>
      </c>
      <c r="U337" t="n">
        <v>0.61</v>
      </c>
      <c r="V337" t="n">
        <v>0.86</v>
      </c>
      <c r="W337" t="n">
        <v>2.72</v>
      </c>
      <c r="X337" t="n">
        <v>0.99</v>
      </c>
      <c r="Y337" t="n">
        <v>1</v>
      </c>
      <c r="Z337" t="n">
        <v>10</v>
      </c>
    </row>
    <row r="338">
      <c r="A338" t="n">
        <v>21</v>
      </c>
      <c r="B338" t="n">
        <v>145</v>
      </c>
      <c r="C338" t="inlineStr">
        <is>
          <t xml:space="preserve">CONCLUIDO	</t>
        </is>
      </c>
      <c r="D338" t="n">
        <v>4.2729</v>
      </c>
      <c r="E338" t="n">
        <v>23.4</v>
      </c>
      <c r="F338" t="n">
        <v>18.68</v>
      </c>
      <c r="G338" t="n">
        <v>33.96</v>
      </c>
      <c r="H338" t="n">
        <v>0.38</v>
      </c>
      <c r="I338" t="n">
        <v>33</v>
      </c>
      <c r="J338" t="n">
        <v>295.88</v>
      </c>
      <c r="K338" t="n">
        <v>61.2</v>
      </c>
      <c r="L338" t="n">
        <v>6.25</v>
      </c>
      <c r="M338" t="n">
        <v>31</v>
      </c>
      <c r="N338" t="n">
        <v>83.43000000000001</v>
      </c>
      <c r="O338" t="n">
        <v>36726.12</v>
      </c>
      <c r="P338" t="n">
        <v>278.97</v>
      </c>
      <c r="Q338" t="n">
        <v>3033.51</v>
      </c>
      <c r="R338" t="n">
        <v>90.51000000000001</v>
      </c>
      <c r="S338" t="n">
        <v>56.78</v>
      </c>
      <c r="T338" t="n">
        <v>14975.92</v>
      </c>
      <c r="U338" t="n">
        <v>0.63</v>
      </c>
      <c r="V338" t="n">
        <v>0.86</v>
      </c>
      <c r="W338" t="n">
        <v>2.71</v>
      </c>
      <c r="X338" t="n">
        <v>0.91</v>
      </c>
      <c r="Y338" t="n">
        <v>1</v>
      </c>
      <c r="Z338" t="n">
        <v>10</v>
      </c>
    </row>
    <row r="339">
      <c r="A339" t="n">
        <v>22</v>
      </c>
      <c r="B339" t="n">
        <v>145</v>
      </c>
      <c r="C339" t="inlineStr">
        <is>
          <t xml:space="preserve">CONCLUIDO	</t>
        </is>
      </c>
      <c r="D339" t="n">
        <v>4.2871</v>
      </c>
      <c r="E339" t="n">
        <v>23.33</v>
      </c>
      <c r="F339" t="n">
        <v>18.65</v>
      </c>
      <c r="G339" t="n">
        <v>34.97</v>
      </c>
      <c r="H339" t="n">
        <v>0.39</v>
      </c>
      <c r="I339" t="n">
        <v>32</v>
      </c>
      <c r="J339" t="n">
        <v>296.4</v>
      </c>
      <c r="K339" t="n">
        <v>61.2</v>
      </c>
      <c r="L339" t="n">
        <v>6.5</v>
      </c>
      <c r="M339" t="n">
        <v>30</v>
      </c>
      <c r="N339" t="n">
        <v>83.7</v>
      </c>
      <c r="O339" t="n">
        <v>36790.13</v>
      </c>
      <c r="P339" t="n">
        <v>277.12</v>
      </c>
      <c r="Q339" t="n">
        <v>3033.68</v>
      </c>
      <c r="R339" t="n">
        <v>89.56</v>
      </c>
      <c r="S339" t="n">
        <v>56.78</v>
      </c>
      <c r="T339" t="n">
        <v>14509.46</v>
      </c>
      <c r="U339" t="n">
        <v>0.63</v>
      </c>
      <c r="V339" t="n">
        <v>0.87</v>
      </c>
      <c r="W339" t="n">
        <v>2.71</v>
      </c>
      <c r="X339" t="n">
        <v>0.89</v>
      </c>
      <c r="Y339" t="n">
        <v>1</v>
      </c>
      <c r="Z339" t="n">
        <v>10</v>
      </c>
    </row>
    <row r="340">
      <c r="A340" t="n">
        <v>23</v>
      </c>
      <c r="B340" t="n">
        <v>145</v>
      </c>
      <c r="C340" t="inlineStr">
        <is>
          <t xml:space="preserve">CONCLUIDO	</t>
        </is>
      </c>
      <c r="D340" t="n">
        <v>4.3178</v>
      </c>
      <c r="E340" t="n">
        <v>23.16</v>
      </c>
      <c r="F340" t="n">
        <v>18.59</v>
      </c>
      <c r="G340" t="n">
        <v>37.19</v>
      </c>
      <c r="H340" t="n">
        <v>0.4</v>
      </c>
      <c r="I340" t="n">
        <v>30</v>
      </c>
      <c r="J340" t="n">
        <v>296.92</v>
      </c>
      <c r="K340" t="n">
        <v>61.2</v>
      </c>
      <c r="L340" t="n">
        <v>6.75</v>
      </c>
      <c r="M340" t="n">
        <v>28</v>
      </c>
      <c r="N340" t="n">
        <v>83.97</v>
      </c>
      <c r="O340" t="n">
        <v>36854.25</v>
      </c>
      <c r="P340" t="n">
        <v>272.34</v>
      </c>
      <c r="Q340" t="n">
        <v>3033.89</v>
      </c>
      <c r="R340" t="n">
        <v>87.7</v>
      </c>
      <c r="S340" t="n">
        <v>56.78</v>
      </c>
      <c r="T340" t="n">
        <v>13587.14</v>
      </c>
      <c r="U340" t="n">
        <v>0.65</v>
      </c>
      <c r="V340" t="n">
        <v>0.87</v>
      </c>
      <c r="W340" t="n">
        <v>2.7</v>
      </c>
      <c r="X340" t="n">
        <v>0.83</v>
      </c>
      <c r="Y340" t="n">
        <v>1</v>
      </c>
      <c r="Z340" t="n">
        <v>10</v>
      </c>
    </row>
    <row r="341">
      <c r="A341" t="n">
        <v>24</v>
      </c>
      <c r="B341" t="n">
        <v>145</v>
      </c>
      <c r="C341" t="inlineStr">
        <is>
          <t xml:space="preserve">CONCLUIDO	</t>
        </is>
      </c>
      <c r="D341" t="n">
        <v>4.333</v>
      </c>
      <c r="E341" t="n">
        <v>23.08</v>
      </c>
      <c r="F341" t="n">
        <v>18.57</v>
      </c>
      <c r="G341" t="n">
        <v>38.41</v>
      </c>
      <c r="H341" t="n">
        <v>0.42</v>
      </c>
      <c r="I341" t="n">
        <v>29</v>
      </c>
      <c r="J341" t="n">
        <v>297.44</v>
      </c>
      <c r="K341" t="n">
        <v>61.2</v>
      </c>
      <c r="L341" t="n">
        <v>7</v>
      </c>
      <c r="M341" t="n">
        <v>27</v>
      </c>
      <c r="N341" t="n">
        <v>84.23999999999999</v>
      </c>
      <c r="O341" t="n">
        <v>36918.48</v>
      </c>
      <c r="P341" t="n">
        <v>269.7</v>
      </c>
      <c r="Q341" t="n">
        <v>3033.49</v>
      </c>
      <c r="R341" t="n">
        <v>86.92</v>
      </c>
      <c r="S341" t="n">
        <v>56.78</v>
      </c>
      <c r="T341" t="n">
        <v>13203.44</v>
      </c>
      <c r="U341" t="n">
        <v>0.65</v>
      </c>
      <c r="V341" t="n">
        <v>0.87</v>
      </c>
      <c r="W341" t="n">
        <v>2.7</v>
      </c>
      <c r="X341" t="n">
        <v>0.8</v>
      </c>
      <c r="Y341" t="n">
        <v>1</v>
      </c>
      <c r="Z341" t="n">
        <v>10</v>
      </c>
    </row>
    <row r="342">
      <c r="A342" t="n">
        <v>25</v>
      </c>
      <c r="B342" t="n">
        <v>145</v>
      </c>
      <c r="C342" t="inlineStr">
        <is>
          <t xml:space="preserve">CONCLUIDO	</t>
        </is>
      </c>
      <c r="D342" t="n">
        <v>4.3467</v>
      </c>
      <c r="E342" t="n">
        <v>23.01</v>
      </c>
      <c r="F342" t="n">
        <v>18.55</v>
      </c>
      <c r="G342" t="n">
        <v>39.75</v>
      </c>
      <c r="H342" t="n">
        <v>0.43</v>
      </c>
      <c r="I342" t="n">
        <v>28</v>
      </c>
      <c r="J342" t="n">
        <v>297.96</v>
      </c>
      <c r="K342" t="n">
        <v>61.2</v>
      </c>
      <c r="L342" t="n">
        <v>7.25</v>
      </c>
      <c r="M342" t="n">
        <v>26</v>
      </c>
      <c r="N342" t="n">
        <v>84.51000000000001</v>
      </c>
      <c r="O342" t="n">
        <v>36982.83</v>
      </c>
      <c r="P342" t="n">
        <v>266.06</v>
      </c>
      <c r="Q342" t="n">
        <v>3033.69</v>
      </c>
      <c r="R342" t="n">
        <v>86.39</v>
      </c>
      <c r="S342" t="n">
        <v>56.78</v>
      </c>
      <c r="T342" t="n">
        <v>12942.17</v>
      </c>
      <c r="U342" t="n">
        <v>0.66</v>
      </c>
      <c r="V342" t="n">
        <v>0.87</v>
      </c>
      <c r="W342" t="n">
        <v>2.7</v>
      </c>
      <c r="X342" t="n">
        <v>0.78</v>
      </c>
      <c r="Y342" t="n">
        <v>1</v>
      </c>
      <c r="Z342" t="n">
        <v>10</v>
      </c>
    </row>
    <row r="343">
      <c r="A343" t="n">
        <v>26</v>
      </c>
      <c r="B343" t="n">
        <v>145</v>
      </c>
      <c r="C343" t="inlineStr">
        <is>
          <t xml:space="preserve">CONCLUIDO	</t>
        </is>
      </c>
      <c r="D343" t="n">
        <v>4.3776</v>
      </c>
      <c r="E343" t="n">
        <v>22.84</v>
      </c>
      <c r="F343" t="n">
        <v>18.49</v>
      </c>
      <c r="G343" t="n">
        <v>42.68</v>
      </c>
      <c r="H343" t="n">
        <v>0.45</v>
      </c>
      <c r="I343" t="n">
        <v>26</v>
      </c>
      <c r="J343" t="n">
        <v>298.48</v>
      </c>
      <c r="K343" t="n">
        <v>61.2</v>
      </c>
      <c r="L343" t="n">
        <v>7.5</v>
      </c>
      <c r="M343" t="n">
        <v>24</v>
      </c>
      <c r="N343" t="n">
        <v>84.79000000000001</v>
      </c>
      <c r="O343" t="n">
        <v>37047.29</v>
      </c>
      <c r="P343" t="n">
        <v>261.82</v>
      </c>
      <c r="Q343" t="n">
        <v>3033.61</v>
      </c>
      <c r="R343" t="n">
        <v>84.40000000000001</v>
      </c>
      <c r="S343" t="n">
        <v>56.78</v>
      </c>
      <c r="T343" t="n">
        <v>11958.43</v>
      </c>
      <c r="U343" t="n">
        <v>0.67</v>
      </c>
      <c r="V343" t="n">
        <v>0.87</v>
      </c>
      <c r="W343" t="n">
        <v>2.7</v>
      </c>
      <c r="X343" t="n">
        <v>0.73</v>
      </c>
      <c r="Y343" t="n">
        <v>1</v>
      </c>
      <c r="Z343" t="n">
        <v>10</v>
      </c>
    </row>
    <row r="344">
      <c r="A344" t="n">
        <v>27</v>
      </c>
      <c r="B344" t="n">
        <v>145</v>
      </c>
      <c r="C344" t="inlineStr">
        <is>
          <t xml:space="preserve">CONCLUIDO	</t>
        </is>
      </c>
      <c r="D344" t="n">
        <v>4.394</v>
      </c>
      <c r="E344" t="n">
        <v>22.76</v>
      </c>
      <c r="F344" t="n">
        <v>18.46</v>
      </c>
      <c r="G344" t="n">
        <v>44.31</v>
      </c>
      <c r="H344" t="n">
        <v>0.46</v>
      </c>
      <c r="I344" t="n">
        <v>25</v>
      </c>
      <c r="J344" t="n">
        <v>299.01</v>
      </c>
      <c r="K344" t="n">
        <v>61.2</v>
      </c>
      <c r="L344" t="n">
        <v>7.75</v>
      </c>
      <c r="M344" t="n">
        <v>22</v>
      </c>
      <c r="N344" t="n">
        <v>85.06</v>
      </c>
      <c r="O344" t="n">
        <v>37111.87</v>
      </c>
      <c r="P344" t="n">
        <v>257.05</v>
      </c>
      <c r="Q344" t="n">
        <v>3033.45</v>
      </c>
      <c r="R344" t="n">
        <v>83.52</v>
      </c>
      <c r="S344" t="n">
        <v>56.78</v>
      </c>
      <c r="T344" t="n">
        <v>11521.35</v>
      </c>
      <c r="U344" t="n">
        <v>0.68</v>
      </c>
      <c r="V344" t="n">
        <v>0.87</v>
      </c>
      <c r="W344" t="n">
        <v>2.7</v>
      </c>
      <c r="X344" t="n">
        <v>0.7</v>
      </c>
      <c r="Y344" t="n">
        <v>1</v>
      </c>
      <c r="Z344" t="n">
        <v>10</v>
      </c>
    </row>
    <row r="345">
      <c r="A345" t="n">
        <v>28</v>
      </c>
      <c r="B345" t="n">
        <v>145</v>
      </c>
      <c r="C345" t="inlineStr">
        <is>
          <t xml:space="preserve">CONCLUIDO	</t>
        </is>
      </c>
      <c r="D345" t="n">
        <v>4.4097</v>
      </c>
      <c r="E345" t="n">
        <v>22.68</v>
      </c>
      <c r="F345" t="n">
        <v>18.43</v>
      </c>
      <c r="G345" t="n">
        <v>46.09</v>
      </c>
      <c r="H345" t="n">
        <v>0.48</v>
      </c>
      <c r="I345" t="n">
        <v>24</v>
      </c>
      <c r="J345" t="n">
        <v>299.53</v>
      </c>
      <c r="K345" t="n">
        <v>61.2</v>
      </c>
      <c r="L345" t="n">
        <v>8</v>
      </c>
      <c r="M345" t="n">
        <v>18</v>
      </c>
      <c r="N345" t="n">
        <v>85.33</v>
      </c>
      <c r="O345" t="n">
        <v>37176.68</v>
      </c>
      <c r="P345" t="n">
        <v>253.9</v>
      </c>
      <c r="Q345" t="n">
        <v>3033.48</v>
      </c>
      <c r="R345" t="n">
        <v>82.40000000000001</v>
      </c>
      <c r="S345" t="n">
        <v>56.78</v>
      </c>
      <c r="T345" t="n">
        <v>10966.9</v>
      </c>
      <c r="U345" t="n">
        <v>0.6899999999999999</v>
      </c>
      <c r="V345" t="n">
        <v>0.88</v>
      </c>
      <c r="W345" t="n">
        <v>2.7</v>
      </c>
      <c r="X345" t="n">
        <v>0.67</v>
      </c>
      <c r="Y345" t="n">
        <v>1</v>
      </c>
      <c r="Z345" t="n">
        <v>10</v>
      </c>
    </row>
    <row r="346">
      <c r="A346" t="n">
        <v>29</v>
      </c>
      <c r="B346" t="n">
        <v>145</v>
      </c>
      <c r="C346" t="inlineStr">
        <is>
          <t xml:space="preserve">CONCLUIDO	</t>
        </is>
      </c>
      <c r="D346" t="n">
        <v>4.4079</v>
      </c>
      <c r="E346" t="n">
        <v>22.69</v>
      </c>
      <c r="F346" t="n">
        <v>18.44</v>
      </c>
      <c r="G346" t="n">
        <v>46.11</v>
      </c>
      <c r="H346" t="n">
        <v>0.49</v>
      </c>
      <c r="I346" t="n">
        <v>24</v>
      </c>
      <c r="J346" t="n">
        <v>300.06</v>
      </c>
      <c r="K346" t="n">
        <v>61.2</v>
      </c>
      <c r="L346" t="n">
        <v>8.25</v>
      </c>
      <c r="M346" t="n">
        <v>15</v>
      </c>
      <c r="N346" t="n">
        <v>85.61</v>
      </c>
      <c r="O346" t="n">
        <v>37241.49</v>
      </c>
      <c r="P346" t="n">
        <v>252.92</v>
      </c>
      <c r="Q346" t="n">
        <v>3033.64</v>
      </c>
      <c r="R346" t="n">
        <v>82.86</v>
      </c>
      <c r="S346" t="n">
        <v>56.78</v>
      </c>
      <c r="T346" t="n">
        <v>11199.06</v>
      </c>
      <c r="U346" t="n">
        <v>0.6899999999999999</v>
      </c>
      <c r="V346" t="n">
        <v>0.87</v>
      </c>
      <c r="W346" t="n">
        <v>2.7</v>
      </c>
      <c r="X346" t="n">
        <v>0.68</v>
      </c>
      <c r="Y346" t="n">
        <v>1</v>
      </c>
      <c r="Z346" t="n">
        <v>10</v>
      </c>
    </row>
    <row r="347">
      <c r="A347" t="n">
        <v>30</v>
      </c>
      <c r="B347" t="n">
        <v>145</v>
      </c>
      <c r="C347" t="inlineStr">
        <is>
          <t xml:space="preserve">CONCLUIDO	</t>
        </is>
      </c>
      <c r="D347" t="n">
        <v>4.4231</v>
      </c>
      <c r="E347" t="n">
        <v>22.61</v>
      </c>
      <c r="F347" t="n">
        <v>18.42</v>
      </c>
      <c r="G347" t="n">
        <v>48.05</v>
      </c>
      <c r="H347" t="n">
        <v>0.5</v>
      </c>
      <c r="I347" t="n">
        <v>23</v>
      </c>
      <c r="J347" t="n">
        <v>300.59</v>
      </c>
      <c r="K347" t="n">
        <v>61.2</v>
      </c>
      <c r="L347" t="n">
        <v>8.5</v>
      </c>
      <c r="M347" t="n">
        <v>10</v>
      </c>
      <c r="N347" t="n">
        <v>85.89</v>
      </c>
      <c r="O347" t="n">
        <v>37306.42</v>
      </c>
      <c r="P347" t="n">
        <v>250.4</v>
      </c>
      <c r="Q347" t="n">
        <v>3033.81</v>
      </c>
      <c r="R347" t="n">
        <v>81.52</v>
      </c>
      <c r="S347" t="n">
        <v>56.78</v>
      </c>
      <c r="T347" t="n">
        <v>10531.23</v>
      </c>
      <c r="U347" t="n">
        <v>0.7</v>
      </c>
      <c r="V347" t="n">
        <v>0.88</v>
      </c>
      <c r="W347" t="n">
        <v>2.71</v>
      </c>
      <c r="X347" t="n">
        <v>0.65</v>
      </c>
      <c r="Y347" t="n">
        <v>1</v>
      </c>
      <c r="Z347" t="n">
        <v>10</v>
      </c>
    </row>
    <row r="348">
      <c r="A348" t="n">
        <v>31</v>
      </c>
      <c r="B348" t="n">
        <v>145</v>
      </c>
      <c r="C348" t="inlineStr">
        <is>
          <t xml:space="preserve">CONCLUIDO	</t>
        </is>
      </c>
      <c r="D348" t="n">
        <v>4.4251</v>
      </c>
      <c r="E348" t="n">
        <v>22.6</v>
      </c>
      <c r="F348" t="n">
        <v>18.41</v>
      </c>
      <c r="G348" t="n">
        <v>48.03</v>
      </c>
      <c r="H348" t="n">
        <v>0.52</v>
      </c>
      <c r="I348" t="n">
        <v>23</v>
      </c>
      <c r="J348" t="n">
        <v>301.11</v>
      </c>
      <c r="K348" t="n">
        <v>61.2</v>
      </c>
      <c r="L348" t="n">
        <v>8.75</v>
      </c>
      <c r="M348" t="n">
        <v>6</v>
      </c>
      <c r="N348" t="n">
        <v>86.16</v>
      </c>
      <c r="O348" t="n">
        <v>37371.47</v>
      </c>
      <c r="P348" t="n">
        <v>248.51</v>
      </c>
      <c r="Q348" t="n">
        <v>3033.52</v>
      </c>
      <c r="R348" t="n">
        <v>81.31999999999999</v>
      </c>
      <c r="S348" t="n">
        <v>56.78</v>
      </c>
      <c r="T348" t="n">
        <v>10430.63</v>
      </c>
      <c r="U348" t="n">
        <v>0.7</v>
      </c>
      <c r="V348" t="n">
        <v>0.88</v>
      </c>
      <c r="W348" t="n">
        <v>2.71</v>
      </c>
      <c r="X348" t="n">
        <v>0.65</v>
      </c>
      <c r="Y348" t="n">
        <v>1</v>
      </c>
      <c r="Z348" t="n">
        <v>10</v>
      </c>
    </row>
    <row r="349">
      <c r="A349" t="n">
        <v>32</v>
      </c>
      <c r="B349" t="n">
        <v>145</v>
      </c>
      <c r="C349" t="inlineStr">
        <is>
          <t xml:space="preserve">CONCLUIDO	</t>
        </is>
      </c>
      <c r="D349" t="n">
        <v>4.4397</v>
      </c>
      <c r="E349" t="n">
        <v>22.52</v>
      </c>
      <c r="F349" t="n">
        <v>18.39</v>
      </c>
      <c r="G349" t="n">
        <v>50.15</v>
      </c>
      <c r="H349" t="n">
        <v>0.53</v>
      </c>
      <c r="I349" t="n">
        <v>22</v>
      </c>
      <c r="J349" t="n">
        <v>301.64</v>
      </c>
      <c r="K349" t="n">
        <v>61.2</v>
      </c>
      <c r="L349" t="n">
        <v>9</v>
      </c>
      <c r="M349" t="n">
        <v>0</v>
      </c>
      <c r="N349" t="n">
        <v>86.44</v>
      </c>
      <c r="O349" t="n">
        <v>37436.63</v>
      </c>
      <c r="P349" t="n">
        <v>248.13</v>
      </c>
      <c r="Q349" t="n">
        <v>3033.59</v>
      </c>
      <c r="R349" t="n">
        <v>80.34</v>
      </c>
      <c r="S349" t="n">
        <v>56.78</v>
      </c>
      <c r="T349" t="n">
        <v>9948.879999999999</v>
      </c>
      <c r="U349" t="n">
        <v>0.71</v>
      </c>
      <c r="V349" t="n">
        <v>0.88</v>
      </c>
      <c r="W349" t="n">
        <v>2.71</v>
      </c>
      <c r="X349" t="n">
        <v>0.62</v>
      </c>
      <c r="Y349" t="n">
        <v>1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3.3863</v>
      </c>
      <c r="E350" t="n">
        <v>29.53</v>
      </c>
      <c r="F350" t="n">
        <v>22.75</v>
      </c>
      <c r="G350" t="n">
        <v>8.08</v>
      </c>
      <c r="H350" t="n">
        <v>0.13</v>
      </c>
      <c r="I350" t="n">
        <v>169</v>
      </c>
      <c r="J350" t="n">
        <v>133.21</v>
      </c>
      <c r="K350" t="n">
        <v>46.47</v>
      </c>
      <c r="L350" t="n">
        <v>1</v>
      </c>
      <c r="M350" t="n">
        <v>167</v>
      </c>
      <c r="N350" t="n">
        <v>20.75</v>
      </c>
      <c r="O350" t="n">
        <v>16663.42</v>
      </c>
      <c r="P350" t="n">
        <v>232.85</v>
      </c>
      <c r="Q350" t="n">
        <v>3034</v>
      </c>
      <c r="R350" t="n">
        <v>223.32</v>
      </c>
      <c r="S350" t="n">
        <v>56.78</v>
      </c>
      <c r="T350" t="n">
        <v>80700.71000000001</v>
      </c>
      <c r="U350" t="n">
        <v>0.25</v>
      </c>
      <c r="V350" t="n">
        <v>0.71</v>
      </c>
      <c r="W350" t="n">
        <v>2.94</v>
      </c>
      <c r="X350" t="n">
        <v>4.98</v>
      </c>
      <c r="Y350" t="n">
        <v>1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3.7213</v>
      </c>
      <c r="E351" t="n">
        <v>26.87</v>
      </c>
      <c r="F351" t="n">
        <v>21.34</v>
      </c>
      <c r="G351" t="n">
        <v>10.41</v>
      </c>
      <c r="H351" t="n">
        <v>0.17</v>
      </c>
      <c r="I351" t="n">
        <v>123</v>
      </c>
      <c r="J351" t="n">
        <v>133.55</v>
      </c>
      <c r="K351" t="n">
        <v>46.47</v>
      </c>
      <c r="L351" t="n">
        <v>1.25</v>
      </c>
      <c r="M351" t="n">
        <v>121</v>
      </c>
      <c r="N351" t="n">
        <v>20.83</v>
      </c>
      <c r="O351" t="n">
        <v>16704.7</v>
      </c>
      <c r="P351" t="n">
        <v>211.85</v>
      </c>
      <c r="Q351" t="n">
        <v>3034.02</v>
      </c>
      <c r="R351" t="n">
        <v>177.08</v>
      </c>
      <c r="S351" t="n">
        <v>56.78</v>
      </c>
      <c r="T351" t="n">
        <v>57811.73</v>
      </c>
      <c r="U351" t="n">
        <v>0.32</v>
      </c>
      <c r="V351" t="n">
        <v>0.76</v>
      </c>
      <c r="W351" t="n">
        <v>2.87</v>
      </c>
      <c r="X351" t="n">
        <v>3.58</v>
      </c>
      <c r="Y351" t="n">
        <v>1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3.9429</v>
      </c>
      <c r="E352" t="n">
        <v>25.36</v>
      </c>
      <c r="F352" t="n">
        <v>20.57</v>
      </c>
      <c r="G352" t="n">
        <v>12.86</v>
      </c>
      <c r="H352" t="n">
        <v>0.2</v>
      </c>
      <c r="I352" t="n">
        <v>96</v>
      </c>
      <c r="J352" t="n">
        <v>133.88</v>
      </c>
      <c r="K352" t="n">
        <v>46.47</v>
      </c>
      <c r="L352" t="n">
        <v>1.5</v>
      </c>
      <c r="M352" t="n">
        <v>94</v>
      </c>
      <c r="N352" t="n">
        <v>20.91</v>
      </c>
      <c r="O352" t="n">
        <v>16746.01</v>
      </c>
      <c r="P352" t="n">
        <v>198.1</v>
      </c>
      <c r="Q352" t="n">
        <v>3033.89</v>
      </c>
      <c r="R352" t="n">
        <v>151.85</v>
      </c>
      <c r="S352" t="n">
        <v>56.78</v>
      </c>
      <c r="T352" t="n">
        <v>45334.86</v>
      </c>
      <c r="U352" t="n">
        <v>0.37</v>
      </c>
      <c r="V352" t="n">
        <v>0.78</v>
      </c>
      <c r="W352" t="n">
        <v>2.82</v>
      </c>
      <c r="X352" t="n">
        <v>2.8</v>
      </c>
      <c r="Y352" t="n">
        <v>1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4.1159</v>
      </c>
      <c r="E353" t="n">
        <v>24.3</v>
      </c>
      <c r="F353" t="n">
        <v>19.99</v>
      </c>
      <c r="G353" t="n">
        <v>15.38</v>
      </c>
      <c r="H353" t="n">
        <v>0.23</v>
      </c>
      <c r="I353" t="n">
        <v>78</v>
      </c>
      <c r="J353" t="n">
        <v>134.22</v>
      </c>
      <c r="K353" t="n">
        <v>46.47</v>
      </c>
      <c r="L353" t="n">
        <v>1.75</v>
      </c>
      <c r="M353" t="n">
        <v>76</v>
      </c>
      <c r="N353" t="n">
        <v>21</v>
      </c>
      <c r="O353" t="n">
        <v>16787.35</v>
      </c>
      <c r="P353" t="n">
        <v>186</v>
      </c>
      <c r="Q353" t="n">
        <v>3033.51</v>
      </c>
      <c r="R353" t="n">
        <v>133.48</v>
      </c>
      <c r="S353" t="n">
        <v>56.78</v>
      </c>
      <c r="T353" t="n">
        <v>36235.71</v>
      </c>
      <c r="U353" t="n">
        <v>0.43</v>
      </c>
      <c r="V353" t="n">
        <v>0.8100000000000001</v>
      </c>
      <c r="W353" t="n">
        <v>2.78</v>
      </c>
      <c r="X353" t="n">
        <v>2.23</v>
      </c>
      <c r="Y353" t="n">
        <v>1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4.2442</v>
      </c>
      <c r="E354" t="n">
        <v>23.56</v>
      </c>
      <c r="F354" t="n">
        <v>19.61</v>
      </c>
      <c r="G354" t="n">
        <v>18.1</v>
      </c>
      <c r="H354" t="n">
        <v>0.26</v>
      </c>
      <c r="I354" t="n">
        <v>65</v>
      </c>
      <c r="J354" t="n">
        <v>134.55</v>
      </c>
      <c r="K354" t="n">
        <v>46.47</v>
      </c>
      <c r="L354" t="n">
        <v>2</v>
      </c>
      <c r="M354" t="n">
        <v>63</v>
      </c>
      <c r="N354" t="n">
        <v>21.09</v>
      </c>
      <c r="O354" t="n">
        <v>16828.84</v>
      </c>
      <c r="P354" t="n">
        <v>176.48</v>
      </c>
      <c r="Q354" t="n">
        <v>3033.68</v>
      </c>
      <c r="R354" t="n">
        <v>121.15</v>
      </c>
      <c r="S354" t="n">
        <v>56.78</v>
      </c>
      <c r="T354" t="n">
        <v>30139.7</v>
      </c>
      <c r="U354" t="n">
        <v>0.47</v>
      </c>
      <c r="V354" t="n">
        <v>0.82</v>
      </c>
      <c r="W354" t="n">
        <v>2.75</v>
      </c>
      <c r="X354" t="n">
        <v>1.85</v>
      </c>
      <c r="Y354" t="n">
        <v>1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4.3445</v>
      </c>
      <c r="E355" t="n">
        <v>23.02</v>
      </c>
      <c r="F355" t="n">
        <v>19.34</v>
      </c>
      <c r="G355" t="n">
        <v>21.1</v>
      </c>
      <c r="H355" t="n">
        <v>0.29</v>
      </c>
      <c r="I355" t="n">
        <v>55</v>
      </c>
      <c r="J355" t="n">
        <v>134.89</v>
      </c>
      <c r="K355" t="n">
        <v>46.47</v>
      </c>
      <c r="L355" t="n">
        <v>2.25</v>
      </c>
      <c r="M355" t="n">
        <v>44</v>
      </c>
      <c r="N355" t="n">
        <v>21.17</v>
      </c>
      <c r="O355" t="n">
        <v>16870.25</v>
      </c>
      <c r="P355" t="n">
        <v>166.84</v>
      </c>
      <c r="Q355" t="n">
        <v>3033.96</v>
      </c>
      <c r="R355" t="n">
        <v>111.71</v>
      </c>
      <c r="S355" t="n">
        <v>56.78</v>
      </c>
      <c r="T355" t="n">
        <v>25467.92</v>
      </c>
      <c r="U355" t="n">
        <v>0.51</v>
      </c>
      <c r="V355" t="n">
        <v>0.83</v>
      </c>
      <c r="W355" t="n">
        <v>2.75</v>
      </c>
      <c r="X355" t="n">
        <v>1.57</v>
      </c>
      <c r="Y355" t="n">
        <v>1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4.3901</v>
      </c>
      <c r="E356" t="n">
        <v>22.78</v>
      </c>
      <c r="F356" t="n">
        <v>19.24</v>
      </c>
      <c r="G356" t="n">
        <v>23.08</v>
      </c>
      <c r="H356" t="n">
        <v>0.33</v>
      </c>
      <c r="I356" t="n">
        <v>50</v>
      </c>
      <c r="J356" t="n">
        <v>135.22</v>
      </c>
      <c r="K356" t="n">
        <v>46.47</v>
      </c>
      <c r="L356" t="n">
        <v>2.5</v>
      </c>
      <c r="M356" t="n">
        <v>20</v>
      </c>
      <c r="N356" t="n">
        <v>21.26</v>
      </c>
      <c r="O356" t="n">
        <v>16911.68</v>
      </c>
      <c r="P356" t="n">
        <v>161.42</v>
      </c>
      <c r="Q356" t="n">
        <v>3033.63</v>
      </c>
      <c r="R356" t="n">
        <v>107.58</v>
      </c>
      <c r="S356" t="n">
        <v>56.78</v>
      </c>
      <c r="T356" t="n">
        <v>23427.99</v>
      </c>
      <c r="U356" t="n">
        <v>0.53</v>
      </c>
      <c r="V356" t="n">
        <v>0.84</v>
      </c>
      <c r="W356" t="n">
        <v>2.77</v>
      </c>
      <c r="X356" t="n">
        <v>1.47</v>
      </c>
      <c r="Y356" t="n">
        <v>1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4.4093</v>
      </c>
      <c r="E357" t="n">
        <v>22.68</v>
      </c>
      <c r="F357" t="n">
        <v>19.19</v>
      </c>
      <c r="G357" t="n">
        <v>23.99</v>
      </c>
      <c r="H357" t="n">
        <v>0.36</v>
      </c>
      <c r="I357" t="n">
        <v>48</v>
      </c>
      <c r="J357" t="n">
        <v>135.56</v>
      </c>
      <c r="K357" t="n">
        <v>46.47</v>
      </c>
      <c r="L357" t="n">
        <v>2.75</v>
      </c>
      <c r="M357" t="n">
        <v>2</v>
      </c>
      <c r="N357" t="n">
        <v>21.34</v>
      </c>
      <c r="O357" t="n">
        <v>16953.14</v>
      </c>
      <c r="P357" t="n">
        <v>159.88</v>
      </c>
      <c r="Q357" t="n">
        <v>3033.75</v>
      </c>
      <c r="R357" t="n">
        <v>105.1</v>
      </c>
      <c r="S357" t="n">
        <v>56.78</v>
      </c>
      <c r="T357" t="n">
        <v>22196.4</v>
      </c>
      <c r="U357" t="n">
        <v>0.54</v>
      </c>
      <c r="V357" t="n">
        <v>0.84</v>
      </c>
      <c r="W357" t="n">
        <v>2.8</v>
      </c>
      <c r="X357" t="n">
        <v>1.43</v>
      </c>
      <c r="Y357" t="n">
        <v>1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4.4106</v>
      </c>
      <c r="E358" t="n">
        <v>22.67</v>
      </c>
      <c r="F358" t="n">
        <v>19.19</v>
      </c>
      <c r="G358" t="n">
        <v>23.98</v>
      </c>
      <c r="H358" t="n">
        <v>0.39</v>
      </c>
      <c r="I358" t="n">
        <v>48</v>
      </c>
      <c r="J358" t="n">
        <v>135.9</v>
      </c>
      <c r="K358" t="n">
        <v>46.47</v>
      </c>
      <c r="L358" t="n">
        <v>3</v>
      </c>
      <c r="M358" t="n">
        <v>0</v>
      </c>
      <c r="N358" t="n">
        <v>21.43</v>
      </c>
      <c r="O358" t="n">
        <v>16994.64</v>
      </c>
      <c r="P358" t="n">
        <v>160.08</v>
      </c>
      <c r="Q358" t="n">
        <v>3033.53</v>
      </c>
      <c r="R358" t="n">
        <v>104.99</v>
      </c>
      <c r="S358" t="n">
        <v>56.78</v>
      </c>
      <c r="T358" t="n">
        <v>22141.52</v>
      </c>
      <c r="U358" t="n">
        <v>0.54</v>
      </c>
      <c r="V358" t="n">
        <v>0.84</v>
      </c>
      <c r="W358" t="n">
        <v>2.79</v>
      </c>
      <c r="X358" t="n">
        <v>1.42</v>
      </c>
      <c r="Y358" t="n">
        <v>1</v>
      </c>
      <c r="Z358" t="n">
        <v>10</v>
      </c>
    </row>
    <row r="359">
      <c r="A359" t="n">
        <v>0</v>
      </c>
      <c r="B359" t="n">
        <v>130</v>
      </c>
      <c r="C359" t="inlineStr">
        <is>
          <t xml:space="preserve">CONCLUIDO	</t>
        </is>
      </c>
      <c r="D359" t="n">
        <v>2.1552</v>
      </c>
      <c r="E359" t="n">
        <v>46.4</v>
      </c>
      <c r="F359" t="n">
        <v>27.66</v>
      </c>
      <c r="G359" t="n">
        <v>5.09</v>
      </c>
      <c r="H359" t="n">
        <v>0.07000000000000001</v>
      </c>
      <c r="I359" t="n">
        <v>326</v>
      </c>
      <c r="J359" t="n">
        <v>252.85</v>
      </c>
      <c r="K359" t="n">
        <v>59.19</v>
      </c>
      <c r="L359" t="n">
        <v>1</v>
      </c>
      <c r="M359" t="n">
        <v>324</v>
      </c>
      <c r="N359" t="n">
        <v>62.65</v>
      </c>
      <c r="O359" t="n">
        <v>31418.63</v>
      </c>
      <c r="P359" t="n">
        <v>448.63</v>
      </c>
      <c r="Q359" t="n">
        <v>3035.09</v>
      </c>
      <c r="R359" t="n">
        <v>384</v>
      </c>
      <c r="S359" t="n">
        <v>56.78</v>
      </c>
      <c r="T359" t="n">
        <v>160258.03</v>
      </c>
      <c r="U359" t="n">
        <v>0.15</v>
      </c>
      <c r="V359" t="n">
        <v>0.58</v>
      </c>
      <c r="W359" t="n">
        <v>3.19</v>
      </c>
      <c r="X359" t="n">
        <v>9.880000000000001</v>
      </c>
      <c r="Y359" t="n">
        <v>1</v>
      </c>
      <c r="Z359" t="n">
        <v>10</v>
      </c>
    </row>
    <row r="360">
      <c r="A360" t="n">
        <v>1</v>
      </c>
      <c r="B360" t="n">
        <v>130</v>
      </c>
      <c r="C360" t="inlineStr">
        <is>
          <t xml:space="preserve">CONCLUIDO	</t>
        </is>
      </c>
      <c r="D360" t="n">
        <v>2.5863</v>
      </c>
      <c r="E360" t="n">
        <v>38.67</v>
      </c>
      <c r="F360" t="n">
        <v>24.62</v>
      </c>
      <c r="G360" t="n">
        <v>6.42</v>
      </c>
      <c r="H360" t="n">
        <v>0.09</v>
      </c>
      <c r="I360" t="n">
        <v>230</v>
      </c>
      <c r="J360" t="n">
        <v>253.3</v>
      </c>
      <c r="K360" t="n">
        <v>59.19</v>
      </c>
      <c r="L360" t="n">
        <v>1.25</v>
      </c>
      <c r="M360" t="n">
        <v>228</v>
      </c>
      <c r="N360" t="n">
        <v>62.86</v>
      </c>
      <c r="O360" t="n">
        <v>31474.5</v>
      </c>
      <c r="P360" t="n">
        <v>396.11</v>
      </c>
      <c r="Q360" t="n">
        <v>3034.47</v>
      </c>
      <c r="R360" t="n">
        <v>284.23</v>
      </c>
      <c r="S360" t="n">
        <v>56.78</v>
      </c>
      <c r="T360" t="n">
        <v>110853.46</v>
      </c>
      <c r="U360" t="n">
        <v>0.2</v>
      </c>
      <c r="V360" t="n">
        <v>0.66</v>
      </c>
      <c r="W360" t="n">
        <v>3.04</v>
      </c>
      <c r="X360" t="n">
        <v>6.85</v>
      </c>
      <c r="Y360" t="n">
        <v>1</v>
      </c>
      <c r="Z360" t="n">
        <v>10</v>
      </c>
    </row>
    <row r="361">
      <c r="A361" t="n">
        <v>2</v>
      </c>
      <c r="B361" t="n">
        <v>130</v>
      </c>
      <c r="C361" t="inlineStr">
        <is>
          <t xml:space="preserve">CONCLUIDO	</t>
        </is>
      </c>
      <c r="D361" t="n">
        <v>2.8993</v>
      </c>
      <c r="E361" t="n">
        <v>34.49</v>
      </c>
      <c r="F361" t="n">
        <v>22.98</v>
      </c>
      <c r="G361" t="n">
        <v>7.75</v>
      </c>
      <c r="H361" t="n">
        <v>0.11</v>
      </c>
      <c r="I361" t="n">
        <v>178</v>
      </c>
      <c r="J361" t="n">
        <v>253.75</v>
      </c>
      <c r="K361" t="n">
        <v>59.19</v>
      </c>
      <c r="L361" t="n">
        <v>1.5</v>
      </c>
      <c r="M361" t="n">
        <v>176</v>
      </c>
      <c r="N361" t="n">
        <v>63.06</v>
      </c>
      <c r="O361" t="n">
        <v>31530.44</v>
      </c>
      <c r="P361" t="n">
        <v>367.03</v>
      </c>
      <c r="Q361" t="n">
        <v>3034.37</v>
      </c>
      <c r="R361" t="n">
        <v>231.43</v>
      </c>
      <c r="S361" t="n">
        <v>56.78</v>
      </c>
      <c r="T361" t="n">
        <v>84711.67</v>
      </c>
      <c r="U361" t="n">
        <v>0.25</v>
      </c>
      <c r="V361" t="n">
        <v>0.7</v>
      </c>
      <c r="W361" t="n">
        <v>2.93</v>
      </c>
      <c r="X361" t="n">
        <v>5.21</v>
      </c>
      <c r="Y361" t="n">
        <v>1</v>
      </c>
      <c r="Z361" t="n">
        <v>10</v>
      </c>
    </row>
    <row r="362">
      <c r="A362" t="n">
        <v>3</v>
      </c>
      <c r="B362" t="n">
        <v>130</v>
      </c>
      <c r="C362" t="inlineStr">
        <is>
          <t xml:space="preserve">CONCLUIDO	</t>
        </is>
      </c>
      <c r="D362" t="n">
        <v>3.1446</v>
      </c>
      <c r="E362" t="n">
        <v>31.8</v>
      </c>
      <c r="F362" t="n">
        <v>21.96</v>
      </c>
      <c r="G362" t="n">
        <v>9.15</v>
      </c>
      <c r="H362" t="n">
        <v>0.12</v>
      </c>
      <c r="I362" t="n">
        <v>144</v>
      </c>
      <c r="J362" t="n">
        <v>254.21</v>
      </c>
      <c r="K362" t="n">
        <v>59.19</v>
      </c>
      <c r="L362" t="n">
        <v>1.75</v>
      </c>
      <c r="M362" t="n">
        <v>142</v>
      </c>
      <c r="N362" t="n">
        <v>63.26</v>
      </c>
      <c r="O362" t="n">
        <v>31586.46</v>
      </c>
      <c r="P362" t="n">
        <v>347.66</v>
      </c>
      <c r="Q362" t="n">
        <v>3034.42</v>
      </c>
      <c r="R362" t="n">
        <v>197.33</v>
      </c>
      <c r="S362" t="n">
        <v>56.78</v>
      </c>
      <c r="T362" t="n">
        <v>67832.46000000001</v>
      </c>
      <c r="U362" t="n">
        <v>0.29</v>
      </c>
      <c r="V362" t="n">
        <v>0.74</v>
      </c>
      <c r="W362" t="n">
        <v>2.89</v>
      </c>
      <c r="X362" t="n">
        <v>4.19</v>
      </c>
      <c r="Y362" t="n">
        <v>1</v>
      </c>
      <c r="Z362" t="n">
        <v>10</v>
      </c>
    </row>
    <row r="363">
      <c r="A363" t="n">
        <v>4</v>
      </c>
      <c r="B363" t="n">
        <v>130</v>
      </c>
      <c r="C363" t="inlineStr">
        <is>
          <t xml:space="preserve">CONCLUIDO	</t>
        </is>
      </c>
      <c r="D363" t="n">
        <v>3.3247</v>
      </c>
      <c r="E363" t="n">
        <v>30.08</v>
      </c>
      <c r="F363" t="n">
        <v>21.31</v>
      </c>
      <c r="G363" t="n">
        <v>10.48</v>
      </c>
      <c r="H363" t="n">
        <v>0.14</v>
      </c>
      <c r="I363" t="n">
        <v>122</v>
      </c>
      <c r="J363" t="n">
        <v>254.66</v>
      </c>
      <c r="K363" t="n">
        <v>59.19</v>
      </c>
      <c r="L363" t="n">
        <v>2</v>
      </c>
      <c r="M363" t="n">
        <v>120</v>
      </c>
      <c r="N363" t="n">
        <v>63.47</v>
      </c>
      <c r="O363" t="n">
        <v>31642.55</v>
      </c>
      <c r="P363" t="n">
        <v>334.69</v>
      </c>
      <c r="Q363" t="n">
        <v>3034.16</v>
      </c>
      <c r="R363" t="n">
        <v>176.36</v>
      </c>
      <c r="S363" t="n">
        <v>56.78</v>
      </c>
      <c r="T363" t="n">
        <v>57459.53</v>
      </c>
      <c r="U363" t="n">
        <v>0.32</v>
      </c>
      <c r="V363" t="n">
        <v>0.76</v>
      </c>
      <c r="W363" t="n">
        <v>2.85</v>
      </c>
      <c r="X363" t="n">
        <v>3.54</v>
      </c>
      <c r="Y363" t="n">
        <v>1</v>
      </c>
      <c r="Z363" t="n">
        <v>10</v>
      </c>
    </row>
    <row r="364">
      <c r="A364" t="n">
        <v>5</v>
      </c>
      <c r="B364" t="n">
        <v>130</v>
      </c>
      <c r="C364" t="inlineStr">
        <is>
          <t xml:space="preserve">CONCLUIDO	</t>
        </is>
      </c>
      <c r="D364" t="n">
        <v>3.4802</v>
      </c>
      <c r="E364" t="n">
        <v>28.73</v>
      </c>
      <c r="F364" t="n">
        <v>20.8</v>
      </c>
      <c r="G364" t="n">
        <v>11.88</v>
      </c>
      <c r="H364" t="n">
        <v>0.16</v>
      </c>
      <c r="I364" t="n">
        <v>105</v>
      </c>
      <c r="J364" t="n">
        <v>255.12</v>
      </c>
      <c r="K364" t="n">
        <v>59.19</v>
      </c>
      <c r="L364" t="n">
        <v>2.25</v>
      </c>
      <c r="M364" t="n">
        <v>103</v>
      </c>
      <c r="N364" t="n">
        <v>63.67</v>
      </c>
      <c r="O364" t="n">
        <v>31698.72</v>
      </c>
      <c r="P364" t="n">
        <v>324.09</v>
      </c>
      <c r="Q364" t="n">
        <v>3034.14</v>
      </c>
      <c r="R364" t="n">
        <v>159.67</v>
      </c>
      <c r="S364" t="n">
        <v>56.78</v>
      </c>
      <c r="T364" t="n">
        <v>49197.58</v>
      </c>
      <c r="U364" t="n">
        <v>0.36</v>
      </c>
      <c r="V364" t="n">
        <v>0.78</v>
      </c>
      <c r="W364" t="n">
        <v>2.82</v>
      </c>
      <c r="X364" t="n">
        <v>3.03</v>
      </c>
      <c r="Y364" t="n">
        <v>1</v>
      </c>
      <c r="Z364" t="n">
        <v>10</v>
      </c>
    </row>
    <row r="365">
      <c r="A365" t="n">
        <v>6</v>
      </c>
      <c r="B365" t="n">
        <v>130</v>
      </c>
      <c r="C365" t="inlineStr">
        <is>
          <t xml:space="preserve">CONCLUIDO	</t>
        </is>
      </c>
      <c r="D365" t="n">
        <v>3.606</v>
      </c>
      <c r="E365" t="n">
        <v>27.73</v>
      </c>
      <c r="F365" t="n">
        <v>20.43</v>
      </c>
      <c r="G365" t="n">
        <v>13.32</v>
      </c>
      <c r="H365" t="n">
        <v>0.17</v>
      </c>
      <c r="I365" t="n">
        <v>92</v>
      </c>
      <c r="J365" t="n">
        <v>255.57</v>
      </c>
      <c r="K365" t="n">
        <v>59.19</v>
      </c>
      <c r="L365" t="n">
        <v>2.5</v>
      </c>
      <c r="M365" t="n">
        <v>90</v>
      </c>
      <c r="N365" t="n">
        <v>63.88</v>
      </c>
      <c r="O365" t="n">
        <v>31754.97</v>
      </c>
      <c r="P365" t="n">
        <v>315.33</v>
      </c>
      <c r="Q365" t="n">
        <v>3033.74</v>
      </c>
      <c r="R365" t="n">
        <v>147.55</v>
      </c>
      <c r="S365" t="n">
        <v>56.78</v>
      </c>
      <c r="T365" t="n">
        <v>43203.37</v>
      </c>
      <c r="U365" t="n">
        <v>0.38</v>
      </c>
      <c r="V365" t="n">
        <v>0.79</v>
      </c>
      <c r="W365" t="n">
        <v>2.81</v>
      </c>
      <c r="X365" t="n">
        <v>2.66</v>
      </c>
      <c r="Y365" t="n">
        <v>1</v>
      </c>
      <c r="Z365" t="n">
        <v>10</v>
      </c>
    </row>
    <row r="366">
      <c r="A366" t="n">
        <v>7</v>
      </c>
      <c r="B366" t="n">
        <v>130</v>
      </c>
      <c r="C366" t="inlineStr">
        <is>
          <t xml:space="preserve">CONCLUIDO	</t>
        </is>
      </c>
      <c r="D366" t="n">
        <v>3.7105</v>
      </c>
      <c r="E366" t="n">
        <v>26.95</v>
      </c>
      <c r="F366" t="n">
        <v>20.14</v>
      </c>
      <c r="G366" t="n">
        <v>14.73</v>
      </c>
      <c r="H366" t="n">
        <v>0.19</v>
      </c>
      <c r="I366" t="n">
        <v>82</v>
      </c>
      <c r="J366" t="n">
        <v>256.03</v>
      </c>
      <c r="K366" t="n">
        <v>59.19</v>
      </c>
      <c r="L366" t="n">
        <v>2.75</v>
      </c>
      <c r="M366" t="n">
        <v>80</v>
      </c>
      <c r="N366" t="n">
        <v>64.09</v>
      </c>
      <c r="O366" t="n">
        <v>31811.29</v>
      </c>
      <c r="P366" t="n">
        <v>307.98</v>
      </c>
      <c r="Q366" t="n">
        <v>3033.82</v>
      </c>
      <c r="R366" t="n">
        <v>137.91</v>
      </c>
      <c r="S366" t="n">
        <v>56.78</v>
      </c>
      <c r="T366" t="n">
        <v>38430.63</v>
      </c>
      <c r="U366" t="n">
        <v>0.41</v>
      </c>
      <c r="V366" t="n">
        <v>0.8</v>
      </c>
      <c r="W366" t="n">
        <v>2.79</v>
      </c>
      <c r="X366" t="n">
        <v>2.37</v>
      </c>
      <c r="Y366" t="n">
        <v>1</v>
      </c>
      <c r="Z366" t="n">
        <v>10</v>
      </c>
    </row>
    <row r="367">
      <c r="A367" t="n">
        <v>8</v>
      </c>
      <c r="B367" t="n">
        <v>130</v>
      </c>
      <c r="C367" t="inlineStr">
        <is>
          <t xml:space="preserve">CONCLUIDO	</t>
        </is>
      </c>
      <c r="D367" t="n">
        <v>3.8103</v>
      </c>
      <c r="E367" t="n">
        <v>26.24</v>
      </c>
      <c r="F367" t="n">
        <v>19.87</v>
      </c>
      <c r="G367" t="n">
        <v>16.33</v>
      </c>
      <c r="H367" t="n">
        <v>0.21</v>
      </c>
      <c r="I367" t="n">
        <v>73</v>
      </c>
      <c r="J367" t="n">
        <v>256.49</v>
      </c>
      <c r="K367" t="n">
        <v>59.19</v>
      </c>
      <c r="L367" t="n">
        <v>3</v>
      </c>
      <c r="M367" t="n">
        <v>71</v>
      </c>
      <c r="N367" t="n">
        <v>64.29000000000001</v>
      </c>
      <c r="O367" t="n">
        <v>31867.69</v>
      </c>
      <c r="P367" t="n">
        <v>301.1</v>
      </c>
      <c r="Q367" t="n">
        <v>3034</v>
      </c>
      <c r="R367" t="n">
        <v>129.06</v>
      </c>
      <c r="S367" t="n">
        <v>56.78</v>
      </c>
      <c r="T367" t="n">
        <v>34052.1</v>
      </c>
      <c r="U367" t="n">
        <v>0.44</v>
      </c>
      <c r="V367" t="n">
        <v>0.8100000000000001</v>
      </c>
      <c r="W367" t="n">
        <v>2.78</v>
      </c>
      <c r="X367" t="n">
        <v>2.1</v>
      </c>
      <c r="Y367" t="n">
        <v>1</v>
      </c>
      <c r="Z367" t="n">
        <v>10</v>
      </c>
    </row>
    <row r="368">
      <c r="A368" t="n">
        <v>9</v>
      </c>
      <c r="B368" t="n">
        <v>130</v>
      </c>
      <c r="C368" t="inlineStr">
        <is>
          <t xml:space="preserve">CONCLUIDO	</t>
        </is>
      </c>
      <c r="D368" t="n">
        <v>3.879</v>
      </c>
      <c r="E368" t="n">
        <v>25.78</v>
      </c>
      <c r="F368" t="n">
        <v>19.7</v>
      </c>
      <c r="G368" t="n">
        <v>17.64</v>
      </c>
      <c r="H368" t="n">
        <v>0.23</v>
      </c>
      <c r="I368" t="n">
        <v>67</v>
      </c>
      <c r="J368" t="n">
        <v>256.95</v>
      </c>
      <c r="K368" t="n">
        <v>59.19</v>
      </c>
      <c r="L368" t="n">
        <v>3.25</v>
      </c>
      <c r="M368" t="n">
        <v>65</v>
      </c>
      <c r="N368" t="n">
        <v>64.5</v>
      </c>
      <c r="O368" t="n">
        <v>31924.29</v>
      </c>
      <c r="P368" t="n">
        <v>296</v>
      </c>
      <c r="Q368" t="n">
        <v>3033.77</v>
      </c>
      <c r="R368" t="n">
        <v>123.68</v>
      </c>
      <c r="S368" t="n">
        <v>56.78</v>
      </c>
      <c r="T368" t="n">
        <v>31391.41</v>
      </c>
      <c r="U368" t="n">
        <v>0.46</v>
      </c>
      <c r="V368" t="n">
        <v>0.82</v>
      </c>
      <c r="W368" t="n">
        <v>2.77</v>
      </c>
      <c r="X368" t="n">
        <v>1.93</v>
      </c>
      <c r="Y368" t="n">
        <v>1</v>
      </c>
      <c r="Z368" t="n">
        <v>10</v>
      </c>
    </row>
    <row r="369">
      <c r="A369" t="n">
        <v>10</v>
      </c>
      <c r="B369" t="n">
        <v>130</v>
      </c>
      <c r="C369" t="inlineStr">
        <is>
          <t xml:space="preserve">CONCLUIDO	</t>
        </is>
      </c>
      <c r="D369" t="n">
        <v>3.9542</v>
      </c>
      <c r="E369" t="n">
        <v>25.29</v>
      </c>
      <c r="F369" t="n">
        <v>19.5</v>
      </c>
      <c r="G369" t="n">
        <v>19.18</v>
      </c>
      <c r="H369" t="n">
        <v>0.24</v>
      </c>
      <c r="I369" t="n">
        <v>61</v>
      </c>
      <c r="J369" t="n">
        <v>257.41</v>
      </c>
      <c r="K369" t="n">
        <v>59.19</v>
      </c>
      <c r="L369" t="n">
        <v>3.5</v>
      </c>
      <c r="M369" t="n">
        <v>59</v>
      </c>
      <c r="N369" t="n">
        <v>64.70999999999999</v>
      </c>
      <c r="O369" t="n">
        <v>31980.84</v>
      </c>
      <c r="P369" t="n">
        <v>289.79</v>
      </c>
      <c r="Q369" t="n">
        <v>3033.79</v>
      </c>
      <c r="R369" t="n">
        <v>117.25</v>
      </c>
      <c r="S369" t="n">
        <v>56.78</v>
      </c>
      <c r="T369" t="n">
        <v>28207.08</v>
      </c>
      <c r="U369" t="n">
        <v>0.48</v>
      </c>
      <c r="V369" t="n">
        <v>0.83</v>
      </c>
      <c r="W369" t="n">
        <v>2.76</v>
      </c>
      <c r="X369" t="n">
        <v>1.74</v>
      </c>
      <c r="Y369" t="n">
        <v>1</v>
      </c>
      <c r="Z369" t="n">
        <v>10</v>
      </c>
    </row>
    <row r="370">
      <c r="A370" t="n">
        <v>11</v>
      </c>
      <c r="B370" t="n">
        <v>130</v>
      </c>
      <c r="C370" t="inlineStr">
        <is>
          <t xml:space="preserve">CONCLUIDO	</t>
        </is>
      </c>
      <c r="D370" t="n">
        <v>4.0186</v>
      </c>
      <c r="E370" t="n">
        <v>24.88</v>
      </c>
      <c r="F370" t="n">
        <v>19.34</v>
      </c>
      <c r="G370" t="n">
        <v>20.72</v>
      </c>
      <c r="H370" t="n">
        <v>0.26</v>
      </c>
      <c r="I370" t="n">
        <v>56</v>
      </c>
      <c r="J370" t="n">
        <v>257.86</v>
      </c>
      <c r="K370" t="n">
        <v>59.19</v>
      </c>
      <c r="L370" t="n">
        <v>3.75</v>
      </c>
      <c r="M370" t="n">
        <v>54</v>
      </c>
      <c r="N370" t="n">
        <v>64.92</v>
      </c>
      <c r="O370" t="n">
        <v>32037.48</v>
      </c>
      <c r="P370" t="n">
        <v>284.54</v>
      </c>
      <c r="Q370" t="n">
        <v>3033.69</v>
      </c>
      <c r="R370" t="n">
        <v>112.43</v>
      </c>
      <c r="S370" t="n">
        <v>56.78</v>
      </c>
      <c r="T370" t="n">
        <v>25824.47</v>
      </c>
      <c r="U370" t="n">
        <v>0.51</v>
      </c>
      <c r="V370" t="n">
        <v>0.83</v>
      </c>
      <c r="W370" t="n">
        <v>2.74</v>
      </c>
      <c r="X370" t="n">
        <v>1.57</v>
      </c>
      <c r="Y370" t="n">
        <v>1</v>
      </c>
      <c r="Z370" t="n">
        <v>10</v>
      </c>
    </row>
    <row r="371">
      <c r="A371" t="n">
        <v>12</v>
      </c>
      <c r="B371" t="n">
        <v>130</v>
      </c>
      <c r="C371" t="inlineStr">
        <is>
          <t xml:space="preserve">CONCLUIDO	</t>
        </is>
      </c>
      <c r="D371" t="n">
        <v>4.0631</v>
      </c>
      <c r="E371" t="n">
        <v>24.61</v>
      </c>
      <c r="F371" t="n">
        <v>19.26</v>
      </c>
      <c r="G371" t="n">
        <v>22.23</v>
      </c>
      <c r="H371" t="n">
        <v>0.28</v>
      </c>
      <c r="I371" t="n">
        <v>52</v>
      </c>
      <c r="J371" t="n">
        <v>258.32</v>
      </c>
      <c r="K371" t="n">
        <v>59.19</v>
      </c>
      <c r="L371" t="n">
        <v>4</v>
      </c>
      <c r="M371" t="n">
        <v>50</v>
      </c>
      <c r="N371" t="n">
        <v>65.13</v>
      </c>
      <c r="O371" t="n">
        <v>32094.19</v>
      </c>
      <c r="P371" t="n">
        <v>281.3</v>
      </c>
      <c r="Q371" t="n">
        <v>3033.63</v>
      </c>
      <c r="R371" t="n">
        <v>109.6</v>
      </c>
      <c r="S371" t="n">
        <v>56.78</v>
      </c>
      <c r="T371" t="n">
        <v>24429.42</v>
      </c>
      <c r="U371" t="n">
        <v>0.52</v>
      </c>
      <c r="V371" t="n">
        <v>0.84</v>
      </c>
      <c r="W371" t="n">
        <v>2.74</v>
      </c>
      <c r="X371" t="n">
        <v>1.5</v>
      </c>
      <c r="Y371" t="n">
        <v>1</v>
      </c>
      <c r="Z371" t="n">
        <v>10</v>
      </c>
    </row>
    <row r="372">
      <c r="A372" t="n">
        <v>13</v>
      </c>
      <c r="B372" t="n">
        <v>130</v>
      </c>
      <c r="C372" t="inlineStr">
        <is>
          <t xml:space="preserve">CONCLUIDO	</t>
        </is>
      </c>
      <c r="D372" t="n">
        <v>4.1234</v>
      </c>
      <c r="E372" t="n">
        <v>24.25</v>
      </c>
      <c r="F372" t="n">
        <v>19.1</v>
      </c>
      <c r="G372" t="n">
        <v>23.88</v>
      </c>
      <c r="H372" t="n">
        <v>0.29</v>
      </c>
      <c r="I372" t="n">
        <v>48</v>
      </c>
      <c r="J372" t="n">
        <v>258.78</v>
      </c>
      <c r="K372" t="n">
        <v>59.19</v>
      </c>
      <c r="L372" t="n">
        <v>4.25</v>
      </c>
      <c r="M372" t="n">
        <v>46</v>
      </c>
      <c r="N372" t="n">
        <v>65.34</v>
      </c>
      <c r="O372" t="n">
        <v>32150.98</v>
      </c>
      <c r="P372" t="n">
        <v>275.46</v>
      </c>
      <c r="Q372" t="n">
        <v>3033.55</v>
      </c>
      <c r="R372" t="n">
        <v>103.99</v>
      </c>
      <c r="S372" t="n">
        <v>56.78</v>
      </c>
      <c r="T372" t="n">
        <v>21642.32</v>
      </c>
      <c r="U372" t="n">
        <v>0.55</v>
      </c>
      <c r="V372" t="n">
        <v>0.84</v>
      </c>
      <c r="W372" t="n">
        <v>2.74</v>
      </c>
      <c r="X372" t="n">
        <v>1.33</v>
      </c>
      <c r="Y372" t="n">
        <v>1</v>
      </c>
      <c r="Z372" t="n">
        <v>10</v>
      </c>
    </row>
    <row r="373">
      <c r="A373" t="n">
        <v>14</v>
      </c>
      <c r="B373" t="n">
        <v>130</v>
      </c>
      <c r="C373" t="inlineStr">
        <is>
          <t xml:space="preserve">CONCLUIDO	</t>
        </is>
      </c>
      <c r="D373" t="n">
        <v>4.1597</v>
      </c>
      <c r="E373" t="n">
        <v>24.04</v>
      </c>
      <c r="F373" t="n">
        <v>19.04</v>
      </c>
      <c r="G373" t="n">
        <v>25.38</v>
      </c>
      <c r="H373" t="n">
        <v>0.31</v>
      </c>
      <c r="I373" t="n">
        <v>45</v>
      </c>
      <c r="J373" t="n">
        <v>259.25</v>
      </c>
      <c r="K373" t="n">
        <v>59.19</v>
      </c>
      <c r="L373" t="n">
        <v>4.5</v>
      </c>
      <c r="M373" t="n">
        <v>43</v>
      </c>
      <c r="N373" t="n">
        <v>65.55</v>
      </c>
      <c r="O373" t="n">
        <v>32207.85</v>
      </c>
      <c r="P373" t="n">
        <v>271.38</v>
      </c>
      <c r="Q373" t="n">
        <v>3033.53</v>
      </c>
      <c r="R373" t="n">
        <v>102.33</v>
      </c>
      <c r="S373" t="n">
        <v>56.78</v>
      </c>
      <c r="T373" t="n">
        <v>20828.8</v>
      </c>
      <c r="U373" t="n">
        <v>0.55</v>
      </c>
      <c r="V373" t="n">
        <v>0.85</v>
      </c>
      <c r="W373" t="n">
        <v>2.72</v>
      </c>
      <c r="X373" t="n">
        <v>1.27</v>
      </c>
      <c r="Y373" t="n">
        <v>1</v>
      </c>
      <c r="Z373" t="n">
        <v>10</v>
      </c>
    </row>
    <row r="374">
      <c r="A374" t="n">
        <v>15</v>
      </c>
      <c r="B374" t="n">
        <v>130</v>
      </c>
      <c r="C374" t="inlineStr">
        <is>
          <t xml:space="preserve">CONCLUIDO	</t>
        </is>
      </c>
      <c r="D374" t="n">
        <v>4.2052</v>
      </c>
      <c r="E374" t="n">
        <v>23.78</v>
      </c>
      <c r="F374" t="n">
        <v>18.92</v>
      </c>
      <c r="G374" t="n">
        <v>27.03</v>
      </c>
      <c r="H374" t="n">
        <v>0.33</v>
      </c>
      <c r="I374" t="n">
        <v>42</v>
      </c>
      <c r="J374" t="n">
        <v>259.71</v>
      </c>
      <c r="K374" t="n">
        <v>59.19</v>
      </c>
      <c r="L374" t="n">
        <v>4.75</v>
      </c>
      <c r="M374" t="n">
        <v>40</v>
      </c>
      <c r="N374" t="n">
        <v>65.76000000000001</v>
      </c>
      <c r="O374" t="n">
        <v>32264.79</v>
      </c>
      <c r="P374" t="n">
        <v>267.18</v>
      </c>
      <c r="Q374" t="n">
        <v>3033.58</v>
      </c>
      <c r="R374" t="n">
        <v>98.65000000000001</v>
      </c>
      <c r="S374" t="n">
        <v>56.78</v>
      </c>
      <c r="T374" t="n">
        <v>19002.38</v>
      </c>
      <c r="U374" t="n">
        <v>0.58</v>
      </c>
      <c r="V374" t="n">
        <v>0.85</v>
      </c>
      <c r="W374" t="n">
        <v>2.71</v>
      </c>
      <c r="X374" t="n">
        <v>1.16</v>
      </c>
      <c r="Y374" t="n">
        <v>1</v>
      </c>
      <c r="Z374" t="n">
        <v>10</v>
      </c>
    </row>
    <row r="375">
      <c r="A375" t="n">
        <v>16</v>
      </c>
      <c r="B375" t="n">
        <v>130</v>
      </c>
      <c r="C375" t="inlineStr">
        <is>
          <t xml:space="preserve">CONCLUIDO	</t>
        </is>
      </c>
      <c r="D375" t="n">
        <v>4.2422</v>
      </c>
      <c r="E375" t="n">
        <v>23.57</v>
      </c>
      <c r="F375" t="n">
        <v>18.86</v>
      </c>
      <c r="G375" t="n">
        <v>29.02</v>
      </c>
      <c r="H375" t="n">
        <v>0.34</v>
      </c>
      <c r="I375" t="n">
        <v>39</v>
      </c>
      <c r="J375" t="n">
        <v>260.17</v>
      </c>
      <c r="K375" t="n">
        <v>59.19</v>
      </c>
      <c r="L375" t="n">
        <v>5</v>
      </c>
      <c r="M375" t="n">
        <v>37</v>
      </c>
      <c r="N375" t="n">
        <v>65.98</v>
      </c>
      <c r="O375" t="n">
        <v>32321.82</v>
      </c>
      <c r="P375" t="n">
        <v>261.86</v>
      </c>
      <c r="Q375" t="n">
        <v>3033.57</v>
      </c>
      <c r="R375" t="n">
        <v>96.36</v>
      </c>
      <c r="S375" t="n">
        <v>56.78</v>
      </c>
      <c r="T375" t="n">
        <v>17874.89</v>
      </c>
      <c r="U375" t="n">
        <v>0.59</v>
      </c>
      <c r="V375" t="n">
        <v>0.86</v>
      </c>
      <c r="W375" t="n">
        <v>2.72</v>
      </c>
      <c r="X375" t="n">
        <v>1.09</v>
      </c>
      <c r="Y375" t="n">
        <v>1</v>
      </c>
      <c r="Z375" t="n">
        <v>10</v>
      </c>
    </row>
    <row r="376">
      <c r="A376" t="n">
        <v>17</v>
      </c>
      <c r="B376" t="n">
        <v>130</v>
      </c>
      <c r="C376" t="inlineStr">
        <is>
          <t xml:space="preserve">CONCLUIDO	</t>
        </is>
      </c>
      <c r="D376" t="n">
        <v>4.2839</v>
      </c>
      <c r="E376" t="n">
        <v>23.34</v>
      </c>
      <c r="F376" t="n">
        <v>18.78</v>
      </c>
      <c r="G376" t="n">
        <v>31.3</v>
      </c>
      <c r="H376" t="n">
        <v>0.36</v>
      </c>
      <c r="I376" t="n">
        <v>36</v>
      </c>
      <c r="J376" t="n">
        <v>260.63</v>
      </c>
      <c r="K376" t="n">
        <v>59.19</v>
      </c>
      <c r="L376" t="n">
        <v>5.25</v>
      </c>
      <c r="M376" t="n">
        <v>34</v>
      </c>
      <c r="N376" t="n">
        <v>66.19</v>
      </c>
      <c r="O376" t="n">
        <v>32378.93</v>
      </c>
      <c r="P376" t="n">
        <v>256.08</v>
      </c>
      <c r="Q376" t="n">
        <v>3033.62</v>
      </c>
      <c r="R376" t="n">
        <v>93.84</v>
      </c>
      <c r="S376" t="n">
        <v>56.78</v>
      </c>
      <c r="T376" t="n">
        <v>16625.37</v>
      </c>
      <c r="U376" t="n">
        <v>0.61</v>
      </c>
      <c r="V376" t="n">
        <v>0.86</v>
      </c>
      <c r="W376" t="n">
        <v>2.71</v>
      </c>
      <c r="X376" t="n">
        <v>1.01</v>
      </c>
      <c r="Y376" t="n">
        <v>1</v>
      </c>
      <c r="Z376" t="n">
        <v>10</v>
      </c>
    </row>
    <row r="377">
      <c r="A377" t="n">
        <v>18</v>
      </c>
      <c r="B377" t="n">
        <v>130</v>
      </c>
      <c r="C377" t="inlineStr">
        <is>
          <t xml:space="preserve">CONCLUIDO	</t>
        </is>
      </c>
      <c r="D377" t="n">
        <v>4.2946</v>
      </c>
      <c r="E377" t="n">
        <v>23.29</v>
      </c>
      <c r="F377" t="n">
        <v>18.77</v>
      </c>
      <c r="G377" t="n">
        <v>32.18</v>
      </c>
      <c r="H377" t="n">
        <v>0.37</v>
      </c>
      <c r="I377" t="n">
        <v>35</v>
      </c>
      <c r="J377" t="n">
        <v>261.1</v>
      </c>
      <c r="K377" t="n">
        <v>59.19</v>
      </c>
      <c r="L377" t="n">
        <v>5.5</v>
      </c>
      <c r="M377" t="n">
        <v>33</v>
      </c>
      <c r="N377" t="n">
        <v>66.40000000000001</v>
      </c>
      <c r="O377" t="n">
        <v>32436.11</v>
      </c>
      <c r="P377" t="n">
        <v>255.13</v>
      </c>
      <c r="Q377" t="n">
        <v>3033.66</v>
      </c>
      <c r="R377" t="n">
        <v>93.63</v>
      </c>
      <c r="S377" t="n">
        <v>56.78</v>
      </c>
      <c r="T377" t="n">
        <v>16527.16</v>
      </c>
      <c r="U377" t="n">
        <v>0.61</v>
      </c>
      <c r="V377" t="n">
        <v>0.86</v>
      </c>
      <c r="W377" t="n">
        <v>2.71</v>
      </c>
      <c r="X377" t="n">
        <v>1</v>
      </c>
      <c r="Y377" t="n">
        <v>1</v>
      </c>
      <c r="Z377" t="n">
        <v>10</v>
      </c>
    </row>
    <row r="378">
      <c r="A378" t="n">
        <v>19</v>
      </c>
      <c r="B378" t="n">
        <v>130</v>
      </c>
      <c r="C378" t="inlineStr">
        <is>
          <t xml:space="preserve">CONCLUIDO	</t>
        </is>
      </c>
      <c r="D378" t="n">
        <v>4.3279</v>
      </c>
      <c r="E378" t="n">
        <v>23.11</v>
      </c>
      <c r="F378" t="n">
        <v>18.69</v>
      </c>
      <c r="G378" t="n">
        <v>33.98</v>
      </c>
      <c r="H378" t="n">
        <v>0.39</v>
      </c>
      <c r="I378" t="n">
        <v>33</v>
      </c>
      <c r="J378" t="n">
        <v>261.56</v>
      </c>
      <c r="K378" t="n">
        <v>59.19</v>
      </c>
      <c r="L378" t="n">
        <v>5.75</v>
      </c>
      <c r="M378" t="n">
        <v>31</v>
      </c>
      <c r="N378" t="n">
        <v>66.62</v>
      </c>
      <c r="O378" t="n">
        <v>32493.38</v>
      </c>
      <c r="P378" t="n">
        <v>250.18</v>
      </c>
      <c r="Q378" t="n">
        <v>3033.51</v>
      </c>
      <c r="R378" t="n">
        <v>90.79000000000001</v>
      </c>
      <c r="S378" t="n">
        <v>56.78</v>
      </c>
      <c r="T378" t="n">
        <v>15120.11</v>
      </c>
      <c r="U378" t="n">
        <v>0.63</v>
      </c>
      <c r="V378" t="n">
        <v>0.86</v>
      </c>
      <c r="W378" t="n">
        <v>2.71</v>
      </c>
      <c r="X378" t="n">
        <v>0.92</v>
      </c>
      <c r="Y378" t="n">
        <v>1</v>
      </c>
      <c r="Z378" t="n">
        <v>10</v>
      </c>
    </row>
    <row r="379">
      <c r="A379" t="n">
        <v>20</v>
      </c>
      <c r="B379" t="n">
        <v>130</v>
      </c>
      <c r="C379" t="inlineStr">
        <is>
          <t xml:space="preserve">CONCLUIDO	</t>
        </is>
      </c>
      <c r="D379" t="n">
        <v>4.3588</v>
      </c>
      <c r="E379" t="n">
        <v>22.94</v>
      </c>
      <c r="F379" t="n">
        <v>18.62</v>
      </c>
      <c r="G379" t="n">
        <v>36.04</v>
      </c>
      <c r="H379" t="n">
        <v>0.41</v>
      </c>
      <c r="I379" t="n">
        <v>31</v>
      </c>
      <c r="J379" t="n">
        <v>262.03</v>
      </c>
      <c r="K379" t="n">
        <v>59.19</v>
      </c>
      <c r="L379" t="n">
        <v>6</v>
      </c>
      <c r="M379" t="n">
        <v>29</v>
      </c>
      <c r="N379" t="n">
        <v>66.83</v>
      </c>
      <c r="O379" t="n">
        <v>32550.72</v>
      </c>
      <c r="P379" t="n">
        <v>246.2</v>
      </c>
      <c r="Q379" t="n">
        <v>3033.56</v>
      </c>
      <c r="R379" t="n">
        <v>88.95999999999999</v>
      </c>
      <c r="S379" t="n">
        <v>56.78</v>
      </c>
      <c r="T379" t="n">
        <v>14214.84</v>
      </c>
      <c r="U379" t="n">
        <v>0.64</v>
      </c>
      <c r="V379" t="n">
        <v>0.87</v>
      </c>
      <c r="W379" t="n">
        <v>2.7</v>
      </c>
      <c r="X379" t="n">
        <v>0.86</v>
      </c>
      <c r="Y379" t="n">
        <v>1</v>
      </c>
      <c r="Z379" t="n">
        <v>10</v>
      </c>
    </row>
    <row r="380">
      <c r="A380" t="n">
        <v>21</v>
      </c>
      <c r="B380" t="n">
        <v>130</v>
      </c>
      <c r="C380" t="inlineStr">
        <is>
          <t xml:space="preserve">CONCLUIDO	</t>
        </is>
      </c>
      <c r="D380" t="n">
        <v>4.3887</v>
      </c>
      <c r="E380" t="n">
        <v>22.79</v>
      </c>
      <c r="F380" t="n">
        <v>18.56</v>
      </c>
      <c r="G380" t="n">
        <v>38.41</v>
      </c>
      <c r="H380" t="n">
        <v>0.42</v>
      </c>
      <c r="I380" t="n">
        <v>29</v>
      </c>
      <c r="J380" t="n">
        <v>262.49</v>
      </c>
      <c r="K380" t="n">
        <v>59.19</v>
      </c>
      <c r="L380" t="n">
        <v>6.25</v>
      </c>
      <c r="M380" t="n">
        <v>27</v>
      </c>
      <c r="N380" t="n">
        <v>67.05</v>
      </c>
      <c r="O380" t="n">
        <v>32608.15</v>
      </c>
      <c r="P380" t="n">
        <v>242.52</v>
      </c>
      <c r="Q380" t="n">
        <v>3033.57</v>
      </c>
      <c r="R380" t="n">
        <v>86.84999999999999</v>
      </c>
      <c r="S380" t="n">
        <v>56.78</v>
      </c>
      <c r="T380" t="n">
        <v>13167.92</v>
      </c>
      <c r="U380" t="n">
        <v>0.65</v>
      </c>
      <c r="V380" t="n">
        <v>0.87</v>
      </c>
      <c r="W380" t="n">
        <v>2.7</v>
      </c>
      <c r="X380" t="n">
        <v>0.8</v>
      </c>
      <c r="Y380" t="n">
        <v>1</v>
      </c>
      <c r="Z380" t="n">
        <v>10</v>
      </c>
    </row>
    <row r="381">
      <c r="A381" t="n">
        <v>22</v>
      </c>
      <c r="B381" t="n">
        <v>130</v>
      </c>
      <c r="C381" t="inlineStr">
        <is>
          <t xml:space="preserve">CONCLUIDO	</t>
        </is>
      </c>
      <c r="D381" t="n">
        <v>4.398</v>
      </c>
      <c r="E381" t="n">
        <v>22.74</v>
      </c>
      <c r="F381" t="n">
        <v>18.56</v>
      </c>
      <c r="G381" t="n">
        <v>39.78</v>
      </c>
      <c r="H381" t="n">
        <v>0.44</v>
      </c>
      <c r="I381" t="n">
        <v>28</v>
      </c>
      <c r="J381" t="n">
        <v>262.96</v>
      </c>
      <c r="K381" t="n">
        <v>59.19</v>
      </c>
      <c r="L381" t="n">
        <v>6.5</v>
      </c>
      <c r="M381" t="n">
        <v>24</v>
      </c>
      <c r="N381" t="n">
        <v>67.26000000000001</v>
      </c>
      <c r="O381" t="n">
        <v>32665.66</v>
      </c>
      <c r="P381" t="n">
        <v>237.23</v>
      </c>
      <c r="Q381" t="n">
        <v>3033.53</v>
      </c>
      <c r="R381" t="n">
        <v>86.7</v>
      </c>
      <c r="S381" t="n">
        <v>56.78</v>
      </c>
      <c r="T381" t="n">
        <v>13098.64</v>
      </c>
      <c r="U381" t="n">
        <v>0.65</v>
      </c>
      <c r="V381" t="n">
        <v>0.87</v>
      </c>
      <c r="W381" t="n">
        <v>2.7</v>
      </c>
      <c r="X381" t="n">
        <v>0.8</v>
      </c>
      <c r="Y381" t="n">
        <v>1</v>
      </c>
      <c r="Z381" t="n">
        <v>10</v>
      </c>
    </row>
    <row r="382">
      <c r="A382" t="n">
        <v>23</v>
      </c>
      <c r="B382" t="n">
        <v>130</v>
      </c>
      <c r="C382" t="inlineStr">
        <is>
          <t xml:space="preserve">CONCLUIDO	</t>
        </is>
      </c>
      <c r="D382" t="n">
        <v>4.4336</v>
      </c>
      <c r="E382" t="n">
        <v>22.56</v>
      </c>
      <c r="F382" t="n">
        <v>18.48</v>
      </c>
      <c r="G382" t="n">
        <v>42.64</v>
      </c>
      <c r="H382" t="n">
        <v>0.46</v>
      </c>
      <c r="I382" t="n">
        <v>26</v>
      </c>
      <c r="J382" t="n">
        <v>263.42</v>
      </c>
      <c r="K382" t="n">
        <v>59.19</v>
      </c>
      <c r="L382" t="n">
        <v>6.75</v>
      </c>
      <c r="M382" t="n">
        <v>20</v>
      </c>
      <c r="N382" t="n">
        <v>67.48</v>
      </c>
      <c r="O382" t="n">
        <v>32723.25</v>
      </c>
      <c r="P382" t="n">
        <v>232.83</v>
      </c>
      <c r="Q382" t="n">
        <v>3033.55</v>
      </c>
      <c r="R382" t="n">
        <v>83.83</v>
      </c>
      <c r="S382" t="n">
        <v>56.78</v>
      </c>
      <c r="T382" t="n">
        <v>11670.81</v>
      </c>
      <c r="U382" t="n">
        <v>0.68</v>
      </c>
      <c r="V382" t="n">
        <v>0.87</v>
      </c>
      <c r="W382" t="n">
        <v>2.7</v>
      </c>
      <c r="X382" t="n">
        <v>0.71</v>
      </c>
      <c r="Y382" t="n">
        <v>1</v>
      </c>
      <c r="Z382" t="n">
        <v>10</v>
      </c>
    </row>
    <row r="383">
      <c r="A383" t="n">
        <v>24</v>
      </c>
      <c r="B383" t="n">
        <v>130</v>
      </c>
      <c r="C383" t="inlineStr">
        <is>
          <t xml:space="preserve">CONCLUIDO	</t>
        </is>
      </c>
      <c r="D383" t="n">
        <v>4.4268</v>
      </c>
      <c r="E383" t="n">
        <v>22.59</v>
      </c>
      <c r="F383" t="n">
        <v>18.51</v>
      </c>
      <c r="G383" t="n">
        <v>42.72</v>
      </c>
      <c r="H383" t="n">
        <v>0.47</v>
      </c>
      <c r="I383" t="n">
        <v>26</v>
      </c>
      <c r="J383" t="n">
        <v>263.89</v>
      </c>
      <c r="K383" t="n">
        <v>59.19</v>
      </c>
      <c r="L383" t="n">
        <v>7</v>
      </c>
      <c r="M383" t="n">
        <v>12</v>
      </c>
      <c r="N383" t="n">
        <v>67.7</v>
      </c>
      <c r="O383" t="n">
        <v>32780.92</v>
      </c>
      <c r="P383" t="n">
        <v>231.8</v>
      </c>
      <c r="Q383" t="n">
        <v>3033.88</v>
      </c>
      <c r="R383" t="n">
        <v>84.53</v>
      </c>
      <c r="S383" t="n">
        <v>56.78</v>
      </c>
      <c r="T383" t="n">
        <v>12023.4</v>
      </c>
      <c r="U383" t="n">
        <v>0.67</v>
      </c>
      <c r="V383" t="n">
        <v>0.87</v>
      </c>
      <c r="W383" t="n">
        <v>2.72</v>
      </c>
      <c r="X383" t="n">
        <v>0.75</v>
      </c>
      <c r="Y383" t="n">
        <v>1</v>
      </c>
      <c r="Z383" t="n">
        <v>10</v>
      </c>
    </row>
    <row r="384">
      <c r="A384" t="n">
        <v>25</v>
      </c>
      <c r="B384" t="n">
        <v>130</v>
      </c>
      <c r="C384" t="inlineStr">
        <is>
          <t xml:space="preserve">CONCLUIDO	</t>
        </is>
      </c>
      <c r="D384" t="n">
        <v>4.4434</v>
      </c>
      <c r="E384" t="n">
        <v>22.51</v>
      </c>
      <c r="F384" t="n">
        <v>18.48</v>
      </c>
      <c r="G384" t="n">
        <v>44.35</v>
      </c>
      <c r="H384" t="n">
        <v>0.49</v>
      </c>
      <c r="I384" t="n">
        <v>25</v>
      </c>
      <c r="J384" t="n">
        <v>264.36</v>
      </c>
      <c r="K384" t="n">
        <v>59.19</v>
      </c>
      <c r="L384" t="n">
        <v>7.25</v>
      </c>
      <c r="M384" t="n">
        <v>7</v>
      </c>
      <c r="N384" t="n">
        <v>67.92</v>
      </c>
      <c r="O384" t="n">
        <v>32838.68</v>
      </c>
      <c r="P384" t="n">
        <v>230.52</v>
      </c>
      <c r="Q384" t="n">
        <v>3033.53</v>
      </c>
      <c r="R384" t="n">
        <v>83.48</v>
      </c>
      <c r="S384" t="n">
        <v>56.78</v>
      </c>
      <c r="T384" t="n">
        <v>11503.24</v>
      </c>
      <c r="U384" t="n">
        <v>0.68</v>
      </c>
      <c r="V384" t="n">
        <v>0.87</v>
      </c>
      <c r="W384" t="n">
        <v>2.71</v>
      </c>
      <c r="X384" t="n">
        <v>0.71</v>
      </c>
      <c r="Y384" t="n">
        <v>1</v>
      </c>
      <c r="Z384" t="n">
        <v>10</v>
      </c>
    </row>
    <row r="385">
      <c r="A385" t="n">
        <v>26</v>
      </c>
      <c r="B385" t="n">
        <v>130</v>
      </c>
      <c r="C385" t="inlineStr">
        <is>
          <t xml:space="preserve">CONCLUIDO	</t>
        </is>
      </c>
      <c r="D385" t="n">
        <v>4.443</v>
      </c>
      <c r="E385" t="n">
        <v>22.51</v>
      </c>
      <c r="F385" t="n">
        <v>18.48</v>
      </c>
      <c r="G385" t="n">
        <v>44.35</v>
      </c>
      <c r="H385" t="n">
        <v>0.5</v>
      </c>
      <c r="I385" t="n">
        <v>25</v>
      </c>
      <c r="J385" t="n">
        <v>264.83</v>
      </c>
      <c r="K385" t="n">
        <v>59.19</v>
      </c>
      <c r="L385" t="n">
        <v>7.5</v>
      </c>
      <c r="M385" t="n">
        <v>1</v>
      </c>
      <c r="N385" t="n">
        <v>68.14</v>
      </c>
      <c r="O385" t="n">
        <v>32896.51</v>
      </c>
      <c r="P385" t="n">
        <v>230.83</v>
      </c>
      <c r="Q385" t="n">
        <v>3033.7</v>
      </c>
      <c r="R385" t="n">
        <v>83.2</v>
      </c>
      <c r="S385" t="n">
        <v>56.78</v>
      </c>
      <c r="T385" t="n">
        <v>11363.66</v>
      </c>
      <c r="U385" t="n">
        <v>0.68</v>
      </c>
      <c r="V385" t="n">
        <v>0.87</v>
      </c>
      <c r="W385" t="n">
        <v>2.72</v>
      </c>
      <c r="X385" t="n">
        <v>0.71</v>
      </c>
      <c r="Y385" t="n">
        <v>1</v>
      </c>
      <c r="Z385" t="n">
        <v>10</v>
      </c>
    </row>
    <row r="386">
      <c r="A386" t="n">
        <v>27</v>
      </c>
      <c r="B386" t="n">
        <v>130</v>
      </c>
      <c r="C386" t="inlineStr">
        <is>
          <t xml:space="preserve">CONCLUIDO	</t>
        </is>
      </c>
      <c r="D386" t="n">
        <v>4.4432</v>
      </c>
      <c r="E386" t="n">
        <v>22.51</v>
      </c>
      <c r="F386" t="n">
        <v>18.48</v>
      </c>
      <c r="G386" t="n">
        <v>44.35</v>
      </c>
      <c r="H386" t="n">
        <v>0.52</v>
      </c>
      <c r="I386" t="n">
        <v>25</v>
      </c>
      <c r="J386" t="n">
        <v>265.3</v>
      </c>
      <c r="K386" t="n">
        <v>59.19</v>
      </c>
      <c r="L386" t="n">
        <v>7.75</v>
      </c>
      <c r="M386" t="n">
        <v>0</v>
      </c>
      <c r="N386" t="n">
        <v>68.36</v>
      </c>
      <c r="O386" t="n">
        <v>32954.43</v>
      </c>
      <c r="P386" t="n">
        <v>230.96</v>
      </c>
      <c r="Q386" t="n">
        <v>3033.7</v>
      </c>
      <c r="R386" t="n">
        <v>83.13</v>
      </c>
      <c r="S386" t="n">
        <v>56.78</v>
      </c>
      <c r="T386" t="n">
        <v>11330.2</v>
      </c>
      <c r="U386" t="n">
        <v>0.68</v>
      </c>
      <c r="V386" t="n">
        <v>0.87</v>
      </c>
      <c r="W386" t="n">
        <v>2.72</v>
      </c>
      <c r="X386" t="n">
        <v>0.71</v>
      </c>
      <c r="Y386" t="n">
        <v>1</v>
      </c>
      <c r="Z386" t="n">
        <v>10</v>
      </c>
    </row>
    <row r="387">
      <c r="A387" t="n">
        <v>0</v>
      </c>
      <c r="B387" t="n">
        <v>75</v>
      </c>
      <c r="C387" t="inlineStr">
        <is>
          <t xml:space="preserve">CONCLUIDO	</t>
        </is>
      </c>
      <c r="D387" t="n">
        <v>3.1708</v>
      </c>
      <c r="E387" t="n">
        <v>31.54</v>
      </c>
      <c r="F387" t="n">
        <v>23.43</v>
      </c>
      <c r="G387" t="n">
        <v>7.36</v>
      </c>
      <c r="H387" t="n">
        <v>0.12</v>
      </c>
      <c r="I387" t="n">
        <v>191</v>
      </c>
      <c r="J387" t="n">
        <v>150.44</v>
      </c>
      <c r="K387" t="n">
        <v>49.1</v>
      </c>
      <c r="L387" t="n">
        <v>1</v>
      </c>
      <c r="M387" t="n">
        <v>189</v>
      </c>
      <c r="N387" t="n">
        <v>25.34</v>
      </c>
      <c r="O387" t="n">
        <v>18787.76</v>
      </c>
      <c r="P387" t="n">
        <v>263.53</v>
      </c>
      <c r="Q387" t="n">
        <v>3034.41</v>
      </c>
      <c r="R387" t="n">
        <v>245.45</v>
      </c>
      <c r="S387" t="n">
        <v>56.78</v>
      </c>
      <c r="T387" t="n">
        <v>91655.88</v>
      </c>
      <c r="U387" t="n">
        <v>0.23</v>
      </c>
      <c r="V387" t="n">
        <v>0.6899999999999999</v>
      </c>
      <c r="W387" t="n">
        <v>2.97</v>
      </c>
      <c r="X387" t="n">
        <v>5.66</v>
      </c>
      <c r="Y387" t="n">
        <v>1</v>
      </c>
      <c r="Z387" t="n">
        <v>10</v>
      </c>
    </row>
    <row r="388">
      <c r="A388" t="n">
        <v>1</v>
      </c>
      <c r="B388" t="n">
        <v>75</v>
      </c>
      <c r="C388" t="inlineStr">
        <is>
          <t xml:space="preserve">CONCLUIDO	</t>
        </is>
      </c>
      <c r="D388" t="n">
        <v>3.5298</v>
      </c>
      <c r="E388" t="n">
        <v>28.33</v>
      </c>
      <c r="F388" t="n">
        <v>21.81</v>
      </c>
      <c r="G388" t="n">
        <v>9.41</v>
      </c>
      <c r="H388" t="n">
        <v>0.15</v>
      </c>
      <c r="I388" t="n">
        <v>139</v>
      </c>
      <c r="J388" t="n">
        <v>150.78</v>
      </c>
      <c r="K388" t="n">
        <v>49.1</v>
      </c>
      <c r="L388" t="n">
        <v>1.25</v>
      </c>
      <c r="M388" t="n">
        <v>137</v>
      </c>
      <c r="N388" t="n">
        <v>25.44</v>
      </c>
      <c r="O388" t="n">
        <v>18830.65</v>
      </c>
      <c r="P388" t="n">
        <v>239.72</v>
      </c>
      <c r="Q388" t="n">
        <v>3034.28</v>
      </c>
      <c r="R388" t="n">
        <v>192.48</v>
      </c>
      <c r="S388" t="n">
        <v>56.78</v>
      </c>
      <c r="T388" t="n">
        <v>65434.98</v>
      </c>
      <c r="U388" t="n">
        <v>0.29</v>
      </c>
      <c r="V388" t="n">
        <v>0.74</v>
      </c>
      <c r="W388" t="n">
        <v>2.88</v>
      </c>
      <c r="X388" t="n">
        <v>4.04</v>
      </c>
      <c r="Y388" t="n">
        <v>1</v>
      </c>
      <c r="Z388" t="n">
        <v>10</v>
      </c>
    </row>
    <row r="389">
      <c r="A389" t="n">
        <v>2</v>
      </c>
      <c r="B389" t="n">
        <v>75</v>
      </c>
      <c r="C389" t="inlineStr">
        <is>
          <t xml:space="preserve">CONCLUIDO	</t>
        </is>
      </c>
      <c r="D389" t="n">
        <v>3.7697</v>
      </c>
      <c r="E389" t="n">
        <v>26.53</v>
      </c>
      <c r="F389" t="n">
        <v>20.92</v>
      </c>
      <c r="G389" t="n">
        <v>11.52</v>
      </c>
      <c r="H389" t="n">
        <v>0.18</v>
      </c>
      <c r="I389" t="n">
        <v>109</v>
      </c>
      <c r="J389" t="n">
        <v>151.13</v>
      </c>
      <c r="K389" t="n">
        <v>49.1</v>
      </c>
      <c r="L389" t="n">
        <v>1.5</v>
      </c>
      <c r="M389" t="n">
        <v>107</v>
      </c>
      <c r="N389" t="n">
        <v>25.54</v>
      </c>
      <c r="O389" t="n">
        <v>18873.58</v>
      </c>
      <c r="P389" t="n">
        <v>225.24</v>
      </c>
      <c r="Q389" t="n">
        <v>3034.29</v>
      </c>
      <c r="R389" t="n">
        <v>163.39</v>
      </c>
      <c r="S389" t="n">
        <v>56.78</v>
      </c>
      <c r="T389" t="n">
        <v>51038.63</v>
      </c>
      <c r="U389" t="n">
        <v>0.35</v>
      </c>
      <c r="V389" t="n">
        <v>0.77</v>
      </c>
      <c r="W389" t="n">
        <v>2.84</v>
      </c>
      <c r="X389" t="n">
        <v>3.15</v>
      </c>
      <c r="Y389" t="n">
        <v>1</v>
      </c>
      <c r="Z389" t="n">
        <v>10</v>
      </c>
    </row>
    <row r="390">
      <c r="A390" t="n">
        <v>3</v>
      </c>
      <c r="B390" t="n">
        <v>75</v>
      </c>
      <c r="C390" t="inlineStr">
        <is>
          <t xml:space="preserve">CONCLUIDO	</t>
        </is>
      </c>
      <c r="D390" t="n">
        <v>3.95</v>
      </c>
      <c r="E390" t="n">
        <v>25.32</v>
      </c>
      <c r="F390" t="n">
        <v>20.32</v>
      </c>
      <c r="G390" t="n">
        <v>13.7</v>
      </c>
      <c r="H390" t="n">
        <v>0.2</v>
      </c>
      <c r="I390" t="n">
        <v>89</v>
      </c>
      <c r="J390" t="n">
        <v>151.48</v>
      </c>
      <c r="K390" t="n">
        <v>49.1</v>
      </c>
      <c r="L390" t="n">
        <v>1.75</v>
      </c>
      <c r="M390" t="n">
        <v>87</v>
      </c>
      <c r="N390" t="n">
        <v>25.64</v>
      </c>
      <c r="O390" t="n">
        <v>18916.54</v>
      </c>
      <c r="P390" t="n">
        <v>212.96</v>
      </c>
      <c r="Q390" t="n">
        <v>3033.96</v>
      </c>
      <c r="R390" t="n">
        <v>144.1</v>
      </c>
      <c r="S390" t="n">
        <v>56.78</v>
      </c>
      <c r="T390" t="n">
        <v>41492.3</v>
      </c>
      <c r="U390" t="n">
        <v>0.39</v>
      </c>
      <c r="V390" t="n">
        <v>0.79</v>
      </c>
      <c r="W390" t="n">
        <v>2.8</v>
      </c>
      <c r="X390" t="n">
        <v>2.55</v>
      </c>
      <c r="Y390" t="n">
        <v>1</v>
      </c>
      <c r="Z390" t="n">
        <v>10</v>
      </c>
    </row>
    <row r="391">
      <c r="A391" t="n">
        <v>4</v>
      </c>
      <c r="B391" t="n">
        <v>75</v>
      </c>
      <c r="C391" t="inlineStr">
        <is>
          <t xml:space="preserve">CONCLUIDO	</t>
        </is>
      </c>
      <c r="D391" t="n">
        <v>4.0912</v>
      </c>
      <c r="E391" t="n">
        <v>24.44</v>
      </c>
      <c r="F391" t="n">
        <v>19.91</v>
      </c>
      <c r="G391" t="n">
        <v>16.14</v>
      </c>
      <c r="H391" t="n">
        <v>0.23</v>
      </c>
      <c r="I391" t="n">
        <v>74</v>
      </c>
      <c r="J391" t="n">
        <v>151.83</v>
      </c>
      <c r="K391" t="n">
        <v>49.1</v>
      </c>
      <c r="L391" t="n">
        <v>2</v>
      </c>
      <c r="M391" t="n">
        <v>72</v>
      </c>
      <c r="N391" t="n">
        <v>25.73</v>
      </c>
      <c r="O391" t="n">
        <v>18959.54</v>
      </c>
      <c r="P391" t="n">
        <v>202.95</v>
      </c>
      <c r="Q391" t="n">
        <v>3033.8</v>
      </c>
      <c r="R391" t="n">
        <v>130.84</v>
      </c>
      <c r="S391" t="n">
        <v>56.78</v>
      </c>
      <c r="T391" t="n">
        <v>34936.66</v>
      </c>
      <c r="U391" t="n">
        <v>0.43</v>
      </c>
      <c r="V391" t="n">
        <v>0.8100000000000001</v>
      </c>
      <c r="W391" t="n">
        <v>2.77</v>
      </c>
      <c r="X391" t="n">
        <v>2.14</v>
      </c>
      <c r="Y391" t="n">
        <v>1</v>
      </c>
      <c r="Z391" t="n">
        <v>10</v>
      </c>
    </row>
    <row r="392">
      <c r="A392" t="n">
        <v>5</v>
      </c>
      <c r="B392" t="n">
        <v>75</v>
      </c>
      <c r="C392" t="inlineStr">
        <is>
          <t xml:space="preserve">CONCLUIDO	</t>
        </is>
      </c>
      <c r="D392" t="n">
        <v>4.2039</v>
      </c>
      <c r="E392" t="n">
        <v>23.79</v>
      </c>
      <c r="F392" t="n">
        <v>19.59</v>
      </c>
      <c r="G392" t="n">
        <v>18.65</v>
      </c>
      <c r="H392" t="n">
        <v>0.26</v>
      </c>
      <c r="I392" t="n">
        <v>63</v>
      </c>
      <c r="J392" t="n">
        <v>152.18</v>
      </c>
      <c r="K392" t="n">
        <v>49.1</v>
      </c>
      <c r="L392" t="n">
        <v>2.25</v>
      </c>
      <c r="M392" t="n">
        <v>61</v>
      </c>
      <c r="N392" t="n">
        <v>25.83</v>
      </c>
      <c r="O392" t="n">
        <v>19002.56</v>
      </c>
      <c r="P392" t="n">
        <v>193.83</v>
      </c>
      <c r="Q392" t="n">
        <v>3033.69</v>
      </c>
      <c r="R392" t="n">
        <v>120.09</v>
      </c>
      <c r="S392" t="n">
        <v>56.78</v>
      </c>
      <c r="T392" t="n">
        <v>29617.82</v>
      </c>
      <c r="U392" t="n">
        <v>0.47</v>
      </c>
      <c r="V392" t="n">
        <v>0.82</v>
      </c>
      <c r="W392" t="n">
        <v>2.76</v>
      </c>
      <c r="X392" t="n">
        <v>1.82</v>
      </c>
      <c r="Y392" t="n">
        <v>1</v>
      </c>
      <c r="Z392" t="n">
        <v>10</v>
      </c>
    </row>
    <row r="393">
      <c r="A393" t="n">
        <v>6</v>
      </c>
      <c r="B393" t="n">
        <v>75</v>
      </c>
      <c r="C393" t="inlineStr">
        <is>
          <t xml:space="preserve">CONCLUIDO	</t>
        </is>
      </c>
      <c r="D393" t="n">
        <v>4.3052</v>
      </c>
      <c r="E393" t="n">
        <v>23.23</v>
      </c>
      <c r="F393" t="n">
        <v>19.3</v>
      </c>
      <c r="G393" t="n">
        <v>21.45</v>
      </c>
      <c r="H393" t="n">
        <v>0.29</v>
      </c>
      <c r="I393" t="n">
        <v>54</v>
      </c>
      <c r="J393" t="n">
        <v>152.53</v>
      </c>
      <c r="K393" t="n">
        <v>49.1</v>
      </c>
      <c r="L393" t="n">
        <v>2.5</v>
      </c>
      <c r="M393" t="n">
        <v>50</v>
      </c>
      <c r="N393" t="n">
        <v>25.93</v>
      </c>
      <c r="O393" t="n">
        <v>19045.63</v>
      </c>
      <c r="P393" t="n">
        <v>184.66</v>
      </c>
      <c r="Q393" t="n">
        <v>3033.62</v>
      </c>
      <c r="R393" t="n">
        <v>110.96</v>
      </c>
      <c r="S393" t="n">
        <v>56.78</v>
      </c>
      <c r="T393" t="n">
        <v>25096.5</v>
      </c>
      <c r="U393" t="n">
        <v>0.51</v>
      </c>
      <c r="V393" t="n">
        <v>0.84</v>
      </c>
      <c r="W393" t="n">
        <v>2.74</v>
      </c>
      <c r="X393" t="n">
        <v>1.54</v>
      </c>
      <c r="Y393" t="n">
        <v>1</v>
      </c>
      <c r="Z393" t="n">
        <v>10</v>
      </c>
    </row>
    <row r="394">
      <c r="A394" t="n">
        <v>7</v>
      </c>
      <c r="B394" t="n">
        <v>75</v>
      </c>
      <c r="C394" t="inlineStr">
        <is>
          <t xml:space="preserve">CONCLUIDO	</t>
        </is>
      </c>
      <c r="D394" t="n">
        <v>4.3723</v>
      </c>
      <c r="E394" t="n">
        <v>22.87</v>
      </c>
      <c r="F394" t="n">
        <v>19.13</v>
      </c>
      <c r="G394" t="n">
        <v>23.91</v>
      </c>
      <c r="H394" t="n">
        <v>0.32</v>
      </c>
      <c r="I394" t="n">
        <v>48</v>
      </c>
      <c r="J394" t="n">
        <v>152.88</v>
      </c>
      <c r="K394" t="n">
        <v>49.1</v>
      </c>
      <c r="L394" t="n">
        <v>2.75</v>
      </c>
      <c r="M394" t="n">
        <v>40</v>
      </c>
      <c r="N394" t="n">
        <v>26.03</v>
      </c>
      <c r="O394" t="n">
        <v>19088.72</v>
      </c>
      <c r="P394" t="n">
        <v>177.41</v>
      </c>
      <c r="Q394" t="n">
        <v>3033.73</v>
      </c>
      <c r="R394" t="n">
        <v>104.67</v>
      </c>
      <c r="S394" t="n">
        <v>56.78</v>
      </c>
      <c r="T394" t="n">
        <v>21984.01</v>
      </c>
      <c r="U394" t="n">
        <v>0.54</v>
      </c>
      <c r="V394" t="n">
        <v>0.84</v>
      </c>
      <c r="W394" t="n">
        <v>2.74</v>
      </c>
      <c r="X394" t="n">
        <v>1.36</v>
      </c>
      <c r="Y394" t="n">
        <v>1</v>
      </c>
      <c r="Z394" t="n">
        <v>10</v>
      </c>
    </row>
    <row r="395">
      <c r="A395" t="n">
        <v>8</v>
      </c>
      <c r="B395" t="n">
        <v>75</v>
      </c>
      <c r="C395" t="inlineStr">
        <is>
          <t xml:space="preserve">CONCLUIDO	</t>
        </is>
      </c>
      <c r="D395" t="n">
        <v>4.4164</v>
      </c>
      <c r="E395" t="n">
        <v>22.64</v>
      </c>
      <c r="F395" t="n">
        <v>19.02</v>
      </c>
      <c r="G395" t="n">
        <v>25.94</v>
      </c>
      <c r="H395" t="n">
        <v>0.35</v>
      </c>
      <c r="I395" t="n">
        <v>44</v>
      </c>
      <c r="J395" t="n">
        <v>153.23</v>
      </c>
      <c r="K395" t="n">
        <v>49.1</v>
      </c>
      <c r="L395" t="n">
        <v>3</v>
      </c>
      <c r="M395" t="n">
        <v>21</v>
      </c>
      <c r="N395" t="n">
        <v>26.13</v>
      </c>
      <c r="O395" t="n">
        <v>19131.85</v>
      </c>
      <c r="P395" t="n">
        <v>171.56</v>
      </c>
      <c r="Q395" t="n">
        <v>3033.72</v>
      </c>
      <c r="R395" t="n">
        <v>100.81</v>
      </c>
      <c r="S395" t="n">
        <v>56.78</v>
      </c>
      <c r="T395" t="n">
        <v>20073.35</v>
      </c>
      <c r="U395" t="n">
        <v>0.5600000000000001</v>
      </c>
      <c r="V395" t="n">
        <v>0.85</v>
      </c>
      <c r="W395" t="n">
        <v>2.75</v>
      </c>
      <c r="X395" t="n">
        <v>1.26</v>
      </c>
      <c r="Y395" t="n">
        <v>1</v>
      </c>
      <c r="Z395" t="n">
        <v>10</v>
      </c>
    </row>
    <row r="396">
      <c r="A396" t="n">
        <v>9</v>
      </c>
      <c r="B396" t="n">
        <v>75</v>
      </c>
      <c r="C396" t="inlineStr">
        <is>
          <t xml:space="preserve">CONCLUIDO	</t>
        </is>
      </c>
      <c r="D396" t="n">
        <v>4.4373</v>
      </c>
      <c r="E396" t="n">
        <v>22.54</v>
      </c>
      <c r="F396" t="n">
        <v>18.98</v>
      </c>
      <c r="G396" t="n">
        <v>27.11</v>
      </c>
      <c r="H396" t="n">
        <v>0.37</v>
      </c>
      <c r="I396" t="n">
        <v>42</v>
      </c>
      <c r="J396" t="n">
        <v>153.58</v>
      </c>
      <c r="K396" t="n">
        <v>49.1</v>
      </c>
      <c r="L396" t="n">
        <v>3.25</v>
      </c>
      <c r="M396" t="n">
        <v>5</v>
      </c>
      <c r="N396" t="n">
        <v>26.23</v>
      </c>
      <c r="O396" t="n">
        <v>19175.02</v>
      </c>
      <c r="P396" t="n">
        <v>170.92</v>
      </c>
      <c r="Q396" t="n">
        <v>3033.65</v>
      </c>
      <c r="R396" t="n">
        <v>98.89</v>
      </c>
      <c r="S396" t="n">
        <v>56.78</v>
      </c>
      <c r="T396" t="n">
        <v>19121.27</v>
      </c>
      <c r="U396" t="n">
        <v>0.57</v>
      </c>
      <c r="V396" t="n">
        <v>0.85</v>
      </c>
      <c r="W396" t="n">
        <v>2.76</v>
      </c>
      <c r="X396" t="n">
        <v>1.21</v>
      </c>
      <c r="Y396" t="n">
        <v>1</v>
      </c>
      <c r="Z396" t="n">
        <v>10</v>
      </c>
    </row>
    <row r="397">
      <c r="A397" t="n">
        <v>10</v>
      </c>
      <c r="B397" t="n">
        <v>75</v>
      </c>
      <c r="C397" t="inlineStr">
        <is>
          <t xml:space="preserve">CONCLUIDO	</t>
        </is>
      </c>
      <c r="D397" t="n">
        <v>4.4384</v>
      </c>
      <c r="E397" t="n">
        <v>22.53</v>
      </c>
      <c r="F397" t="n">
        <v>18.97</v>
      </c>
      <c r="G397" t="n">
        <v>27.1</v>
      </c>
      <c r="H397" t="n">
        <v>0.4</v>
      </c>
      <c r="I397" t="n">
        <v>42</v>
      </c>
      <c r="J397" t="n">
        <v>153.93</v>
      </c>
      <c r="K397" t="n">
        <v>49.1</v>
      </c>
      <c r="L397" t="n">
        <v>3.5</v>
      </c>
      <c r="M397" t="n">
        <v>0</v>
      </c>
      <c r="N397" t="n">
        <v>26.33</v>
      </c>
      <c r="O397" t="n">
        <v>19218.22</v>
      </c>
      <c r="P397" t="n">
        <v>170.36</v>
      </c>
      <c r="Q397" t="n">
        <v>3033.5</v>
      </c>
      <c r="R397" t="n">
        <v>98.5</v>
      </c>
      <c r="S397" t="n">
        <v>56.78</v>
      </c>
      <c r="T397" t="n">
        <v>18926.45</v>
      </c>
      <c r="U397" t="n">
        <v>0.58</v>
      </c>
      <c r="V397" t="n">
        <v>0.85</v>
      </c>
      <c r="W397" t="n">
        <v>2.77</v>
      </c>
      <c r="X397" t="n">
        <v>1.21</v>
      </c>
      <c r="Y397" t="n">
        <v>1</v>
      </c>
      <c r="Z397" t="n">
        <v>10</v>
      </c>
    </row>
    <row r="398">
      <c r="A398" t="n">
        <v>0</v>
      </c>
      <c r="B398" t="n">
        <v>95</v>
      </c>
      <c r="C398" t="inlineStr">
        <is>
          <t xml:space="preserve">CONCLUIDO	</t>
        </is>
      </c>
      <c r="D398" t="n">
        <v>2.7745</v>
      </c>
      <c r="E398" t="n">
        <v>36.04</v>
      </c>
      <c r="F398" t="n">
        <v>24.79</v>
      </c>
      <c r="G398" t="n">
        <v>6.3</v>
      </c>
      <c r="H398" t="n">
        <v>0.1</v>
      </c>
      <c r="I398" t="n">
        <v>236</v>
      </c>
      <c r="J398" t="n">
        <v>185.69</v>
      </c>
      <c r="K398" t="n">
        <v>53.44</v>
      </c>
      <c r="L398" t="n">
        <v>1</v>
      </c>
      <c r="M398" t="n">
        <v>234</v>
      </c>
      <c r="N398" t="n">
        <v>36.26</v>
      </c>
      <c r="O398" t="n">
        <v>23136.14</v>
      </c>
      <c r="P398" t="n">
        <v>325.41</v>
      </c>
      <c r="Q398" t="n">
        <v>3034.72</v>
      </c>
      <c r="R398" t="n">
        <v>290.22</v>
      </c>
      <c r="S398" t="n">
        <v>56.78</v>
      </c>
      <c r="T398" t="n">
        <v>113819.44</v>
      </c>
      <c r="U398" t="n">
        <v>0.2</v>
      </c>
      <c r="V398" t="n">
        <v>0.65</v>
      </c>
      <c r="W398" t="n">
        <v>3.04</v>
      </c>
      <c r="X398" t="n">
        <v>7.02</v>
      </c>
      <c r="Y398" t="n">
        <v>1</v>
      </c>
      <c r="Z398" t="n">
        <v>10</v>
      </c>
    </row>
    <row r="399">
      <c r="A399" t="n">
        <v>1</v>
      </c>
      <c r="B399" t="n">
        <v>95</v>
      </c>
      <c r="C399" t="inlineStr">
        <is>
          <t xml:space="preserve">CONCLUIDO	</t>
        </is>
      </c>
      <c r="D399" t="n">
        <v>3.1594</v>
      </c>
      <c r="E399" t="n">
        <v>31.65</v>
      </c>
      <c r="F399" t="n">
        <v>22.82</v>
      </c>
      <c r="G399" t="n">
        <v>8.01</v>
      </c>
      <c r="H399" t="n">
        <v>0.12</v>
      </c>
      <c r="I399" t="n">
        <v>171</v>
      </c>
      <c r="J399" t="n">
        <v>186.07</v>
      </c>
      <c r="K399" t="n">
        <v>53.44</v>
      </c>
      <c r="L399" t="n">
        <v>1.25</v>
      </c>
      <c r="M399" t="n">
        <v>169</v>
      </c>
      <c r="N399" t="n">
        <v>36.39</v>
      </c>
      <c r="O399" t="n">
        <v>23182.76</v>
      </c>
      <c r="P399" t="n">
        <v>295.21</v>
      </c>
      <c r="Q399" t="n">
        <v>3034.11</v>
      </c>
      <c r="R399" t="n">
        <v>224.76</v>
      </c>
      <c r="S399" t="n">
        <v>56.78</v>
      </c>
      <c r="T399" t="n">
        <v>81414.53999999999</v>
      </c>
      <c r="U399" t="n">
        <v>0.25</v>
      </c>
      <c r="V399" t="n">
        <v>0.71</v>
      </c>
      <c r="W399" t="n">
        <v>2.96</v>
      </c>
      <c r="X399" t="n">
        <v>5.05</v>
      </c>
      <c r="Y399" t="n">
        <v>1</v>
      </c>
      <c r="Z399" t="n">
        <v>10</v>
      </c>
    </row>
    <row r="400">
      <c r="A400" t="n">
        <v>2</v>
      </c>
      <c r="B400" t="n">
        <v>95</v>
      </c>
      <c r="C400" t="inlineStr">
        <is>
          <t xml:space="preserve">CONCLUIDO	</t>
        </is>
      </c>
      <c r="D400" t="n">
        <v>3.4333</v>
      </c>
      <c r="E400" t="n">
        <v>29.13</v>
      </c>
      <c r="F400" t="n">
        <v>21.67</v>
      </c>
      <c r="G400" t="n">
        <v>9.699999999999999</v>
      </c>
      <c r="H400" t="n">
        <v>0.14</v>
      </c>
      <c r="I400" t="n">
        <v>134</v>
      </c>
      <c r="J400" t="n">
        <v>186.45</v>
      </c>
      <c r="K400" t="n">
        <v>53.44</v>
      </c>
      <c r="L400" t="n">
        <v>1.5</v>
      </c>
      <c r="M400" t="n">
        <v>132</v>
      </c>
      <c r="N400" t="n">
        <v>36.51</v>
      </c>
      <c r="O400" t="n">
        <v>23229.42</v>
      </c>
      <c r="P400" t="n">
        <v>276.27</v>
      </c>
      <c r="Q400" t="n">
        <v>3034.31</v>
      </c>
      <c r="R400" t="n">
        <v>188.07</v>
      </c>
      <c r="S400" t="n">
        <v>56.78</v>
      </c>
      <c r="T400" t="n">
        <v>63253.32</v>
      </c>
      <c r="U400" t="n">
        <v>0.3</v>
      </c>
      <c r="V400" t="n">
        <v>0.74</v>
      </c>
      <c r="W400" t="n">
        <v>2.87</v>
      </c>
      <c r="X400" t="n">
        <v>3.9</v>
      </c>
      <c r="Y400" t="n">
        <v>1</v>
      </c>
      <c r="Z400" t="n">
        <v>10</v>
      </c>
    </row>
    <row r="401">
      <c r="A401" t="n">
        <v>3</v>
      </c>
      <c r="B401" t="n">
        <v>95</v>
      </c>
      <c r="C401" t="inlineStr">
        <is>
          <t xml:space="preserve">CONCLUIDO	</t>
        </is>
      </c>
      <c r="D401" t="n">
        <v>3.6444</v>
      </c>
      <c r="E401" t="n">
        <v>27.44</v>
      </c>
      <c r="F401" t="n">
        <v>20.91</v>
      </c>
      <c r="G401" t="n">
        <v>11.51</v>
      </c>
      <c r="H401" t="n">
        <v>0.17</v>
      </c>
      <c r="I401" t="n">
        <v>109</v>
      </c>
      <c r="J401" t="n">
        <v>186.83</v>
      </c>
      <c r="K401" t="n">
        <v>53.44</v>
      </c>
      <c r="L401" t="n">
        <v>1.75</v>
      </c>
      <c r="M401" t="n">
        <v>107</v>
      </c>
      <c r="N401" t="n">
        <v>36.64</v>
      </c>
      <c r="O401" t="n">
        <v>23276.13</v>
      </c>
      <c r="P401" t="n">
        <v>262.88</v>
      </c>
      <c r="Q401" t="n">
        <v>3033.96</v>
      </c>
      <c r="R401" t="n">
        <v>163.2</v>
      </c>
      <c r="S401" t="n">
        <v>56.78</v>
      </c>
      <c r="T401" t="n">
        <v>50945.18</v>
      </c>
      <c r="U401" t="n">
        <v>0.35</v>
      </c>
      <c r="V401" t="n">
        <v>0.77</v>
      </c>
      <c r="W401" t="n">
        <v>2.84</v>
      </c>
      <c r="X401" t="n">
        <v>3.15</v>
      </c>
      <c r="Y401" t="n">
        <v>1</v>
      </c>
      <c r="Z401" t="n">
        <v>10</v>
      </c>
    </row>
    <row r="402">
      <c r="A402" t="n">
        <v>4</v>
      </c>
      <c r="B402" t="n">
        <v>95</v>
      </c>
      <c r="C402" t="inlineStr">
        <is>
          <t xml:space="preserve">CONCLUIDO	</t>
        </is>
      </c>
      <c r="D402" t="n">
        <v>3.802</v>
      </c>
      <c r="E402" t="n">
        <v>26.3</v>
      </c>
      <c r="F402" t="n">
        <v>20.41</v>
      </c>
      <c r="G402" t="n">
        <v>13.31</v>
      </c>
      <c r="H402" t="n">
        <v>0.19</v>
      </c>
      <c r="I402" t="n">
        <v>92</v>
      </c>
      <c r="J402" t="n">
        <v>187.21</v>
      </c>
      <c r="K402" t="n">
        <v>53.44</v>
      </c>
      <c r="L402" t="n">
        <v>2</v>
      </c>
      <c r="M402" t="n">
        <v>90</v>
      </c>
      <c r="N402" t="n">
        <v>36.77</v>
      </c>
      <c r="O402" t="n">
        <v>23322.88</v>
      </c>
      <c r="P402" t="n">
        <v>252.2</v>
      </c>
      <c r="Q402" t="n">
        <v>3034.21</v>
      </c>
      <c r="R402" t="n">
        <v>147.21</v>
      </c>
      <c r="S402" t="n">
        <v>56.78</v>
      </c>
      <c r="T402" t="n">
        <v>43031.7</v>
      </c>
      <c r="U402" t="n">
        <v>0.39</v>
      </c>
      <c r="V402" t="n">
        <v>0.79</v>
      </c>
      <c r="W402" t="n">
        <v>2.79</v>
      </c>
      <c r="X402" t="n">
        <v>2.64</v>
      </c>
      <c r="Y402" t="n">
        <v>1</v>
      </c>
      <c r="Z402" t="n">
        <v>10</v>
      </c>
    </row>
    <row r="403">
      <c r="A403" t="n">
        <v>5</v>
      </c>
      <c r="B403" t="n">
        <v>95</v>
      </c>
      <c r="C403" t="inlineStr">
        <is>
          <t xml:space="preserve">CONCLUIDO	</t>
        </is>
      </c>
      <c r="D403" t="n">
        <v>3.9316</v>
      </c>
      <c r="E403" t="n">
        <v>25.44</v>
      </c>
      <c r="F403" t="n">
        <v>20.03</v>
      </c>
      <c r="G403" t="n">
        <v>15.21</v>
      </c>
      <c r="H403" t="n">
        <v>0.21</v>
      </c>
      <c r="I403" t="n">
        <v>79</v>
      </c>
      <c r="J403" t="n">
        <v>187.59</v>
      </c>
      <c r="K403" t="n">
        <v>53.44</v>
      </c>
      <c r="L403" t="n">
        <v>2.25</v>
      </c>
      <c r="M403" t="n">
        <v>77</v>
      </c>
      <c r="N403" t="n">
        <v>36.9</v>
      </c>
      <c r="O403" t="n">
        <v>23369.68</v>
      </c>
      <c r="P403" t="n">
        <v>243.11</v>
      </c>
      <c r="Q403" t="n">
        <v>3033.91</v>
      </c>
      <c r="R403" t="n">
        <v>134.53</v>
      </c>
      <c r="S403" t="n">
        <v>56.78</v>
      </c>
      <c r="T403" t="n">
        <v>36760.06</v>
      </c>
      <c r="U403" t="n">
        <v>0.42</v>
      </c>
      <c r="V403" t="n">
        <v>0.8100000000000001</v>
      </c>
      <c r="W403" t="n">
        <v>2.78</v>
      </c>
      <c r="X403" t="n">
        <v>2.26</v>
      </c>
      <c r="Y403" t="n">
        <v>1</v>
      </c>
      <c r="Z403" t="n">
        <v>10</v>
      </c>
    </row>
    <row r="404">
      <c r="A404" t="n">
        <v>6</v>
      </c>
      <c r="B404" t="n">
        <v>95</v>
      </c>
      <c r="C404" t="inlineStr">
        <is>
          <t xml:space="preserve">CONCLUIDO	</t>
        </is>
      </c>
      <c r="D404" t="n">
        <v>4.0342</v>
      </c>
      <c r="E404" t="n">
        <v>24.79</v>
      </c>
      <c r="F404" t="n">
        <v>19.75</v>
      </c>
      <c r="G404" t="n">
        <v>17.17</v>
      </c>
      <c r="H404" t="n">
        <v>0.24</v>
      </c>
      <c r="I404" t="n">
        <v>69</v>
      </c>
      <c r="J404" t="n">
        <v>187.97</v>
      </c>
      <c r="K404" t="n">
        <v>53.44</v>
      </c>
      <c r="L404" t="n">
        <v>2.5</v>
      </c>
      <c r="M404" t="n">
        <v>67</v>
      </c>
      <c r="N404" t="n">
        <v>37.03</v>
      </c>
      <c r="O404" t="n">
        <v>23416.52</v>
      </c>
      <c r="P404" t="n">
        <v>235.85</v>
      </c>
      <c r="Q404" t="n">
        <v>3033.99</v>
      </c>
      <c r="R404" t="n">
        <v>125.42</v>
      </c>
      <c r="S404" t="n">
        <v>56.78</v>
      </c>
      <c r="T404" t="n">
        <v>32252.04</v>
      </c>
      <c r="U404" t="n">
        <v>0.45</v>
      </c>
      <c r="V404" t="n">
        <v>0.82</v>
      </c>
      <c r="W404" t="n">
        <v>2.77</v>
      </c>
      <c r="X404" t="n">
        <v>1.98</v>
      </c>
      <c r="Y404" t="n">
        <v>1</v>
      </c>
      <c r="Z404" t="n">
        <v>10</v>
      </c>
    </row>
    <row r="405">
      <c r="A405" t="n">
        <v>7</v>
      </c>
      <c r="B405" t="n">
        <v>95</v>
      </c>
      <c r="C405" t="inlineStr">
        <is>
          <t xml:space="preserve">CONCLUIDO	</t>
        </is>
      </c>
      <c r="D405" t="n">
        <v>4.1247</v>
      </c>
      <c r="E405" t="n">
        <v>24.24</v>
      </c>
      <c r="F405" t="n">
        <v>19.5</v>
      </c>
      <c r="G405" t="n">
        <v>19.19</v>
      </c>
      <c r="H405" t="n">
        <v>0.26</v>
      </c>
      <c r="I405" t="n">
        <v>61</v>
      </c>
      <c r="J405" t="n">
        <v>188.35</v>
      </c>
      <c r="K405" t="n">
        <v>53.44</v>
      </c>
      <c r="L405" t="n">
        <v>2.75</v>
      </c>
      <c r="M405" t="n">
        <v>59</v>
      </c>
      <c r="N405" t="n">
        <v>37.16</v>
      </c>
      <c r="O405" t="n">
        <v>23463.4</v>
      </c>
      <c r="P405" t="n">
        <v>228.08</v>
      </c>
      <c r="Q405" t="n">
        <v>3033.83</v>
      </c>
      <c r="R405" t="n">
        <v>117.38</v>
      </c>
      <c r="S405" t="n">
        <v>56.78</v>
      </c>
      <c r="T405" t="n">
        <v>28270.38</v>
      </c>
      <c r="U405" t="n">
        <v>0.48</v>
      </c>
      <c r="V405" t="n">
        <v>0.83</v>
      </c>
      <c r="W405" t="n">
        <v>2.76</v>
      </c>
      <c r="X405" t="n">
        <v>1.74</v>
      </c>
      <c r="Y405" t="n">
        <v>1</v>
      </c>
      <c r="Z405" t="n">
        <v>10</v>
      </c>
    </row>
    <row r="406">
      <c r="A406" t="n">
        <v>8</v>
      </c>
      <c r="B406" t="n">
        <v>95</v>
      </c>
      <c r="C406" t="inlineStr">
        <is>
          <t xml:space="preserve">CONCLUIDO	</t>
        </is>
      </c>
      <c r="D406" t="n">
        <v>4.2034</v>
      </c>
      <c r="E406" t="n">
        <v>23.79</v>
      </c>
      <c r="F406" t="n">
        <v>19.31</v>
      </c>
      <c r="G406" t="n">
        <v>21.46</v>
      </c>
      <c r="H406" t="n">
        <v>0.28</v>
      </c>
      <c r="I406" t="n">
        <v>54</v>
      </c>
      <c r="J406" t="n">
        <v>188.73</v>
      </c>
      <c r="K406" t="n">
        <v>53.44</v>
      </c>
      <c r="L406" t="n">
        <v>3</v>
      </c>
      <c r="M406" t="n">
        <v>52</v>
      </c>
      <c r="N406" t="n">
        <v>37.29</v>
      </c>
      <c r="O406" t="n">
        <v>23510.33</v>
      </c>
      <c r="P406" t="n">
        <v>221.39</v>
      </c>
      <c r="Q406" t="n">
        <v>3033.8</v>
      </c>
      <c r="R406" t="n">
        <v>111.06</v>
      </c>
      <c r="S406" t="n">
        <v>56.78</v>
      </c>
      <c r="T406" t="n">
        <v>25145.6</v>
      </c>
      <c r="U406" t="n">
        <v>0.51</v>
      </c>
      <c r="V406" t="n">
        <v>0.84</v>
      </c>
      <c r="W406" t="n">
        <v>2.74</v>
      </c>
      <c r="X406" t="n">
        <v>1.54</v>
      </c>
      <c r="Y406" t="n">
        <v>1</v>
      </c>
      <c r="Z406" t="n">
        <v>10</v>
      </c>
    </row>
    <row r="407">
      <c r="A407" t="n">
        <v>9</v>
      </c>
      <c r="B407" t="n">
        <v>95</v>
      </c>
      <c r="C407" t="inlineStr">
        <is>
          <t xml:space="preserve">CONCLUIDO	</t>
        </is>
      </c>
      <c r="D407" t="n">
        <v>4.2636</v>
      </c>
      <c r="E407" t="n">
        <v>23.45</v>
      </c>
      <c r="F407" t="n">
        <v>19.16</v>
      </c>
      <c r="G407" t="n">
        <v>23.46</v>
      </c>
      <c r="H407" t="n">
        <v>0.3</v>
      </c>
      <c r="I407" t="n">
        <v>49</v>
      </c>
      <c r="J407" t="n">
        <v>189.11</v>
      </c>
      <c r="K407" t="n">
        <v>53.44</v>
      </c>
      <c r="L407" t="n">
        <v>3.25</v>
      </c>
      <c r="M407" t="n">
        <v>47</v>
      </c>
      <c r="N407" t="n">
        <v>37.42</v>
      </c>
      <c r="O407" t="n">
        <v>23557.3</v>
      </c>
      <c r="P407" t="n">
        <v>215.03</v>
      </c>
      <c r="Q407" t="n">
        <v>3033.65</v>
      </c>
      <c r="R407" t="n">
        <v>106.41</v>
      </c>
      <c r="S407" t="n">
        <v>56.78</v>
      </c>
      <c r="T407" t="n">
        <v>22849.76</v>
      </c>
      <c r="U407" t="n">
        <v>0.53</v>
      </c>
      <c r="V407" t="n">
        <v>0.84</v>
      </c>
      <c r="W407" t="n">
        <v>2.73</v>
      </c>
      <c r="X407" t="n">
        <v>1.4</v>
      </c>
      <c r="Y407" t="n">
        <v>1</v>
      </c>
      <c r="Z407" t="n">
        <v>10</v>
      </c>
    </row>
    <row r="408">
      <c r="A408" t="n">
        <v>10</v>
      </c>
      <c r="B408" t="n">
        <v>95</v>
      </c>
      <c r="C408" t="inlineStr">
        <is>
          <t xml:space="preserve">CONCLUIDO	</t>
        </is>
      </c>
      <c r="D408" t="n">
        <v>4.3244</v>
      </c>
      <c r="E408" t="n">
        <v>23.12</v>
      </c>
      <c r="F408" t="n">
        <v>19.02</v>
      </c>
      <c r="G408" t="n">
        <v>25.93</v>
      </c>
      <c r="H408" t="n">
        <v>0.33</v>
      </c>
      <c r="I408" t="n">
        <v>44</v>
      </c>
      <c r="J408" t="n">
        <v>189.49</v>
      </c>
      <c r="K408" t="n">
        <v>53.44</v>
      </c>
      <c r="L408" t="n">
        <v>3.5</v>
      </c>
      <c r="M408" t="n">
        <v>42</v>
      </c>
      <c r="N408" t="n">
        <v>37.55</v>
      </c>
      <c r="O408" t="n">
        <v>23604.32</v>
      </c>
      <c r="P408" t="n">
        <v>209.38</v>
      </c>
      <c r="Q408" t="n">
        <v>3033.58</v>
      </c>
      <c r="R408" t="n">
        <v>101.43</v>
      </c>
      <c r="S408" t="n">
        <v>56.78</v>
      </c>
      <c r="T408" t="n">
        <v>20384.36</v>
      </c>
      <c r="U408" t="n">
        <v>0.5600000000000001</v>
      </c>
      <c r="V408" t="n">
        <v>0.85</v>
      </c>
      <c r="W408" t="n">
        <v>2.73</v>
      </c>
      <c r="X408" t="n">
        <v>1.25</v>
      </c>
      <c r="Y408" t="n">
        <v>1</v>
      </c>
      <c r="Z408" t="n">
        <v>10</v>
      </c>
    </row>
    <row r="409">
      <c r="A409" t="n">
        <v>11</v>
      </c>
      <c r="B409" t="n">
        <v>95</v>
      </c>
      <c r="C409" t="inlineStr">
        <is>
          <t xml:space="preserve">CONCLUIDO	</t>
        </is>
      </c>
      <c r="D409" t="n">
        <v>4.3759</v>
      </c>
      <c r="E409" t="n">
        <v>22.85</v>
      </c>
      <c r="F409" t="n">
        <v>18.89</v>
      </c>
      <c r="G409" t="n">
        <v>28.34</v>
      </c>
      <c r="H409" t="n">
        <v>0.35</v>
      </c>
      <c r="I409" t="n">
        <v>40</v>
      </c>
      <c r="J409" t="n">
        <v>189.87</v>
      </c>
      <c r="K409" t="n">
        <v>53.44</v>
      </c>
      <c r="L409" t="n">
        <v>3.75</v>
      </c>
      <c r="M409" t="n">
        <v>37</v>
      </c>
      <c r="N409" t="n">
        <v>37.69</v>
      </c>
      <c r="O409" t="n">
        <v>23651.38</v>
      </c>
      <c r="P409" t="n">
        <v>201.26</v>
      </c>
      <c r="Q409" t="n">
        <v>3033.63</v>
      </c>
      <c r="R409" t="n">
        <v>97.5</v>
      </c>
      <c r="S409" t="n">
        <v>56.78</v>
      </c>
      <c r="T409" t="n">
        <v>18438.27</v>
      </c>
      <c r="U409" t="n">
        <v>0.58</v>
      </c>
      <c r="V409" t="n">
        <v>0.85</v>
      </c>
      <c r="W409" t="n">
        <v>2.72</v>
      </c>
      <c r="X409" t="n">
        <v>1.13</v>
      </c>
      <c r="Y409" t="n">
        <v>1</v>
      </c>
      <c r="Z409" t="n">
        <v>10</v>
      </c>
    </row>
    <row r="410">
      <c r="A410" t="n">
        <v>12</v>
      </c>
      <c r="B410" t="n">
        <v>95</v>
      </c>
      <c r="C410" t="inlineStr">
        <is>
          <t xml:space="preserve">CONCLUIDO	</t>
        </is>
      </c>
      <c r="D410" t="n">
        <v>4.4097</v>
      </c>
      <c r="E410" t="n">
        <v>22.68</v>
      </c>
      <c r="F410" t="n">
        <v>18.83</v>
      </c>
      <c r="G410" t="n">
        <v>30.54</v>
      </c>
      <c r="H410" t="n">
        <v>0.37</v>
      </c>
      <c r="I410" t="n">
        <v>37</v>
      </c>
      <c r="J410" t="n">
        <v>190.25</v>
      </c>
      <c r="K410" t="n">
        <v>53.44</v>
      </c>
      <c r="L410" t="n">
        <v>4</v>
      </c>
      <c r="M410" t="n">
        <v>29</v>
      </c>
      <c r="N410" t="n">
        <v>37.82</v>
      </c>
      <c r="O410" t="n">
        <v>23698.48</v>
      </c>
      <c r="P410" t="n">
        <v>198.73</v>
      </c>
      <c r="Q410" t="n">
        <v>3033.64</v>
      </c>
      <c r="R410" t="n">
        <v>95.39</v>
      </c>
      <c r="S410" t="n">
        <v>56.78</v>
      </c>
      <c r="T410" t="n">
        <v>17396.02</v>
      </c>
      <c r="U410" t="n">
        <v>0.6</v>
      </c>
      <c r="V410" t="n">
        <v>0.86</v>
      </c>
      <c r="W410" t="n">
        <v>2.72</v>
      </c>
      <c r="X410" t="n">
        <v>1.07</v>
      </c>
      <c r="Y410" t="n">
        <v>1</v>
      </c>
      <c r="Z410" t="n">
        <v>10</v>
      </c>
    </row>
    <row r="411">
      <c r="A411" t="n">
        <v>13</v>
      </c>
      <c r="B411" t="n">
        <v>95</v>
      </c>
      <c r="C411" t="inlineStr">
        <is>
          <t xml:space="preserve">CONCLUIDO	</t>
        </is>
      </c>
      <c r="D411" t="n">
        <v>4.4326</v>
      </c>
      <c r="E411" t="n">
        <v>22.56</v>
      </c>
      <c r="F411" t="n">
        <v>18.79</v>
      </c>
      <c r="G411" t="n">
        <v>32.21</v>
      </c>
      <c r="H411" t="n">
        <v>0.4</v>
      </c>
      <c r="I411" t="n">
        <v>35</v>
      </c>
      <c r="J411" t="n">
        <v>190.63</v>
      </c>
      <c r="K411" t="n">
        <v>53.44</v>
      </c>
      <c r="L411" t="n">
        <v>4.25</v>
      </c>
      <c r="M411" t="n">
        <v>16</v>
      </c>
      <c r="N411" t="n">
        <v>37.95</v>
      </c>
      <c r="O411" t="n">
        <v>23745.63</v>
      </c>
      <c r="P411" t="n">
        <v>192.52</v>
      </c>
      <c r="Q411" t="n">
        <v>3033.74</v>
      </c>
      <c r="R411" t="n">
        <v>93.83</v>
      </c>
      <c r="S411" t="n">
        <v>56.78</v>
      </c>
      <c r="T411" t="n">
        <v>16627.26</v>
      </c>
      <c r="U411" t="n">
        <v>0.61</v>
      </c>
      <c r="V411" t="n">
        <v>0.86</v>
      </c>
      <c r="W411" t="n">
        <v>2.72</v>
      </c>
      <c r="X411" t="n">
        <v>1.02</v>
      </c>
      <c r="Y411" t="n">
        <v>1</v>
      </c>
      <c r="Z411" t="n">
        <v>10</v>
      </c>
    </row>
    <row r="412">
      <c r="A412" t="n">
        <v>14</v>
      </c>
      <c r="B412" t="n">
        <v>95</v>
      </c>
      <c r="C412" t="inlineStr">
        <is>
          <t xml:space="preserve">CONCLUIDO	</t>
        </is>
      </c>
      <c r="D412" t="n">
        <v>4.4483</v>
      </c>
      <c r="E412" t="n">
        <v>22.48</v>
      </c>
      <c r="F412" t="n">
        <v>18.75</v>
      </c>
      <c r="G412" t="n">
        <v>33.08</v>
      </c>
      <c r="H412" t="n">
        <v>0.42</v>
      </c>
      <c r="I412" t="n">
        <v>34</v>
      </c>
      <c r="J412" t="n">
        <v>191.02</v>
      </c>
      <c r="K412" t="n">
        <v>53.44</v>
      </c>
      <c r="L412" t="n">
        <v>4.5</v>
      </c>
      <c r="M412" t="n">
        <v>6</v>
      </c>
      <c r="N412" t="n">
        <v>38.08</v>
      </c>
      <c r="O412" t="n">
        <v>23792.83</v>
      </c>
      <c r="P412" t="n">
        <v>192.13</v>
      </c>
      <c r="Q412" t="n">
        <v>3033.66</v>
      </c>
      <c r="R412" t="n">
        <v>91.64</v>
      </c>
      <c r="S412" t="n">
        <v>56.78</v>
      </c>
      <c r="T412" t="n">
        <v>15535.95</v>
      </c>
      <c r="U412" t="n">
        <v>0.62</v>
      </c>
      <c r="V412" t="n">
        <v>0.86</v>
      </c>
      <c r="W412" t="n">
        <v>2.74</v>
      </c>
      <c r="X412" t="n">
        <v>0.98</v>
      </c>
      <c r="Y412" t="n">
        <v>1</v>
      </c>
      <c r="Z412" t="n">
        <v>10</v>
      </c>
    </row>
    <row r="413">
      <c r="A413" t="n">
        <v>15</v>
      </c>
      <c r="B413" t="n">
        <v>95</v>
      </c>
      <c r="C413" t="inlineStr">
        <is>
          <t xml:space="preserve">CONCLUIDO	</t>
        </is>
      </c>
      <c r="D413" t="n">
        <v>4.4447</v>
      </c>
      <c r="E413" t="n">
        <v>22.5</v>
      </c>
      <c r="F413" t="n">
        <v>18.76</v>
      </c>
      <c r="G413" t="n">
        <v>33.11</v>
      </c>
      <c r="H413" t="n">
        <v>0.44</v>
      </c>
      <c r="I413" t="n">
        <v>34</v>
      </c>
      <c r="J413" t="n">
        <v>191.4</v>
      </c>
      <c r="K413" t="n">
        <v>53.44</v>
      </c>
      <c r="L413" t="n">
        <v>4.75</v>
      </c>
      <c r="M413" t="n">
        <v>3</v>
      </c>
      <c r="N413" t="n">
        <v>38.22</v>
      </c>
      <c r="O413" t="n">
        <v>23840.07</v>
      </c>
      <c r="P413" t="n">
        <v>190.76</v>
      </c>
      <c r="Q413" t="n">
        <v>3033.8</v>
      </c>
      <c r="R413" t="n">
        <v>91.98999999999999</v>
      </c>
      <c r="S413" t="n">
        <v>56.78</v>
      </c>
      <c r="T413" t="n">
        <v>15714.61</v>
      </c>
      <c r="U413" t="n">
        <v>0.62</v>
      </c>
      <c r="V413" t="n">
        <v>0.86</v>
      </c>
      <c r="W413" t="n">
        <v>2.75</v>
      </c>
      <c r="X413" t="n">
        <v>1</v>
      </c>
      <c r="Y413" t="n">
        <v>1</v>
      </c>
      <c r="Z413" t="n">
        <v>10</v>
      </c>
    </row>
    <row r="414">
      <c r="A414" t="n">
        <v>16</v>
      </c>
      <c r="B414" t="n">
        <v>95</v>
      </c>
      <c r="C414" t="inlineStr">
        <is>
          <t xml:space="preserve">CONCLUIDO	</t>
        </is>
      </c>
      <c r="D414" t="n">
        <v>4.4581</v>
      </c>
      <c r="E414" t="n">
        <v>22.43</v>
      </c>
      <c r="F414" t="n">
        <v>18.73</v>
      </c>
      <c r="G414" t="n">
        <v>34.06</v>
      </c>
      <c r="H414" t="n">
        <v>0.46</v>
      </c>
      <c r="I414" t="n">
        <v>33</v>
      </c>
      <c r="J414" t="n">
        <v>191.78</v>
      </c>
      <c r="K414" t="n">
        <v>53.44</v>
      </c>
      <c r="L414" t="n">
        <v>5</v>
      </c>
      <c r="M414" t="n">
        <v>0</v>
      </c>
      <c r="N414" t="n">
        <v>38.35</v>
      </c>
      <c r="O414" t="n">
        <v>23887.36</v>
      </c>
      <c r="P414" t="n">
        <v>190.16</v>
      </c>
      <c r="Q414" t="n">
        <v>3033.68</v>
      </c>
      <c r="R414" t="n">
        <v>90.91</v>
      </c>
      <c r="S414" t="n">
        <v>56.78</v>
      </c>
      <c r="T414" t="n">
        <v>15177.2</v>
      </c>
      <c r="U414" t="n">
        <v>0.62</v>
      </c>
      <c r="V414" t="n">
        <v>0.86</v>
      </c>
      <c r="W414" t="n">
        <v>2.75</v>
      </c>
      <c r="X414" t="n">
        <v>0.97</v>
      </c>
      <c r="Y414" t="n">
        <v>1</v>
      </c>
      <c r="Z414" t="n">
        <v>10</v>
      </c>
    </row>
    <row r="415">
      <c r="A415" t="n">
        <v>0</v>
      </c>
      <c r="B415" t="n">
        <v>55</v>
      </c>
      <c r="C415" t="inlineStr">
        <is>
          <t xml:space="preserve">CONCLUIDO	</t>
        </is>
      </c>
      <c r="D415" t="n">
        <v>3.6223</v>
      </c>
      <c r="E415" t="n">
        <v>27.61</v>
      </c>
      <c r="F415" t="n">
        <v>22.03</v>
      </c>
      <c r="G415" t="n">
        <v>9.06</v>
      </c>
      <c r="H415" t="n">
        <v>0.15</v>
      </c>
      <c r="I415" t="n">
        <v>146</v>
      </c>
      <c r="J415" t="n">
        <v>116.05</v>
      </c>
      <c r="K415" t="n">
        <v>43.4</v>
      </c>
      <c r="L415" t="n">
        <v>1</v>
      </c>
      <c r="M415" t="n">
        <v>144</v>
      </c>
      <c r="N415" t="n">
        <v>16.65</v>
      </c>
      <c r="O415" t="n">
        <v>14546.17</v>
      </c>
      <c r="P415" t="n">
        <v>200.68</v>
      </c>
      <c r="Q415" t="n">
        <v>3034.3</v>
      </c>
      <c r="R415" t="n">
        <v>199.76</v>
      </c>
      <c r="S415" t="n">
        <v>56.78</v>
      </c>
      <c r="T415" t="n">
        <v>69038.27</v>
      </c>
      <c r="U415" t="n">
        <v>0.28</v>
      </c>
      <c r="V415" t="n">
        <v>0.73</v>
      </c>
      <c r="W415" t="n">
        <v>2.9</v>
      </c>
      <c r="X415" t="n">
        <v>4.27</v>
      </c>
      <c r="Y415" t="n">
        <v>1</v>
      </c>
      <c r="Z415" t="n">
        <v>10</v>
      </c>
    </row>
    <row r="416">
      <c r="A416" t="n">
        <v>1</v>
      </c>
      <c r="B416" t="n">
        <v>55</v>
      </c>
      <c r="C416" t="inlineStr">
        <is>
          <t xml:space="preserve">CONCLUIDO	</t>
        </is>
      </c>
      <c r="D416" t="n">
        <v>3.9325</v>
      </c>
      <c r="E416" t="n">
        <v>25.43</v>
      </c>
      <c r="F416" t="n">
        <v>20.81</v>
      </c>
      <c r="G416" t="n">
        <v>11.78</v>
      </c>
      <c r="H416" t="n">
        <v>0.19</v>
      </c>
      <c r="I416" t="n">
        <v>106</v>
      </c>
      <c r="J416" t="n">
        <v>116.37</v>
      </c>
      <c r="K416" t="n">
        <v>43.4</v>
      </c>
      <c r="L416" t="n">
        <v>1.25</v>
      </c>
      <c r="M416" t="n">
        <v>104</v>
      </c>
      <c r="N416" t="n">
        <v>16.72</v>
      </c>
      <c r="O416" t="n">
        <v>14585.96</v>
      </c>
      <c r="P416" t="n">
        <v>182.47</v>
      </c>
      <c r="Q416" t="n">
        <v>3033.85</v>
      </c>
      <c r="R416" t="n">
        <v>160.23</v>
      </c>
      <c r="S416" t="n">
        <v>56.78</v>
      </c>
      <c r="T416" t="n">
        <v>49470.68</v>
      </c>
      <c r="U416" t="n">
        <v>0.35</v>
      </c>
      <c r="V416" t="n">
        <v>0.78</v>
      </c>
      <c r="W416" t="n">
        <v>2.82</v>
      </c>
      <c r="X416" t="n">
        <v>3.04</v>
      </c>
      <c r="Y416" t="n">
        <v>1</v>
      </c>
      <c r="Z416" t="n">
        <v>10</v>
      </c>
    </row>
    <row r="417">
      <c r="A417" t="n">
        <v>2</v>
      </c>
      <c r="B417" t="n">
        <v>55</v>
      </c>
      <c r="C417" t="inlineStr">
        <is>
          <t xml:space="preserve">CONCLUIDO	</t>
        </is>
      </c>
      <c r="D417" t="n">
        <v>4.1339</v>
      </c>
      <c r="E417" t="n">
        <v>24.19</v>
      </c>
      <c r="F417" t="n">
        <v>20.15</v>
      </c>
      <c r="G417" t="n">
        <v>14.74</v>
      </c>
      <c r="H417" t="n">
        <v>0.23</v>
      </c>
      <c r="I417" t="n">
        <v>82</v>
      </c>
      <c r="J417" t="n">
        <v>116.69</v>
      </c>
      <c r="K417" t="n">
        <v>43.4</v>
      </c>
      <c r="L417" t="n">
        <v>1.5</v>
      </c>
      <c r="M417" t="n">
        <v>79</v>
      </c>
      <c r="N417" t="n">
        <v>16.79</v>
      </c>
      <c r="O417" t="n">
        <v>14625.77</v>
      </c>
      <c r="P417" t="n">
        <v>168.48</v>
      </c>
      <c r="Q417" t="n">
        <v>3033.84</v>
      </c>
      <c r="R417" t="n">
        <v>138.17</v>
      </c>
      <c r="S417" t="n">
        <v>56.78</v>
      </c>
      <c r="T417" t="n">
        <v>38562.55</v>
      </c>
      <c r="U417" t="n">
        <v>0.41</v>
      </c>
      <c r="V417" t="n">
        <v>0.8</v>
      </c>
      <c r="W417" t="n">
        <v>2.8</v>
      </c>
      <c r="X417" t="n">
        <v>2.38</v>
      </c>
      <c r="Y417" t="n">
        <v>1</v>
      </c>
      <c r="Z417" t="n">
        <v>10</v>
      </c>
    </row>
    <row r="418">
      <c r="A418" t="n">
        <v>3</v>
      </c>
      <c r="B418" t="n">
        <v>55</v>
      </c>
      <c r="C418" t="inlineStr">
        <is>
          <t xml:space="preserve">CONCLUIDO	</t>
        </is>
      </c>
      <c r="D418" t="n">
        <v>4.2881</v>
      </c>
      <c r="E418" t="n">
        <v>23.32</v>
      </c>
      <c r="F418" t="n">
        <v>19.66</v>
      </c>
      <c r="G418" t="n">
        <v>17.87</v>
      </c>
      <c r="H418" t="n">
        <v>0.26</v>
      </c>
      <c r="I418" t="n">
        <v>66</v>
      </c>
      <c r="J418" t="n">
        <v>117.01</v>
      </c>
      <c r="K418" t="n">
        <v>43.4</v>
      </c>
      <c r="L418" t="n">
        <v>1.75</v>
      </c>
      <c r="M418" t="n">
        <v>56</v>
      </c>
      <c r="N418" t="n">
        <v>16.86</v>
      </c>
      <c r="O418" t="n">
        <v>14665.62</v>
      </c>
      <c r="P418" t="n">
        <v>157.26</v>
      </c>
      <c r="Q418" t="n">
        <v>3033.66</v>
      </c>
      <c r="R418" t="n">
        <v>122.08</v>
      </c>
      <c r="S418" t="n">
        <v>56.78</v>
      </c>
      <c r="T418" t="n">
        <v>30597.95</v>
      </c>
      <c r="U418" t="n">
        <v>0.47</v>
      </c>
      <c r="V418" t="n">
        <v>0.82</v>
      </c>
      <c r="W418" t="n">
        <v>2.77</v>
      </c>
      <c r="X418" t="n">
        <v>1.89</v>
      </c>
      <c r="Y418" t="n">
        <v>1</v>
      </c>
      <c r="Z418" t="n">
        <v>10</v>
      </c>
    </row>
    <row r="419">
      <c r="A419" t="n">
        <v>4</v>
      </c>
      <c r="B419" t="n">
        <v>55</v>
      </c>
      <c r="C419" t="inlineStr">
        <is>
          <t xml:space="preserve">CONCLUIDO	</t>
        </is>
      </c>
      <c r="D419" t="n">
        <v>4.3486</v>
      </c>
      <c r="E419" t="n">
        <v>23</v>
      </c>
      <c r="F419" t="n">
        <v>19.5</v>
      </c>
      <c r="G419" t="n">
        <v>19.83</v>
      </c>
      <c r="H419" t="n">
        <v>0.3</v>
      </c>
      <c r="I419" t="n">
        <v>59</v>
      </c>
      <c r="J419" t="n">
        <v>117.34</v>
      </c>
      <c r="K419" t="n">
        <v>43.4</v>
      </c>
      <c r="L419" t="n">
        <v>2</v>
      </c>
      <c r="M419" t="n">
        <v>21</v>
      </c>
      <c r="N419" t="n">
        <v>16.94</v>
      </c>
      <c r="O419" t="n">
        <v>14705.49</v>
      </c>
      <c r="P419" t="n">
        <v>151.76</v>
      </c>
      <c r="Q419" t="n">
        <v>3033.84</v>
      </c>
      <c r="R419" t="n">
        <v>115.46</v>
      </c>
      <c r="S419" t="n">
        <v>56.78</v>
      </c>
      <c r="T419" t="n">
        <v>27320.68</v>
      </c>
      <c r="U419" t="n">
        <v>0.49</v>
      </c>
      <c r="V419" t="n">
        <v>0.83</v>
      </c>
      <c r="W419" t="n">
        <v>2.81</v>
      </c>
      <c r="X419" t="n">
        <v>1.74</v>
      </c>
      <c r="Y419" t="n">
        <v>1</v>
      </c>
      <c r="Z419" t="n">
        <v>10</v>
      </c>
    </row>
    <row r="420">
      <c r="A420" t="n">
        <v>5</v>
      </c>
      <c r="B420" t="n">
        <v>55</v>
      </c>
      <c r="C420" t="inlineStr">
        <is>
          <t xml:space="preserve">CONCLUIDO	</t>
        </is>
      </c>
      <c r="D420" t="n">
        <v>4.3687</v>
      </c>
      <c r="E420" t="n">
        <v>22.89</v>
      </c>
      <c r="F420" t="n">
        <v>19.44</v>
      </c>
      <c r="G420" t="n">
        <v>20.47</v>
      </c>
      <c r="H420" t="n">
        <v>0.34</v>
      </c>
      <c r="I420" t="n">
        <v>57</v>
      </c>
      <c r="J420" t="n">
        <v>117.66</v>
      </c>
      <c r="K420" t="n">
        <v>43.4</v>
      </c>
      <c r="L420" t="n">
        <v>2.25</v>
      </c>
      <c r="M420" t="n">
        <v>1</v>
      </c>
      <c r="N420" t="n">
        <v>17.01</v>
      </c>
      <c r="O420" t="n">
        <v>14745.39</v>
      </c>
      <c r="P420" t="n">
        <v>149.6</v>
      </c>
      <c r="Q420" t="n">
        <v>3033.74</v>
      </c>
      <c r="R420" t="n">
        <v>113.28</v>
      </c>
      <c r="S420" t="n">
        <v>56.78</v>
      </c>
      <c r="T420" t="n">
        <v>26243.93</v>
      </c>
      <c r="U420" t="n">
        <v>0.5</v>
      </c>
      <c r="V420" t="n">
        <v>0.83</v>
      </c>
      <c r="W420" t="n">
        <v>2.81</v>
      </c>
      <c r="X420" t="n">
        <v>1.68</v>
      </c>
      <c r="Y420" t="n">
        <v>1</v>
      </c>
      <c r="Z420" t="n">
        <v>10</v>
      </c>
    </row>
    <row r="421">
      <c r="A421" t="n">
        <v>6</v>
      </c>
      <c r="B421" t="n">
        <v>55</v>
      </c>
      <c r="C421" t="inlineStr">
        <is>
          <t xml:space="preserve">CONCLUIDO	</t>
        </is>
      </c>
      <c r="D421" t="n">
        <v>4.3681</v>
      </c>
      <c r="E421" t="n">
        <v>22.89</v>
      </c>
      <c r="F421" t="n">
        <v>19.45</v>
      </c>
      <c r="G421" t="n">
        <v>20.47</v>
      </c>
      <c r="H421" t="n">
        <v>0.37</v>
      </c>
      <c r="I421" t="n">
        <v>57</v>
      </c>
      <c r="J421" t="n">
        <v>117.98</v>
      </c>
      <c r="K421" t="n">
        <v>43.4</v>
      </c>
      <c r="L421" t="n">
        <v>2.5</v>
      </c>
      <c r="M421" t="n">
        <v>0</v>
      </c>
      <c r="N421" t="n">
        <v>17.08</v>
      </c>
      <c r="O421" t="n">
        <v>14785.31</v>
      </c>
      <c r="P421" t="n">
        <v>149.95</v>
      </c>
      <c r="Q421" t="n">
        <v>3033.79</v>
      </c>
      <c r="R421" t="n">
        <v>113.19</v>
      </c>
      <c r="S421" t="n">
        <v>56.78</v>
      </c>
      <c r="T421" t="n">
        <v>26199.77</v>
      </c>
      <c r="U421" t="n">
        <v>0.5</v>
      </c>
      <c r="V421" t="n">
        <v>0.83</v>
      </c>
      <c r="W421" t="n">
        <v>2.82</v>
      </c>
      <c r="X421" t="n">
        <v>1.68</v>
      </c>
      <c r="Y421" t="n">
        <v>1</v>
      </c>
      <c r="Z42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INDEX(resultados!$A$2:$ZZ$421, 1, MATCH($B$1, resultados!$A$1:$ZZ$1, 0))</f>
        <v/>
      </c>
      <c r="B7">
        <f>INDEX(resultados!$A$2:$ZZ$421, 1, MATCH($B$2, resultados!$A$1:$ZZ$1, 0))</f>
        <v/>
      </c>
      <c r="C7">
        <f>INDEX(resultados!$A$2:$ZZ$421, 1, MATCH($B$3, resultados!$A$1:$ZZ$1, 0))</f>
        <v/>
      </c>
    </row>
    <row r="8">
      <c r="A8">
        <f>INDEX(resultados!$A$2:$ZZ$421, 2, MATCH($B$1, resultados!$A$1:$ZZ$1, 0))</f>
        <v/>
      </c>
      <c r="B8">
        <f>INDEX(resultados!$A$2:$ZZ$421, 2, MATCH($B$2, resultados!$A$1:$ZZ$1, 0))</f>
        <v/>
      </c>
      <c r="C8">
        <f>INDEX(resultados!$A$2:$ZZ$421, 2, MATCH($B$3, resultados!$A$1:$ZZ$1, 0))</f>
        <v/>
      </c>
    </row>
    <row r="9">
      <c r="A9">
        <f>INDEX(resultados!$A$2:$ZZ$421, 3, MATCH($B$1, resultados!$A$1:$ZZ$1, 0))</f>
        <v/>
      </c>
      <c r="B9">
        <f>INDEX(resultados!$A$2:$ZZ$421, 3, MATCH($B$2, resultados!$A$1:$ZZ$1, 0))</f>
        <v/>
      </c>
      <c r="C9">
        <f>INDEX(resultados!$A$2:$ZZ$421, 3, MATCH($B$3, resultados!$A$1:$ZZ$1, 0))</f>
        <v/>
      </c>
    </row>
    <row r="10">
      <c r="A10">
        <f>INDEX(resultados!$A$2:$ZZ$421, 4, MATCH($B$1, resultados!$A$1:$ZZ$1, 0))</f>
        <v/>
      </c>
      <c r="B10">
        <f>INDEX(resultados!$A$2:$ZZ$421, 4, MATCH($B$2, resultados!$A$1:$ZZ$1, 0))</f>
        <v/>
      </c>
      <c r="C10">
        <f>INDEX(resultados!$A$2:$ZZ$421, 4, MATCH($B$3, resultados!$A$1:$ZZ$1, 0))</f>
        <v/>
      </c>
    </row>
    <row r="11">
      <c r="A11">
        <f>INDEX(resultados!$A$2:$ZZ$421, 5, MATCH($B$1, resultados!$A$1:$ZZ$1, 0))</f>
        <v/>
      </c>
      <c r="B11">
        <f>INDEX(resultados!$A$2:$ZZ$421, 5, MATCH($B$2, resultados!$A$1:$ZZ$1, 0))</f>
        <v/>
      </c>
      <c r="C11">
        <f>INDEX(resultados!$A$2:$ZZ$421, 5, MATCH($B$3, resultados!$A$1:$ZZ$1, 0))</f>
        <v/>
      </c>
    </row>
    <row r="12">
      <c r="A12">
        <f>INDEX(resultados!$A$2:$ZZ$421, 6, MATCH($B$1, resultados!$A$1:$ZZ$1, 0))</f>
        <v/>
      </c>
      <c r="B12">
        <f>INDEX(resultados!$A$2:$ZZ$421, 6, MATCH($B$2, resultados!$A$1:$ZZ$1, 0))</f>
        <v/>
      </c>
      <c r="C12">
        <f>INDEX(resultados!$A$2:$ZZ$421, 6, MATCH($B$3, resultados!$A$1:$ZZ$1, 0))</f>
        <v/>
      </c>
    </row>
    <row r="13">
      <c r="A13">
        <f>INDEX(resultados!$A$2:$ZZ$421, 7, MATCH($B$1, resultados!$A$1:$ZZ$1, 0))</f>
        <v/>
      </c>
      <c r="B13">
        <f>INDEX(resultados!$A$2:$ZZ$421, 7, MATCH($B$2, resultados!$A$1:$ZZ$1, 0))</f>
        <v/>
      </c>
      <c r="C13">
        <f>INDEX(resultados!$A$2:$ZZ$421, 7, MATCH($B$3, resultados!$A$1:$ZZ$1, 0))</f>
        <v/>
      </c>
    </row>
    <row r="14">
      <c r="A14">
        <f>INDEX(resultados!$A$2:$ZZ$421, 8, MATCH($B$1, resultados!$A$1:$ZZ$1, 0))</f>
        <v/>
      </c>
      <c r="B14">
        <f>INDEX(resultados!$A$2:$ZZ$421, 8, MATCH($B$2, resultados!$A$1:$ZZ$1, 0))</f>
        <v/>
      </c>
      <c r="C14">
        <f>INDEX(resultados!$A$2:$ZZ$421, 8, MATCH($B$3, resultados!$A$1:$ZZ$1, 0))</f>
        <v/>
      </c>
    </row>
    <row r="15">
      <c r="A15">
        <f>INDEX(resultados!$A$2:$ZZ$421, 9, MATCH($B$1, resultados!$A$1:$ZZ$1, 0))</f>
        <v/>
      </c>
      <c r="B15">
        <f>INDEX(resultados!$A$2:$ZZ$421, 9, MATCH($B$2, resultados!$A$1:$ZZ$1, 0))</f>
        <v/>
      </c>
      <c r="C15">
        <f>INDEX(resultados!$A$2:$ZZ$421, 9, MATCH($B$3, resultados!$A$1:$ZZ$1, 0))</f>
        <v/>
      </c>
    </row>
    <row r="16">
      <c r="A16">
        <f>INDEX(resultados!$A$2:$ZZ$421, 10, MATCH($B$1, resultados!$A$1:$ZZ$1, 0))</f>
        <v/>
      </c>
      <c r="B16">
        <f>INDEX(resultados!$A$2:$ZZ$421, 10, MATCH($B$2, resultados!$A$1:$ZZ$1, 0))</f>
        <v/>
      </c>
      <c r="C16">
        <f>INDEX(resultados!$A$2:$ZZ$421, 10, MATCH($B$3, resultados!$A$1:$ZZ$1, 0))</f>
        <v/>
      </c>
    </row>
    <row r="17">
      <c r="A17">
        <f>INDEX(resultados!$A$2:$ZZ$421, 11, MATCH($B$1, resultados!$A$1:$ZZ$1, 0))</f>
        <v/>
      </c>
      <c r="B17">
        <f>INDEX(resultados!$A$2:$ZZ$421, 11, MATCH($B$2, resultados!$A$1:$ZZ$1, 0))</f>
        <v/>
      </c>
      <c r="C17">
        <f>INDEX(resultados!$A$2:$ZZ$421, 11, MATCH($B$3, resultados!$A$1:$ZZ$1, 0))</f>
        <v/>
      </c>
    </row>
    <row r="18">
      <c r="A18">
        <f>INDEX(resultados!$A$2:$ZZ$421, 12, MATCH($B$1, resultados!$A$1:$ZZ$1, 0))</f>
        <v/>
      </c>
      <c r="B18">
        <f>INDEX(resultados!$A$2:$ZZ$421, 12, MATCH($B$2, resultados!$A$1:$ZZ$1, 0))</f>
        <v/>
      </c>
      <c r="C18">
        <f>INDEX(resultados!$A$2:$ZZ$421, 12, MATCH($B$3, resultados!$A$1:$ZZ$1, 0))</f>
        <v/>
      </c>
    </row>
    <row r="19">
      <c r="A19">
        <f>INDEX(resultados!$A$2:$ZZ$421, 13, MATCH($B$1, resultados!$A$1:$ZZ$1, 0))</f>
        <v/>
      </c>
      <c r="B19">
        <f>INDEX(resultados!$A$2:$ZZ$421, 13, MATCH($B$2, resultados!$A$1:$ZZ$1, 0))</f>
        <v/>
      </c>
      <c r="C19">
        <f>INDEX(resultados!$A$2:$ZZ$421, 13, MATCH($B$3, resultados!$A$1:$ZZ$1, 0))</f>
        <v/>
      </c>
    </row>
    <row r="20">
      <c r="A20">
        <f>INDEX(resultados!$A$2:$ZZ$421, 14, MATCH($B$1, resultados!$A$1:$ZZ$1, 0))</f>
        <v/>
      </c>
      <c r="B20">
        <f>INDEX(resultados!$A$2:$ZZ$421, 14, MATCH($B$2, resultados!$A$1:$ZZ$1, 0))</f>
        <v/>
      </c>
      <c r="C20">
        <f>INDEX(resultados!$A$2:$ZZ$421, 14, MATCH($B$3, resultados!$A$1:$ZZ$1, 0))</f>
        <v/>
      </c>
    </row>
    <row r="21">
      <c r="A21">
        <f>INDEX(resultados!$A$2:$ZZ$421, 15, MATCH($B$1, resultados!$A$1:$ZZ$1, 0))</f>
        <v/>
      </c>
      <c r="B21">
        <f>INDEX(resultados!$A$2:$ZZ$421, 15, MATCH($B$2, resultados!$A$1:$ZZ$1, 0))</f>
        <v/>
      </c>
      <c r="C21">
        <f>INDEX(resultados!$A$2:$ZZ$421, 15, MATCH($B$3, resultados!$A$1:$ZZ$1, 0))</f>
        <v/>
      </c>
    </row>
    <row r="22">
      <c r="A22">
        <f>INDEX(resultados!$A$2:$ZZ$421, 16, MATCH($B$1, resultados!$A$1:$ZZ$1, 0))</f>
        <v/>
      </c>
      <c r="B22">
        <f>INDEX(resultados!$A$2:$ZZ$421, 16, MATCH($B$2, resultados!$A$1:$ZZ$1, 0))</f>
        <v/>
      </c>
      <c r="C22">
        <f>INDEX(resultados!$A$2:$ZZ$421, 16, MATCH($B$3, resultados!$A$1:$ZZ$1, 0))</f>
        <v/>
      </c>
    </row>
    <row r="23">
      <c r="A23">
        <f>INDEX(resultados!$A$2:$ZZ$421, 17, MATCH($B$1, resultados!$A$1:$ZZ$1, 0))</f>
        <v/>
      </c>
      <c r="B23">
        <f>INDEX(resultados!$A$2:$ZZ$421, 17, MATCH($B$2, resultados!$A$1:$ZZ$1, 0))</f>
        <v/>
      </c>
      <c r="C23">
        <f>INDEX(resultados!$A$2:$ZZ$421, 17, MATCH($B$3, resultados!$A$1:$ZZ$1, 0))</f>
        <v/>
      </c>
    </row>
    <row r="24">
      <c r="A24">
        <f>INDEX(resultados!$A$2:$ZZ$421, 18, MATCH($B$1, resultados!$A$1:$ZZ$1, 0))</f>
        <v/>
      </c>
      <c r="B24">
        <f>INDEX(resultados!$A$2:$ZZ$421, 18, MATCH($B$2, resultados!$A$1:$ZZ$1, 0))</f>
        <v/>
      </c>
      <c r="C24">
        <f>INDEX(resultados!$A$2:$ZZ$421, 18, MATCH($B$3, resultados!$A$1:$ZZ$1, 0))</f>
        <v/>
      </c>
    </row>
    <row r="25">
      <c r="A25">
        <f>INDEX(resultados!$A$2:$ZZ$421, 19, MATCH($B$1, resultados!$A$1:$ZZ$1, 0))</f>
        <v/>
      </c>
      <c r="B25">
        <f>INDEX(resultados!$A$2:$ZZ$421, 19, MATCH($B$2, resultados!$A$1:$ZZ$1, 0))</f>
        <v/>
      </c>
      <c r="C25">
        <f>INDEX(resultados!$A$2:$ZZ$421, 19, MATCH($B$3, resultados!$A$1:$ZZ$1, 0))</f>
        <v/>
      </c>
    </row>
    <row r="26">
      <c r="A26">
        <f>INDEX(resultados!$A$2:$ZZ$421, 20, MATCH($B$1, resultados!$A$1:$ZZ$1, 0))</f>
        <v/>
      </c>
      <c r="B26">
        <f>INDEX(resultados!$A$2:$ZZ$421, 20, MATCH($B$2, resultados!$A$1:$ZZ$1, 0))</f>
        <v/>
      </c>
      <c r="C26">
        <f>INDEX(resultados!$A$2:$ZZ$421, 20, MATCH($B$3, resultados!$A$1:$ZZ$1, 0))</f>
        <v/>
      </c>
    </row>
    <row r="27">
      <c r="A27">
        <f>INDEX(resultados!$A$2:$ZZ$421, 21, MATCH($B$1, resultados!$A$1:$ZZ$1, 0))</f>
        <v/>
      </c>
      <c r="B27">
        <f>INDEX(resultados!$A$2:$ZZ$421, 21, MATCH($B$2, resultados!$A$1:$ZZ$1, 0))</f>
        <v/>
      </c>
      <c r="C27">
        <f>INDEX(resultados!$A$2:$ZZ$421, 21, MATCH($B$3, resultados!$A$1:$ZZ$1, 0))</f>
        <v/>
      </c>
    </row>
    <row r="28">
      <c r="A28">
        <f>INDEX(resultados!$A$2:$ZZ$421, 22, MATCH($B$1, resultados!$A$1:$ZZ$1, 0))</f>
        <v/>
      </c>
      <c r="B28">
        <f>INDEX(resultados!$A$2:$ZZ$421, 22, MATCH($B$2, resultados!$A$1:$ZZ$1, 0))</f>
        <v/>
      </c>
      <c r="C28">
        <f>INDEX(resultados!$A$2:$ZZ$421, 22, MATCH($B$3, resultados!$A$1:$ZZ$1, 0))</f>
        <v/>
      </c>
    </row>
    <row r="29">
      <c r="A29">
        <f>INDEX(resultados!$A$2:$ZZ$421, 23, MATCH($B$1, resultados!$A$1:$ZZ$1, 0))</f>
        <v/>
      </c>
      <c r="B29">
        <f>INDEX(resultados!$A$2:$ZZ$421, 23, MATCH($B$2, resultados!$A$1:$ZZ$1, 0))</f>
        <v/>
      </c>
      <c r="C29">
        <f>INDEX(resultados!$A$2:$ZZ$421, 23, MATCH($B$3, resultados!$A$1:$ZZ$1, 0))</f>
        <v/>
      </c>
    </row>
    <row r="30">
      <c r="A30">
        <f>INDEX(resultados!$A$2:$ZZ$421, 24, MATCH($B$1, resultados!$A$1:$ZZ$1, 0))</f>
        <v/>
      </c>
      <c r="B30">
        <f>INDEX(resultados!$A$2:$ZZ$421, 24, MATCH($B$2, resultados!$A$1:$ZZ$1, 0))</f>
        <v/>
      </c>
      <c r="C30">
        <f>INDEX(resultados!$A$2:$ZZ$421, 24, MATCH($B$3, resultados!$A$1:$ZZ$1, 0))</f>
        <v/>
      </c>
    </row>
    <row r="31">
      <c r="A31">
        <f>INDEX(resultados!$A$2:$ZZ$421, 25, MATCH($B$1, resultados!$A$1:$ZZ$1, 0))</f>
        <v/>
      </c>
      <c r="B31">
        <f>INDEX(resultados!$A$2:$ZZ$421, 25, MATCH($B$2, resultados!$A$1:$ZZ$1, 0))</f>
        <v/>
      </c>
      <c r="C31">
        <f>INDEX(resultados!$A$2:$ZZ$421, 25, MATCH($B$3, resultados!$A$1:$ZZ$1, 0))</f>
        <v/>
      </c>
    </row>
    <row r="32">
      <c r="A32">
        <f>INDEX(resultados!$A$2:$ZZ$421, 26, MATCH($B$1, resultados!$A$1:$ZZ$1, 0))</f>
        <v/>
      </c>
      <c r="B32">
        <f>INDEX(resultados!$A$2:$ZZ$421, 26, MATCH($B$2, resultados!$A$1:$ZZ$1, 0))</f>
        <v/>
      </c>
      <c r="C32">
        <f>INDEX(resultados!$A$2:$ZZ$421, 26, MATCH($B$3, resultados!$A$1:$ZZ$1, 0))</f>
        <v/>
      </c>
    </row>
    <row r="33">
      <c r="A33">
        <f>INDEX(resultados!$A$2:$ZZ$421, 27, MATCH($B$1, resultados!$A$1:$ZZ$1, 0))</f>
        <v/>
      </c>
      <c r="B33">
        <f>INDEX(resultados!$A$2:$ZZ$421, 27, MATCH($B$2, resultados!$A$1:$ZZ$1, 0))</f>
        <v/>
      </c>
      <c r="C33">
        <f>INDEX(resultados!$A$2:$ZZ$421, 27, MATCH($B$3, resultados!$A$1:$ZZ$1, 0))</f>
        <v/>
      </c>
    </row>
    <row r="34">
      <c r="A34">
        <f>INDEX(resultados!$A$2:$ZZ$421, 28, MATCH($B$1, resultados!$A$1:$ZZ$1, 0))</f>
        <v/>
      </c>
      <c r="B34">
        <f>INDEX(resultados!$A$2:$ZZ$421, 28, MATCH($B$2, resultados!$A$1:$ZZ$1, 0))</f>
        <v/>
      </c>
      <c r="C34">
        <f>INDEX(resultados!$A$2:$ZZ$421, 28, MATCH($B$3, resultados!$A$1:$ZZ$1, 0))</f>
        <v/>
      </c>
    </row>
    <row r="35">
      <c r="A35">
        <f>INDEX(resultados!$A$2:$ZZ$421, 29, MATCH($B$1, resultados!$A$1:$ZZ$1, 0))</f>
        <v/>
      </c>
      <c r="B35">
        <f>INDEX(resultados!$A$2:$ZZ$421, 29, MATCH($B$2, resultados!$A$1:$ZZ$1, 0))</f>
        <v/>
      </c>
      <c r="C35">
        <f>INDEX(resultados!$A$2:$ZZ$421, 29, MATCH($B$3, resultados!$A$1:$ZZ$1, 0))</f>
        <v/>
      </c>
    </row>
    <row r="36">
      <c r="A36">
        <f>INDEX(resultados!$A$2:$ZZ$421, 30, MATCH($B$1, resultados!$A$1:$ZZ$1, 0))</f>
        <v/>
      </c>
      <c r="B36">
        <f>INDEX(resultados!$A$2:$ZZ$421, 30, MATCH($B$2, resultados!$A$1:$ZZ$1, 0))</f>
        <v/>
      </c>
      <c r="C36">
        <f>INDEX(resultados!$A$2:$ZZ$421, 30, MATCH($B$3, resultados!$A$1:$ZZ$1, 0))</f>
        <v/>
      </c>
    </row>
    <row r="37">
      <c r="A37">
        <f>INDEX(resultados!$A$2:$ZZ$421, 31, MATCH($B$1, resultados!$A$1:$ZZ$1, 0))</f>
        <v/>
      </c>
      <c r="B37">
        <f>INDEX(resultados!$A$2:$ZZ$421, 31, MATCH($B$2, resultados!$A$1:$ZZ$1, 0))</f>
        <v/>
      </c>
      <c r="C37">
        <f>INDEX(resultados!$A$2:$ZZ$421, 31, MATCH($B$3, resultados!$A$1:$ZZ$1, 0))</f>
        <v/>
      </c>
    </row>
    <row r="38">
      <c r="A38">
        <f>INDEX(resultados!$A$2:$ZZ$421, 32, MATCH($B$1, resultados!$A$1:$ZZ$1, 0))</f>
        <v/>
      </c>
      <c r="B38">
        <f>INDEX(resultados!$A$2:$ZZ$421, 32, MATCH($B$2, resultados!$A$1:$ZZ$1, 0))</f>
        <v/>
      </c>
      <c r="C38">
        <f>INDEX(resultados!$A$2:$ZZ$421, 32, MATCH($B$3, resultados!$A$1:$ZZ$1, 0))</f>
        <v/>
      </c>
    </row>
    <row r="39">
      <c r="A39">
        <f>INDEX(resultados!$A$2:$ZZ$421, 33, MATCH($B$1, resultados!$A$1:$ZZ$1, 0))</f>
        <v/>
      </c>
      <c r="B39">
        <f>INDEX(resultados!$A$2:$ZZ$421, 33, MATCH($B$2, resultados!$A$1:$ZZ$1, 0))</f>
        <v/>
      </c>
      <c r="C39">
        <f>INDEX(resultados!$A$2:$ZZ$421, 33, MATCH($B$3, resultados!$A$1:$ZZ$1, 0))</f>
        <v/>
      </c>
    </row>
    <row r="40">
      <c r="A40">
        <f>INDEX(resultados!$A$2:$ZZ$421, 34, MATCH($B$1, resultados!$A$1:$ZZ$1, 0))</f>
        <v/>
      </c>
      <c r="B40">
        <f>INDEX(resultados!$A$2:$ZZ$421, 34, MATCH($B$2, resultados!$A$1:$ZZ$1, 0))</f>
        <v/>
      </c>
      <c r="C40">
        <f>INDEX(resultados!$A$2:$ZZ$421, 34, MATCH($B$3, resultados!$A$1:$ZZ$1, 0))</f>
        <v/>
      </c>
    </row>
    <row r="41">
      <c r="A41">
        <f>INDEX(resultados!$A$2:$ZZ$421, 35, MATCH($B$1, resultados!$A$1:$ZZ$1, 0))</f>
        <v/>
      </c>
      <c r="B41">
        <f>INDEX(resultados!$A$2:$ZZ$421, 35, MATCH($B$2, resultados!$A$1:$ZZ$1, 0))</f>
        <v/>
      </c>
      <c r="C41">
        <f>INDEX(resultados!$A$2:$ZZ$421, 35, MATCH($B$3, resultados!$A$1:$ZZ$1, 0))</f>
        <v/>
      </c>
    </row>
    <row r="42">
      <c r="A42">
        <f>INDEX(resultados!$A$2:$ZZ$421, 36, MATCH($B$1, resultados!$A$1:$ZZ$1, 0))</f>
        <v/>
      </c>
      <c r="B42">
        <f>INDEX(resultados!$A$2:$ZZ$421, 36, MATCH($B$2, resultados!$A$1:$ZZ$1, 0))</f>
        <v/>
      </c>
      <c r="C42">
        <f>INDEX(resultados!$A$2:$ZZ$421, 36, MATCH($B$3, resultados!$A$1:$ZZ$1, 0))</f>
        <v/>
      </c>
    </row>
    <row r="43">
      <c r="A43">
        <f>INDEX(resultados!$A$2:$ZZ$421, 37, MATCH($B$1, resultados!$A$1:$ZZ$1, 0))</f>
        <v/>
      </c>
      <c r="B43">
        <f>INDEX(resultados!$A$2:$ZZ$421, 37, MATCH($B$2, resultados!$A$1:$ZZ$1, 0))</f>
        <v/>
      </c>
      <c r="C43">
        <f>INDEX(resultados!$A$2:$ZZ$421, 37, MATCH($B$3, resultados!$A$1:$ZZ$1, 0))</f>
        <v/>
      </c>
    </row>
    <row r="44">
      <c r="A44">
        <f>INDEX(resultados!$A$2:$ZZ$421, 38, MATCH($B$1, resultados!$A$1:$ZZ$1, 0))</f>
        <v/>
      </c>
      <c r="B44">
        <f>INDEX(resultados!$A$2:$ZZ$421, 38, MATCH($B$2, resultados!$A$1:$ZZ$1, 0))</f>
        <v/>
      </c>
      <c r="C44">
        <f>INDEX(resultados!$A$2:$ZZ$421, 38, MATCH($B$3, resultados!$A$1:$ZZ$1, 0))</f>
        <v/>
      </c>
    </row>
    <row r="45">
      <c r="A45">
        <f>INDEX(resultados!$A$2:$ZZ$421, 39, MATCH($B$1, resultados!$A$1:$ZZ$1, 0))</f>
        <v/>
      </c>
      <c r="B45">
        <f>INDEX(resultados!$A$2:$ZZ$421, 39, MATCH($B$2, resultados!$A$1:$ZZ$1, 0))</f>
        <v/>
      </c>
      <c r="C45">
        <f>INDEX(resultados!$A$2:$ZZ$421, 39, MATCH($B$3, resultados!$A$1:$ZZ$1, 0))</f>
        <v/>
      </c>
    </row>
    <row r="46">
      <c r="A46">
        <f>INDEX(resultados!$A$2:$ZZ$421, 40, MATCH($B$1, resultados!$A$1:$ZZ$1, 0))</f>
        <v/>
      </c>
      <c r="B46">
        <f>INDEX(resultados!$A$2:$ZZ$421, 40, MATCH($B$2, resultados!$A$1:$ZZ$1, 0))</f>
        <v/>
      </c>
      <c r="C46">
        <f>INDEX(resultados!$A$2:$ZZ$421, 40, MATCH($B$3, resultados!$A$1:$ZZ$1, 0))</f>
        <v/>
      </c>
    </row>
    <row r="47">
      <c r="A47">
        <f>INDEX(resultados!$A$2:$ZZ$421, 41, MATCH($B$1, resultados!$A$1:$ZZ$1, 0))</f>
        <v/>
      </c>
      <c r="B47">
        <f>INDEX(resultados!$A$2:$ZZ$421, 41, MATCH($B$2, resultados!$A$1:$ZZ$1, 0))</f>
        <v/>
      </c>
      <c r="C47">
        <f>INDEX(resultados!$A$2:$ZZ$421, 41, MATCH($B$3, resultados!$A$1:$ZZ$1, 0))</f>
        <v/>
      </c>
    </row>
    <row r="48">
      <c r="A48">
        <f>INDEX(resultados!$A$2:$ZZ$421, 42, MATCH($B$1, resultados!$A$1:$ZZ$1, 0))</f>
        <v/>
      </c>
      <c r="B48">
        <f>INDEX(resultados!$A$2:$ZZ$421, 42, MATCH($B$2, resultados!$A$1:$ZZ$1, 0))</f>
        <v/>
      </c>
      <c r="C48">
        <f>INDEX(resultados!$A$2:$ZZ$421, 42, MATCH($B$3, resultados!$A$1:$ZZ$1, 0))</f>
        <v/>
      </c>
    </row>
    <row r="49">
      <c r="A49">
        <f>INDEX(resultados!$A$2:$ZZ$421, 43, MATCH($B$1, resultados!$A$1:$ZZ$1, 0))</f>
        <v/>
      </c>
      <c r="B49">
        <f>INDEX(resultados!$A$2:$ZZ$421, 43, MATCH($B$2, resultados!$A$1:$ZZ$1, 0))</f>
        <v/>
      </c>
      <c r="C49">
        <f>INDEX(resultados!$A$2:$ZZ$421, 43, MATCH($B$3, resultados!$A$1:$ZZ$1, 0))</f>
        <v/>
      </c>
    </row>
    <row r="50">
      <c r="A50">
        <f>INDEX(resultados!$A$2:$ZZ$421, 44, MATCH($B$1, resultados!$A$1:$ZZ$1, 0))</f>
        <v/>
      </c>
      <c r="B50">
        <f>INDEX(resultados!$A$2:$ZZ$421, 44, MATCH($B$2, resultados!$A$1:$ZZ$1, 0))</f>
        <v/>
      </c>
      <c r="C50">
        <f>INDEX(resultados!$A$2:$ZZ$421, 44, MATCH($B$3, resultados!$A$1:$ZZ$1, 0))</f>
        <v/>
      </c>
    </row>
    <row r="51">
      <c r="A51">
        <f>INDEX(resultados!$A$2:$ZZ$421, 45, MATCH($B$1, resultados!$A$1:$ZZ$1, 0))</f>
        <v/>
      </c>
      <c r="B51">
        <f>INDEX(resultados!$A$2:$ZZ$421, 45, MATCH($B$2, resultados!$A$1:$ZZ$1, 0))</f>
        <v/>
      </c>
      <c r="C51">
        <f>INDEX(resultados!$A$2:$ZZ$421, 45, MATCH($B$3, resultados!$A$1:$ZZ$1, 0))</f>
        <v/>
      </c>
    </row>
    <row r="52">
      <c r="A52">
        <f>INDEX(resultados!$A$2:$ZZ$421, 46, MATCH($B$1, resultados!$A$1:$ZZ$1, 0))</f>
        <v/>
      </c>
      <c r="B52">
        <f>INDEX(resultados!$A$2:$ZZ$421, 46, MATCH($B$2, resultados!$A$1:$ZZ$1, 0))</f>
        <v/>
      </c>
      <c r="C52">
        <f>INDEX(resultados!$A$2:$ZZ$421, 46, MATCH($B$3, resultados!$A$1:$ZZ$1, 0))</f>
        <v/>
      </c>
    </row>
    <row r="53">
      <c r="A53">
        <f>INDEX(resultados!$A$2:$ZZ$421, 47, MATCH($B$1, resultados!$A$1:$ZZ$1, 0))</f>
        <v/>
      </c>
      <c r="B53">
        <f>INDEX(resultados!$A$2:$ZZ$421, 47, MATCH($B$2, resultados!$A$1:$ZZ$1, 0))</f>
        <v/>
      </c>
      <c r="C53">
        <f>INDEX(resultados!$A$2:$ZZ$421, 47, MATCH($B$3, resultados!$A$1:$ZZ$1, 0))</f>
        <v/>
      </c>
    </row>
    <row r="54">
      <c r="A54">
        <f>INDEX(resultados!$A$2:$ZZ$421, 48, MATCH($B$1, resultados!$A$1:$ZZ$1, 0))</f>
        <v/>
      </c>
      <c r="B54">
        <f>INDEX(resultados!$A$2:$ZZ$421, 48, MATCH($B$2, resultados!$A$1:$ZZ$1, 0))</f>
        <v/>
      </c>
      <c r="C54">
        <f>INDEX(resultados!$A$2:$ZZ$421, 48, MATCH($B$3, resultados!$A$1:$ZZ$1, 0))</f>
        <v/>
      </c>
    </row>
    <row r="55">
      <c r="A55">
        <f>INDEX(resultados!$A$2:$ZZ$421, 49, MATCH($B$1, resultados!$A$1:$ZZ$1, 0))</f>
        <v/>
      </c>
      <c r="B55">
        <f>INDEX(resultados!$A$2:$ZZ$421, 49, MATCH($B$2, resultados!$A$1:$ZZ$1, 0))</f>
        <v/>
      </c>
      <c r="C55">
        <f>INDEX(resultados!$A$2:$ZZ$421, 49, MATCH($B$3, resultados!$A$1:$ZZ$1, 0))</f>
        <v/>
      </c>
    </row>
    <row r="56">
      <c r="A56">
        <f>INDEX(resultados!$A$2:$ZZ$421, 50, MATCH($B$1, resultados!$A$1:$ZZ$1, 0))</f>
        <v/>
      </c>
      <c r="B56">
        <f>INDEX(resultados!$A$2:$ZZ$421, 50, MATCH($B$2, resultados!$A$1:$ZZ$1, 0))</f>
        <v/>
      </c>
      <c r="C56">
        <f>INDEX(resultados!$A$2:$ZZ$421, 50, MATCH($B$3, resultados!$A$1:$ZZ$1, 0))</f>
        <v/>
      </c>
    </row>
    <row r="57">
      <c r="A57">
        <f>INDEX(resultados!$A$2:$ZZ$421, 51, MATCH($B$1, resultados!$A$1:$ZZ$1, 0))</f>
        <v/>
      </c>
      <c r="B57">
        <f>INDEX(resultados!$A$2:$ZZ$421, 51, MATCH($B$2, resultados!$A$1:$ZZ$1, 0))</f>
        <v/>
      </c>
      <c r="C57">
        <f>INDEX(resultados!$A$2:$ZZ$421, 51, MATCH($B$3, resultados!$A$1:$ZZ$1, 0))</f>
        <v/>
      </c>
    </row>
    <row r="58">
      <c r="A58">
        <f>INDEX(resultados!$A$2:$ZZ$421, 52, MATCH($B$1, resultados!$A$1:$ZZ$1, 0))</f>
        <v/>
      </c>
      <c r="B58">
        <f>INDEX(resultados!$A$2:$ZZ$421, 52, MATCH($B$2, resultados!$A$1:$ZZ$1, 0))</f>
        <v/>
      </c>
      <c r="C58">
        <f>INDEX(resultados!$A$2:$ZZ$421, 52, MATCH($B$3, resultados!$A$1:$ZZ$1, 0))</f>
        <v/>
      </c>
    </row>
    <row r="59">
      <c r="A59">
        <f>INDEX(resultados!$A$2:$ZZ$421, 53, MATCH($B$1, resultados!$A$1:$ZZ$1, 0))</f>
        <v/>
      </c>
      <c r="B59">
        <f>INDEX(resultados!$A$2:$ZZ$421, 53, MATCH($B$2, resultados!$A$1:$ZZ$1, 0))</f>
        <v/>
      </c>
      <c r="C59">
        <f>INDEX(resultados!$A$2:$ZZ$421, 53, MATCH($B$3, resultados!$A$1:$ZZ$1, 0))</f>
        <v/>
      </c>
    </row>
    <row r="60">
      <c r="A60">
        <f>INDEX(resultados!$A$2:$ZZ$421, 54, MATCH($B$1, resultados!$A$1:$ZZ$1, 0))</f>
        <v/>
      </c>
      <c r="B60">
        <f>INDEX(resultados!$A$2:$ZZ$421, 54, MATCH($B$2, resultados!$A$1:$ZZ$1, 0))</f>
        <v/>
      </c>
      <c r="C60">
        <f>INDEX(resultados!$A$2:$ZZ$421, 54, MATCH($B$3, resultados!$A$1:$ZZ$1, 0))</f>
        <v/>
      </c>
    </row>
    <row r="61">
      <c r="A61">
        <f>INDEX(resultados!$A$2:$ZZ$421, 55, MATCH($B$1, resultados!$A$1:$ZZ$1, 0))</f>
        <v/>
      </c>
      <c r="B61">
        <f>INDEX(resultados!$A$2:$ZZ$421, 55, MATCH($B$2, resultados!$A$1:$ZZ$1, 0))</f>
        <v/>
      </c>
      <c r="C61">
        <f>INDEX(resultados!$A$2:$ZZ$421, 55, MATCH($B$3, resultados!$A$1:$ZZ$1, 0))</f>
        <v/>
      </c>
    </row>
    <row r="62">
      <c r="A62">
        <f>INDEX(resultados!$A$2:$ZZ$421, 56, MATCH($B$1, resultados!$A$1:$ZZ$1, 0))</f>
        <v/>
      </c>
      <c r="B62">
        <f>INDEX(resultados!$A$2:$ZZ$421, 56, MATCH($B$2, resultados!$A$1:$ZZ$1, 0))</f>
        <v/>
      </c>
      <c r="C62">
        <f>INDEX(resultados!$A$2:$ZZ$421, 56, MATCH($B$3, resultados!$A$1:$ZZ$1, 0))</f>
        <v/>
      </c>
    </row>
    <row r="63">
      <c r="A63">
        <f>INDEX(resultados!$A$2:$ZZ$421, 57, MATCH($B$1, resultados!$A$1:$ZZ$1, 0))</f>
        <v/>
      </c>
      <c r="B63">
        <f>INDEX(resultados!$A$2:$ZZ$421, 57, MATCH($B$2, resultados!$A$1:$ZZ$1, 0))</f>
        <v/>
      </c>
      <c r="C63">
        <f>INDEX(resultados!$A$2:$ZZ$421, 57, MATCH($B$3, resultados!$A$1:$ZZ$1, 0))</f>
        <v/>
      </c>
    </row>
    <row r="64">
      <c r="A64">
        <f>INDEX(resultados!$A$2:$ZZ$421, 58, MATCH($B$1, resultados!$A$1:$ZZ$1, 0))</f>
        <v/>
      </c>
      <c r="B64">
        <f>INDEX(resultados!$A$2:$ZZ$421, 58, MATCH($B$2, resultados!$A$1:$ZZ$1, 0))</f>
        <v/>
      </c>
      <c r="C64">
        <f>INDEX(resultados!$A$2:$ZZ$421, 58, MATCH($B$3, resultados!$A$1:$ZZ$1, 0))</f>
        <v/>
      </c>
    </row>
    <row r="65">
      <c r="A65">
        <f>INDEX(resultados!$A$2:$ZZ$421, 59, MATCH($B$1, resultados!$A$1:$ZZ$1, 0))</f>
        <v/>
      </c>
      <c r="B65">
        <f>INDEX(resultados!$A$2:$ZZ$421, 59, MATCH($B$2, resultados!$A$1:$ZZ$1, 0))</f>
        <v/>
      </c>
      <c r="C65">
        <f>INDEX(resultados!$A$2:$ZZ$421, 59, MATCH($B$3, resultados!$A$1:$ZZ$1, 0))</f>
        <v/>
      </c>
    </row>
    <row r="66">
      <c r="A66">
        <f>INDEX(resultados!$A$2:$ZZ$421, 60, MATCH($B$1, resultados!$A$1:$ZZ$1, 0))</f>
        <v/>
      </c>
      <c r="B66">
        <f>INDEX(resultados!$A$2:$ZZ$421, 60, MATCH($B$2, resultados!$A$1:$ZZ$1, 0))</f>
        <v/>
      </c>
      <c r="C66">
        <f>INDEX(resultados!$A$2:$ZZ$421, 60, MATCH($B$3, resultados!$A$1:$ZZ$1, 0))</f>
        <v/>
      </c>
    </row>
    <row r="67">
      <c r="A67">
        <f>INDEX(resultados!$A$2:$ZZ$421, 61, MATCH($B$1, resultados!$A$1:$ZZ$1, 0))</f>
        <v/>
      </c>
      <c r="B67">
        <f>INDEX(resultados!$A$2:$ZZ$421, 61, MATCH($B$2, resultados!$A$1:$ZZ$1, 0))</f>
        <v/>
      </c>
      <c r="C67">
        <f>INDEX(resultados!$A$2:$ZZ$421, 61, MATCH($B$3, resultados!$A$1:$ZZ$1, 0))</f>
        <v/>
      </c>
    </row>
    <row r="68">
      <c r="A68">
        <f>INDEX(resultados!$A$2:$ZZ$421, 62, MATCH($B$1, resultados!$A$1:$ZZ$1, 0))</f>
        <v/>
      </c>
      <c r="B68">
        <f>INDEX(resultados!$A$2:$ZZ$421, 62, MATCH($B$2, resultados!$A$1:$ZZ$1, 0))</f>
        <v/>
      </c>
      <c r="C68">
        <f>INDEX(resultados!$A$2:$ZZ$421, 62, MATCH($B$3, resultados!$A$1:$ZZ$1, 0))</f>
        <v/>
      </c>
    </row>
    <row r="69">
      <c r="A69">
        <f>INDEX(resultados!$A$2:$ZZ$421, 63, MATCH($B$1, resultados!$A$1:$ZZ$1, 0))</f>
        <v/>
      </c>
      <c r="B69">
        <f>INDEX(resultados!$A$2:$ZZ$421, 63, MATCH($B$2, resultados!$A$1:$ZZ$1, 0))</f>
        <v/>
      </c>
      <c r="C69">
        <f>INDEX(resultados!$A$2:$ZZ$421, 63, MATCH($B$3, resultados!$A$1:$ZZ$1, 0))</f>
        <v/>
      </c>
    </row>
    <row r="70">
      <c r="A70">
        <f>INDEX(resultados!$A$2:$ZZ$421, 64, MATCH($B$1, resultados!$A$1:$ZZ$1, 0))</f>
        <v/>
      </c>
      <c r="B70">
        <f>INDEX(resultados!$A$2:$ZZ$421, 64, MATCH($B$2, resultados!$A$1:$ZZ$1, 0))</f>
        <v/>
      </c>
      <c r="C70">
        <f>INDEX(resultados!$A$2:$ZZ$421, 64, MATCH($B$3, resultados!$A$1:$ZZ$1, 0))</f>
        <v/>
      </c>
    </row>
    <row r="71">
      <c r="A71">
        <f>INDEX(resultados!$A$2:$ZZ$421, 65, MATCH($B$1, resultados!$A$1:$ZZ$1, 0))</f>
        <v/>
      </c>
      <c r="B71">
        <f>INDEX(resultados!$A$2:$ZZ$421, 65, MATCH($B$2, resultados!$A$1:$ZZ$1, 0))</f>
        <v/>
      </c>
      <c r="C71">
        <f>INDEX(resultados!$A$2:$ZZ$421, 65, MATCH($B$3, resultados!$A$1:$ZZ$1, 0))</f>
        <v/>
      </c>
    </row>
    <row r="72">
      <c r="A72">
        <f>INDEX(resultados!$A$2:$ZZ$421, 66, MATCH($B$1, resultados!$A$1:$ZZ$1, 0))</f>
        <v/>
      </c>
      <c r="B72">
        <f>INDEX(resultados!$A$2:$ZZ$421, 66, MATCH($B$2, resultados!$A$1:$ZZ$1, 0))</f>
        <v/>
      </c>
      <c r="C72">
        <f>INDEX(resultados!$A$2:$ZZ$421, 66, MATCH($B$3, resultados!$A$1:$ZZ$1, 0))</f>
        <v/>
      </c>
    </row>
    <row r="73">
      <c r="A73">
        <f>INDEX(resultados!$A$2:$ZZ$421, 67, MATCH($B$1, resultados!$A$1:$ZZ$1, 0))</f>
        <v/>
      </c>
      <c r="B73">
        <f>INDEX(resultados!$A$2:$ZZ$421, 67, MATCH($B$2, resultados!$A$1:$ZZ$1, 0))</f>
        <v/>
      </c>
      <c r="C73">
        <f>INDEX(resultados!$A$2:$ZZ$421, 67, MATCH($B$3, resultados!$A$1:$ZZ$1, 0))</f>
        <v/>
      </c>
    </row>
    <row r="74">
      <c r="A74">
        <f>INDEX(resultados!$A$2:$ZZ$421, 68, MATCH($B$1, resultados!$A$1:$ZZ$1, 0))</f>
        <v/>
      </c>
      <c r="B74">
        <f>INDEX(resultados!$A$2:$ZZ$421, 68, MATCH($B$2, resultados!$A$1:$ZZ$1, 0))</f>
        <v/>
      </c>
      <c r="C74">
        <f>INDEX(resultados!$A$2:$ZZ$421, 68, MATCH($B$3, resultados!$A$1:$ZZ$1, 0))</f>
        <v/>
      </c>
    </row>
    <row r="75">
      <c r="A75">
        <f>INDEX(resultados!$A$2:$ZZ$421, 69, MATCH($B$1, resultados!$A$1:$ZZ$1, 0))</f>
        <v/>
      </c>
      <c r="B75">
        <f>INDEX(resultados!$A$2:$ZZ$421, 69, MATCH($B$2, resultados!$A$1:$ZZ$1, 0))</f>
        <v/>
      </c>
      <c r="C75">
        <f>INDEX(resultados!$A$2:$ZZ$421, 69, MATCH($B$3, resultados!$A$1:$ZZ$1, 0))</f>
        <v/>
      </c>
    </row>
    <row r="76">
      <c r="A76">
        <f>INDEX(resultados!$A$2:$ZZ$421, 70, MATCH($B$1, resultados!$A$1:$ZZ$1, 0))</f>
        <v/>
      </c>
      <c r="B76">
        <f>INDEX(resultados!$A$2:$ZZ$421, 70, MATCH($B$2, resultados!$A$1:$ZZ$1, 0))</f>
        <v/>
      </c>
      <c r="C76">
        <f>INDEX(resultados!$A$2:$ZZ$421, 70, MATCH($B$3, resultados!$A$1:$ZZ$1, 0))</f>
        <v/>
      </c>
    </row>
    <row r="77">
      <c r="A77">
        <f>INDEX(resultados!$A$2:$ZZ$421, 71, MATCH($B$1, resultados!$A$1:$ZZ$1, 0))</f>
        <v/>
      </c>
      <c r="B77">
        <f>INDEX(resultados!$A$2:$ZZ$421, 71, MATCH($B$2, resultados!$A$1:$ZZ$1, 0))</f>
        <v/>
      </c>
      <c r="C77">
        <f>INDEX(resultados!$A$2:$ZZ$421, 71, MATCH($B$3, resultados!$A$1:$ZZ$1, 0))</f>
        <v/>
      </c>
    </row>
    <row r="78">
      <c r="A78">
        <f>INDEX(resultados!$A$2:$ZZ$421, 72, MATCH($B$1, resultados!$A$1:$ZZ$1, 0))</f>
        <v/>
      </c>
      <c r="B78">
        <f>INDEX(resultados!$A$2:$ZZ$421, 72, MATCH($B$2, resultados!$A$1:$ZZ$1, 0))</f>
        <v/>
      </c>
      <c r="C78">
        <f>INDEX(resultados!$A$2:$ZZ$421, 72, MATCH($B$3, resultados!$A$1:$ZZ$1, 0))</f>
        <v/>
      </c>
    </row>
    <row r="79">
      <c r="A79">
        <f>INDEX(resultados!$A$2:$ZZ$421, 73, MATCH($B$1, resultados!$A$1:$ZZ$1, 0))</f>
        <v/>
      </c>
      <c r="B79">
        <f>INDEX(resultados!$A$2:$ZZ$421, 73, MATCH($B$2, resultados!$A$1:$ZZ$1, 0))</f>
        <v/>
      </c>
      <c r="C79">
        <f>INDEX(resultados!$A$2:$ZZ$421, 73, MATCH($B$3, resultados!$A$1:$ZZ$1, 0))</f>
        <v/>
      </c>
    </row>
    <row r="80">
      <c r="A80">
        <f>INDEX(resultados!$A$2:$ZZ$421, 74, MATCH($B$1, resultados!$A$1:$ZZ$1, 0))</f>
        <v/>
      </c>
      <c r="B80">
        <f>INDEX(resultados!$A$2:$ZZ$421, 74, MATCH($B$2, resultados!$A$1:$ZZ$1, 0))</f>
        <v/>
      </c>
      <c r="C80">
        <f>INDEX(resultados!$A$2:$ZZ$421, 74, MATCH($B$3, resultados!$A$1:$ZZ$1, 0))</f>
        <v/>
      </c>
    </row>
    <row r="81">
      <c r="A81">
        <f>INDEX(resultados!$A$2:$ZZ$421, 75, MATCH($B$1, resultados!$A$1:$ZZ$1, 0))</f>
        <v/>
      </c>
      <c r="B81">
        <f>INDEX(resultados!$A$2:$ZZ$421, 75, MATCH($B$2, resultados!$A$1:$ZZ$1, 0))</f>
        <v/>
      </c>
      <c r="C81">
        <f>INDEX(resultados!$A$2:$ZZ$421, 75, MATCH($B$3, resultados!$A$1:$ZZ$1, 0))</f>
        <v/>
      </c>
    </row>
    <row r="82">
      <c r="A82">
        <f>INDEX(resultados!$A$2:$ZZ$421, 76, MATCH($B$1, resultados!$A$1:$ZZ$1, 0))</f>
        <v/>
      </c>
      <c r="B82">
        <f>INDEX(resultados!$A$2:$ZZ$421, 76, MATCH($B$2, resultados!$A$1:$ZZ$1, 0))</f>
        <v/>
      </c>
      <c r="C82">
        <f>INDEX(resultados!$A$2:$ZZ$421, 76, MATCH($B$3, resultados!$A$1:$ZZ$1, 0))</f>
        <v/>
      </c>
    </row>
    <row r="83">
      <c r="A83">
        <f>INDEX(resultados!$A$2:$ZZ$421, 77, MATCH($B$1, resultados!$A$1:$ZZ$1, 0))</f>
        <v/>
      </c>
      <c r="B83">
        <f>INDEX(resultados!$A$2:$ZZ$421, 77, MATCH($B$2, resultados!$A$1:$ZZ$1, 0))</f>
        <v/>
      </c>
      <c r="C83">
        <f>INDEX(resultados!$A$2:$ZZ$421, 77, MATCH($B$3, resultados!$A$1:$ZZ$1, 0))</f>
        <v/>
      </c>
    </row>
    <row r="84">
      <c r="A84">
        <f>INDEX(resultados!$A$2:$ZZ$421, 78, MATCH($B$1, resultados!$A$1:$ZZ$1, 0))</f>
        <v/>
      </c>
      <c r="B84">
        <f>INDEX(resultados!$A$2:$ZZ$421, 78, MATCH($B$2, resultados!$A$1:$ZZ$1, 0))</f>
        <v/>
      </c>
      <c r="C84">
        <f>INDEX(resultados!$A$2:$ZZ$421, 78, MATCH($B$3, resultados!$A$1:$ZZ$1, 0))</f>
        <v/>
      </c>
    </row>
    <row r="85">
      <c r="A85">
        <f>INDEX(resultados!$A$2:$ZZ$421, 79, MATCH($B$1, resultados!$A$1:$ZZ$1, 0))</f>
        <v/>
      </c>
      <c r="B85">
        <f>INDEX(resultados!$A$2:$ZZ$421, 79, MATCH($B$2, resultados!$A$1:$ZZ$1, 0))</f>
        <v/>
      </c>
      <c r="C85">
        <f>INDEX(resultados!$A$2:$ZZ$421, 79, MATCH($B$3, resultados!$A$1:$ZZ$1, 0))</f>
        <v/>
      </c>
    </row>
    <row r="86">
      <c r="A86">
        <f>INDEX(resultados!$A$2:$ZZ$421, 80, MATCH($B$1, resultados!$A$1:$ZZ$1, 0))</f>
        <v/>
      </c>
      <c r="B86">
        <f>INDEX(resultados!$A$2:$ZZ$421, 80, MATCH($B$2, resultados!$A$1:$ZZ$1, 0))</f>
        <v/>
      </c>
      <c r="C86">
        <f>INDEX(resultados!$A$2:$ZZ$421, 80, MATCH($B$3, resultados!$A$1:$ZZ$1, 0))</f>
        <v/>
      </c>
    </row>
    <row r="87">
      <c r="A87">
        <f>INDEX(resultados!$A$2:$ZZ$421, 81, MATCH($B$1, resultados!$A$1:$ZZ$1, 0))</f>
        <v/>
      </c>
      <c r="B87">
        <f>INDEX(resultados!$A$2:$ZZ$421, 81, MATCH($B$2, resultados!$A$1:$ZZ$1, 0))</f>
        <v/>
      </c>
      <c r="C87">
        <f>INDEX(resultados!$A$2:$ZZ$421, 81, MATCH($B$3, resultados!$A$1:$ZZ$1, 0))</f>
        <v/>
      </c>
    </row>
    <row r="88">
      <c r="A88">
        <f>INDEX(resultados!$A$2:$ZZ$421, 82, MATCH($B$1, resultados!$A$1:$ZZ$1, 0))</f>
        <v/>
      </c>
      <c r="B88">
        <f>INDEX(resultados!$A$2:$ZZ$421, 82, MATCH($B$2, resultados!$A$1:$ZZ$1, 0))</f>
        <v/>
      </c>
      <c r="C88">
        <f>INDEX(resultados!$A$2:$ZZ$421, 82, MATCH($B$3, resultados!$A$1:$ZZ$1, 0))</f>
        <v/>
      </c>
    </row>
    <row r="89">
      <c r="A89">
        <f>INDEX(resultados!$A$2:$ZZ$421, 83, MATCH($B$1, resultados!$A$1:$ZZ$1, 0))</f>
        <v/>
      </c>
      <c r="B89">
        <f>INDEX(resultados!$A$2:$ZZ$421, 83, MATCH($B$2, resultados!$A$1:$ZZ$1, 0))</f>
        <v/>
      </c>
      <c r="C89">
        <f>INDEX(resultados!$A$2:$ZZ$421, 83, MATCH($B$3, resultados!$A$1:$ZZ$1, 0))</f>
        <v/>
      </c>
    </row>
    <row r="90">
      <c r="A90">
        <f>INDEX(resultados!$A$2:$ZZ$421, 84, MATCH($B$1, resultados!$A$1:$ZZ$1, 0))</f>
        <v/>
      </c>
      <c r="B90">
        <f>INDEX(resultados!$A$2:$ZZ$421, 84, MATCH($B$2, resultados!$A$1:$ZZ$1, 0))</f>
        <v/>
      </c>
      <c r="C90">
        <f>INDEX(resultados!$A$2:$ZZ$421, 84, MATCH($B$3, resultados!$A$1:$ZZ$1, 0))</f>
        <v/>
      </c>
    </row>
    <row r="91">
      <c r="A91">
        <f>INDEX(resultados!$A$2:$ZZ$421, 85, MATCH($B$1, resultados!$A$1:$ZZ$1, 0))</f>
        <v/>
      </c>
      <c r="B91">
        <f>INDEX(resultados!$A$2:$ZZ$421, 85, MATCH($B$2, resultados!$A$1:$ZZ$1, 0))</f>
        <v/>
      </c>
      <c r="C91">
        <f>INDEX(resultados!$A$2:$ZZ$421, 85, MATCH($B$3, resultados!$A$1:$ZZ$1, 0))</f>
        <v/>
      </c>
    </row>
    <row r="92">
      <c r="A92">
        <f>INDEX(resultados!$A$2:$ZZ$421, 86, MATCH($B$1, resultados!$A$1:$ZZ$1, 0))</f>
        <v/>
      </c>
      <c r="B92">
        <f>INDEX(resultados!$A$2:$ZZ$421, 86, MATCH($B$2, resultados!$A$1:$ZZ$1, 0))</f>
        <v/>
      </c>
      <c r="C92">
        <f>INDEX(resultados!$A$2:$ZZ$421, 86, MATCH($B$3, resultados!$A$1:$ZZ$1, 0))</f>
        <v/>
      </c>
    </row>
    <row r="93">
      <c r="A93">
        <f>INDEX(resultados!$A$2:$ZZ$421, 87, MATCH($B$1, resultados!$A$1:$ZZ$1, 0))</f>
        <v/>
      </c>
      <c r="B93">
        <f>INDEX(resultados!$A$2:$ZZ$421, 87, MATCH($B$2, resultados!$A$1:$ZZ$1, 0))</f>
        <v/>
      </c>
      <c r="C93">
        <f>INDEX(resultados!$A$2:$ZZ$421, 87, MATCH($B$3, resultados!$A$1:$ZZ$1, 0))</f>
        <v/>
      </c>
    </row>
    <row r="94">
      <c r="A94">
        <f>INDEX(resultados!$A$2:$ZZ$421, 88, MATCH($B$1, resultados!$A$1:$ZZ$1, 0))</f>
        <v/>
      </c>
      <c r="B94">
        <f>INDEX(resultados!$A$2:$ZZ$421, 88, MATCH($B$2, resultados!$A$1:$ZZ$1, 0))</f>
        <v/>
      </c>
      <c r="C94">
        <f>INDEX(resultados!$A$2:$ZZ$421, 88, MATCH($B$3, resultados!$A$1:$ZZ$1, 0))</f>
        <v/>
      </c>
    </row>
    <row r="95">
      <c r="A95">
        <f>INDEX(resultados!$A$2:$ZZ$421, 89, MATCH($B$1, resultados!$A$1:$ZZ$1, 0))</f>
        <v/>
      </c>
      <c r="B95">
        <f>INDEX(resultados!$A$2:$ZZ$421, 89, MATCH($B$2, resultados!$A$1:$ZZ$1, 0))</f>
        <v/>
      </c>
      <c r="C95">
        <f>INDEX(resultados!$A$2:$ZZ$421, 89, MATCH($B$3, resultados!$A$1:$ZZ$1, 0))</f>
        <v/>
      </c>
    </row>
    <row r="96">
      <c r="A96">
        <f>INDEX(resultados!$A$2:$ZZ$421, 90, MATCH($B$1, resultados!$A$1:$ZZ$1, 0))</f>
        <v/>
      </c>
      <c r="B96">
        <f>INDEX(resultados!$A$2:$ZZ$421, 90, MATCH($B$2, resultados!$A$1:$ZZ$1, 0))</f>
        <v/>
      </c>
      <c r="C96">
        <f>INDEX(resultados!$A$2:$ZZ$421, 90, MATCH($B$3, resultados!$A$1:$ZZ$1, 0))</f>
        <v/>
      </c>
    </row>
    <row r="97">
      <c r="A97">
        <f>INDEX(resultados!$A$2:$ZZ$421, 91, MATCH($B$1, resultados!$A$1:$ZZ$1, 0))</f>
        <v/>
      </c>
      <c r="B97">
        <f>INDEX(resultados!$A$2:$ZZ$421, 91, MATCH($B$2, resultados!$A$1:$ZZ$1, 0))</f>
        <v/>
      </c>
      <c r="C97">
        <f>INDEX(resultados!$A$2:$ZZ$421, 91, MATCH($B$3, resultados!$A$1:$ZZ$1, 0))</f>
        <v/>
      </c>
    </row>
    <row r="98">
      <c r="A98">
        <f>INDEX(resultados!$A$2:$ZZ$421, 92, MATCH($B$1, resultados!$A$1:$ZZ$1, 0))</f>
        <v/>
      </c>
      <c r="B98">
        <f>INDEX(resultados!$A$2:$ZZ$421, 92, MATCH($B$2, resultados!$A$1:$ZZ$1, 0))</f>
        <v/>
      </c>
      <c r="C98">
        <f>INDEX(resultados!$A$2:$ZZ$421, 92, MATCH($B$3, resultados!$A$1:$ZZ$1, 0))</f>
        <v/>
      </c>
    </row>
    <row r="99">
      <c r="A99">
        <f>INDEX(resultados!$A$2:$ZZ$421, 93, MATCH($B$1, resultados!$A$1:$ZZ$1, 0))</f>
        <v/>
      </c>
      <c r="B99">
        <f>INDEX(resultados!$A$2:$ZZ$421, 93, MATCH($B$2, resultados!$A$1:$ZZ$1, 0))</f>
        <v/>
      </c>
      <c r="C99">
        <f>INDEX(resultados!$A$2:$ZZ$421, 93, MATCH($B$3, resultados!$A$1:$ZZ$1, 0))</f>
        <v/>
      </c>
    </row>
    <row r="100">
      <c r="A100">
        <f>INDEX(resultados!$A$2:$ZZ$421, 94, MATCH($B$1, resultados!$A$1:$ZZ$1, 0))</f>
        <v/>
      </c>
      <c r="B100">
        <f>INDEX(resultados!$A$2:$ZZ$421, 94, MATCH($B$2, resultados!$A$1:$ZZ$1, 0))</f>
        <v/>
      </c>
      <c r="C100">
        <f>INDEX(resultados!$A$2:$ZZ$421, 94, MATCH($B$3, resultados!$A$1:$ZZ$1, 0))</f>
        <v/>
      </c>
    </row>
    <row r="101">
      <c r="A101">
        <f>INDEX(resultados!$A$2:$ZZ$421, 95, MATCH($B$1, resultados!$A$1:$ZZ$1, 0))</f>
        <v/>
      </c>
      <c r="B101">
        <f>INDEX(resultados!$A$2:$ZZ$421, 95, MATCH($B$2, resultados!$A$1:$ZZ$1, 0))</f>
        <v/>
      </c>
      <c r="C101">
        <f>INDEX(resultados!$A$2:$ZZ$421, 95, MATCH($B$3, resultados!$A$1:$ZZ$1, 0))</f>
        <v/>
      </c>
    </row>
    <row r="102">
      <c r="A102">
        <f>INDEX(resultados!$A$2:$ZZ$421, 96, MATCH($B$1, resultados!$A$1:$ZZ$1, 0))</f>
        <v/>
      </c>
      <c r="B102">
        <f>INDEX(resultados!$A$2:$ZZ$421, 96, MATCH($B$2, resultados!$A$1:$ZZ$1, 0))</f>
        <v/>
      </c>
      <c r="C102">
        <f>INDEX(resultados!$A$2:$ZZ$421, 96, MATCH($B$3, resultados!$A$1:$ZZ$1, 0))</f>
        <v/>
      </c>
    </row>
    <row r="103">
      <c r="A103">
        <f>INDEX(resultados!$A$2:$ZZ$421, 97, MATCH($B$1, resultados!$A$1:$ZZ$1, 0))</f>
        <v/>
      </c>
      <c r="B103">
        <f>INDEX(resultados!$A$2:$ZZ$421, 97, MATCH($B$2, resultados!$A$1:$ZZ$1, 0))</f>
        <v/>
      </c>
      <c r="C103">
        <f>INDEX(resultados!$A$2:$ZZ$421, 97, MATCH($B$3, resultados!$A$1:$ZZ$1, 0))</f>
        <v/>
      </c>
    </row>
    <row r="104">
      <c r="A104">
        <f>INDEX(resultados!$A$2:$ZZ$421, 98, MATCH($B$1, resultados!$A$1:$ZZ$1, 0))</f>
        <v/>
      </c>
      <c r="B104">
        <f>INDEX(resultados!$A$2:$ZZ$421, 98, MATCH($B$2, resultados!$A$1:$ZZ$1, 0))</f>
        <v/>
      </c>
      <c r="C104">
        <f>INDEX(resultados!$A$2:$ZZ$421, 98, MATCH($B$3, resultados!$A$1:$ZZ$1, 0))</f>
        <v/>
      </c>
    </row>
    <row r="105">
      <c r="A105">
        <f>INDEX(resultados!$A$2:$ZZ$421, 99, MATCH($B$1, resultados!$A$1:$ZZ$1, 0))</f>
        <v/>
      </c>
      <c r="B105">
        <f>INDEX(resultados!$A$2:$ZZ$421, 99, MATCH($B$2, resultados!$A$1:$ZZ$1, 0))</f>
        <v/>
      </c>
      <c r="C105">
        <f>INDEX(resultados!$A$2:$ZZ$421, 99, MATCH($B$3, resultados!$A$1:$ZZ$1, 0))</f>
        <v/>
      </c>
    </row>
    <row r="106">
      <c r="A106">
        <f>INDEX(resultados!$A$2:$ZZ$421, 100, MATCH($B$1, resultados!$A$1:$ZZ$1, 0))</f>
        <v/>
      </c>
      <c r="B106">
        <f>INDEX(resultados!$A$2:$ZZ$421, 100, MATCH($B$2, resultados!$A$1:$ZZ$1, 0))</f>
        <v/>
      </c>
      <c r="C106">
        <f>INDEX(resultados!$A$2:$ZZ$421, 100, MATCH($B$3, resultados!$A$1:$ZZ$1, 0))</f>
        <v/>
      </c>
    </row>
    <row r="107">
      <c r="A107">
        <f>INDEX(resultados!$A$2:$ZZ$421, 101, MATCH($B$1, resultados!$A$1:$ZZ$1, 0))</f>
        <v/>
      </c>
      <c r="B107">
        <f>INDEX(resultados!$A$2:$ZZ$421, 101, MATCH($B$2, resultados!$A$1:$ZZ$1, 0))</f>
        <v/>
      </c>
      <c r="C107">
        <f>INDEX(resultados!$A$2:$ZZ$421, 101, MATCH($B$3, resultados!$A$1:$ZZ$1, 0))</f>
        <v/>
      </c>
    </row>
    <row r="108">
      <c r="A108">
        <f>INDEX(resultados!$A$2:$ZZ$421, 102, MATCH($B$1, resultados!$A$1:$ZZ$1, 0))</f>
        <v/>
      </c>
      <c r="B108">
        <f>INDEX(resultados!$A$2:$ZZ$421, 102, MATCH($B$2, resultados!$A$1:$ZZ$1, 0))</f>
        <v/>
      </c>
      <c r="C108">
        <f>INDEX(resultados!$A$2:$ZZ$421, 102, MATCH($B$3, resultados!$A$1:$ZZ$1, 0))</f>
        <v/>
      </c>
    </row>
    <row r="109">
      <c r="A109">
        <f>INDEX(resultados!$A$2:$ZZ$421, 103, MATCH($B$1, resultados!$A$1:$ZZ$1, 0))</f>
        <v/>
      </c>
      <c r="B109">
        <f>INDEX(resultados!$A$2:$ZZ$421, 103, MATCH($B$2, resultados!$A$1:$ZZ$1, 0))</f>
        <v/>
      </c>
      <c r="C109">
        <f>INDEX(resultados!$A$2:$ZZ$421, 103, MATCH($B$3, resultados!$A$1:$ZZ$1, 0))</f>
        <v/>
      </c>
    </row>
    <row r="110">
      <c r="A110">
        <f>INDEX(resultados!$A$2:$ZZ$421, 104, MATCH($B$1, resultados!$A$1:$ZZ$1, 0))</f>
        <v/>
      </c>
      <c r="B110">
        <f>INDEX(resultados!$A$2:$ZZ$421, 104, MATCH($B$2, resultados!$A$1:$ZZ$1, 0))</f>
        <v/>
      </c>
      <c r="C110">
        <f>INDEX(resultados!$A$2:$ZZ$421, 104, MATCH($B$3, resultados!$A$1:$ZZ$1, 0))</f>
        <v/>
      </c>
    </row>
    <row r="111">
      <c r="A111">
        <f>INDEX(resultados!$A$2:$ZZ$421, 105, MATCH($B$1, resultados!$A$1:$ZZ$1, 0))</f>
        <v/>
      </c>
      <c r="B111">
        <f>INDEX(resultados!$A$2:$ZZ$421, 105, MATCH($B$2, resultados!$A$1:$ZZ$1, 0))</f>
        <v/>
      </c>
      <c r="C111">
        <f>INDEX(resultados!$A$2:$ZZ$421, 105, MATCH($B$3, resultados!$A$1:$ZZ$1, 0))</f>
        <v/>
      </c>
    </row>
    <row r="112">
      <c r="A112">
        <f>INDEX(resultados!$A$2:$ZZ$421, 106, MATCH($B$1, resultados!$A$1:$ZZ$1, 0))</f>
        <v/>
      </c>
      <c r="B112">
        <f>INDEX(resultados!$A$2:$ZZ$421, 106, MATCH($B$2, resultados!$A$1:$ZZ$1, 0))</f>
        <v/>
      </c>
      <c r="C112">
        <f>INDEX(resultados!$A$2:$ZZ$421, 106, MATCH($B$3, resultados!$A$1:$ZZ$1, 0))</f>
        <v/>
      </c>
    </row>
    <row r="113">
      <c r="A113">
        <f>INDEX(resultados!$A$2:$ZZ$421, 107, MATCH($B$1, resultados!$A$1:$ZZ$1, 0))</f>
        <v/>
      </c>
      <c r="B113">
        <f>INDEX(resultados!$A$2:$ZZ$421, 107, MATCH($B$2, resultados!$A$1:$ZZ$1, 0))</f>
        <v/>
      </c>
      <c r="C113">
        <f>INDEX(resultados!$A$2:$ZZ$421, 107, MATCH($B$3, resultados!$A$1:$ZZ$1, 0))</f>
        <v/>
      </c>
    </row>
    <row r="114">
      <c r="A114">
        <f>INDEX(resultados!$A$2:$ZZ$421, 108, MATCH($B$1, resultados!$A$1:$ZZ$1, 0))</f>
        <v/>
      </c>
      <c r="B114">
        <f>INDEX(resultados!$A$2:$ZZ$421, 108, MATCH($B$2, resultados!$A$1:$ZZ$1, 0))</f>
        <v/>
      </c>
      <c r="C114">
        <f>INDEX(resultados!$A$2:$ZZ$421, 108, MATCH($B$3, resultados!$A$1:$ZZ$1, 0))</f>
        <v/>
      </c>
    </row>
    <row r="115">
      <c r="A115">
        <f>INDEX(resultados!$A$2:$ZZ$421, 109, MATCH($B$1, resultados!$A$1:$ZZ$1, 0))</f>
        <v/>
      </c>
      <c r="B115">
        <f>INDEX(resultados!$A$2:$ZZ$421, 109, MATCH($B$2, resultados!$A$1:$ZZ$1, 0))</f>
        <v/>
      </c>
      <c r="C115">
        <f>INDEX(resultados!$A$2:$ZZ$421, 109, MATCH($B$3, resultados!$A$1:$ZZ$1, 0))</f>
        <v/>
      </c>
    </row>
    <row r="116">
      <c r="A116">
        <f>INDEX(resultados!$A$2:$ZZ$421, 110, MATCH($B$1, resultados!$A$1:$ZZ$1, 0))</f>
        <v/>
      </c>
      <c r="B116">
        <f>INDEX(resultados!$A$2:$ZZ$421, 110, MATCH($B$2, resultados!$A$1:$ZZ$1, 0))</f>
        <v/>
      </c>
      <c r="C116">
        <f>INDEX(resultados!$A$2:$ZZ$421, 110, MATCH($B$3, resultados!$A$1:$ZZ$1, 0))</f>
        <v/>
      </c>
    </row>
    <row r="117">
      <c r="A117">
        <f>INDEX(resultados!$A$2:$ZZ$421, 111, MATCH($B$1, resultados!$A$1:$ZZ$1, 0))</f>
        <v/>
      </c>
      <c r="B117">
        <f>INDEX(resultados!$A$2:$ZZ$421, 111, MATCH($B$2, resultados!$A$1:$ZZ$1, 0))</f>
        <v/>
      </c>
      <c r="C117">
        <f>INDEX(resultados!$A$2:$ZZ$421, 111, MATCH($B$3, resultados!$A$1:$ZZ$1, 0))</f>
        <v/>
      </c>
    </row>
    <row r="118">
      <c r="A118">
        <f>INDEX(resultados!$A$2:$ZZ$421, 112, MATCH($B$1, resultados!$A$1:$ZZ$1, 0))</f>
        <v/>
      </c>
      <c r="B118">
        <f>INDEX(resultados!$A$2:$ZZ$421, 112, MATCH($B$2, resultados!$A$1:$ZZ$1, 0))</f>
        <v/>
      </c>
      <c r="C118">
        <f>INDEX(resultados!$A$2:$ZZ$421, 112, MATCH($B$3, resultados!$A$1:$ZZ$1, 0))</f>
        <v/>
      </c>
    </row>
    <row r="119">
      <c r="A119">
        <f>INDEX(resultados!$A$2:$ZZ$421, 113, MATCH($B$1, resultados!$A$1:$ZZ$1, 0))</f>
        <v/>
      </c>
      <c r="B119">
        <f>INDEX(resultados!$A$2:$ZZ$421, 113, MATCH($B$2, resultados!$A$1:$ZZ$1, 0))</f>
        <v/>
      </c>
      <c r="C119">
        <f>INDEX(resultados!$A$2:$ZZ$421, 113, MATCH($B$3, resultados!$A$1:$ZZ$1, 0))</f>
        <v/>
      </c>
    </row>
    <row r="120">
      <c r="A120">
        <f>INDEX(resultados!$A$2:$ZZ$421, 114, MATCH($B$1, resultados!$A$1:$ZZ$1, 0))</f>
        <v/>
      </c>
      <c r="B120">
        <f>INDEX(resultados!$A$2:$ZZ$421, 114, MATCH($B$2, resultados!$A$1:$ZZ$1, 0))</f>
        <v/>
      </c>
      <c r="C120">
        <f>INDEX(resultados!$A$2:$ZZ$421, 114, MATCH($B$3, resultados!$A$1:$ZZ$1, 0))</f>
        <v/>
      </c>
    </row>
    <row r="121">
      <c r="A121">
        <f>INDEX(resultados!$A$2:$ZZ$421, 115, MATCH($B$1, resultados!$A$1:$ZZ$1, 0))</f>
        <v/>
      </c>
      <c r="B121">
        <f>INDEX(resultados!$A$2:$ZZ$421, 115, MATCH($B$2, resultados!$A$1:$ZZ$1, 0))</f>
        <v/>
      </c>
      <c r="C121">
        <f>INDEX(resultados!$A$2:$ZZ$421, 115, MATCH($B$3, resultados!$A$1:$ZZ$1, 0))</f>
        <v/>
      </c>
    </row>
    <row r="122">
      <c r="A122">
        <f>INDEX(resultados!$A$2:$ZZ$421, 116, MATCH($B$1, resultados!$A$1:$ZZ$1, 0))</f>
        <v/>
      </c>
      <c r="B122">
        <f>INDEX(resultados!$A$2:$ZZ$421, 116, MATCH($B$2, resultados!$A$1:$ZZ$1, 0))</f>
        <v/>
      </c>
      <c r="C122">
        <f>INDEX(resultados!$A$2:$ZZ$421, 116, MATCH($B$3, resultados!$A$1:$ZZ$1, 0))</f>
        <v/>
      </c>
    </row>
    <row r="123">
      <c r="A123">
        <f>INDEX(resultados!$A$2:$ZZ$421, 117, MATCH($B$1, resultados!$A$1:$ZZ$1, 0))</f>
        <v/>
      </c>
      <c r="B123">
        <f>INDEX(resultados!$A$2:$ZZ$421, 117, MATCH($B$2, resultados!$A$1:$ZZ$1, 0))</f>
        <v/>
      </c>
      <c r="C123">
        <f>INDEX(resultados!$A$2:$ZZ$421, 117, MATCH($B$3, resultados!$A$1:$ZZ$1, 0))</f>
        <v/>
      </c>
    </row>
    <row r="124">
      <c r="A124">
        <f>INDEX(resultados!$A$2:$ZZ$421, 118, MATCH($B$1, resultados!$A$1:$ZZ$1, 0))</f>
        <v/>
      </c>
      <c r="B124">
        <f>INDEX(resultados!$A$2:$ZZ$421, 118, MATCH($B$2, resultados!$A$1:$ZZ$1, 0))</f>
        <v/>
      </c>
      <c r="C124">
        <f>INDEX(resultados!$A$2:$ZZ$421, 118, MATCH($B$3, resultados!$A$1:$ZZ$1, 0))</f>
        <v/>
      </c>
    </row>
    <row r="125">
      <c r="A125">
        <f>INDEX(resultados!$A$2:$ZZ$421, 119, MATCH($B$1, resultados!$A$1:$ZZ$1, 0))</f>
        <v/>
      </c>
      <c r="B125">
        <f>INDEX(resultados!$A$2:$ZZ$421, 119, MATCH($B$2, resultados!$A$1:$ZZ$1, 0))</f>
        <v/>
      </c>
      <c r="C125">
        <f>INDEX(resultados!$A$2:$ZZ$421, 119, MATCH($B$3, resultados!$A$1:$ZZ$1, 0))</f>
        <v/>
      </c>
    </row>
    <row r="126">
      <c r="A126">
        <f>INDEX(resultados!$A$2:$ZZ$421, 120, MATCH($B$1, resultados!$A$1:$ZZ$1, 0))</f>
        <v/>
      </c>
      <c r="B126">
        <f>INDEX(resultados!$A$2:$ZZ$421, 120, MATCH($B$2, resultados!$A$1:$ZZ$1, 0))</f>
        <v/>
      </c>
      <c r="C126">
        <f>INDEX(resultados!$A$2:$ZZ$421, 120, MATCH($B$3, resultados!$A$1:$ZZ$1, 0))</f>
        <v/>
      </c>
    </row>
    <row r="127">
      <c r="A127">
        <f>INDEX(resultados!$A$2:$ZZ$421, 121, MATCH($B$1, resultados!$A$1:$ZZ$1, 0))</f>
        <v/>
      </c>
      <c r="B127">
        <f>INDEX(resultados!$A$2:$ZZ$421, 121, MATCH($B$2, resultados!$A$1:$ZZ$1, 0))</f>
        <v/>
      </c>
      <c r="C127">
        <f>INDEX(resultados!$A$2:$ZZ$421, 121, MATCH($B$3, resultados!$A$1:$ZZ$1, 0))</f>
        <v/>
      </c>
    </row>
    <row r="128">
      <c r="A128">
        <f>INDEX(resultados!$A$2:$ZZ$421, 122, MATCH($B$1, resultados!$A$1:$ZZ$1, 0))</f>
        <v/>
      </c>
      <c r="B128">
        <f>INDEX(resultados!$A$2:$ZZ$421, 122, MATCH($B$2, resultados!$A$1:$ZZ$1, 0))</f>
        <v/>
      </c>
      <c r="C128">
        <f>INDEX(resultados!$A$2:$ZZ$421, 122, MATCH($B$3, resultados!$A$1:$ZZ$1, 0))</f>
        <v/>
      </c>
    </row>
    <row r="129">
      <c r="A129">
        <f>INDEX(resultados!$A$2:$ZZ$421, 123, MATCH($B$1, resultados!$A$1:$ZZ$1, 0))</f>
        <v/>
      </c>
      <c r="B129">
        <f>INDEX(resultados!$A$2:$ZZ$421, 123, MATCH($B$2, resultados!$A$1:$ZZ$1, 0))</f>
        <v/>
      </c>
      <c r="C129">
        <f>INDEX(resultados!$A$2:$ZZ$421, 123, MATCH($B$3, resultados!$A$1:$ZZ$1, 0))</f>
        <v/>
      </c>
    </row>
    <row r="130">
      <c r="A130">
        <f>INDEX(resultados!$A$2:$ZZ$421, 124, MATCH($B$1, resultados!$A$1:$ZZ$1, 0))</f>
        <v/>
      </c>
      <c r="B130">
        <f>INDEX(resultados!$A$2:$ZZ$421, 124, MATCH($B$2, resultados!$A$1:$ZZ$1, 0))</f>
        <v/>
      </c>
      <c r="C130">
        <f>INDEX(resultados!$A$2:$ZZ$421, 124, MATCH($B$3, resultados!$A$1:$ZZ$1, 0))</f>
        <v/>
      </c>
    </row>
    <row r="131">
      <c r="A131">
        <f>INDEX(resultados!$A$2:$ZZ$421, 125, MATCH($B$1, resultados!$A$1:$ZZ$1, 0))</f>
        <v/>
      </c>
      <c r="B131">
        <f>INDEX(resultados!$A$2:$ZZ$421, 125, MATCH($B$2, resultados!$A$1:$ZZ$1, 0))</f>
        <v/>
      </c>
      <c r="C131">
        <f>INDEX(resultados!$A$2:$ZZ$421, 125, MATCH($B$3, resultados!$A$1:$ZZ$1, 0))</f>
        <v/>
      </c>
    </row>
    <row r="132">
      <c r="A132">
        <f>INDEX(resultados!$A$2:$ZZ$421, 126, MATCH($B$1, resultados!$A$1:$ZZ$1, 0))</f>
        <v/>
      </c>
      <c r="B132">
        <f>INDEX(resultados!$A$2:$ZZ$421, 126, MATCH($B$2, resultados!$A$1:$ZZ$1, 0))</f>
        <v/>
      </c>
      <c r="C132">
        <f>INDEX(resultados!$A$2:$ZZ$421, 126, MATCH($B$3, resultados!$A$1:$ZZ$1, 0))</f>
        <v/>
      </c>
    </row>
    <row r="133">
      <c r="A133">
        <f>INDEX(resultados!$A$2:$ZZ$421, 127, MATCH($B$1, resultados!$A$1:$ZZ$1, 0))</f>
        <v/>
      </c>
      <c r="B133">
        <f>INDEX(resultados!$A$2:$ZZ$421, 127, MATCH($B$2, resultados!$A$1:$ZZ$1, 0))</f>
        <v/>
      </c>
      <c r="C133">
        <f>INDEX(resultados!$A$2:$ZZ$421, 127, MATCH($B$3, resultados!$A$1:$ZZ$1, 0))</f>
        <v/>
      </c>
    </row>
    <row r="134">
      <c r="A134">
        <f>INDEX(resultados!$A$2:$ZZ$421, 128, MATCH($B$1, resultados!$A$1:$ZZ$1, 0))</f>
        <v/>
      </c>
      <c r="B134">
        <f>INDEX(resultados!$A$2:$ZZ$421, 128, MATCH($B$2, resultados!$A$1:$ZZ$1, 0))</f>
        <v/>
      </c>
      <c r="C134">
        <f>INDEX(resultados!$A$2:$ZZ$421, 128, MATCH($B$3, resultados!$A$1:$ZZ$1, 0))</f>
        <v/>
      </c>
    </row>
    <row r="135">
      <c r="A135">
        <f>INDEX(resultados!$A$2:$ZZ$421, 129, MATCH($B$1, resultados!$A$1:$ZZ$1, 0))</f>
        <v/>
      </c>
      <c r="B135">
        <f>INDEX(resultados!$A$2:$ZZ$421, 129, MATCH($B$2, resultados!$A$1:$ZZ$1, 0))</f>
        <v/>
      </c>
      <c r="C135">
        <f>INDEX(resultados!$A$2:$ZZ$421, 129, MATCH($B$3, resultados!$A$1:$ZZ$1, 0))</f>
        <v/>
      </c>
    </row>
    <row r="136">
      <c r="A136">
        <f>INDEX(resultados!$A$2:$ZZ$421, 130, MATCH($B$1, resultados!$A$1:$ZZ$1, 0))</f>
        <v/>
      </c>
      <c r="B136">
        <f>INDEX(resultados!$A$2:$ZZ$421, 130, MATCH($B$2, resultados!$A$1:$ZZ$1, 0))</f>
        <v/>
      </c>
      <c r="C136">
        <f>INDEX(resultados!$A$2:$ZZ$421, 130, MATCH($B$3, resultados!$A$1:$ZZ$1, 0))</f>
        <v/>
      </c>
    </row>
    <row r="137">
      <c r="A137">
        <f>INDEX(resultados!$A$2:$ZZ$421, 131, MATCH($B$1, resultados!$A$1:$ZZ$1, 0))</f>
        <v/>
      </c>
      <c r="B137">
        <f>INDEX(resultados!$A$2:$ZZ$421, 131, MATCH($B$2, resultados!$A$1:$ZZ$1, 0))</f>
        <v/>
      </c>
      <c r="C137">
        <f>INDEX(resultados!$A$2:$ZZ$421, 131, MATCH($B$3, resultados!$A$1:$ZZ$1, 0))</f>
        <v/>
      </c>
    </row>
    <row r="138">
      <c r="A138">
        <f>INDEX(resultados!$A$2:$ZZ$421, 132, MATCH($B$1, resultados!$A$1:$ZZ$1, 0))</f>
        <v/>
      </c>
      <c r="B138">
        <f>INDEX(resultados!$A$2:$ZZ$421, 132, MATCH($B$2, resultados!$A$1:$ZZ$1, 0))</f>
        <v/>
      </c>
      <c r="C138">
        <f>INDEX(resultados!$A$2:$ZZ$421, 132, MATCH($B$3, resultados!$A$1:$ZZ$1, 0))</f>
        <v/>
      </c>
    </row>
    <row r="139">
      <c r="A139">
        <f>INDEX(resultados!$A$2:$ZZ$421, 133, MATCH($B$1, resultados!$A$1:$ZZ$1, 0))</f>
        <v/>
      </c>
      <c r="B139">
        <f>INDEX(resultados!$A$2:$ZZ$421, 133, MATCH($B$2, resultados!$A$1:$ZZ$1, 0))</f>
        <v/>
      </c>
      <c r="C139">
        <f>INDEX(resultados!$A$2:$ZZ$421, 133, MATCH($B$3, resultados!$A$1:$ZZ$1, 0))</f>
        <v/>
      </c>
    </row>
    <row r="140">
      <c r="A140">
        <f>INDEX(resultados!$A$2:$ZZ$421, 134, MATCH($B$1, resultados!$A$1:$ZZ$1, 0))</f>
        <v/>
      </c>
      <c r="B140">
        <f>INDEX(resultados!$A$2:$ZZ$421, 134, MATCH($B$2, resultados!$A$1:$ZZ$1, 0))</f>
        <v/>
      </c>
      <c r="C140">
        <f>INDEX(resultados!$A$2:$ZZ$421, 134, MATCH($B$3, resultados!$A$1:$ZZ$1, 0))</f>
        <v/>
      </c>
    </row>
    <row r="141">
      <c r="A141">
        <f>INDEX(resultados!$A$2:$ZZ$421, 135, MATCH($B$1, resultados!$A$1:$ZZ$1, 0))</f>
        <v/>
      </c>
      <c r="B141">
        <f>INDEX(resultados!$A$2:$ZZ$421, 135, MATCH($B$2, resultados!$A$1:$ZZ$1, 0))</f>
        <v/>
      </c>
      <c r="C141">
        <f>INDEX(resultados!$A$2:$ZZ$421, 135, MATCH($B$3, resultados!$A$1:$ZZ$1, 0))</f>
        <v/>
      </c>
    </row>
    <row r="142">
      <c r="A142">
        <f>INDEX(resultados!$A$2:$ZZ$421, 136, MATCH($B$1, resultados!$A$1:$ZZ$1, 0))</f>
        <v/>
      </c>
      <c r="B142">
        <f>INDEX(resultados!$A$2:$ZZ$421, 136, MATCH($B$2, resultados!$A$1:$ZZ$1, 0))</f>
        <v/>
      </c>
      <c r="C142">
        <f>INDEX(resultados!$A$2:$ZZ$421, 136, MATCH($B$3, resultados!$A$1:$ZZ$1, 0))</f>
        <v/>
      </c>
    </row>
    <row r="143">
      <c r="A143">
        <f>INDEX(resultados!$A$2:$ZZ$421, 137, MATCH($B$1, resultados!$A$1:$ZZ$1, 0))</f>
        <v/>
      </c>
      <c r="B143">
        <f>INDEX(resultados!$A$2:$ZZ$421, 137, MATCH($B$2, resultados!$A$1:$ZZ$1, 0))</f>
        <v/>
      </c>
      <c r="C143">
        <f>INDEX(resultados!$A$2:$ZZ$421, 137, MATCH($B$3, resultados!$A$1:$ZZ$1, 0))</f>
        <v/>
      </c>
    </row>
    <row r="144">
      <c r="A144">
        <f>INDEX(resultados!$A$2:$ZZ$421, 138, MATCH($B$1, resultados!$A$1:$ZZ$1, 0))</f>
        <v/>
      </c>
      <c r="B144">
        <f>INDEX(resultados!$A$2:$ZZ$421, 138, MATCH($B$2, resultados!$A$1:$ZZ$1, 0))</f>
        <v/>
      </c>
      <c r="C144">
        <f>INDEX(resultados!$A$2:$ZZ$421, 138, MATCH($B$3, resultados!$A$1:$ZZ$1, 0))</f>
        <v/>
      </c>
    </row>
    <row r="145">
      <c r="A145">
        <f>INDEX(resultados!$A$2:$ZZ$421, 139, MATCH($B$1, resultados!$A$1:$ZZ$1, 0))</f>
        <v/>
      </c>
      <c r="B145">
        <f>INDEX(resultados!$A$2:$ZZ$421, 139, MATCH($B$2, resultados!$A$1:$ZZ$1, 0))</f>
        <v/>
      </c>
      <c r="C145">
        <f>INDEX(resultados!$A$2:$ZZ$421, 139, MATCH($B$3, resultados!$A$1:$ZZ$1, 0))</f>
        <v/>
      </c>
    </row>
    <row r="146">
      <c r="A146">
        <f>INDEX(resultados!$A$2:$ZZ$421, 140, MATCH($B$1, resultados!$A$1:$ZZ$1, 0))</f>
        <v/>
      </c>
      <c r="B146">
        <f>INDEX(resultados!$A$2:$ZZ$421, 140, MATCH($B$2, resultados!$A$1:$ZZ$1, 0))</f>
        <v/>
      </c>
      <c r="C146">
        <f>INDEX(resultados!$A$2:$ZZ$421, 140, MATCH($B$3, resultados!$A$1:$ZZ$1, 0))</f>
        <v/>
      </c>
    </row>
    <row r="147">
      <c r="A147">
        <f>INDEX(resultados!$A$2:$ZZ$421, 141, MATCH($B$1, resultados!$A$1:$ZZ$1, 0))</f>
        <v/>
      </c>
      <c r="B147">
        <f>INDEX(resultados!$A$2:$ZZ$421, 141, MATCH($B$2, resultados!$A$1:$ZZ$1, 0))</f>
        <v/>
      </c>
      <c r="C147">
        <f>INDEX(resultados!$A$2:$ZZ$421, 141, MATCH($B$3, resultados!$A$1:$ZZ$1, 0))</f>
        <v/>
      </c>
    </row>
    <row r="148">
      <c r="A148">
        <f>INDEX(resultados!$A$2:$ZZ$421, 142, MATCH($B$1, resultados!$A$1:$ZZ$1, 0))</f>
        <v/>
      </c>
      <c r="B148">
        <f>INDEX(resultados!$A$2:$ZZ$421, 142, MATCH($B$2, resultados!$A$1:$ZZ$1, 0))</f>
        <v/>
      </c>
      <c r="C148">
        <f>INDEX(resultados!$A$2:$ZZ$421, 142, MATCH($B$3, resultados!$A$1:$ZZ$1, 0))</f>
        <v/>
      </c>
    </row>
    <row r="149">
      <c r="A149">
        <f>INDEX(resultados!$A$2:$ZZ$421, 143, MATCH($B$1, resultados!$A$1:$ZZ$1, 0))</f>
        <v/>
      </c>
      <c r="B149">
        <f>INDEX(resultados!$A$2:$ZZ$421, 143, MATCH($B$2, resultados!$A$1:$ZZ$1, 0))</f>
        <v/>
      </c>
      <c r="C149">
        <f>INDEX(resultados!$A$2:$ZZ$421, 143, MATCH($B$3, resultados!$A$1:$ZZ$1, 0))</f>
        <v/>
      </c>
    </row>
    <row r="150">
      <c r="A150">
        <f>INDEX(resultados!$A$2:$ZZ$421, 144, MATCH($B$1, resultados!$A$1:$ZZ$1, 0))</f>
        <v/>
      </c>
      <c r="B150">
        <f>INDEX(resultados!$A$2:$ZZ$421, 144, MATCH($B$2, resultados!$A$1:$ZZ$1, 0))</f>
        <v/>
      </c>
      <c r="C150">
        <f>INDEX(resultados!$A$2:$ZZ$421, 144, MATCH($B$3, resultados!$A$1:$ZZ$1, 0))</f>
        <v/>
      </c>
    </row>
    <row r="151">
      <c r="A151">
        <f>INDEX(resultados!$A$2:$ZZ$421, 145, MATCH($B$1, resultados!$A$1:$ZZ$1, 0))</f>
        <v/>
      </c>
      <c r="B151">
        <f>INDEX(resultados!$A$2:$ZZ$421, 145, MATCH($B$2, resultados!$A$1:$ZZ$1, 0))</f>
        <v/>
      </c>
      <c r="C151">
        <f>INDEX(resultados!$A$2:$ZZ$421, 145, MATCH($B$3, resultados!$A$1:$ZZ$1, 0))</f>
        <v/>
      </c>
    </row>
    <row r="152">
      <c r="A152">
        <f>INDEX(resultados!$A$2:$ZZ$421, 146, MATCH($B$1, resultados!$A$1:$ZZ$1, 0))</f>
        <v/>
      </c>
      <c r="B152">
        <f>INDEX(resultados!$A$2:$ZZ$421, 146, MATCH($B$2, resultados!$A$1:$ZZ$1, 0))</f>
        <v/>
      </c>
      <c r="C152">
        <f>INDEX(resultados!$A$2:$ZZ$421, 146, MATCH($B$3, resultados!$A$1:$ZZ$1, 0))</f>
        <v/>
      </c>
    </row>
    <row r="153">
      <c r="A153">
        <f>INDEX(resultados!$A$2:$ZZ$421, 147, MATCH($B$1, resultados!$A$1:$ZZ$1, 0))</f>
        <v/>
      </c>
      <c r="B153">
        <f>INDEX(resultados!$A$2:$ZZ$421, 147, MATCH($B$2, resultados!$A$1:$ZZ$1, 0))</f>
        <v/>
      </c>
      <c r="C153">
        <f>INDEX(resultados!$A$2:$ZZ$421, 147, MATCH($B$3, resultados!$A$1:$ZZ$1, 0))</f>
        <v/>
      </c>
    </row>
    <row r="154">
      <c r="A154">
        <f>INDEX(resultados!$A$2:$ZZ$421, 148, MATCH($B$1, resultados!$A$1:$ZZ$1, 0))</f>
        <v/>
      </c>
      <c r="B154">
        <f>INDEX(resultados!$A$2:$ZZ$421, 148, MATCH($B$2, resultados!$A$1:$ZZ$1, 0))</f>
        <v/>
      </c>
      <c r="C154">
        <f>INDEX(resultados!$A$2:$ZZ$421, 148, MATCH($B$3, resultados!$A$1:$ZZ$1, 0))</f>
        <v/>
      </c>
    </row>
    <row r="155">
      <c r="A155">
        <f>INDEX(resultados!$A$2:$ZZ$421, 149, MATCH($B$1, resultados!$A$1:$ZZ$1, 0))</f>
        <v/>
      </c>
      <c r="B155">
        <f>INDEX(resultados!$A$2:$ZZ$421, 149, MATCH($B$2, resultados!$A$1:$ZZ$1, 0))</f>
        <v/>
      </c>
      <c r="C155">
        <f>INDEX(resultados!$A$2:$ZZ$421, 149, MATCH($B$3, resultados!$A$1:$ZZ$1, 0))</f>
        <v/>
      </c>
    </row>
    <row r="156">
      <c r="A156">
        <f>INDEX(resultados!$A$2:$ZZ$421, 150, MATCH($B$1, resultados!$A$1:$ZZ$1, 0))</f>
        <v/>
      </c>
      <c r="B156">
        <f>INDEX(resultados!$A$2:$ZZ$421, 150, MATCH($B$2, resultados!$A$1:$ZZ$1, 0))</f>
        <v/>
      </c>
      <c r="C156">
        <f>INDEX(resultados!$A$2:$ZZ$421, 150, MATCH($B$3, resultados!$A$1:$ZZ$1, 0))</f>
        <v/>
      </c>
    </row>
    <row r="157">
      <c r="A157">
        <f>INDEX(resultados!$A$2:$ZZ$421, 151, MATCH($B$1, resultados!$A$1:$ZZ$1, 0))</f>
        <v/>
      </c>
      <c r="B157">
        <f>INDEX(resultados!$A$2:$ZZ$421, 151, MATCH($B$2, resultados!$A$1:$ZZ$1, 0))</f>
        <v/>
      </c>
      <c r="C157">
        <f>INDEX(resultados!$A$2:$ZZ$421, 151, MATCH($B$3, resultados!$A$1:$ZZ$1, 0))</f>
        <v/>
      </c>
    </row>
    <row r="158">
      <c r="A158">
        <f>INDEX(resultados!$A$2:$ZZ$421, 152, MATCH($B$1, resultados!$A$1:$ZZ$1, 0))</f>
        <v/>
      </c>
      <c r="B158">
        <f>INDEX(resultados!$A$2:$ZZ$421, 152, MATCH($B$2, resultados!$A$1:$ZZ$1, 0))</f>
        <v/>
      </c>
      <c r="C158">
        <f>INDEX(resultados!$A$2:$ZZ$421, 152, MATCH($B$3, resultados!$A$1:$ZZ$1, 0))</f>
        <v/>
      </c>
    </row>
    <row r="159">
      <c r="A159">
        <f>INDEX(resultados!$A$2:$ZZ$421, 153, MATCH($B$1, resultados!$A$1:$ZZ$1, 0))</f>
        <v/>
      </c>
      <c r="B159">
        <f>INDEX(resultados!$A$2:$ZZ$421, 153, MATCH($B$2, resultados!$A$1:$ZZ$1, 0))</f>
        <v/>
      </c>
      <c r="C159">
        <f>INDEX(resultados!$A$2:$ZZ$421, 153, MATCH($B$3, resultados!$A$1:$ZZ$1, 0))</f>
        <v/>
      </c>
    </row>
    <row r="160">
      <c r="A160">
        <f>INDEX(resultados!$A$2:$ZZ$421, 154, MATCH($B$1, resultados!$A$1:$ZZ$1, 0))</f>
        <v/>
      </c>
      <c r="B160">
        <f>INDEX(resultados!$A$2:$ZZ$421, 154, MATCH($B$2, resultados!$A$1:$ZZ$1, 0))</f>
        <v/>
      </c>
      <c r="C160">
        <f>INDEX(resultados!$A$2:$ZZ$421, 154, MATCH($B$3, resultados!$A$1:$ZZ$1, 0))</f>
        <v/>
      </c>
    </row>
    <row r="161">
      <c r="A161">
        <f>INDEX(resultados!$A$2:$ZZ$421, 155, MATCH($B$1, resultados!$A$1:$ZZ$1, 0))</f>
        <v/>
      </c>
      <c r="B161">
        <f>INDEX(resultados!$A$2:$ZZ$421, 155, MATCH($B$2, resultados!$A$1:$ZZ$1, 0))</f>
        <v/>
      </c>
      <c r="C161">
        <f>INDEX(resultados!$A$2:$ZZ$421, 155, MATCH($B$3, resultados!$A$1:$ZZ$1, 0))</f>
        <v/>
      </c>
    </row>
    <row r="162">
      <c r="A162">
        <f>INDEX(resultados!$A$2:$ZZ$421, 156, MATCH($B$1, resultados!$A$1:$ZZ$1, 0))</f>
        <v/>
      </c>
      <c r="B162">
        <f>INDEX(resultados!$A$2:$ZZ$421, 156, MATCH($B$2, resultados!$A$1:$ZZ$1, 0))</f>
        <v/>
      </c>
      <c r="C162">
        <f>INDEX(resultados!$A$2:$ZZ$421, 156, MATCH($B$3, resultados!$A$1:$ZZ$1, 0))</f>
        <v/>
      </c>
    </row>
    <row r="163">
      <c r="A163">
        <f>INDEX(resultados!$A$2:$ZZ$421, 157, MATCH($B$1, resultados!$A$1:$ZZ$1, 0))</f>
        <v/>
      </c>
      <c r="B163">
        <f>INDEX(resultados!$A$2:$ZZ$421, 157, MATCH($B$2, resultados!$A$1:$ZZ$1, 0))</f>
        <v/>
      </c>
      <c r="C163">
        <f>INDEX(resultados!$A$2:$ZZ$421, 157, MATCH($B$3, resultados!$A$1:$ZZ$1, 0))</f>
        <v/>
      </c>
    </row>
    <row r="164">
      <c r="A164">
        <f>INDEX(resultados!$A$2:$ZZ$421, 158, MATCH($B$1, resultados!$A$1:$ZZ$1, 0))</f>
        <v/>
      </c>
      <c r="B164">
        <f>INDEX(resultados!$A$2:$ZZ$421, 158, MATCH($B$2, resultados!$A$1:$ZZ$1, 0))</f>
        <v/>
      </c>
      <c r="C164">
        <f>INDEX(resultados!$A$2:$ZZ$421, 158, MATCH($B$3, resultados!$A$1:$ZZ$1, 0))</f>
        <v/>
      </c>
    </row>
    <row r="165">
      <c r="A165">
        <f>INDEX(resultados!$A$2:$ZZ$421, 159, MATCH($B$1, resultados!$A$1:$ZZ$1, 0))</f>
        <v/>
      </c>
      <c r="B165">
        <f>INDEX(resultados!$A$2:$ZZ$421, 159, MATCH($B$2, resultados!$A$1:$ZZ$1, 0))</f>
        <v/>
      </c>
      <c r="C165">
        <f>INDEX(resultados!$A$2:$ZZ$421, 159, MATCH($B$3, resultados!$A$1:$ZZ$1, 0))</f>
        <v/>
      </c>
    </row>
    <row r="166">
      <c r="A166">
        <f>INDEX(resultados!$A$2:$ZZ$421, 160, MATCH($B$1, resultados!$A$1:$ZZ$1, 0))</f>
        <v/>
      </c>
      <c r="B166">
        <f>INDEX(resultados!$A$2:$ZZ$421, 160, MATCH($B$2, resultados!$A$1:$ZZ$1, 0))</f>
        <v/>
      </c>
      <c r="C166">
        <f>INDEX(resultados!$A$2:$ZZ$421, 160, MATCH($B$3, resultados!$A$1:$ZZ$1, 0))</f>
        <v/>
      </c>
    </row>
    <row r="167">
      <c r="A167">
        <f>INDEX(resultados!$A$2:$ZZ$421, 161, MATCH($B$1, resultados!$A$1:$ZZ$1, 0))</f>
        <v/>
      </c>
      <c r="B167">
        <f>INDEX(resultados!$A$2:$ZZ$421, 161, MATCH($B$2, resultados!$A$1:$ZZ$1, 0))</f>
        <v/>
      </c>
      <c r="C167">
        <f>INDEX(resultados!$A$2:$ZZ$421, 161, MATCH($B$3, resultados!$A$1:$ZZ$1, 0))</f>
        <v/>
      </c>
    </row>
    <row r="168">
      <c r="A168">
        <f>INDEX(resultados!$A$2:$ZZ$421, 162, MATCH($B$1, resultados!$A$1:$ZZ$1, 0))</f>
        <v/>
      </c>
      <c r="B168">
        <f>INDEX(resultados!$A$2:$ZZ$421, 162, MATCH($B$2, resultados!$A$1:$ZZ$1, 0))</f>
        <v/>
      </c>
      <c r="C168">
        <f>INDEX(resultados!$A$2:$ZZ$421, 162, MATCH($B$3, resultados!$A$1:$ZZ$1, 0))</f>
        <v/>
      </c>
    </row>
    <row r="169">
      <c r="A169">
        <f>INDEX(resultados!$A$2:$ZZ$421, 163, MATCH($B$1, resultados!$A$1:$ZZ$1, 0))</f>
        <v/>
      </c>
      <c r="B169">
        <f>INDEX(resultados!$A$2:$ZZ$421, 163, MATCH($B$2, resultados!$A$1:$ZZ$1, 0))</f>
        <v/>
      </c>
      <c r="C169">
        <f>INDEX(resultados!$A$2:$ZZ$421, 163, MATCH($B$3, resultados!$A$1:$ZZ$1, 0))</f>
        <v/>
      </c>
    </row>
    <row r="170">
      <c r="A170">
        <f>INDEX(resultados!$A$2:$ZZ$421, 164, MATCH($B$1, resultados!$A$1:$ZZ$1, 0))</f>
        <v/>
      </c>
      <c r="B170">
        <f>INDEX(resultados!$A$2:$ZZ$421, 164, MATCH($B$2, resultados!$A$1:$ZZ$1, 0))</f>
        <v/>
      </c>
      <c r="C170">
        <f>INDEX(resultados!$A$2:$ZZ$421, 164, MATCH($B$3, resultados!$A$1:$ZZ$1, 0))</f>
        <v/>
      </c>
    </row>
    <row r="171">
      <c r="A171">
        <f>INDEX(resultados!$A$2:$ZZ$421, 165, MATCH($B$1, resultados!$A$1:$ZZ$1, 0))</f>
        <v/>
      </c>
      <c r="B171">
        <f>INDEX(resultados!$A$2:$ZZ$421, 165, MATCH($B$2, resultados!$A$1:$ZZ$1, 0))</f>
        <v/>
      </c>
      <c r="C171">
        <f>INDEX(resultados!$A$2:$ZZ$421, 165, MATCH($B$3, resultados!$A$1:$ZZ$1, 0))</f>
        <v/>
      </c>
    </row>
    <row r="172">
      <c r="A172">
        <f>INDEX(resultados!$A$2:$ZZ$421, 166, MATCH($B$1, resultados!$A$1:$ZZ$1, 0))</f>
        <v/>
      </c>
      <c r="B172">
        <f>INDEX(resultados!$A$2:$ZZ$421, 166, MATCH($B$2, resultados!$A$1:$ZZ$1, 0))</f>
        <v/>
      </c>
      <c r="C172">
        <f>INDEX(resultados!$A$2:$ZZ$421, 166, MATCH($B$3, resultados!$A$1:$ZZ$1, 0))</f>
        <v/>
      </c>
    </row>
    <row r="173">
      <c r="A173">
        <f>INDEX(resultados!$A$2:$ZZ$421, 167, MATCH($B$1, resultados!$A$1:$ZZ$1, 0))</f>
        <v/>
      </c>
      <c r="B173">
        <f>INDEX(resultados!$A$2:$ZZ$421, 167, MATCH($B$2, resultados!$A$1:$ZZ$1, 0))</f>
        <v/>
      </c>
      <c r="C173">
        <f>INDEX(resultados!$A$2:$ZZ$421, 167, MATCH($B$3, resultados!$A$1:$ZZ$1, 0))</f>
        <v/>
      </c>
    </row>
    <row r="174">
      <c r="A174">
        <f>INDEX(resultados!$A$2:$ZZ$421, 168, MATCH($B$1, resultados!$A$1:$ZZ$1, 0))</f>
        <v/>
      </c>
      <c r="B174">
        <f>INDEX(resultados!$A$2:$ZZ$421, 168, MATCH($B$2, resultados!$A$1:$ZZ$1, 0))</f>
        <v/>
      </c>
      <c r="C174">
        <f>INDEX(resultados!$A$2:$ZZ$421, 168, MATCH($B$3, resultados!$A$1:$ZZ$1, 0))</f>
        <v/>
      </c>
    </row>
    <row r="175">
      <c r="A175">
        <f>INDEX(resultados!$A$2:$ZZ$421, 169, MATCH($B$1, resultados!$A$1:$ZZ$1, 0))</f>
        <v/>
      </c>
      <c r="B175">
        <f>INDEX(resultados!$A$2:$ZZ$421, 169, MATCH($B$2, resultados!$A$1:$ZZ$1, 0))</f>
        <v/>
      </c>
      <c r="C175">
        <f>INDEX(resultados!$A$2:$ZZ$421, 169, MATCH($B$3, resultados!$A$1:$ZZ$1, 0))</f>
        <v/>
      </c>
    </row>
    <row r="176">
      <c r="A176">
        <f>INDEX(resultados!$A$2:$ZZ$421, 170, MATCH($B$1, resultados!$A$1:$ZZ$1, 0))</f>
        <v/>
      </c>
      <c r="B176">
        <f>INDEX(resultados!$A$2:$ZZ$421, 170, MATCH($B$2, resultados!$A$1:$ZZ$1, 0))</f>
        <v/>
      </c>
      <c r="C176">
        <f>INDEX(resultados!$A$2:$ZZ$421, 170, MATCH($B$3, resultados!$A$1:$ZZ$1, 0))</f>
        <v/>
      </c>
    </row>
    <row r="177">
      <c r="A177">
        <f>INDEX(resultados!$A$2:$ZZ$421, 171, MATCH($B$1, resultados!$A$1:$ZZ$1, 0))</f>
        <v/>
      </c>
      <c r="B177">
        <f>INDEX(resultados!$A$2:$ZZ$421, 171, MATCH($B$2, resultados!$A$1:$ZZ$1, 0))</f>
        <v/>
      </c>
      <c r="C177">
        <f>INDEX(resultados!$A$2:$ZZ$421, 171, MATCH($B$3, resultados!$A$1:$ZZ$1, 0))</f>
        <v/>
      </c>
    </row>
    <row r="178">
      <c r="A178">
        <f>INDEX(resultados!$A$2:$ZZ$421, 172, MATCH($B$1, resultados!$A$1:$ZZ$1, 0))</f>
        <v/>
      </c>
      <c r="B178">
        <f>INDEX(resultados!$A$2:$ZZ$421, 172, MATCH($B$2, resultados!$A$1:$ZZ$1, 0))</f>
        <v/>
      </c>
      <c r="C178">
        <f>INDEX(resultados!$A$2:$ZZ$421, 172, MATCH($B$3, resultados!$A$1:$ZZ$1, 0))</f>
        <v/>
      </c>
    </row>
    <row r="179">
      <c r="A179">
        <f>INDEX(resultados!$A$2:$ZZ$421, 173, MATCH($B$1, resultados!$A$1:$ZZ$1, 0))</f>
        <v/>
      </c>
      <c r="B179">
        <f>INDEX(resultados!$A$2:$ZZ$421, 173, MATCH($B$2, resultados!$A$1:$ZZ$1, 0))</f>
        <v/>
      </c>
      <c r="C179">
        <f>INDEX(resultados!$A$2:$ZZ$421, 173, MATCH($B$3, resultados!$A$1:$ZZ$1, 0))</f>
        <v/>
      </c>
    </row>
    <row r="180">
      <c r="A180">
        <f>INDEX(resultados!$A$2:$ZZ$421, 174, MATCH($B$1, resultados!$A$1:$ZZ$1, 0))</f>
        <v/>
      </c>
      <c r="B180">
        <f>INDEX(resultados!$A$2:$ZZ$421, 174, MATCH($B$2, resultados!$A$1:$ZZ$1, 0))</f>
        <v/>
      </c>
      <c r="C180">
        <f>INDEX(resultados!$A$2:$ZZ$421, 174, MATCH($B$3, resultados!$A$1:$ZZ$1, 0))</f>
        <v/>
      </c>
    </row>
    <row r="181">
      <c r="A181">
        <f>INDEX(resultados!$A$2:$ZZ$421, 175, MATCH($B$1, resultados!$A$1:$ZZ$1, 0))</f>
        <v/>
      </c>
      <c r="B181">
        <f>INDEX(resultados!$A$2:$ZZ$421, 175, MATCH($B$2, resultados!$A$1:$ZZ$1, 0))</f>
        <v/>
      </c>
      <c r="C181">
        <f>INDEX(resultados!$A$2:$ZZ$421, 175, MATCH($B$3, resultados!$A$1:$ZZ$1, 0))</f>
        <v/>
      </c>
    </row>
    <row r="182">
      <c r="A182">
        <f>INDEX(resultados!$A$2:$ZZ$421, 176, MATCH($B$1, resultados!$A$1:$ZZ$1, 0))</f>
        <v/>
      </c>
      <c r="B182">
        <f>INDEX(resultados!$A$2:$ZZ$421, 176, MATCH($B$2, resultados!$A$1:$ZZ$1, 0))</f>
        <v/>
      </c>
      <c r="C182">
        <f>INDEX(resultados!$A$2:$ZZ$421, 176, MATCH($B$3, resultados!$A$1:$ZZ$1, 0))</f>
        <v/>
      </c>
    </row>
    <row r="183">
      <c r="A183">
        <f>INDEX(resultados!$A$2:$ZZ$421, 177, MATCH($B$1, resultados!$A$1:$ZZ$1, 0))</f>
        <v/>
      </c>
      <c r="B183">
        <f>INDEX(resultados!$A$2:$ZZ$421, 177, MATCH($B$2, resultados!$A$1:$ZZ$1, 0))</f>
        <v/>
      </c>
      <c r="C183">
        <f>INDEX(resultados!$A$2:$ZZ$421, 177, MATCH($B$3, resultados!$A$1:$ZZ$1, 0))</f>
        <v/>
      </c>
    </row>
    <row r="184">
      <c r="A184">
        <f>INDEX(resultados!$A$2:$ZZ$421, 178, MATCH($B$1, resultados!$A$1:$ZZ$1, 0))</f>
        <v/>
      </c>
      <c r="B184">
        <f>INDEX(resultados!$A$2:$ZZ$421, 178, MATCH($B$2, resultados!$A$1:$ZZ$1, 0))</f>
        <v/>
      </c>
      <c r="C184">
        <f>INDEX(resultados!$A$2:$ZZ$421, 178, MATCH($B$3, resultados!$A$1:$ZZ$1, 0))</f>
        <v/>
      </c>
    </row>
    <row r="185">
      <c r="A185">
        <f>INDEX(resultados!$A$2:$ZZ$421, 179, MATCH($B$1, resultados!$A$1:$ZZ$1, 0))</f>
        <v/>
      </c>
      <c r="B185">
        <f>INDEX(resultados!$A$2:$ZZ$421, 179, MATCH($B$2, resultados!$A$1:$ZZ$1, 0))</f>
        <v/>
      </c>
      <c r="C185">
        <f>INDEX(resultados!$A$2:$ZZ$421, 179, MATCH($B$3, resultados!$A$1:$ZZ$1, 0))</f>
        <v/>
      </c>
    </row>
    <row r="186">
      <c r="A186">
        <f>INDEX(resultados!$A$2:$ZZ$421, 180, MATCH($B$1, resultados!$A$1:$ZZ$1, 0))</f>
        <v/>
      </c>
      <c r="B186">
        <f>INDEX(resultados!$A$2:$ZZ$421, 180, MATCH($B$2, resultados!$A$1:$ZZ$1, 0))</f>
        <v/>
      </c>
      <c r="C186">
        <f>INDEX(resultados!$A$2:$ZZ$421, 180, MATCH($B$3, resultados!$A$1:$ZZ$1, 0))</f>
        <v/>
      </c>
    </row>
    <row r="187">
      <c r="A187">
        <f>INDEX(resultados!$A$2:$ZZ$421, 181, MATCH($B$1, resultados!$A$1:$ZZ$1, 0))</f>
        <v/>
      </c>
      <c r="B187">
        <f>INDEX(resultados!$A$2:$ZZ$421, 181, MATCH($B$2, resultados!$A$1:$ZZ$1, 0))</f>
        <v/>
      </c>
      <c r="C187">
        <f>INDEX(resultados!$A$2:$ZZ$421, 181, MATCH($B$3, resultados!$A$1:$ZZ$1, 0))</f>
        <v/>
      </c>
    </row>
    <row r="188">
      <c r="A188">
        <f>INDEX(resultados!$A$2:$ZZ$421, 182, MATCH($B$1, resultados!$A$1:$ZZ$1, 0))</f>
        <v/>
      </c>
      <c r="B188">
        <f>INDEX(resultados!$A$2:$ZZ$421, 182, MATCH($B$2, resultados!$A$1:$ZZ$1, 0))</f>
        <v/>
      </c>
      <c r="C188">
        <f>INDEX(resultados!$A$2:$ZZ$421, 182, MATCH($B$3, resultados!$A$1:$ZZ$1, 0))</f>
        <v/>
      </c>
    </row>
    <row r="189">
      <c r="A189">
        <f>INDEX(resultados!$A$2:$ZZ$421, 183, MATCH($B$1, resultados!$A$1:$ZZ$1, 0))</f>
        <v/>
      </c>
      <c r="B189">
        <f>INDEX(resultados!$A$2:$ZZ$421, 183, MATCH($B$2, resultados!$A$1:$ZZ$1, 0))</f>
        <v/>
      </c>
      <c r="C189">
        <f>INDEX(resultados!$A$2:$ZZ$421, 183, MATCH($B$3, resultados!$A$1:$ZZ$1, 0))</f>
        <v/>
      </c>
    </row>
    <row r="190">
      <c r="A190">
        <f>INDEX(resultados!$A$2:$ZZ$421, 184, MATCH($B$1, resultados!$A$1:$ZZ$1, 0))</f>
        <v/>
      </c>
      <c r="B190">
        <f>INDEX(resultados!$A$2:$ZZ$421, 184, MATCH($B$2, resultados!$A$1:$ZZ$1, 0))</f>
        <v/>
      </c>
      <c r="C190">
        <f>INDEX(resultados!$A$2:$ZZ$421, 184, MATCH($B$3, resultados!$A$1:$ZZ$1, 0))</f>
        <v/>
      </c>
    </row>
    <row r="191">
      <c r="A191">
        <f>INDEX(resultados!$A$2:$ZZ$421, 185, MATCH($B$1, resultados!$A$1:$ZZ$1, 0))</f>
        <v/>
      </c>
      <c r="B191">
        <f>INDEX(resultados!$A$2:$ZZ$421, 185, MATCH($B$2, resultados!$A$1:$ZZ$1, 0))</f>
        <v/>
      </c>
      <c r="C191">
        <f>INDEX(resultados!$A$2:$ZZ$421, 185, MATCH($B$3, resultados!$A$1:$ZZ$1, 0))</f>
        <v/>
      </c>
    </row>
    <row r="192">
      <c r="A192">
        <f>INDEX(resultados!$A$2:$ZZ$421, 186, MATCH($B$1, resultados!$A$1:$ZZ$1, 0))</f>
        <v/>
      </c>
      <c r="B192">
        <f>INDEX(resultados!$A$2:$ZZ$421, 186, MATCH($B$2, resultados!$A$1:$ZZ$1, 0))</f>
        <v/>
      </c>
      <c r="C192">
        <f>INDEX(resultados!$A$2:$ZZ$421, 186, MATCH($B$3, resultados!$A$1:$ZZ$1, 0))</f>
        <v/>
      </c>
    </row>
    <row r="193">
      <c r="A193">
        <f>INDEX(resultados!$A$2:$ZZ$421, 187, MATCH($B$1, resultados!$A$1:$ZZ$1, 0))</f>
        <v/>
      </c>
      <c r="B193">
        <f>INDEX(resultados!$A$2:$ZZ$421, 187, MATCH($B$2, resultados!$A$1:$ZZ$1, 0))</f>
        <v/>
      </c>
      <c r="C193">
        <f>INDEX(resultados!$A$2:$ZZ$421, 187, MATCH($B$3, resultados!$A$1:$ZZ$1, 0))</f>
        <v/>
      </c>
    </row>
    <row r="194">
      <c r="A194">
        <f>INDEX(resultados!$A$2:$ZZ$421, 188, MATCH($B$1, resultados!$A$1:$ZZ$1, 0))</f>
        <v/>
      </c>
      <c r="B194">
        <f>INDEX(resultados!$A$2:$ZZ$421, 188, MATCH($B$2, resultados!$A$1:$ZZ$1, 0))</f>
        <v/>
      </c>
      <c r="C194">
        <f>INDEX(resultados!$A$2:$ZZ$421, 188, MATCH($B$3, resultados!$A$1:$ZZ$1, 0))</f>
        <v/>
      </c>
    </row>
    <row r="195">
      <c r="A195">
        <f>INDEX(resultados!$A$2:$ZZ$421, 189, MATCH($B$1, resultados!$A$1:$ZZ$1, 0))</f>
        <v/>
      </c>
      <c r="B195">
        <f>INDEX(resultados!$A$2:$ZZ$421, 189, MATCH($B$2, resultados!$A$1:$ZZ$1, 0))</f>
        <v/>
      </c>
      <c r="C195">
        <f>INDEX(resultados!$A$2:$ZZ$421, 189, MATCH($B$3, resultados!$A$1:$ZZ$1, 0))</f>
        <v/>
      </c>
    </row>
    <row r="196">
      <c r="A196">
        <f>INDEX(resultados!$A$2:$ZZ$421, 190, MATCH($B$1, resultados!$A$1:$ZZ$1, 0))</f>
        <v/>
      </c>
      <c r="B196">
        <f>INDEX(resultados!$A$2:$ZZ$421, 190, MATCH($B$2, resultados!$A$1:$ZZ$1, 0))</f>
        <v/>
      </c>
      <c r="C196">
        <f>INDEX(resultados!$A$2:$ZZ$421, 190, MATCH($B$3, resultados!$A$1:$ZZ$1, 0))</f>
        <v/>
      </c>
    </row>
    <row r="197">
      <c r="A197">
        <f>INDEX(resultados!$A$2:$ZZ$421, 191, MATCH($B$1, resultados!$A$1:$ZZ$1, 0))</f>
        <v/>
      </c>
      <c r="B197">
        <f>INDEX(resultados!$A$2:$ZZ$421, 191, MATCH($B$2, resultados!$A$1:$ZZ$1, 0))</f>
        <v/>
      </c>
      <c r="C197">
        <f>INDEX(resultados!$A$2:$ZZ$421, 191, MATCH($B$3, resultados!$A$1:$ZZ$1, 0))</f>
        <v/>
      </c>
    </row>
    <row r="198">
      <c r="A198">
        <f>INDEX(resultados!$A$2:$ZZ$421, 192, MATCH($B$1, resultados!$A$1:$ZZ$1, 0))</f>
        <v/>
      </c>
      <c r="B198">
        <f>INDEX(resultados!$A$2:$ZZ$421, 192, MATCH($B$2, resultados!$A$1:$ZZ$1, 0))</f>
        <v/>
      </c>
      <c r="C198">
        <f>INDEX(resultados!$A$2:$ZZ$421, 192, MATCH($B$3, resultados!$A$1:$ZZ$1, 0))</f>
        <v/>
      </c>
    </row>
    <row r="199">
      <c r="A199">
        <f>INDEX(resultados!$A$2:$ZZ$421, 193, MATCH($B$1, resultados!$A$1:$ZZ$1, 0))</f>
        <v/>
      </c>
      <c r="B199">
        <f>INDEX(resultados!$A$2:$ZZ$421, 193, MATCH($B$2, resultados!$A$1:$ZZ$1, 0))</f>
        <v/>
      </c>
      <c r="C199">
        <f>INDEX(resultados!$A$2:$ZZ$421, 193, MATCH($B$3, resultados!$A$1:$ZZ$1, 0))</f>
        <v/>
      </c>
    </row>
    <row r="200">
      <c r="A200">
        <f>INDEX(resultados!$A$2:$ZZ$421, 194, MATCH($B$1, resultados!$A$1:$ZZ$1, 0))</f>
        <v/>
      </c>
      <c r="B200">
        <f>INDEX(resultados!$A$2:$ZZ$421, 194, MATCH($B$2, resultados!$A$1:$ZZ$1, 0))</f>
        <v/>
      </c>
      <c r="C200">
        <f>INDEX(resultados!$A$2:$ZZ$421, 194, MATCH($B$3, resultados!$A$1:$ZZ$1, 0))</f>
        <v/>
      </c>
    </row>
    <row r="201">
      <c r="A201">
        <f>INDEX(resultados!$A$2:$ZZ$421, 195, MATCH($B$1, resultados!$A$1:$ZZ$1, 0))</f>
        <v/>
      </c>
      <c r="B201">
        <f>INDEX(resultados!$A$2:$ZZ$421, 195, MATCH($B$2, resultados!$A$1:$ZZ$1, 0))</f>
        <v/>
      </c>
      <c r="C201">
        <f>INDEX(resultados!$A$2:$ZZ$421, 195, MATCH($B$3, resultados!$A$1:$ZZ$1, 0))</f>
        <v/>
      </c>
    </row>
    <row r="202">
      <c r="A202">
        <f>INDEX(resultados!$A$2:$ZZ$421, 196, MATCH($B$1, resultados!$A$1:$ZZ$1, 0))</f>
        <v/>
      </c>
      <c r="B202">
        <f>INDEX(resultados!$A$2:$ZZ$421, 196, MATCH($B$2, resultados!$A$1:$ZZ$1, 0))</f>
        <v/>
      </c>
      <c r="C202">
        <f>INDEX(resultados!$A$2:$ZZ$421, 196, MATCH($B$3, resultados!$A$1:$ZZ$1, 0))</f>
        <v/>
      </c>
    </row>
    <row r="203">
      <c r="A203">
        <f>INDEX(resultados!$A$2:$ZZ$421, 197, MATCH($B$1, resultados!$A$1:$ZZ$1, 0))</f>
        <v/>
      </c>
      <c r="B203">
        <f>INDEX(resultados!$A$2:$ZZ$421, 197, MATCH($B$2, resultados!$A$1:$ZZ$1, 0))</f>
        <v/>
      </c>
      <c r="C203">
        <f>INDEX(resultados!$A$2:$ZZ$421, 197, MATCH($B$3, resultados!$A$1:$ZZ$1, 0))</f>
        <v/>
      </c>
    </row>
    <row r="204">
      <c r="A204">
        <f>INDEX(resultados!$A$2:$ZZ$421, 198, MATCH($B$1, resultados!$A$1:$ZZ$1, 0))</f>
        <v/>
      </c>
      <c r="B204">
        <f>INDEX(resultados!$A$2:$ZZ$421, 198, MATCH($B$2, resultados!$A$1:$ZZ$1, 0))</f>
        <v/>
      </c>
      <c r="C204">
        <f>INDEX(resultados!$A$2:$ZZ$421, 198, MATCH($B$3, resultados!$A$1:$ZZ$1, 0))</f>
        <v/>
      </c>
    </row>
    <row r="205">
      <c r="A205">
        <f>INDEX(resultados!$A$2:$ZZ$421, 199, MATCH($B$1, resultados!$A$1:$ZZ$1, 0))</f>
        <v/>
      </c>
      <c r="B205">
        <f>INDEX(resultados!$A$2:$ZZ$421, 199, MATCH($B$2, resultados!$A$1:$ZZ$1, 0))</f>
        <v/>
      </c>
      <c r="C205">
        <f>INDEX(resultados!$A$2:$ZZ$421, 199, MATCH($B$3, resultados!$A$1:$ZZ$1, 0))</f>
        <v/>
      </c>
    </row>
    <row r="206">
      <c r="A206">
        <f>INDEX(resultados!$A$2:$ZZ$421, 200, MATCH($B$1, resultados!$A$1:$ZZ$1, 0))</f>
        <v/>
      </c>
      <c r="B206">
        <f>INDEX(resultados!$A$2:$ZZ$421, 200, MATCH($B$2, resultados!$A$1:$ZZ$1, 0))</f>
        <v/>
      </c>
      <c r="C206">
        <f>INDEX(resultados!$A$2:$ZZ$421, 200, MATCH($B$3, resultados!$A$1:$ZZ$1, 0))</f>
        <v/>
      </c>
    </row>
    <row r="207">
      <c r="A207">
        <f>INDEX(resultados!$A$2:$ZZ$421, 201, MATCH($B$1, resultados!$A$1:$ZZ$1, 0))</f>
        <v/>
      </c>
      <c r="B207">
        <f>INDEX(resultados!$A$2:$ZZ$421, 201, MATCH($B$2, resultados!$A$1:$ZZ$1, 0))</f>
        <v/>
      </c>
      <c r="C207">
        <f>INDEX(resultados!$A$2:$ZZ$421, 201, MATCH($B$3, resultados!$A$1:$ZZ$1, 0))</f>
        <v/>
      </c>
    </row>
    <row r="208">
      <c r="A208">
        <f>INDEX(resultados!$A$2:$ZZ$421, 202, MATCH($B$1, resultados!$A$1:$ZZ$1, 0))</f>
        <v/>
      </c>
      <c r="B208">
        <f>INDEX(resultados!$A$2:$ZZ$421, 202, MATCH($B$2, resultados!$A$1:$ZZ$1, 0))</f>
        <v/>
      </c>
      <c r="C208">
        <f>INDEX(resultados!$A$2:$ZZ$421, 202, MATCH($B$3, resultados!$A$1:$ZZ$1, 0))</f>
        <v/>
      </c>
    </row>
    <row r="209">
      <c r="A209">
        <f>INDEX(resultados!$A$2:$ZZ$421, 203, MATCH($B$1, resultados!$A$1:$ZZ$1, 0))</f>
        <v/>
      </c>
      <c r="B209">
        <f>INDEX(resultados!$A$2:$ZZ$421, 203, MATCH($B$2, resultados!$A$1:$ZZ$1, 0))</f>
        <v/>
      </c>
      <c r="C209">
        <f>INDEX(resultados!$A$2:$ZZ$421, 203, MATCH($B$3, resultados!$A$1:$ZZ$1, 0))</f>
        <v/>
      </c>
    </row>
    <row r="210">
      <c r="A210">
        <f>INDEX(resultados!$A$2:$ZZ$421, 204, MATCH($B$1, resultados!$A$1:$ZZ$1, 0))</f>
        <v/>
      </c>
      <c r="B210">
        <f>INDEX(resultados!$A$2:$ZZ$421, 204, MATCH($B$2, resultados!$A$1:$ZZ$1, 0))</f>
        <v/>
      </c>
      <c r="C210">
        <f>INDEX(resultados!$A$2:$ZZ$421, 204, MATCH($B$3, resultados!$A$1:$ZZ$1, 0))</f>
        <v/>
      </c>
    </row>
    <row r="211">
      <c r="A211">
        <f>INDEX(resultados!$A$2:$ZZ$421, 205, MATCH($B$1, resultados!$A$1:$ZZ$1, 0))</f>
        <v/>
      </c>
      <c r="B211">
        <f>INDEX(resultados!$A$2:$ZZ$421, 205, MATCH($B$2, resultados!$A$1:$ZZ$1, 0))</f>
        <v/>
      </c>
      <c r="C211">
        <f>INDEX(resultados!$A$2:$ZZ$421, 205, MATCH($B$3, resultados!$A$1:$ZZ$1, 0))</f>
        <v/>
      </c>
    </row>
    <row r="212">
      <c r="A212">
        <f>INDEX(resultados!$A$2:$ZZ$421, 206, MATCH($B$1, resultados!$A$1:$ZZ$1, 0))</f>
        <v/>
      </c>
      <c r="B212">
        <f>INDEX(resultados!$A$2:$ZZ$421, 206, MATCH($B$2, resultados!$A$1:$ZZ$1, 0))</f>
        <v/>
      </c>
      <c r="C212">
        <f>INDEX(resultados!$A$2:$ZZ$421, 206, MATCH($B$3, resultados!$A$1:$ZZ$1, 0))</f>
        <v/>
      </c>
    </row>
    <row r="213">
      <c r="A213">
        <f>INDEX(resultados!$A$2:$ZZ$421, 207, MATCH($B$1, resultados!$A$1:$ZZ$1, 0))</f>
        <v/>
      </c>
      <c r="B213">
        <f>INDEX(resultados!$A$2:$ZZ$421, 207, MATCH($B$2, resultados!$A$1:$ZZ$1, 0))</f>
        <v/>
      </c>
      <c r="C213">
        <f>INDEX(resultados!$A$2:$ZZ$421, 207, MATCH($B$3, resultados!$A$1:$ZZ$1, 0))</f>
        <v/>
      </c>
    </row>
    <row r="214">
      <c r="A214">
        <f>INDEX(resultados!$A$2:$ZZ$421, 208, MATCH($B$1, resultados!$A$1:$ZZ$1, 0))</f>
        <v/>
      </c>
      <c r="B214">
        <f>INDEX(resultados!$A$2:$ZZ$421, 208, MATCH($B$2, resultados!$A$1:$ZZ$1, 0))</f>
        <v/>
      </c>
      <c r="C214">
        <f>INDEX(resultados!$A$2:$ZZ$421, 208, MATCH($B$3, resultados!$A$1:$ZZ$1, 0))</f>
        <v/>
      </c>
    </row>
    <row r="215">
      <c r="A215">
        <f>INDEX(resultados!$A$2:$ZZ$421, 209, MATCH($B$1, resultados!$A$1:$ZZ$1, 0))</f>
        <v/>
      </c>
      <c r="B215">
        <f>INDEX(resultados!$A$2:$ZZ$421, 209, MATCH($B$2, resultados!$A$1:$ZZ$1, 0))</f>
        <v/>
      </c>
      <c r="C215">
        <f>INDEX(resultados!$A$2:$ZZ$421, 209, MATCH($B$3, resultados!$A$1:$ZZ$1, 0))</f>
        <v/>
      </c>
    </row>
    <row r="216">
      <c r="A216">
        <f>INDEX(resultados!$A$2:$ZZ$421, 210, MATCH($B$1, resultados!$A$1:$ZZ$1, 0))</f>
        <v/>
      </c>
      <c r="B216">
        <f>INDEX(resultados!$A$2:$ZZ$421, 210, MATCH($B$2, resultados!$A$1:$ZZ$1, 0))</f>
        <v/>
      </c>
      <c r="C216">
        <f>INDEX(resultados!$A$2:$ZZ$421, 210, MATCH($B$3, resultados!$A$1:$ZZ$1, 0))</f>
        <v/>
      </c>
    </row>
    <row r="217">
      <c r="A217">
        <f>INDEX(resultados!$A$2:$ZZ$421, 211, MATCH($B$1, resultados!$A$1:$ZZ$1, 0))</f>
        <v/>
      </c>
      <c r="B217">
        <f>INDEX(resultados!$A$2:$ZZ$421, 211, MATCH($B$2, resultados!$A$1:$ZZ$1, 0))</f>
        <v/>
      </c>
      <c r="C217">
        <f>INDEX(resultados!$A$2:$ZZ$421, 211, MATCH($B$3, resultados!$A$1:$ZZ$1, 0))</f>
        <v/>
      </c>
    </row>
    <row r="218">
      <c r="A218">
        <f>INDEX(resultados!$A$2:$ZZ$421, 212, MATCH($B$1, resultados!$A$1:$ZZ$1, 0))</f>
        <v/>
      </c>
      <c r="B218">
        <f>INDEX(resultados!$A$2:$ZZ$421, 212, MATCH($B$2, resultados!$A$1:$ZZ$1, 0))</f>
        <v/>
      </c>
      <c r="C218">
        <f>INDEX(resultados!$A$2:$ZZ$421, 212, MATCH($B$3, resultados!$A$1:$ZZ$1, 0))</f>
        <v/>
      </c>
    </row>
    <row r="219">
      <c r="A219">
        <f>INDEX(resultados!$A$2:$ZZ$421, 213, MATCH($B$1, resultados!$A$1:$ZZ$1, 0))</f>
        <v/>
      </c>
      <c r="B219">
        <f>INDEX(resultados!$A$2:$ZZ$421, 213, MATCH($B$2, resultados!$A$1:$ZZ$1, 0))</f>
        <v/>
      </c>
      <c r="C219">
        <f>INDEX(resultados!$A$2:$ZZ$421, 213, MATCH($B$3, resultados!$A$1:$ZZ$1, 0))</f>
        <v/>
      </c>
    </row>
    <row r="220">
      <c r="A220">
        <f>INDEX(resultados!$A$2:$ZZ$421, 214, MATCH($B$1, resultados!$A$1:$ZZ$1, 0))</f>
        <v/>
      </c>
      <c r="B220">
        <f>INDEX(resultados!$A$2:$ZZ$421, 214, MATCH($B$2, resultados!$A$1:$ZZ$1, 0))</f>
        <v/>
      </c>
      <c r="C220">
        <f>INDEX(resultados!$A$2:$ZZ$421, 214, MATCH($B$3, resultados!$A$1:$ZZ$1, 0))</f>
        <v/>
      </c>
    </row>
    <row r="221">
      <c r="A221">
        <f>INDEX(resultados!$A$2:$ZZ$421, 215, MATCH($B$1, resultados!$A$1:$ZZ$1, 0))</f>
        <v/>
      </c>
      <c r="B221">
        <f>INDEX(resultados!$A$2:$ZZ$421, 215, MATCH($B$2, resultados!$A$1:$ZZ$1, 0))</f>
        <v/>
      </c>
      <c r="C221">
        <f>INDEX(resultados!$A$2:$ZZ$421, 215, MATCH($B$3, resultados!$A$1:$ZZ$1, 0))</f>
        <v/>
      </c>
    </row>
    <row r="222">
      <c r="A222">
        <f>INDEX(resultados!$A$2:$ZZ$421, 216, MATCH($B$1, resultados!$A$1:$ZZ$1, 0))</f>
        <v/>
      </c>
      <c r="B222">
        <f>INDEX(resultados!$A$2:$ZZ$421, 216, MATCH($B$2, resultados!$A$1:$ZZ$1, 0))</f>
        <v/>
      </c>
      <c r="C222">
        <f>INDEX(resultados!$A$2:$ZZ$421, 216, MATCH($B$3, resultados!$A$1:$ZZ$1, 0))</f>
        <v/>
      </c>
    </row>
    <row r="223">
      <c r="A223">
        <f>INDEX(resultados!$A$2:$ZZ$421, 217, MATCH($B$1, resultados!$A$1:$ZZ$1, 0))</f>
        <v/>
      </c>
      <c r="B223">
        <f>INDEX(resultados!$A$2:$ZZ$421, 217, MATCH($B$2, resultados!$A$1:$ZZ$1, 0))</f>
        <v/>
      </c>
      <c r="C223">
        <f>INDEX(resultados!$A$2:$ZZ$421, 217, MATCH($B$3, resultados!$A$1:$ZZ$1, 0))</f>
        <v/>
      </c>
    </row>
    <row r="224">
      <c r="A224">
        <f>INDEX(resultados!$A$2:$ZZ$421, 218, MATCH($B$1, resultados!$A$1:$ZZ$1, 0))</f>
        <v/>
      </c>
      <c r="B224">
        <f>INDEX(resultados!$A$2:$ZZ$421, 218, MATCH($B$2, resultados!$A$1:$ZZ$1, 0))</f>
        <v/>
      </c>
      <c r="C224">
        <f>INDEX(resultados!$A$2:$ZZ$421, 218, MATCH($B$3, resultados!$A$1:$ZZ$1, 0))</f>
        <v/>
      </c>
    </row>
    <row r="225">
      <c r="A225">
        <f>INDEX(resultados!$A$2:$ZZ$421, 219, MATCH($B$1, resultados!$A$1:$ZZ$1, 0))</f>
        <v/>
      </c>
      <c r="B225">
        <f>INDEX(resultados!$A$2:$ZZ$421, 219, MATCH($B$2, resultados!$A$1:$ZZ$1, 0))</f>
        <v/>
      </c>
      <c r="C225">
        <f>INDEX(resultados!$A$2:$ZZ$421, 219, MATCH($B$3, resultados!$A$1:$ZZ$1, 0))</f>
        <v/>
      </c>
    </row>
    <row r="226">
      <c r="A226">
        <f>INDEX(resultados!$A$2:$ZZ$421, 220, MATCH($B$1, resultados!$A$1:$ZZ$1, 0))</f>
        <v/>
      </c>
      <c r="B226">
        <f>INDEX(resultados!$A$2:$ZZ$421, 220, MATCH($B$2, resultados!$A$1:$ZZ$1, 0))</f>
        <v/>
      </c>
      <c r="C226">
        <f>INDEX(resultados!$A$2:$ZZ$421, 220, MATCH($B$3, resultados!$A$1:$ZZ$1, 0))</f>
        <v/>
      </c>
    </row>
    <row r="227">
      <c r="A227">
        <f>INDEX(resultados!$A$2:$ZZ$421, 221, MATCH($B$1, resultados!$A$1:$ZZ$1, 0))</f>
        <v/>
      </c>
      <c r="B227">
        <f>INDEX(resultados!$A$2:$ZZ$421, 221, MATCH($B$2, resultados!$A$1:$ZZ$1, 0))</f>
        <v/>
      </c>
      <c r="C227">
        <f>INDEX(resultados!$A$2:$ZZ$421, 221, MATCH($B$3, resultados!$A$1:$ZZ$1, 0))</f>
        <v/>
      </c>
    </row>
    <row r="228">
      <c r="A228">
        <f>INDEX(resultados!$A$2:$ZZ$421, 222, MATCH($B$1, resultados!$A$1:$ZZ$1, 0))</f>
        <v/>
      </c>
      <c r="B228">
        <f>INDEX(resultados!$A$2:$ZZ$421, 222, MATCH($B$2, resultados!$A$1:$ZZ$1, 0))</f>
        <v/>
      </c>
      <c r="C228">
        <f>INDEX(resultados!$A$2:$ZZ$421, 222, MATCH($B$3, resultados!$A$1:$ZZ$1, 0))</f>
        <v/>
      </c>
    </row>
    <row r="229">
      <c r="A229">
        <f>INDEX(resultados!$A$2:$ZZ$421, 223, MATCH($B$1, resultados!$A$1:$ZZ$1, 0))</f>
        <v/>
      </c>
      <c r="B229">
        <f>INDEX(resultados!$A$2:$ZZ$421, 223, MATCH($B$2, resultados!$A$1:$ZZ$1, 0))</f>
        <v/>
      </c>
      <c r="C229">
        <f>INDEX(resultados!$A$2:$ZZ$421, 223, MATCH($B$3, resultados!$A$1:$ZZ$1, 0))</f>
        <v/>
      </c>
    </row>
    <row r="230">
      <c r="A230">
        <f>INDEX(resultados!$A$2:$ZZ$421, 224, MATCH($B$1, resultados!$A$1:$ZZ$1, 0))</f>
        <v/>
      </c>
      <c r="B230">
        <f>INDEX(resultados!$A$2:$ZZ$421, 224, MATCH($B$2, resultados!$A$1:$ZZ$1, 0))</f>
        <v/>
      </c>
      <c r="C230">
        <f>INDEX(resultados!$A$2:$ZZ$421, 224, MATCH($B$3, resultados!$A$1:$ZZ$1, 0))</f>
        <v/>
      </c>
    </row>
    <row r="231">
      <c r="A231">
        <f>INDEX(resultados!$A$2:$ZZ$421, 225, MATCH($B$1, resultados!$A$1:$ZZ$1, 0))</f>
        <v/>
      </c>
      <c r="B231">
        <f>INDEX(resultados!$A$2:$ZZ$421, 225, MATCH($B$2, resultados!$A$1:$ZZ$1, 0))</f>
        <v/>
      </c>
      <c r="C231">
        <f>INDEX(resultados!$A$2:$ZZ$421, 225, MATCH($B$3, resultados!$A$1:$ZZ$1, 0))</f>
        <v/>
      </c>
    </row>
    <row r="232">
      <c r="A232">
        <f>INDEX(resultados!$A$2:$ZZ$421, 226, MATCH($B$1, resultados!$A$1:$ZZ$1, 0))</f>
        <v/>
      </c>
      <c r="B232">
        <f>INDEX(resultados!$A$2:$ZZ$421, 226, MATCH($B$2, resultados!$A$1:$ZZ$1, 0))</f>
        <v/>
      </c>
      <c r="C232">
        <f>INDEX(resultados!$A$2:$ZZ$421, 226, MATCH($B$3, resultados!$A$1:$ZZ$1, 0))</f>
        <v/>
      </c>
    </row>
    <row r="233">
      <c r="A233">
        <f>INDEX(resultados!$A$2:$ZZ$421, 227, MATCH($B$1, resultados!$A$1:$ZZ$1, 0))</f>
        <v/>
      </c>
      <c r="B233">
        <f>INDEX(resultados!$A$2:$ZZ$421, 227, MATCH($B$2, resultados!$A$1:$ZZ$1, 0))</f>
        <v/>
      </c>
      <c r="C233">
        <f>INDEX(resultados!$A$2:$ZZ$421, 227, MATCH($B$3, resultados!$A$1:$ZZ$1, 0))</f>
        <v/>
      </c>
    </row>
    <row r="234">
      <c r="A234">
        <f>INDEX(resultados!$A$2:$ZZ$421, 228, MATCH($B$1, resultados!$A$1:$ZZ$1, 0))</f>
        <v/>
      </c>
      <c r="B234">
        <f>INDEX(resultados!$A$2:$ZZ$421, 228, MATCH($B$2, resultados!$A$1:$ZZ$1, 0))</f>
        <v/>
      </c>
      <c r="C234">
        <f>INDEX(resultados!$A$2:$ZZ$421, 228, MATCH($B$3, resultados!$A$1:$ZZ$1, 0))</f>
        <v/>
      </c>
    </row>
    <row r="235">
      <c r="A235">
        <f>INDEX(resultados!$A$2:$ZZ$421, 229, MATCH($B$1, resultados!$A$1:$ZZ$1, 0))</f>
        <v/>
      </c>
      <c r="B235">
        <f>INDEX(resultados!$A$2:$ZZ$421, 229, MATCH($B$2, resultados!$A$1:$ZZ$1, 0))</f>
        <v/>
      </c>
      <c r="C235">
        <f>INDEX(resultados!$A$2:$ZZ$421, 229, MATCH($B$3, resultados!$A$1:$ZZ$1, 0))</f>
        <v/>
      </c>
    </row>
    <row r="236">
      <c r="A236">
        <f>INDEX(resultados!$A$2:$ZZ$421, 230, MATCH($B$1, resultados!$A$1:$ZZ$1, 0))</f>
        <v/>
      </c>
      <c r="B236">
        <f>INDEX(resultados!$A$2:$ZZ$421, 230, MATCH($B$2, resultados!$A$1:$ZZ$1, 0))</f>
        <v/>
      </c>
      <c r="C236">
        <f>INDEX(resultados!$A$2:$ZZ$421, 230, MATCH($B$3, resultados!$A$1:$ZZ$1, 0))</f>
        <v/>
      </c>
    </row>
    <row r="237">
      <c r="A237">
        <f>INDEX(resultados!$A$2:$ZZ$421, 231, MATCH($B$1, resultados!$A$1:$ZZ$1, 0))</f>
        <v/>
      </c>
      <c r="B237">
        <f>INDEX(resultados!$A$2:$ZZ$421, 231, MATCH($B$2, resultados!$A$1:$ZZ$1, 0))</f>
        <v/>
      </c>
      <c r="C237">
        <f>INDEX(resultados!$A$2:$ZZ$421, 231, MATCH($B$3, resultados!$A$1:$ZZ$1, 0))</f>
        <v/>
      </c>
    </row>
    <row r="238">
      <c r="A238">
        <f>INDEX(resultados!$A$2:$ZZ$421, 232, MATCH($B$1, resultados!$A$1:$ZZ$1, 0))</f>
        <v/>
      </c>
      <c r="B238">
        <f>INDEX(resultados!$A$2:$ZZ$421, 232, MATCH($B$2, resultados!$A$1:$ZZ$1, 0))</f>
        <v/>
      </c>
      <c r="C238">
        <f>INDEX(resultados!$A$2:$ZZ$421, 232, MATCH($B$3, resultados!$A$1:$ZZ$1, 0))</f>
        <v/>
      </c>
    </row>
    <row r="239">
      <c r="A239">
        <f>INDEX(resultados!$A$2:$ZZ$421, 233, MATCH($B$1, resultados!$A$1:$ZZ$1, 0))</f>
        <v/>
      </c>
      <c r="B239">
        <f>INDEX(resultados!$A$2:$ZZ$421, 233, MATCH($B$2, resultados!$A$1:$ZZ$1, 0))</f>
        <v/>
      </c>
      <c r="C239">
        <f>INDEX(resultados!$A$2:$ZZ$421, 233, MATCH($B$3, resultados!$A$1:$ZZ$1, 0))</f>
        <v/>
      </c>
    </row>
    <row r="240">
      <c r="A240">
        <f>INDEX(resultados!$A$2:$ZZ$421, 234, MATCH($B$1, resultados!$A$1:$ZZ$1, 0))</f>
        <v/>
      </c>
      <c r="B240">
        <f>INDEX(resultados!$A$2:$ZZ$421, 234, MATCH($B$2, resultados!$A$1:$ZZ$1, 0))</f>
        <v/>
      </c>
      <c r="C240">
        <f>INDEX(resultados!$A$2:$ZZ$421, 234, MATCH($B$3, resultados!$A$1:$ZZ$1, 0))</f>
        <v/>
      </c>
    </row>
    <row r="241">
      <c r="A241">
        <f>INDEX(resultados!$A$2:$ZZ$421, 235, MATCH($B$1, resultados!$A$1:$ZZ$1, 0))</f>
        <v/>
      </c>
      <c r="B241">
        <f>INDEX(resultados!$A$2:$ZZ$421, 235, MATCH($B$2, resultados!$A$1:$ZZ$1, 0))</f>
        <v/>
      </c>
      <c r="C241">
        <f>INDEX(resultados!$A$2:$ZZ$421, 235, MATCH($B$3, resultados!$A$1:$ZZ$1, 0))</f>
        <v/>
      </c>
    </row>
    <row r="242">
      <c r="A242">
        <f>INDEX(resultados!$A$2:$ZZ$421, 236, MATCH($B$1, resultados!$A$1:$ZZ$1, 0))</f>
        <v/>
      </c>
      <c r="B242">
        <f>INDEX(resultados!$A$2:$ZZ$421, 236, MATCH($B$2, resultados!$A$1:$ZZ$1, 0))</f>
        <v/>
      </c>
      <c r="C242">
        <f>INDEX(resultados!$A$2:$ZZ$421, 236, MATCH($B$3, resultados!$A$1:$ZZ$1, 0))</f>
        <v/>
      </c>
    </row>
    <row r="243">
      <c r="A243">
        <f>INDEX(resultados!$A$2:$ZZ$421, 237, MATCH($B$1, resultados!$A$1:$ZZ$1, 0))</f>
        <v/>
      </c>
      <c r="B243">
        <f>INDEX(resultados!$A$2:$ZZ$421, 237, MATCH($B$2, resultados!$A$1:$ZZ$1, 0))</f>
        <v/>
      </c>
      <c r="C243">
        <f>INDEX(resultados!$A$2:$ZZ$421, 237, MATCH($B$3, resultados!$A$1:$ZZ$1, 0))</f>
        <v/>
      </c>
    </row>
    <row r="244">
      <c r="A244">
        <f>INDEX(resultados!$A$2:$ZZ$421, 238, MATCH($B$1, resultados!$A$1:$ZZ$1, 0))</f>
        <v/>
      </c>
      <c r="B244">
        <f>INDEX(resultados!$A$2:$ZZ$421, 238, MATCH($B$2, resultados!$A$1:$ZZ$1, 0))</f>
        <v/>
      </c>
      <c r="C244">
        <f>INDEX(resultados!$A$2:$ZZ$421, 238, MATCH($B$3, resultados!$A$1:$ZZ$1, 0))</f>
        <v/>
      </c>
    </row>
    <row r="245">
      <c r="A245">
        <f>INDEX(resultados!$A$2:$ZZ$421, 239, MATCH($B$1, resultados!$A$1:$ZZ$1, 0))</f>
        <v/>
      </c>
      <c r="B245">
        <f>INDEX(resultados!$A$2:$ZZ$421, 239, MATCH($B$2, resultados!$A$1:$ZZ$1, 0))</f>
        <v/>
      </c>
      <c r="C245">
        <f>INDEX(resultados!$A$2:$ZZ$421, 239, MATCH($B$3, resultados!$A$1:$ZZ$1, 0))</f>
        <v/>
      </c>
    </row>
    <row r="246">
      <c r="A246">
        <f>INDEX(resultados!$A$2:$ZZ$421, 240, MATCH($B$1, resultados!$A$1:$ZZ$1, 0))</f>
        <v/>
      </c>
      <c r="B246">
        <f>INDEX(resultados!$A$2:$ZZ$421, 240, MATCH($B$2, resultados!$A$1:$ZZ$1, 0))</f>
        <v/>
      </c>
      <c r="C246">
        <f>INDEX(resultados!$A$2:$ZZ$421, 240, MATCH($B$3, resultados!$A$1:$ZZ$1, 0))</f>
        <v/>
      </c>
    </row>
    <row r="247">
      <c r="A247">
        <f>INDEX(resultados!$A$2:$ZZ$421, 241, MATCH($B$1, resultados!$A$1:$ZZ$1, 0))</f>
        <v/>
      </c>
      <c r="B247">
        <f>INDEX(resultados!$A$2:$ZZ$421, 241, MATCH($B$2, resultados!$A$1:$ZZ$1, 0))</f>
        <v/>
      </c>
      <c r="C247">
        <f>INDEX(resultados!$A$2:$ZZ$421, 241, MATCH($B$3, resultados!$A$1:$ZZ$1, 0))</f>
        <v/>
      </c>
    </row>
    <row r="248">
      <c r="A248">
        <f>INDEX(resultados!$A$2:$ZZ$421, 242, MATCH($B$1, resultados!$A$1:$ZZ$1, 0))</f>
        <v/>
      </c>
      <c r="B248">
        <f>INDEX(resultados!$A$2:$ZZ$421, 242, MATCH($B$2, resultados!$A$1:$ZZ$1, 0))</f>
        <v/>
      </c>
      <c r="C248">
        <f>INDEX(resultados!$A$2:$ZZ$421, 242, MATCH($B$3, resultados!$A$1:$ZZ$1, 0))</f>
        <v/>
      </c>
    </row>
    <row r="249">
      <c r="A249">
        <f>INDEX(resultados!$A$2:$ZZ$421, 243, MATCH($B$1, resultados!$A$1:$ZZ$1, 0))</f>
        <v/>
      </c>
      <c r="B249">
        <f>INDEX(resultados!$A$2:$ZZ$421, 243, MATCH($B$2, resultados!$A$1:$ZZ$1, 0))</f>
        <v/>
      </c>
      <c r="C249">
        <f>INDEX(resultados!$A$2:$ZZ$421, 243, MATCH($B$3, resultados!$A$1:$ZZ$1, 0))</f>
        <v/>
      </c>
    </row>
    <row r="250">
      <c r="A250">
        <f>INDEX(resultados!$A$2:$ZZ$421, 244, MATCH($B$1, resultados!$A$1:$ZZ$1, 0))</f>
        <v/>
      </c>
      <c r="B250">
        <f>INDEX(resultados!$A$2:$ZZ$421, 244, MATCH($B$2, resultados!$A$1:$ZZ$1, 0))</f>
        <v/>
      </c>
      <c r="C250">
        <f>INDEX(resultados!$A$2:$ZZ$421, 244, MATCH($B$3, resultados!$A$1:$ZZ$1, 0))</f>
        <v/>
      </c>
    </row>
    <row r="251">
      <c r="A251">
        <f>INDEX(resultados!$A$2:$ZZ$421, 245, MATCH($B$1, resultados!$A$1:$ZZ$1, 0))</f>
        <v/>
      </c>
      <c r="B251">
        <f>INDEX(resultados!$A$2:$ZZ$421, 245, MATCH($B$2, resultados!$A$1:$ZZ$1, 0))</f>
        <v/>
      </c>
      <c r="C251">
        <f>INDEX(resultados!$A$2:$ZZ$421, 245, MATCH($B$3, resultados!$A$1:$ZZ$1, 0))</f>
        <v/>
      </c>
    </row>
    <row r="252">
      <c r="A252">
        <f>INDEX(resultados!$A$2:$ZZ$421, 246, MATCH($B$1, resultados!$A$1:$ZZ$1, 0))</f>
        <v/>
      </c>
      <c r="B252">
        <f>INDEX(resultados!$A$2:$ZZ$421, 246, MATCH($B$2, resultados!$A$1:$ZZ$1, 0))</f>
        <v/>
      </c>
      <c r="C252">
        <f>INDEX(resultados!$A$2:$ZZ$421, 246, MATCH($B$3, resultados!$A$1:$ZZ$1, 0))</f>
        <v/>
      </c>
    </row>
    <row r="253">
      <c r="A253">
        <f>INDEX(resultados!$A$2:$ZZ$421, 247, MATCH($B$1, resultados!$A$1:$ZZ$1, 0))</f>
        <v/>
      </c>
      <c r="B253">
        <f>INDEX(resultados!$A$2:$ZZ$421, 247, MATCH($B$2, resultados!$A$1:$ZZ$1, 0))</f>
        <v/>
      </c>
      <c r="C253">
        <f>INDEX(resultados!$A$2:$ZZ$421, 247, MATCH($B$3, resultados!$A$1:$ZZ$1, 0))</f>
        <v/>
      </c>
    </row>
    <row r="254">
      <c r="A254">
        <f>INDEX(resultados!$A$2:$ZZ$421, 248, MATCH($B$1, resultados!$A$1:$ZZ$1, 0))</f>
        <v/>
      </c>
      <c r="B254">
        <f>INDEX(resultados!$A$2:$ZZ$421, 248, MATCH($B$2, resultados!$A$1:$ZZ$1, 0))</f>
        <v/>
      </c>
      <c r="C254">
        <f>INDEX(resultados!$A$2:$ZZ$421, 248, MATCH($B$3, resultados!$A$1:$ZZ$1, 0))</f>
        <v/>
      </c>
    </row>
    <row r="255">
      <c r="A255">
        <f>INDEX(resultados!$A$2:$ZZ$421, 249, MATCH($B$1, resultados!$A$1:$ZZ$1, 0))</f>
        <v/>
      </c>
      <c r="B255">
        <f>INDEX(resultados!$A$2:$ZZ$421, 249, MATCH($B$2, resultados!$A$1:$ZZ$1, 0))</f>
        <v/>
      </c>
      <c r="C255">
        <f>INDEX(resultados!$A$2:$ZZ$421, 249, MATCH($B$3, resultados!$A$1:$ZZ$1, 0))</f>
        <v/>
      </c>
    </row>
    <row r="256">
      <c r="A256">
        <f>INDEX(resultados!$A$2:$ZZ$421, 250, MATCH($B$1, resultados!$A$1:$ZZ$1, 0))</f>
        <v/>
      </c>
      <c r="B256">
        <f>INDEX(resultados!$A$2:$ZZ$421, 250, MATCH($B$2, resultados!$A$1:$ZZ$1, 0))</f>
        <v/>
      </c>
      <c r="C256">
        <f>INDEX(resultados!$A$2:$ZZ$421, 250, MATCH($B$3, resultados!$A$1:$ZZ$1, 0))</f>
        <v/>
      </c>
    </row>
    <row r="257">
      <c r="A257">
        <f>INDEX(resultados!$A$2:$ZZ$421, 251, MATCH($B$1, resultados!$A$1:$ZZ$1, 0))</f>
        <v/>
      </c>
      <c r="B257">
        <f>INDEX(resultados!$A$2:$ZZ$421, 251, MATCH($B$2, resultados!$A$1:$ZZ$1, 0))</f>
        <v/>
      </c>
      <c r="C257">
        <f>INDEX(resultados!$A$2:$ZZ$421, 251, MATCH($B$3, resultados!$A$1:$ZZ$1, 0))</f>
        <v/>
      </c>
    </row>
    <row r="258">
      <c r="A258">
        <f>INDEX(resultados!$A$2:$ZZ$421, 252, MATCH($B$1, resultados!$A$1:$ZZ$1, 0))</f>
        <v/>
      </c>
      <c r="B258">
        <f>INDEX(resultados!$A$2:$ZZ$421, 252, MATCH($B$2, resultados!$A$1:$ZZ$1, 0))</f>
        <v/>
      </c>
      <c r="C258">
        <f>INDEX(resultados!$A$2:$ZZ$421, 252, MATCH($B$3, resultados!$A$1:$ZZ$1, 0))</f>
        <v/>
      </c>
    </row>
    <row r="259">
      <c r="A259">
        <f>INDEX(resultados!$A$2:$ZZ$421, 253, MATCH($B$1, resultados!$A$1:$ZZ$1, 0))</f>
        <v/>
      </c>
      <c r="B259">
        <f>INDEX(resultados!$A$2:$ZZ$421, 253, MATCH($B$2, resultados!$A$1:$ZZ$1, 0))</f>
        <v/>
      </c>
      <c r="C259">
        <f>INDEX(resultados!$A$2:$ZZ$421, 253, MATCH($B$3, resultados!$A$1:$ZZ$1, 0))</f>
        <v/>
      </c>
    </row>
    <row r="260">
      <c r="A260">
        <f>INDEX(resultados!$A$2:$ZZ$421, 254, MATCH($B$1, resultados!$A$1:$ZZ$1, 0))</f>
        <v/>
      </c>
      <c r="B260">
        <f>INDEX(resultados!$A$2:$ZZ$421, 254, MATCH($B$2, resultados!$A$1:$ZZ$1, 0))</f>
        <v/>
      </c>
      <c r="C260">
        <f>INDEX(resultados!$A$2:$ZZ$421, 254, MATCH($B$3, resultados!$A$1:$ZZ$1, 0))</f>
        <v/>
      </c>
    </row>
    <row r="261">
      <c r="A261">
        <f>INDEX(resultados!$A$2:$ZZ$421, 255, MATCH($B$1, resultados!$A$1:$ZZ$1, 0))</f>
        <v/>
      </c>
      <c r="B261">
        <f>INDEX(resultados!$A$2:$ZZ$421, 255, MATCH($B$2, resultados!$A$1:$ZZ$1, 0))</f>
        <v/>
      </c>
      <c r="C261">
        <f>INDEX(resultados!$A$2:$ZZ$421, 255, MATCH($B$3, resultados!$A$1:$ZZ$1, 0))</f>
        <v/>
      </c>
    </row>
    <row r="262">
      <c r="A262">
        <f>INDEX(resultados!$A$2:$ZZ$421, 256, MATCH($B$1, resultados!$A$1:$ZZ$1, 0))</f>
        <v/>
      </c>
      <c r="B262">
        <f>INDEX(resultados!$A$2:$ZZ$421, 256, MATCH($B$2, resultados!$A$1:$ZZ$1, 0))</f>
        <v/>
      </c>
      <c r="C262">
        <f>INDEX(resultados!$A$2:$ZZ$421, 256, MATCH($B$3, resultados!$A$1:$ZZ$1, 0))</f>
        <v/>
      </c>
    </row>
    <row r="263">
      <c r="A263">
        <f>INDEX(resultados!$A$2:$ZZ$421, 257, MATCH($B$1, resultados!$A$1:$ZZ$1, 0))</f>
        <v/>
      </c>
      <c r="B263">
        <f>INDEX(resultados!$A$2:$ZZ$421, 257, MATCH($B$2, resultados!$A$1:$ZZ$1, 0))</f>
        <v/>
      </c>
      <c r="C263">
        <f>INDEX(resultados!$A$2:$ZZ$421, 257, MATCH($B$3, resultados!$A$1:$ZZ$1, 0))</f>
        <v/>
      </c>
    </row>
    <row r="264">
      <c r="A264">
        <f>INDEX(resultados!$A$2:$ZZ$421, 258, MATCH($B$1, resultados!$A$1:$ZZ$1, 0))</f>
        <v/>
      </c>
      <c r="B264">
        <f>INDEX(resultados!$A$2:$ZZ$421, 258, MATCH($B$2, resultados!$A$1:$ZZ$1, 0))</f>
        <v/>
      </c>
      <c r="C264">
        <f>INDEX(resultados!$A$2:$ZZ$421, 258, MATCH($B$3, resultados!$A$1:$ZZ$1, 0))</f>
        <v/>
      </c>
    </row>
    <row r="265">
      <c r="A265">
        <f>INDEX(resultados!$A$2:$ZZ$421, 259, MATCH($B$1, resultados!$A$1:$ZZ$1, 0))</f>
        <v/>
      </c>
      <c r="B265">
        <f>INDEX(resultados!$A$2:$ZZ$421, 259, MATCH($B$2, resultados!$A$1:$ZZ$1, 0))</f>
        <v/>
      </c>
      <c r="C265">
        <f>INDEX(resultados!$A$2:$ZZ$421, 259, MATCH($B$3, resultados!$A$1:$ZZ$1, 0))</f>
        <v/>
      </c>
    </row>
    <row r="266">
      <c r="A266">
        <f>INDEX(resultados!$A$2:$ZZ$421, 260, MATCH($B$1, resultados!$A$1:$ZZ$1, 0))</f>
        <v/>
      </c>
      <c r="B266">
        <f>INDEX(resultados!$A$2:$ZZ$421, 260, MATCH($B$2, resultados!$A$1:$ZZ$1, 0))</f>
        <v/>
      </c>
      <c r="C266">
        <f>INDEX(resultados!$A$2:$ZZ$421, 260, MATCH($B$3, resultados!$A$1:$ZZ$1, 0))</f>
        <v/>
      </c>
    </row>
    <row r="267">
      <c r="A267">
        <f>INDEX(resultados!$A$2:$ZZ$421, 261, MATCH($B$1, resultados!$A$1:$ZZ$1, 0))</f>
        <v/>
      </c>
      <c r="B267">
        <f>INDEX(resultados!$A$2:$ZZ$421, 261, MATCH($B$2, resultados!$A$1:$ZZ$1, 0))</f>
        <v/>
      </c>
      <c r="C267">
        <f>INDEX(resultados!$A$2:$ZZ$421, 261, MATCH($B$3, resultados!$A$1:$ZZ$1, 0))</f>
        <v/>
      </c>
    </row>
    <row r="268">
      <c r="A268">
        <f>INDEX(resultados!$A$2:$ZZ$421, 262, MATCH($B$1, resultados!$A$1:$ZZ$1, 0))</f>
        <v/>
      </c>
      <c r="B268">
        <f>INDEX(resultados!$A$2:$ZZ$421, 262, MATCH($B$2, resultados!$A$1:$ZZ$1, 0))</f>
        <v/>
      </c>
      <c r="C268">
        <f>INDEX(resultados!$A$2:$ZZ$421, 262, MATCH($B$3, resultados!$A$1:$ZZ$1, 0))</f>
        <v/>
      </c>
    </row>
    <row r="269">
      <c r="A269">
        <f>INDEX(resultados!$A$2:$ZZ$421, 263, MATCH($B$1, resultados!$A$1:$ZZ$1, 0))</f>
        <v/>
      </c>
      <c r="B269">
        <f>INDEX(resultados!$A$2:$ZZ$421, 263, MATCH($B$2, resultados!$A$1:$ZZ$1, 0))</f>
        <v/>
      </c>
      <c r="C269">
        <f>INDEX(resultados!$A$2:$ZZ$421, 263, MATCH($B$3, resultados!$A$1:$ZZ$1, 0))</f>
        <v/>
      </c>
    </row>
    <row r="270">
      <c r="A270">
        <f>INDEX(resultados!$A$2:$ZZ$421, 264, MATCH($B$1, resultados!$A$1:$ZZ$1, 0))</f>
        <v/>
      </c>
      <c r="B270">
        <f>INDEX(resultados!$A$2:$ZZ$421, 264, MATCH($B$2, resultados!$A$1:$ZZ$1, 0))</f>
        <v/>
      </c>
      <c r="C270">
        <f>INDEX(resultados!$A$2:$ZZ$421, 264, MATCH($B$3, resultados!$A$1:$ZZ$1, 0))</f>
        <v/>
      </c>
    </row>
    <row r="271">
      <c r="A271">
        <f>INDEX(resultados!$A$2:$ZZ$421, 265, MATCH($B$1, resultados!$A$1:$ZZ$1, 0))</f>
        <v/>
      </c>
      <c r="B271">
        <f>INDEX(resultados!$A$2:$ZZ$421, 265, MATCH($B$2, resultados!$A$1:$ZZ$1, 0))</f>
        <v/>
      </c>
      <c r="C271">
        <f>INDEX(resultados!$A$2:$ZZ$421, 265, MATCH($B$3, resultados!$A$1:$ZZ$1, 0))</f>
        <v/>
      </c>
    </row>
    <row r="272">
      <c r="A272">
        <f>INDEX(resultados!$A$2:$ZZ$421, 266, MATCH($B$1, resultados!$A$1:$ZZ$1, 0))</f>
        <v/>
      </c>
      <c r="B272">
        <f>INDEX(resultados!$A$2:$ZZ$421, 266, MATCH($B$2, resultados!$A$1:$ZZ$1, 0))</f>
        <v/>
      </c>
      <c r="C272">
        <f>INDEX(resultados!$A$2:$ZZ$421, 266, MATCH($B$3, resultados!$A$1:$ZZ$1, 0))</f>
        <v/>
      </c>
    </row>
    <row r="273">
      <c r="A273">
        <f>INDEX(resultados!$A$2:$ZZ$421, 267, MATCH($B$1, resultados!$A$1:$ZZ$1, 0))</f>
        <v/>
      </c>
      <c r="B273">
        <f>INDEX(resultados!$A$2:$ZZ$421, 267, MATCH($B$2, resultados!$A$1:$ZZ$1, 0))</f>
        <v/>
      </c>
      <c r="C273">
        <f>INDEX(resultados!$A$2:$ZZ$421, 267, MATCH($B$3, resultados!$A$1:$ZZ$1, 0))</f>
        <v/>
      </c>
    </row>
    <row r="274">
      <c r="A274">
        <f>INDEX(resultados!$A$2:$ZZ$421, 268, MATCH($B$1, resultados!$A$1:$ZZ$1, 0))</f>
        <v/>
      </c>
      <c r="B274">
        <f>INDEX(resultados!$A$2:$ZZ$421, 268, MATCH($B$2, resultados!$A$1:$ZZ$1, 0))</f>
        <v/>
      </c>
      <c r="C274">
        <f>INDEX(resultados!$A$2:$ZZ$421, 268, MATCH($B$3, resultados!$A$1:$ZZ$1, 0))</f>
        <v/>
      </c>
    </row>
    <row r="275">
      <c r="A275">
        <f>INDEX(resultados!$A$2:$ZZ$421, 269, MATCH($B$1, resultados!$A$1:$ZZ$1, 0))</f>
        <v/>
      </c>
      <c r="B275">
        <f>INDEX(resultados!$A$2:$ZZ$421, 269, MATCH($B$2, resultados!$A$1:$ZZ$1, 0))</f>
        <v/>
      </c>
      <c r="C275">
        <f>INDEX(resultados!$A$2:$ZZ$421, 269, MATCH($B$3, resultados!$A$1:$ZZ$1, 0))</f>
        <v/>
      </c>
    </row>
    <row r="276">
      <c r="A276">
        <f>INDEX(resultados!$A$2:$ZZ$421, 270, MATCH($B$1, resultados!$A$1:$ZZ$1, 0))</f>
        <v/>
      </c>
      <c r="B276">
        <f>INDEX(resultados!$A$2:$ZZ$421, 270, MATCH($B$2, resultados!$A$1:$ZZ$1, 0))</f>
        <v/>
      </c>
      <c r="C276">
        <f>INDEX(resultados!$A$2:$ZZ$421, 270, MATCH($B$3, resultados!$A$1:$ZZ$1, 0))</f>
        <v/>
      </c>
    </row>
    <row r="277">
      <c r="A277">
        <f>INDEX(resultados!$A$2:$ZZ$421, 271, MATCH($B$1, resultados!$A$1:$ZZ$1, 0))</f>
        <v/>
      </c>
      <c r="B277">
        <f>INDEX(resultados!$A$2:$ZZ$421, 271, MATCH($B$2, resultados!$A$1:$ZZ$1, 0))</f>
        <v/>
      </c>
      <c r="C277">
        <f>INDEX(resultados!$A$2:$ZZ$421, 271, MATCH($B$3, resultados!$A$1:$ZZ$1, 0))</f>
        <v/>
      </c>
    </row>
    <row r="278">
      <c r="A278">
        <f>INDEX(resultados!$A$2:$ZZ$421, 272, MATCH($B$1, resultados!$A$1:$ZZ$1, 0))</f>
        <v/>
      </c>
      <c r="B278">
        <f>INDEX(resultados!$A$2:$ZZ$421, 272, MATCH($B$2, resultados!$A$1:$ZZ$1, 0))</f>
        <v/>
      </c>
      <c r="C278">
        <f>INDEX(resultados!$A$2:$ZZ$421, 272, MATCH($B$3, resultados!$A$1:$ZZ$1, 0))</f>
        <v/>
      </c>
    </row>
    <row r="279">
      <c r="A279">
        <f>INDEX(resultados!$A$2:$ZZ$421, 273, MATCH($B$1, resultados!$A$1:$ZZ$1, 0))</f>
        <v/>
      </c>
      <c r="B279">
        <f>INDEX(resultados!$A$2:$ZZ$421, 273, MATCH($B$2, resultados!$A$1:$ZZ$1, 0))</f>
        <v/>
      </c>
      <c r="C279">
        <f>INDEX(resultados!$A$2:$ZZ$421, 273, MATCH($B$3, resultados!$A$1:$ZZ$1, 0))</f>
        <v/>
      </c>
    </row>
    <row r="280">
      <c r="A280">
        <f>INDEX(resultados!$A$2:$ZZ$421, 274, MATCH($B$1, resultados!$A$1:$ZZ$1, 0))</f>
        <v/>
      </c>
      <c r="B280">
        <f>INDEX(resultados!$A$2:$ZZ$421, 274, MATCH($B$2, resultados!$A$1:$ZZ$1, 0))</f>
        <v/>
      </c>
      <c r="C280">
        <f>INDEX(resultados!$A$2:$ZZ$421, 274, MATCH($B$3, resultados!$A$1:$ZZ$1, 0))</f>
        <v/>
      </c>
    </row>
    <row r="281">
      <c r="A281">
        <f>INDEX(resultados!$A$2:$ZZ$421, 275, MATCH($B$1, resultados!$A$1:$ZZ$1, 0))</f>
        <v/>
      </c>
      <c r="B281">
        <f>INDEX(resultados!$A$2:$ZZ$421, 275, MATCH($B$2, resultados!$A$1:$ZZ$1, 0))</f>
        <v/>
      </c>
      <c r="C281">
        <f>INDEX(resultados!$A$2:$ZZ$421, 275, MATCH($B$3, resultados!$A$1:$ZZ$1, 0))</f>
        <v/>
      </c>
    </row>
    <row r="282">
      <c r="A282">
        <f>INDEX(resultados!$A$2:$ZZ$421, 276, MATCH($B$1, resultados!$A$1:$ZZ$1, 0))</f>
        <v/>
      </c>
      <c r="B282">
        <f>INDEX(resultados!$A$2:$ZZ$421, 276, MATCH($B$2, resultados!$A$1:$ZZ$1, 0))</f>
        <v/>
      </c>
      <c r="C282">
        <f>INDEX(resultados!$A$2:$ZZ$421, 276, MATCH($B$3, resultados!$A$1:$ZZ$1, 0))</f>
        <v/>
      </c>
    </row>
    <row r="283">
      <c r="A283">
        <f>INDEX(resultados!$A$2:$ZZ$421, 277, MATCH($B$1, resultados!$A$1:$ZZ$1, 0))</f>
        <v/>
      </c>
      <c r="B283">
        <f>INDEX(resultados!$A$2:$ZZ$421, 277, MATCH($B$2, resultados!$A$1:$ZZ$1, 0))</f>
        <v/>
      </c>
      <c r="C283">
        <f>INDEX(resultados!$A$2:$ZZ$421, 277, MATCH($B$3, resultados!$A$1:$ZZ$1, 0))</f>
        <v/>
      </c>
    </row>
    <row r="284">
      <c r="A284">
        <f>INDEX(resultados!$A$2:$ZZ$421, 278, MATCH($B$1, resultados!$A$1:$ZZ$1, 0))</f>
        <v/>
      </c>
      <c r="B284">
        <f>INDEX(resultados!$A$2:$ZZ$421, 278, MATCH($B$2, resultados!$A$1:$ZZ$1, 0))</f>
        <v/>
      </c>
      <c r="C284">
        <f>INDEX(resultados!$A$2:$ZZ$421, 278, MATCH($B$3, resultados!$A$1:$ZZ$1, 0))</f>
        <v/>
      </c>
    </row>
    <row r="285">
      <c r="A285">
        <f>INDEX(resultados!$A$2:$ZZ$421, 279, MATCH($B$1, resultados!$A$1:$ZZ$1, 0))</f>
        <v/>
      </c>
      <c r="B285">
        <f>INDEX(resultados!$A$2:$ZZ$421, 279, MATCH($B$2, resultados!$A$1:$ZZ$1, 0))</f>
        <v/>
      </c>
      <c r="C285">
        <f>INDEX(resultados!$A$2:$ZZ$421, 279, MATCH($B$3, resultados!$A$1:$ZZ$1, 0))</f>
        <v/>
      </c>
    </row>
    <row r="286">
      <c r="A286">
        <f>INDEX(resultados!$A$2:$ZZ$421, 280, MATCH($B$1, resultados!$A$1:$ZZ$1, 0))</f>
        <v/>
      </c>
      <c r="B286">
        <f>INDEX(resultados!$A$2:$ZZ$421, 280, MATCH($B$2, resultados!$A$1:$ZZ$1, 0))</f>
        <v/>
      </c>
      <c r="C286">
        <f>INDEX(resultados!$A$2:$ZZ$421, 280, MATCH($B$3, resultados!$A$1:$ZZ$1, 0))</f>
        <v/>
      </c>
    </row>
    <row r="287">
      <c r="A287">
        <f>INDEX(resultados!$A$2:$ZZ$421, 281, MATCH($B$1, resultados!$A$1:$ZZ$1, 0))</f>
        <v/>
      </c>
      <c r="B287">
        <f>INDEX(resultados!$A$2:$ZZ$421, 281, MATCH($B$2, resultados!$A$1:$ZZ$1, 0))</f>
        <v/>
      </c>
      <c r="C287">
        <f>INDEX(resultados!$A$2:$ZZ$421, 281, MATCH($B$3, resultados!$A$1:$ZZ$1, 0))</f>
        <v/>
      </c>
    </row>
    <row r="288">
      <c r="A288">
        <f>INDEX(resultados!$A$2:$ZZ$421, 282, MATCH($B$1, resultados!$A$1:$ZZ$1, 0))</f>
        <v/>
      </c>
      <c r="B288">
        <f>INDEX(resultados!$A$2:$ZZ$421, 282, MATCH($B$2, resultados!$A$1:$ZZ$1, 0))</f>
        <v/>
      </c>
      <c r="C288">
        <f>INDEX(resultados!$A$2:$ZZ$421, 282, MATCH($B$3, resultados!$A$1:$ZZ$1, 0))</f>
        <v/>
      </c>
    </row>
    <row r="289">
      <c r="A289">
        <f>INDEX(resultados!$A$2:$ZZ$421, 283, MATCH($B$1, resultados!$A$1:$ZZ$1, 0))</f>
        <v/>
      </c>
      <c r="B289">
        <f>INDEX(resultados!$A$2:$ZZ$421, 283, MATCH($B$2, resultados!$A$1:$ZZ$1, 0))</f>
        <v/>
      </c>
      <c r="C289">
        <f>INDEX(resultados!$A$2:$ZZ$421, 283, MATCH($B$3, resultados!$A$1:$ZZ$1, 0))</f>
        <v/>
      </c>
    </row>
    <row r="290">
      <c r="A290">
        <f>INDEX(resultados!$A$2:$ZZ$421, 284, MATCH($B$1, resultados!$A$1:$ZZ$1, 0))</f>
        <v/>
      </c>
      <c r="B290">
        <f>INDEX(resultados!$A$2:$ZZ$421, 284, MATCH($B$2, resultados!$A$1:$ZZ$1, 0))</f>
        <v/>
      </c>
      <c r="C290">
        <f>INDEX(resultados!$A$2:$ZZ$421, 284, MATCH($B$3, resultados!$A$1:$ZZ$1, 0))</f>
        <v/>
      </c>
    </row>
    <row r="291">
      <c r="A291">
        <f>INDEX(resultados!$A$2:$ZZ$421, 285, MATCH($B$1, resultados!$A$1:$ZZ$1, 0))</f>
        <v/>
      </c>
      <c r="B291">
        <f>INDEX(resultados!$A$2:$ZZ$421, 285, MATCH($B$2, resultados!$A$1:$ZZ$1, 0))</f>
        <v/>
      </c>
      <c r="C291">
        <f>INDEX(resultados!$A$2:$ZZ$421, 285, MATCH($B$3, resultados!$A$1:$ZZ$1, 0))</f>
        <v/>
      </c>
    </row>
    <row r="292">
      <c r="A292">
        <f>INDEX(resultados!$A$2:$ZZ$421, 286, MATCH($B$1, resultados!$A$1:$ZZ$1, 0))</f>
        <v/>
      </c>
      <c r="B292">
        <f>INDEX(resultados!$A$2:$ZZ$421, 286, MATCH($B$2, resultados!$A$1:$ZZ$1, 0))</f>
        <v/>
      </c>
      <c r="C292">
        <f>INDEX(resultados!$A$2:$ZZ$421, 286, MATCH($B$3, resultados!$A$1:$ZZ$1, 0))</f>
        <v/>
      </c>
    </row>
    <row r="293">
      <c r="A293">
        <f>INDEX(resultados!$A$2:$ZZ$421, 287, MATCH($B$1, resultados!$A$1:$ZZ$1, 0))</f>
        <v/>
      </c>
      <c r="B293">
        <f>INDEX(resultados!$A$2:$ZZ$421, 287, MATCH($B$2, resultados!$A$1:$ZZ$1, 0))</f>
        <v/>
      </c>
      <c r="C293">
        <f>INDEX(resultados!$A$2:$ZZ$421, 287, MATCH($B$3, resultados!$A$1:$ZZ$1, 0))</f>
        <v/>
      </c>
    </row>
    <row r="294">
      <c r="A294">
        <f>INDEX(resultados!$A$2:$ZZ$421, 288, MATCH($B$1, resultados!$A$1:$ZZ$1, 0))</f>
        <v/>
      </c>
      <c r="B294">
        <f>INDEX(resultados!$A$2:$ZZ$421, 288, MATCH($B$2, resultados!$A$1:$ZZ$1, 0))</f>
        <v/>
      </c>
      <c r="C294">
        <f>INDEX(resultados!$A$2:$ZZ$421, 288, MATCH($B$3, resultados!$A$1:$ZZ$1, 0))</f>
        <v/>
      </c>
    </row>
    <row r="295">
      <c r="A295">
        <f>INDEX(resultados!$A$2:$ZZ$421, 289, MATCH($B$1, resultados!$A$1:$ZZ$1, 0))</f>
        <v/>
      </c>
      <c r="B295">
        <f>INDEX(resultados!$A$2:$ZZ$421, 289, MATCH($B$2, resultados!$A$1:$ZZ$1, 0))</f>
        <v/>
      </c>
      <c r="C295">
        <f>INDEX(resultados!$A$2:$ZZ$421, 289, MATCH($B$3, resultados!$A$1:$ZZ$1, 0))</f>
        <v/>
      </c>
    </row>
    <row r="296">
      <c r="A296">
        <f>INDEX(resultados!$A$2:$ZZ$421, 290, MATCH($B$1, resultados!$A$1:$ZZ$1, 0))</f>
        <v/>
      </c>
      <c r="B296">
        <f>INDEX(resultados!$A$2:$ZZ$421, 290, MATCH($B$2, resultados!$A$1:$ZZ$1, 0))</f>
        <v/>
      </c>
      <c r="C296">
        <f>INDEX(resultados!$A$2:$ZZ$421, 290, MATCH($B$3, resultados!$A$1:$ZZ$1, 0))</f>
        <v/>
      </c>
    </row>
    <row r="297">
      <c r="A297">
        <f>INDEX(resultados!$A$2:$ZZ$421, 291, MATCH($B$1, resultados!$A$1:$ZZ$1, 0))</f>
        <v/>
      </c>
      <c r="B297">
        <f>INDEX(resultados!$A$2:$ZZ$421, 291, MATCH($B$2, resultados!$A$1:$ZZ$1, 0))</f>
        <v/>
      </c>
      <c r="C297">
        <f>INDEX(resultados!$A$2:$ZZ$421, 291, MATCH($B$3, resultados!$A$1:$ZZ$1, 0))</f>
        <v/>
      </c>
    </row>
    <row r="298">
      <c r="A298">
        <f>INDEX(resultados!$A$2:$ZZ$421, 292, MATCH($B$1, resultados!$A$1:$ZZ$1, 0))</f>
        <v/>
      </c>
      <c r="B298">
        <f>INDEX(resultados!$A$2:$ZZ$421, 292, MATCH($B$2, resultados!$A$1:$ZZ$1, 0))</f>
        <v/>
      </c>
      <c r="C298">
        <f>INDEX(resultados!$A$2:$ZZ$421, 292, MATCH($B$3, resultados!$A$1:$ZZ$1, 0))</f>
        <v/>
      </c>
    </row>
    <row r="299">
      <c r="A299">
        <f>INDEX(resultados!$A$2:$ZZ$421, 293, MATCH($B$1, resultados!$A$1:$ZZ$1, 0))</f>
        <v/>
      </c>
      <c r="B299">
        <f>INDEX(resultados!$A$2:$ZZ$421, 293, MATCH($B$2, resultados!$A$1:$ZZ$1, 0))</f>
        <v/>
      </c>
      <c r="C299">
        <f>INDEX(resultados!$A$2:$ZZ$421, 293, MATCH($B$3, resultados!$A$1:$ZZ$1, 0))</f>
        <v/>
      </c>
    </row>
    <row r="300">
      <c r="A300">
        <f>INDEX(resultados!$A$2:$ZZ$421, 294, MATCH($B$1, resultados!$A$1:$ZZ$1, 0))</f>
        <v/>
      </c>
      <c r="B300">
        <f>INDEX(resultados!$A$2:$ZZ$421, 294, MATCH($B$2, resultados!$A$1:$ZZ$1, 0))</f>
        <v/>
      </c>
      <c r="C300">
        <f>INDEX(resultados!$A$2:$ZZ$421, 294, MATCH($B$3, resultados!$A$1:$ZZ$1, 0))</f>
        <v/>
      </c>
    </row>
    <row r="301">
      <c r="A301">
        <f>INDEX(resultados!$A$2:$ZZ$421, 295, MATCH($B$1, resultados!$A$1:$ZZ$1, 0))</f>
        <v/>
      </c>
      <c r="B301">
        <f>INDEX(resultados!$A$2:$ZZ$421, 295, MATCH($B$2, resultados!$A$1:$ZZ$1, 0))</f>
        <v/>
      </c>
      <c r="C301">
        <f>INDEX(resultados!$A$2:$ZZ$421, 295, MATCH($B$3, resultados!$A$1:$ZZ$1, 0))</f>
        <v/>
      </c>
    </row>
    <row r="302">
      <c r="A302">
        <f>INDEX(resultados!$A$2:$ZZ$421, 296, MATCH($B$1, resultados!$A$1:$ZZ$1, 0))</f>
        <v/>
      </c>
      <c r="B302">
        <f>INDEX(resultados!$A$2:$ZZ$421, 296, MATCH($B$2, resultados!$A$1:$ZZ$1, 0))</f>
        <v/>
      </c>
      <c r="C302">
        <f>INDEX(resultados!$A$2:$ZZ$421, 296, MATCH($B$3, resultados!$A$1:$ZZ$1, 0))</f>
        <v/>
      </c>
    </row>
    <row r="303">
      <c r="A303">
        <f>INDEX(resultados!$A$2:$ZZ$421, 297, MATCH($B$1, resultados!$A$1:$ZZ$1, 0))</f>
        <v/>
      </c>
      <c r="B303">
        <f>INDEX(resultados!$A$2:$ZZ$421, 297, MATCH($B$2, resultados!$A$1:$ZZ$1, 0))</f>
        <v/>
      </c>
      <c r="C303">
        <f>INDEX(resultados!$A$2:$ZZ$421, 297, MATCH($B$3, resultados!$A$1:$ZZ$1, 0))</f>
        <v/>
      </c>
    </row>
    <row r="304">
      <c r="A304">
        <f>INDEX(resultados!$A$2:$ZZ$421, 298, MATCH($B$1, resultados!$A$1:$ZZ$1, 0))</f>
        <v/>
      </c>
      <c r="B304">
        <f>INDEX(resultados!$A$2:$ZZ$421, 298, MATCH($B$2, resultados!$A$1:$ZZ$1, 0))</f>
        <v/>
      </c>
      <c r="C304">
        <f>INDEX(resultados!$A$2:$ZZ$421, 298, MATCH($B$3, resultados!$A$1:$ZZ$1, 0))</f>
        <v/>
      </c>
    </row>
    <row r="305">
      <c r="A305">
        <f>INDEX(resultados!$A$2:$ZZ$421, 299, MATCH($B$1, resultados!$A$1:$ZZ$1, 0))</f>
        <v/>
      </c>
      <c r="B305">
        <f>INDEX(resultados!$A$2:$ZZ$421, 299, MATCH($B$2, resultados!$A$1:$ZZ$1, 0))</f>
        <v/>
      </c>
      <c r="C305">
        <f>INDEX(resultados!$A$2:$ZZ$421, 299, MATCH($B$3, resultados!$A$1:$ZZ$1, 0))</f>
        <v/>
      </c>
    </row>
    <row r="306">
      <c r="A306">
        <f>INDEX(resultados!$A$2:$ZZ$421, 300, MATCH($B$1, resultados!$A$1:$ZZ$1, 0))</f>
        <v/>
      </c>
      <c r="B306">
        <f>INDEX(resultados!$A$2:$ZZ$421, 300, MATCH($B$2, resultados!$A$1:$ZZ$1, 0))</f>
        <v/>
      </c>
      <c r="C306">
        <f>INDEX(resultados!$A$2:$ZZ$421, 300, MATCH($B$3, resultados!$A$1:$ZZ$1, 0))</f>
        <v/>
      </c>
    </row>
    <row r="307">
      <c r="A307">
        <f>INDEX(resultados!$A$2:$ZZ$421, 301, MATCH($B$1, resultados!$A$1:$ZZ$1, 0))</f>
        <v/>
      </c>
      <c r="B307">
        <f>INDEX(resultados!$A$2:$ZZ$421, 301, MATCH($B$2, resultados!$A$1:$ZZ$1, 0))</f>
        <v/>
      </c>
      <c r="C307">
        <f>INDEX(resultados!$A$2:$ZZ$421, 301, MATCH($B$3, resultados!$A$1:$ZZ$1, 0))</f>
        <v/>
      </c>
    </row>
    <row r="308">
      <c r="A308">
        <f>INDEX(resultados!$A$2:$ZZ$421, 302, MATCH($B$1, resultados!$A$1:$ZZ$1, 0))</f>
        <v/>
      </c>
      <c r="B308">
        <f>INDEX(resultados!$A$2:$ZZ$421, 302, MATCH($B$2, resultados!$A$1:$ZZ$1, 0))</f>
        <v/>
      </c>
      <c r="C308">
        <f>INDEX(resultados!$A$2:$ZZ$421, 302, MATCH($B$3, resultados!$A$1:$ZZ$1, 0))</f>
        <v/>
      </c>
    </row>
    <row r="309">
      <c r="A309">
        <f>INDEX(resultados!$A$2:$ZZ$421, 303, MATCH($B$1, resultados!$A$1:$ZZ$1, 0))</f>
        <v/>
      </c>
      <c r="B309">
        <f>INDEX(resultados!$A$2:$ZZ$421, 303, MATCH($B$2, resultados!$A$1:$ZZ$1, 0))</f>
        <v/>
      </c>
      <c r="C309">
        <f>INDEX(resultados!$A$2:$ZZ$421, 303, MATCH($B$3, resultados!$A$1:$ZZ$1, 0))</f>
        <v/>
      </c>
    </row>
    <row r="310">
      <c r="A310">
        <f>INDEX(resultados!$A$2:$ZZ$421, 304, MATCH($B$1, resultados!$A$1:$ZZ$1, 0))</f>
        <v/>
      </c>
      <c r="B310">
        <f>INDEX(resultados!$A$2:$ZZ$421, 304, MATCH($B$2, resultados!$A$1:$ZZ$1, 0))</f>
        <v/>
      </c>
      <c r="C310">
        <f>INDEX(resultados!$A$2:$ZZ$421, 304, MATCH($B$3, resultados!$A$1:$ZZ$1, 0))</f>
        <v/>
      </c>
    </row>
    <row r="311">
      <c r="A311">
        <f>INDEX(resultados!$A$2:$ZZ$421, 305, MATCH($B$1, resultados!$A$1:$ZZ$1, 0))</f>
        <v/>
      </c>
      <c r="B311">
        <f>INDEX(resultados!$A$2:$ZZ$421, 305, MATCH($B$2, resultados!$A$1:$ZZ$1, 0))</f>
        <v/>
      </c>
      <c r="C311">
        <f>INDEX(resultados!$A$2:$ZZ$421, 305, MATCH($B$3, resultados!$A$1:$ZZ$1, 0))</f>
        <v/>
      </c>
    </row>
    <row r="312">
      <c r="A312">
        <f>INDEX(resultados!$A$2:$ZZ$421, 306, MATCH($B$1, resultados!$A$1:$ZZ$1, 0))</f>
        <v/>
      </c>
      <c r="B312">
        <f>INDEX(resultados!$A$2:$ZZ$421, 306, MATCH($B$2, resultados!$A$1:$ZZ$1, 0))</f>
        <v/>
      </c>
      <c r="C312">
        <f>INDEX(resultados!$A$2:$ZZ$421, 306, MATCH($B$3, resultados!$A$1:$ZZ$1, 0))</f>
        <v/>
      </c>
    </row>
    <row r="313">
      <c r="A313">
        <f>INDEX(resultados!$A$2:$ZZ$421, 307, MATCH($B$1, resultados!$A$1:$ZZ$1, 0))</f>
        <v/>
      </c>
      <c r="B313">
        <f>INDEX(resultados!$A$2:$ZZ$421, 307, MATCH($B$2, resultados!$A$1:$ZZ$1, 0))</f>
        <v/>
      </c>
      <c r="C313">
        <f>INDEX(resultados!$A$2:$ZZ$421, 307, MATCH($B$3, resultados!$A$1:$ZZ$1, 0))</f>
        <v/>
      </c>
    </row>
    <row r="314">
      <c r="A314">
        <f>INDEX(resultados!$A$2:$ZZ$421, 308, MATCH($B$1, resultados!$A$1:$ZZ$1, 0))</f>
        <v/>
      </c>
      <c r="B314">
        <f>INDEX(resultados!$A$2:$ZZ$421, 308, MATCH($B$2, resultados!$A$1:$ZZ$1, 0))</f>
        <v/>
      </c>
      <c r="C314">
        <f>INDEX(resultados!$A$2:$ZZ$421, 308, MATCH($B$3, resultados!$A$1:$ZZ$1, 0))</f>
        <v/>
      </c>
    </row>
    <row r="315">
      <c r="A315">
        <f>INDEX(resultados!$A$2:$ZZ$421, 309, MATCH($B$1, resultados!$A$1:$ZZ$1, 0))</f>
        <v/>
      </c>
      <c r="B315">
        <f>INDEX(resultados!$A$2:$ZZ$421, 309, MATCH($B$2, resultados!$A$1:$ZZ$1, 0))</f>
        <v/>
      </c>
      <c r="C315">
        <f>INDEX(resultados!$A$2:$ZZ$421, 309, MATCH($B$3, resultados!$A$1:$ZZ$1, 0))</f>
        <v/>
      </c>
    </row>
    <row r="316">
      <c r="A316">
        <f>INDEX(resultados!$A$2:$ZZ$421, 310, MATCH($B$1, resultados!$A$1:$ZZ$1, 0))</f>
        <v/>
      </c>
      <c r="B316">
        <f>INDEX(resultados!$A$2:$ZZ$421, 310, MATCH($B$2, resultados!$A$1:$ZZ$1, 0))</f>
        <v/>
      </c>
      <c r="C316">
        <f>INDEX(resultados!$A$2:$ZZ$421, 310, MATCH($B$3, resultados!$A$1:$ZZ$1, 0))</f>
        <v/>
      </c>
    </row>
    <row r="317">
      <c r="A317">
        <f>INDEX(resultados!$A$2:$ZZ$421, 311, MATCH($B$1, resultados!$A$1:$ZZ$1, 0))</f>
        <v/>
      </c>
      <c r="B317">
        <f>INDEX(resultados!$A$2:$ZZ$421, 311, MATCH($B$2, resultados!$A$1:$ZZ$1, 0))</f>
        <v/>
      </c>
      <c r="C317">
        <f>INDEX(resultados!$A$2:$ZZ$421, 311, MATCH($B$3, resultados!$A$1:$ZZ$1, 0))</f>
        <v/>
      </c>
    </row>
    <row r="318">
      <c r="A318">
        <f>INDEX(resultados!$A$2:$ZZ$421, 312, MATCH($B$1, resultados!$A$1:$ZZ$1, 0))</f>
        <v/>
      </c>
      <c r="B318">
        <f>INDEX(resultados!$A$2:$ZZ$421, 312, MATCH($B$2, resultados!$A$1:$ZZ$1, 0))</f>
        <v/>
      </c>
      <c r="C318">
        <f>INDEX(resultados!$A$2:$ZZ$421, 312, MATCH($B$3, resultados!$A$1:$ZZ$1, 0))</f>
        <v/>
      </c>
    </row>
    <row r="319">
      <c r="A319">
        <f>INDEX(resultados!$A$2:$ZZ$421, 313, MATCH($B$1, resultados!$A$1:$ZZ$1, 0))</f>
        <v/>
      </c>
      <c r="B319">
        <f>INDEX(resultados!$A$2:$ZZ$421, 313, MATCH($B$2, resultados!$A$1:$ZZ$1, 0))</f>
        <v/>
      </c>
      <c r="C319">
        <f>INDEX(resultados!$A$2:$ZZ$421, 313, MATCH($B$3, resultados!$A$1:$ZZ$1, 0))</f>
        <v/>
      </c>
    </row>
    <row r="320">
      <c r="A320">
        <f>INDEX(resultados!$A$2:$ZZ$421, 314, MATCH($B$1, resultados!$A$1:$ZZ$1, 0))</f>
        <v/>
      </c>
      <c r="B320">
        <f>INDEX(resultados!$A$2:$ZZ$421, 314, MATCH($B$2, resultados!$A$1:$ZZ$1, 0))</f>
        <v/>
      </c>
      <c r="C320">
        <f>INDEX(resultados!$A$2:$ZZ$421, 314, MATCH($B$3, resultados!$A$1:$ZZ$1, 0))</f>
        <v/>
      </c>
    </row>
    <row r="321">
      <c r="A321">
        <f>INDEX(resultados!$A$2:$ZZ$421, 315, MATCH($B$1, resultados!$A$1:$ZZ$1, 0))</f>
        <v/>
      </c>
      <c r="B321">
        <f>INDEX(resultados!$A$2:$ZZ$421, 315, MATCH($B$2, resultados!$A$1:$ZZ$1, 0))</f>
        <v/>
      </c>
      <c r="C321">
        <f>INDEX(resultados!$A$2:$ZZ$421, 315, MATCH($B$3, resultados!$A$1:$ZZ$1, 0))</f>
        <v/>
      </c>
    </row>
    <row r="322">
      <c r="A322">
        <f>INDEX(resultados!$A$2:$ZZ$421, 316, MATCH($B$1, resultados!$A$1:$ZZ$1, 0))</f>
        <v/>
      </c>
      <c r="B322">
        <f>INDEX(resultados!$A$2:$ZZ$421, 316, MATCH($B$2, resultados!$A$1:$ZZ$1, 0))</f>
        <v/>
      </c>
      <c r="C322">
        <f>INDEX(resultados!$A$2:$ZZ$421, 316, MATCH($B$3, resultados!$A$1:$ZZ$1, 0))</f>
        <v/>
      </c>
    </row>
    <row r="323">
      <c r="A323">
        <f>INDEX(resultados!$A$2:$ZZ$421, 317, MATCH($B$1, resultados!$A$1:$ZZ$1, 0))</f>
        <v/>
      </c>
      <c r="B323">
        <f>INDEX(resultados!$A$2:$ZZ$421, 317, MATCH($B$2, resultados!$A$1:$ZZ$1, 0))</f>
        <v/>
      </c>
      <c r="C323">
        <f>INDEX(resultados!$A$2:$ZZ$421, 317, MATCH($B$3, resultados!$A$1:$ZZ$1, 0))</f>
        <v/>
      </c>
    </row>
    <row r="324">
      <c r="A324">
        <f>INDEX(resultados!$A$2:$ZZ$421, 318, MATCH($B$1, resultados!$A$1:$ZZ$1, 0))</f>
        <v/>
      </c>
      <c r="B324">
        <f>INDEX(resultados!$A$2:$ZZ$421, 318, MATCH($B$2, resultados!$A$1:$ZZ$1, 0))</f>
        <v/>
      </c>
      <c r="C324">
        <f>INDEX(resultados!$A$2:$ZZ$421, 318, MATCH($B$3, resultados!$A$1:$ZZ$1, 0))</f>
        <v/>
      </c>
    </row>
    <row r="325">
      <c r="A325">
        <f>INDEX(resultados!$A$2:$ZZ$421, 319, MATCH($B$1, resultados!$A$1:$ZZ$1, 0))</f>
        <v/>
      </c>
      <c r="B325">
        <f>INDEX(resultados!$A$2:$ZZ$421, 319, MATCH($B$2, resultados!$A$1:$ZZ$1, 0))</f>
        <v/>
      </c>
      <c r="C325">
        <f>INDEX(resultados!$A$2:$ZZ$421, 319, MATCH($B$3, resultados!$A$1:$ZZ$1, 0))</f>
        <v/>
      </c>
    </row>
    <row r="326">
      <c r="A326">
        <f>INDEX(resultados!$A$2:$ZZ$421, 320, MATCH($B$1, resultados!$A$1:$ZZ$1, 0))</f>
        <v/>
      </c>
      <c r="B326">
        <f>INDEX(resultados!$A$2:$ZZ$421, 320, MATCH($B$2, resultados!$A$1:$ZZ$1, 0))</f>
        <v/>
      </c>
      <c r="C326">
        <f>INDEX(resultados!$A$2:$ZZ$421, 320, MATCH($B$3, resultados!$A$1:$ZZ$1, 0))</f>
        <v/>
      </c>
    </row>
    <row r="327">
      <c r="A327">
        <f>INDEX(resultados!$A$2:$ZZ$421, 321, MATCH($B$1, resultados!$A$1:$ZZ$1, 0))</f>
        <v/>
      </c>
      <c r="B327">
        <f>INDEX(resultados!$A$2:$ZZ$421, 321, MATCH($B$2, resultados!$A$1:$ZZ$1, 0))</f>
        <v/>
      </c>
      <c r="C327">
        <f>INDEX(resultados!$A$2:$ZZ$421, 321, MATCH($B$3, resultados!$A$1:$ZZ$1, 0))</f>
        <v/>
      </c>
    </row>
    <row r="328">
      <c r="A328">
        <f>INDEX(resultados!$A$2:$ZZ$421, 322, MATCH($B$1, resultados!$A$1:$ZZ$1, 0))</f>
        <v/>
      </c>
      <c r="B328">
        <f>INDEX(resultados!$A$2:$ZZ$421, 322, MATCH($B$2, resultados!$A$1:$ZZ$1, 0))</f>
        <v/>
      </c>
      <c r="C328">
        <f>INDEX(resultados!$A$2:$ZZ$421, 322, MATCH($B$3, resultados!$A$1:$ZZ$1, 0))</f>
        <v/>
      </c>
    </row>
    <row r="329">
      <c r="A329">
        <f>INDEX(resultados!$A$2:$ZZ$421, 323, MATCH($B$1, resultados!$A$1:$ZZ$1, 0))</f>
        <v/>
      </c>
      <c r="B329">
        <f>INDEX(resultados!$A$2:$ZZ$421, 323, MATCH($B$2, resultados!$A$1:$ZZ$1, 0))</f>
        <v/>
      </c>
      <c r="C329">
        <f>INDEX(resultados!$A$2:$ZZ$421, 323, MATCH($B$3, resultados!$A$1:$ZZ$1, 0))</f>
        <v/>
      </c>
    </row>
    <row r="330">
      <c r="A330">
        <f>INDEX(resultados!$A$2:$ZZ$421, 324, MATCH($B$1, resultados!$A$1:$ZZ$1, 0))</f>
        <v/>
      </c>
      <c r="B330">
        <f>INDEX(resultados!$A$2:$ZZ$421, 324, MATCH($B$2, resultados!$A$1:$ZZ$1, 0))</f>
        <v/>
      </c>
      <c r="C330">
        <f>INDEX(resultados!$A$2:$ZZ$421, 324, MATCH($B$3, resultados!$A$1:$ZZ$1, 0))</f>
        <v/>
      </c>
    </row>
    <row r="331">
      <c r="A331">
        <f>INDEX(resultados!$A$2:$ZZ$421, 325, MATCH($B$1, resultados!$A$1:$ZZ$1, 0))</f>
        <v/>
      </c>
      <c r="B331">
        <f>INDEX(resultados!$A$2:$ZZ$421, 325, MATCH($B$2, resultados!$A$1:$ZZ$1, 0))</f>
        <v/>
      </c>
      <c r="C331">
        <f>INDEX(resultados!$A$2:$ZZ$421, 325, MATCH($B$3, resultados!$A$1:$ZZ$1, 0))</f>
        <v/>
      </c>
    </row>
    <row r="332">
      <c r="A332">
        <f>INDEX(resultados!$A$2:$ZZ$421, 326, MATCH($B$1, resultados!$A$1:$ZZ$1, 0))</f>
        <v/>
      </c>
      <c r="B332">
        <f>INDEX(resultados!$A$2:$ZZ$421, 326, MATCH($B$2, resultados!$A$1:$ZZ$1, 0))</f>
        <v/>
      </c>
      <c r="C332">
        <f>INDEX(resultados!$A$2:$ZZ$421, 326, MATCH($B$3, resultados!$A$1:$ZZ$1, 0))</f>
        <v/>
      </c>
    </row>
    <row r="333">
      <c r="A333">
        <f>INDEX(resultados!$A$2:$ZZ$421, 327, MATCH($B$1, resultados!$A$1:$ZZ$1, 0))</f>
        <v/>
      </c>
      <c r="B333">
        <f>INDEX(resultados!$A$2:$ZZ$421, 327, MATCH($B$2, resultados!$A$1:$ZZ$1, 0))</f>
        <v/>
      </c>
      <c r="C333">
        <f>INDEX(resultados!$A$2:$ZZ$421, 327, MATCH($B$3, resultados!$A$1:$ZZ$1, 0))</f>
        <v/>
      </c>
    </row>
    <row r="334">
      <c r="A334">
        <f>INDEX(resultados!$A$2:$ZZ$421, 328, MATCH($B$1, resultados!$A$1:$ZZ$1, 0))</f>
        <v/>
      </c>
      <c r="B334">
        <f>INDEX(resultados!$A$2:$ZZ$421, 328, MATCH($B$2, resultados!$A$1:$ZZ$1, 0))</f>
        <v/>
      </c>
      <c r="C334">
        <f>INDEX(resultados!$A$2:$ZZ$421, 328, MATCH($B$3, resultados!$A$1:$ZZ$1, 0))</f>
        <v/>
      </c>
    </row>
    <row r="335">
      <c r="A335">
        <f>INDEX(resultados!$A$2:$ZZ$421, 329, MATCH($B$1, resultados!$A$1:$ZZ$1, 0))</f>
        <v/>
      </c>
      <c r="B335">
        <f>INDEX(resultados!$A$2:$ZZ$421, 329, MATCH($B$2, resultados!$A$1:$ZZ$1, 0))</f>
        <v/>
      </c>
      <c r="C335">
        <f>INDEX(resultados!$A$2:$ZZ$421, 329, MATCH($B$3, resultados!$A$1:$ZZ$1, 0))</f>
        <v/>
      </c>
    </row>
    <row r="336">
      <c r="A336">
        <f>INDEX(resultados!$A$2:$ZZ$421, 330, MATCH($B$1, resultados!$A$1:$ZZ$1, 0))</f>
        <v/>
      </c>
      <c r="B336">
        <f>INDEX(resultados!$A$2:$ZZ$421, 330, MATCH($B$2, resultados!$A$1:$ZZ$1, 0))</f>
        <v/>
      </c>
      <c r="C336">
        <f>INDEX(resultados!$A$2:$ZZ$421, 330, MATCH($B$3, resultados!$A$1:$ZZ$1, 0))</f>
        <v/>
      </c>
    </row>
    <row r="337">
      <c r="A337">
        <f>INDEX(resultados!$A$2:$ZZ$421, 331, MATCH($B$1, resultados!$A$1:$ZZ$1, 0))</f>
        <v/>
      </c>
      <c r="B337">
        <f>INDEX(resultados!$A$2:$ZZ$421, 331, MATCH($B$2, resultados!$A$1:$ZZ$1, 0))</f>
        <v/>
      </c>
      <c r="C337">
        <f>INDEX(resultados!$A$2:$ZZ$421, 331, MATCH($B$3, resultados!$A$1:$ZZ$1, 0))</f>
        <v/>
      </c>
    </row>
    <row r="338">
      <c r="A338">
        <f>INDEX(resultados!$A$2:$ZZ$421, 332, MATCH($B$1, resultados!$A$1:$ZZ$1, 0))</f>
        <v/>
      </c>
      <c r="B338">
        <f>INDEX(resultados!$A$2:$ZZ$421, 332, MATCH($B$2, resultados!$A$1:$ZZ$1, 0))</f>
        <v/>
      </c>
      <c r="C338">
        <f>INDEX(resultados!$A$2:$ZZ$421, 332, MATCH($B$3, resultados!$A$1:$ZZ$1, 0))</f>
        <v/>
      </c>
    </row>
    <row r="339">
      <c r="A339">
        <f>INDEX(resultados!$A$2:$ZZ$421, 333, MATCH($B$1, resultados!$A$1:$ZZ$1, 0))</f>
        <v/>
      </c>
      <c r="B339">
        <f>INDEX(resultados!$A$2:$ZZ$421, 333, MATCH($B$2, resultados!$A$1:$ZZ$1, 0))</f>
        <v/>
      </c>
      <c r="C339">
        <f>INDEX(resultados!$A$2:$ZZ$421, 333, MATCH($B$3, resultados!$A$1:$ZZ$1, 0))</f>
        <v/>
      </c>
    </row>
    <row r="340">
      <c r="A340">
        <f>INDEX(resultados!$A$2:$ZZ$421, 334, MATCH($B$1, resultados!$A$1:$ZZ$1, 0))</f>
        <v/>
      </c>
      <c r="B340">
        <f>INDEX(resultados!$A$2:$ZZ$421, 334, MATCH($B$2, resultados!$A$1:$ZZ$1, 0))</f>
        <v/>
      </c>
      <c r="C340">
        <f>INDEX(resultados!$A$2:$ZZ$421, 334, MATCH($B$3, resultados!$A$1:$ZZ$1, 0))</f>
        <v/>
      </c>
    </row>
    <row r="341">
      <c r="A341">
        <f>INDEX(resultados!$A$2:$ZZ$421, 335, MATCH($B$1, resultados!$A$1:$ZZ$1, 0))</f>
        <v/>
      </c>
      <c r="B341">
        <f>INDEX(resultados!$A$2:$ZZ$421, 335, MATCH($B$2, resultados!$A$1:$ZZ$1, 0))</f>
        <v/>
      </c>
      <c r="C341">
        <f>INDEX(resultados!$A$2:$ZZ$421, 335, MATCH($B$3, resultados!$A$1:$ZZ$1, 0))</f>
        <v/>
      </c>
    </row>
    <row r="342">
      <c r="A342">
        <f>INDEX(resultados!$A$2:$ZZ$421, 336, MATCH($B$1, resultados!$A$1:$ZZ$1, 0))</f>
        <v/>
      </c>
      <c r="B342">
        <f>INDEX(resultados!$A$2:$ZZ$421, 336, MATCH($B$2, resultados!$A$1:$ZZ$1, 0))</f>
        <v/>
      </c>
      <c r="C342">
        <f>INDEX(resultados!$A$2:$ZZ$421, 336, MATCH($B$3, resultados!$A$1:$ZZ$1, 0))</f>
        <v/>
      </c>
    </row>
    <row r="343">
      <c r="A343">
        <f>INDEX(resultados!$A$2:$ZZ$421, 337, MATCH($B$1, resultados!$A$1:$ZZ$1, 0))</f>
        <v/>
      </c>
      <c r="B343">
        <f>INDEX(resultados!$A$2:$ZZ$421, 337, MATCH($B$2, resultados!$A$1:$ZZ$1, 0))</f>
        <v/>
      </c>
      <c r="C343">
        <f>INDEX(resultados!$A$2:$ZZ$421, 337, MATCH($B$3, resultados!$A$1:$ZZ$1, 0))</f>
        <v/>
      </c>
    </row>
    <row r="344">
      <c r="A344">
        <f>INDEX(resultados!$A$2:$ZZ$421, 338, MATCH($B$1, resultados!$A$1:$ZZ$1, 0))</f>
        <v/>
      </c>
      <c r="B344">
        <f>INDEX(resultados!$A$2:$ZZ$421, 338, MATCH($B$2, resultados!$A$1:$ZZ$1, 0))</f>
        <v/>
      </c>
      <c r="C344">
        <f>INDEX(resultados!$A$2:$ZZ$421, 338, MATCH($B$3, resultados!$A$1:$ZZ$1, 0))</f>
        <v/>
      </c>
    </row>
    <row r="345">
      <c r="A345">
        <f>INDEX(resultados!$A$2:$ZZ$421, 339, MATCH($B$1, resultados!$A$1:$ZZ$1, 0))</f>
        <v/>
      </c>
      <c r="B345">
        <f>INDEX(resultados!$A$2:$ZZ$421, 339, MATCH($B$2, resultados!$A$1:$ZZ$1, 0))</f>
        <v/>
      </c>
      <c r="C345">
        <f>INDEX(resultados!$A$2:$ZZ$421, 339, MATCH($B$3, resultados!$A$1:$ZZ$1, 0))</f>
        <v/>
      </c>
    </row>
    <row r="346">
      <c r="A346">
        <f>INDEX(resultados!$A$2:$ZZ$421, 340, MATCH($B$1, resultados!$A$1:$ZZ$1, 0))</f>
        <v/>
      </c>
      <c r="B346">
        <f>INDEX(resultados!$A$2:$ZZ$421, 340, MATCH($B$2, resultados!$A$1:$ZZ$1, 0))</f>
        <v/>
      </c>
      <c r="C346">
        <f>INDEX(resultados!$A$2:$ZZ$421, 340, MATCH($B$3, resultados!$A$1:$ZZ$1, 0))</f>
        <v/>
      </c>
    </row>
    <row r="347">
      <c r="A347">
        <f>INDEX(resultados!$A$2:$ZZ$421, 341, MATCH($B$1, resultados!$A$1:$ZZ$1, 0))</f>
        <v/>
      </c>
      <c r="B347">
        <f>INDEX(resultados!$A$2:$ZZ$421, 341, MATCH($B$2, resultados!$A$1:$ZZ$1, 0))</f>
        <v/>
      </c>
      <c r="C347">
        <f>INDEX(resultados!$A$2:$ZZ$421, 341, MATCH($B$3, resultados!$A$1:$ZZ$1, 0))</f>
        <v/>
      </c>
    </row>
    <row r="348">
      <c r="A348">
        <f>INDEX(resultados!$A$2:$ZZ$421, 342, MATCH($B$1, resultados!$A$1:$ZZ$1, 0))</f>
        <v/>
      </c>
      <c r="B348">
        <f>INDEX(resultados!$A$2:$ZZ$421, 342, MATCH($B$2, resultados!$A$1:$ZZ$1, 0))</f>
        <v/>
      </c>
      <c r="C348">
        <f>INDEX(resultados!$A$2:$ZZ$421, 342, MATCH($B$3, resultados!$A$1:$ZZ$1, 0))</f>
        <v/>
      </c>
    </row>
    <row r="349">
      <c r="A349">
        <f>INDEX(resultados!$A$2:$ZZ$421, 343, MATCH($B$1, resultados!$A$1:$ZZ$1, 0))</f>
        <v/>
      </c>
      <c r="B349">
        <f>INDEX(resultados!$A$2:$ZZ$421, 343, MATCH($B$2, resultados!$A$1:$ZZ$1, 0))</f>
        <v/>
      </c>
      <c r="C349">
        <f>INDEX(resultados!$A$2:$ZZ$421, 343, MATCH($B$3, resultados!$A$1:$ZZ$1, 0))</f>
        <v/>
      </c>
    </row>
    <row r="350">
      <c r="A350">
        <f>INDEX(resultados!$A$2:$ZZ$421, 344, MATCH($B$1, resultados!$A$1:$ZZ$1, 0))</f>
        <v/>
      </c>
      <c r="B350">
        <f>INDEX(resultados!$A$2:$ZZ$421, 344, MATCH($B$2, resultados!$A$1:$ZZ$1, 0))</f>
        <v/>
      </c>
      <c r="C350">
        <f>INDEX(resultados!$A$2:$ZZ$421, 344, MATCH($B$3, resultados!$A$1:$ZZ$1, 0))</f>
        <v/>
      </c>
    </row>
    <row r="351">
      <c r="A351">
        <f>INDEX(resultados!$A$2:$ZZ$421, 345, MATCH($B$1, resultados!$A$1:$ZZ$1, 0))</f>
        <v/>
      </c>
      <c r="B351">
        <f>INDEX(resultados!$A$2:$ZZ$421, 345, MATCH($B$2, resultados!$A$1:$ZZ$1, 0))</f>
        <v/>
      </c>
      <c r="C351">
        <f>INDEX(resultados!$A$2:$ZZ$421, 345, MATCH($B$3, resultados!$A$1:$ZZ$1, 0))</f>
        <v/>
      </c>
    </row>
    <row r="352">
      <c r="A352">
        <f>INDEX(resultados!$A$2:$ZZ$421, 346, MATCH($B$1, resultados!$A$1:$ZZ$1, 0))</f>
        <v/>
      </c>
      <c r="B352">
        <f>INDEX(resultados!$A$2:$ZZ$421, 346, MATCH($B$2, resultados!$A$1:$ZZ$1, 0))</f>
        <v/>
      </c>
      <c r="C352">
        <f>INDEX(resultados!$A$2:$ZZ$421, 346, MATCH($B$3, resultados!$A$1:$ZZ$1, 0))</f>
        <v/>
      </c>
    </row>
    <row r="353">
      <c r="A353">
        <f>INDEX(resultados!$A$2:$ZZ$421, 347, MATCH($B$1, resultados!$A$1:$ZZ$1, 0))</f>
        <v/>
      </c>
      <c r="B353">
        <f>INDEX(resultados!$A$2:$ZZ$421, 347, MATCH($B$2, resultados!$A$1:$ZZ$1, 0))</f>
        <v/>
      </c>
      <c r="C353">
        <f>INDEX(resultados!$A$2:$ZZ$421, 347, MATCH($B$3, resultados!$A$1:$ZZ$1, 0))</f>
        <v/>
      </c>
    </row>
    <row r="354">
      <c r="A354">
        <f>INDEX(resultados!$A$2:$ZZ$421, 348, MATCH($B$1, resultados!$A$1:$ZZ$1, 0))</f>
        <v/>
      </c>
      <c r="B354">
        <f>INDEX(resultados!$A$2:$ZZ$421, 348, MATCH($B$2, resultados!$A$1:$ZZ$1, 0))</f>
        <v/>
      </c>
      <c r="C354">
        <f>INDEX(resultados!$A$2:$ZZ$421, 348, MATCH($B$3, resultados!$A$1:$ZZ$1, 0))</f>
        <v/>
      </c>
    </row>
    <row r="355">
      <c r="A355">
        <f>INDEX(resultados!$A$2:$ZZ$421, 349, MATCH($B$1, resultados!$A$1:$ZZ$1, 0))</f>
        <v/>
      </c>
      <c r="B355">
        <f>INDEX(resultados!$A$2:$ZZ$421, 349, MATCH($B$2, resultados!$A$1:$ZZ$1, 0))</f>
        <v/>
      </c>
      <c r="C355">
        <f>INDEX(resultados!$A$2:$ZZ$421, 349, MATCH($B$3, resultados!$A$1:$ZZ$1, 0))</f>
        <v/>
      </c>
    </row>
    <row r="356">
      <c r="A356">
        <f>INDEX(resultados!$A$2:$ZZ$421, 350, MATCH($B$1, resultados!$A$1:$ZZ$1, 0))</f>
        <v/>
      </c>
      <c r="B356">
        <f>INDEX(resultados!$A$2:$ZZ$421, 350, MATCH($B$2, resultados!$A$1:$ZZ$1, 0))</f>
        <v/>
      </c>
      <c r="C356">
        <f>INDEX(resultados!$A$2:$ZZ$421, 350, MATCH($B$3, resultados!$A$1:$ZZ$1, 0))</f>
        <v/>
      </c>
    </row>
    <row r="357">
      <c r="A357">
        <f>INDEX(resultados!$A$2:$ZZ$421, 351, MATCH($B$1, resultados!$A$1:$ZZ$1, 0))</f>
        <v/>
      </c>
      <c r="B357">
        <f>INDEX(resultados!$A$2:$ZZ$421, 351, MATCH($B$2, resultados!$A$1:$ZZ$1, 0))</f>
        <v/>
      </c>
      <c r="C357">
        <f>INDEX(resultados!$A$2:$ZZ$421, 351, MATCH($B$3, resultados!$A$1:$ZZ$1, 0))</f>
        <v/>
      </c>
    </row>
    <row r="358">
      <c r="A358">
        <f>INDEX(resultados!$A$2:$ZZ$421, 352, MATCH($B$1, resultados!$A$1:$ZZ$1, 0))</f>
        <v/>
      </c>
      <c r="B358">
        <f>INDEX(resultados!$A$2:$ZZ$421, 352, MATCH($B$2, resultados!$A$1:$ZZ$1, 0))</f>
        <v/>
      </c>
      <c r="C358">
        <f>INDEX(resultados!$A$2:$ZZ$421, 352, MATCH($B$3, resultados!$A$1:$ZZ$1, 0))</f>
        <v/>
      </c>
    </row>
    <row r="359">
      <c r="A359">
        <f>INDEX(resultados!$A$2:$ZZ$421, 353, MATCH($B$1, resultados!$A$1:$ZZ$1, 0))</f>
        <v/>
      </c>
      <c r="B359">
        <f>INDEX(resultados!$A$2:$ZZ$421, 353, MATCH($B$2, resultados!$A$1:$ZZ$1, 0))</f>
        <v/>
      </c>
      <c r="C359">
        <f>INDEX(resultados!$A$2:$ZZ$421, 353, MATCH($B$3, resultados!$A$1:$ZZ$1, 0))</f>
        <v/>
      </c>
    </row>
    <row r="360">
      <c r="A360">
        <f>INDEX(resultados!$A$2:$ZZ$421, 354, MATCH($B$1, resultados!$A$1:$ZZ$1, 0))</f>
        <v/>
      </c>
      <c r="B360">
        <f>INDEX(resultados!$A$2:$ZZ$421, 354, MATCH($B$2, resultados!$A$1:$ZZ$1, 0))</f>
        <v/>
      </c>
      <c r="C360">
        <f>INDEX(resultados!$A$2:$ZZ$421, 354, MATCH($B$3, resultados!$A$1:$ZZ$1, 0))</f>
        <v/>
      </c>
    </row>
    <row r="361">
      <c r="A361">
        <f>INDEX(resultados!$A$2:$ZZ$421, 355, MATCH($B$1, resultados!$A$1:$ZZ$1, 0))</f>
        <v/>
      </c>
      <c r="B361">
        <f>INDEX(resultados!$A$2:$ZZ$421, 355, MATCH($B$2, resultados!$A$1:$ZZ$1, 0))</f>
        <v/>
      </c>
      <c r="C361">
        <f>INDEX(resultados!$A$2:$ZZ$421, 355, MATCH($B$3, resultados!$A$1:$ZZ$1, 0))</f>
        <v/>
      </c>
    </row>
    <row r="362">
      <c r="A362">
        <f>INDEX(resultados!$A$2:$ZZ$421, 356, MATCH($B$1, resultados!$A$1:$ZZ$1, 0))</f>
        <v/>
      </c>
      <c r="B362">
        <f>INDEX(resultados!$A$2:$ZZ$421, 356, MATCH($B$2, resultados!$A$1:$ZZ$1, 0))</f>
        <v/>
      </c>
      <c r="C362">
        <f>INDEX(resultados!$A$2:$ZZ$421, 356, MATCH($B$3, resultados!$A$1:$ZZ$1, 0))</f>
        <v/>
      </c>
    </row>
    <row r="363">
      <c r="A363">
        <f>INDEX(resultados!$A$2:$ZZ$421, 357, MATCH($B$1, resultados!$A$1:$ZZ$1, 0))</f>
        <v/>
      </c>
      <c r="B363">
        <f>INDEX(resultados!$A$2:$ZZ$421, 357, MATCH($B$2, resultados!$A$1:$ZZ$1, 0))</f>
        <v/>
      </c>
      <c r="C363">
        <f>INDEX(resultados!$A$2:$ZZ$421, 357, MATCH($B$3, resultados!$A$1:$ZZ$1, 0))</f>
        <v/>
      </c>
    </row>
    <row r="364">
      <c r="A364">
        <f>INDEX(resultados!$A$2:$ZZ$421, 358, MATCH($B$1, resultados!$A$1:$ZZ$1, 0))</f>
        <v/>
      </c>
      <c r="B364">
        <f>INDEX(resultados!$A$2:$ZZ$421, 358, MATCH($B$2, resultados!$A$1:$ZZ$1, 0))</f>
        <v/>
      </c>
      <c r="C364">
        <f>INDEX(resultados!$A$2:$ZZ$421, 358, MATCH($B$3, resultados!$A$1:$ZZ$1, 0))</f>
        <v/>
      </c>
    </row>
    <row r="365">
      <c r="A365">
        <f>INDEX(resultados!$A$2:$ZZ$421, 359, MATCH($B$1, resultados!$A$1:$ZZ$1, 0))</f>
        <v/>
      </c>
      <c r="B365">
        <f>INDEX(resultados!$A$2:$ZZ$421, 359, MATCH($B$2, resultados!$A$1:$ZZ$1, 0))</f>
        <v/>
      </c>
      <c r="C365">
        <f>INDEX(resultados!$A$2:$ZZ$421, 359, MATCH($B$3, resultados!$A$1:$ZZ$1, 0))</f>
        <v/>
      </c>
    </row>
    <row r="366">
      <c r="A366">
        <f>INDEX(resultados!$A$2:$ZZ$421, 360, MATCH($B$1, resultados!$A$1:$ZZ$1, 0))</f>
        <v/>
      </c>
      <c r="B366">
        <f>INDEX(resultados!$A$2:$ZZ$421, 360, MATCH($B$2, resultados!$A$1:$ZZ$1, 0))</f>
        <v/>
      </c>
      <c r="C366">
        <f>INDEX(resultados!$A$2:$ZZ$421, 360, MATCH($B$3, resultados!$A$1:$ZZ$1, 0))</f>
        <v/>
      </c>
    </row>
    <row r="367">
      <c r="A367">
        <f>INDEX(resultados!$A$2:$ZZ$421, 361, MATCH($B$1, resultados!$A$1:$ZZ$1, 0))</f>
        <v/>
      </c>
      <c r="B367">
        <f>INDEX(resultados!$A$2:$ZZ$421, 361, MATCH($B$2, resultados!$A$1:$ZZ$1, 0))</f>
        <v/>
      </c>
      <c r="C367">
        <f>INDEX(resultados!$A$2:$ZZ$421, 361, MATCH($B$3, resultados!$A$1:$ZZ$1, 0))</f>
        <v/>
      </c>
    </row>
    <row r="368">
      <c r="A368">
        <f>INDEX(resultados!$A$2:$ZZ$421, 362, MATCH($B$1, resultados!$A$1:$ZZ$1, 0))</f>
        <v/>
      </c>
      <c r="B368">
        <f>INDEX(resultados!$A$2:$ZZ$421, 362, MATCH($B$2, resultados!$A$1:$ZZ$1, 0))</f>
        <v/>
      </c>
      <c r="C368">
        <f>INDEX(resultados!$A$2:$ZZ$421, 362, MATCH($B$3, resultados!$A$1:$ZZ$1, 0))</f>
        <v/>
      </c>
    </row>
    <row r="369">
      <c r="A369">
        <f>INDEX(resultados!$A$2:$ZZ$421, 363, MATCH($B$1, resultados!$A$1:$ZZ$1, 0))</f>
        <v/>
      </c>
      <c r="B369">
        <f>INDEX(resultados!$A$2:$ZZ$421, 363, MATCH($B$2, resultados!$A$1:$ZZ$1, 0))</f>
        <v/>
      </c>
      <c r="C369">
        <f>INDEX(resultados!$A$2:$ZZ$421, 363, MATCH($B$3, resultados!$A$1:$ZZ$1, 0))</f>
        <v/>
      </c>
    </row>
    <row r="370">
      <c r="A370">
        <f>INDEX(resultados!$A$2:$ZZ$421, 364, MATCH($B$1, resultados!$A$1:$ZZ$1, 0))</f>
        <v/>
      </c>
      <c r="B370">
        <f>INDEX(resultados!$A$2:$ZZ$421, 364, MATCH($B$2, resultados!$A$1:$ZZ$1, 0))</f>
        <v/>
      </c>
      <c r="C370">
        <f>INDEX(resultados!$A$2:$ZZ$421, 364, MATCH($B$3, resultados!$A$1:$ZZ$1, 0))</f>
        <v/>
      </c>
    </row>
    <row r="371">
      <c r="A371">
        <f>INDEX(resultados!$A$2:$ZZ$421, 365, MATCH($B$1, resultados!$A$1:$ZZ$1, 0))</f>
        <v/>
      </c>
      <c r="B371">
        <f>INDEX(resultados!$A$2:$ZZ$421, 365, MATCH($B$2, resultados!$A$1:$ZZ$1, 0))</f>
        <v/>
      </c>
      <c r="C371">
        <f>INDEX(resultados!$A$2:$ZZ$421, 365, MATCH($B$3, resultados!$A$1:$ZZ$1, 0))</f>
        <v/>
      </c>
    </row>
    <row r="372">
      <c r="A372">
        <f>INDEX(resultados!$A$2:$ZZ$421, 366, MATCH($B$1, resultados!$A$1:$ZZ$1, 0))</f>
        <v/>
      </c>
      <c r="B372">
        <f>INDEX(resultados!$A$2:$ZZ$421, 366, MATCH($B$2, resultados!$A$1:$ZZ$1, 0))</f>
        <v/>
      </c>
      <c r="C372">
        <f>INDEX(resultados!$A$2:$ZZ$421, 366, MATCH($B$3, resultados!$A$1:$ZZ$1, 0))</f>
        <v/>
      </c>
    </row>
    <row r="373">
      <c r="A373">
        <f>INDEX(resultados!$A$2:$ZZ$421, 367, MATCH($B$1, resultados!$A$1:$ZZ$1, 0))</f>
        <v/>
      </c>
      <c r="B373">
        <f>INDEX(resultados!$A$2:$ZZ$421, 367, MATCH($B$2, resultados!$A$1:$ZZ$1, 0))</f>
        <v/>
      </c>
      <c r="C373">
        <f>INDEX(resultados!$A$2:$ZZ$421, 367, MATCH($B$3, resultados!$A$1:$ZZ$1, 0))</f>
        <v/>
      </c>
    </row>
    <row r="374">
      <c r="A374">
        <f>INDEX(resultados!$A$2:$ZZ$421, 368, MATCH($B$1, resultados!$A$1:$ZZ$1, 0))</f>
        <v/>
      </c>
      <c r="B374">
        <f>INDEX(resultados!$A$2:$ZZ$421, 368, MATCH($B$2, resultados!$A$1:$ZZ$1, 0))</f>
        <v/>
      </c>
      <c r="C374">
        <f>INDEX(resultados!$A$2:$ZZ$421, 368, MATCH($B$3, resultados!$A$1:$ZZ$1, 0))</f>
        <v/>
      </c>
    </row>
    <row r="375">
      <c r="A375">
        <f>INDEX(resultados!$A$2:$ZZ$421, 369, MATCH($B$1, resultados!$A$1:$ZZ$1, 0))</f>
        <v/>
      </c>
      <c r="B375">
        <f>INDEX(resultados!$A$2:$ZZ$421, 369, MATCH($B$2, resultados!$A$1:$ZZ$1, 0))</f>
        <v/>
      </c>
      <c r="C375">
        <f>INDEX(resultados!$A$2:$ZZ$421, 369, MATCH($B$3, resultados!$A$1:$ZZ$1, 0))</f>
        <v/>
      </c>
    </row>
    <row r="376">
      <c r="A376">
        <f>INDEX(resultados!$A$2:$ZZ$421, 370, MATCH($B$1, resultados!$A$1:$ZZ$1, 0))</f>
        <v/>
      </c>
      <c r="B376">
        <f>INDEX(resultados!$A$2:$ZZ$421, 370, MATCH($B$2, resultados!$A$1:$ZZ$1, 0))</f>
        <v/>
      </c>
      <c r="C376">
        <f>INDEX(resultados!$A$2:$ZZ$421, 370, MATCH($B$3, resultados!$A$1:$ZZ$1, 0))</f>
        <v/>
      </c>
    </row>
    <row r="377">
      <c r="A377">
        <f>INDEX(resultados!$A$2:$ZZ$421, 371, MATCH($B$1, resultados!$A$1:$ZZ$1, 0))</f>
        <v/>
      </c>
      <c r="B377">
        <f>INDEX(resultados!$A$2:$ZZ$421, 371, MATCH($B$2, resultados!$A$1:$ZZ$1, 0))</f>
        <v/>
      </c>
      <c r="C377">
        <f>INDEX(resultados!$A$2:$ZZ$421, 371, MATCH($B$3, resultados!$A$1:$ZZ$1, 0))</f>
        <v/>
      </c>
    </row>
    <row r="378">
      <c r="A378">
        <f>INDEX(resultados!$A$2:$ZZ$421, 372, MATCH($B$1, resultados!$A$1:$ZZ$1, 0))</f>
        <v/>
      </c>
      <c r="B378">
        <f>INDEX(resultados!$A$2:$ZZ$421, 372, MATCH($B$2, resultados!$A$1:$ZZ$1, 0))</f>
        <v/>
      </c>
      <c r="C378">
        <f>INDEX(resultados!$A$2:$ZZ$421, 372, MATCH($B$3, resultados!$A$1:$ZZ$1, 0))</f>
        <v/>
      </c>
    </row>
    <row r="379">
      <c r="A379">
        <f>INDEX(resultados!$A$2:$ZZ$421, 373, MATCH($B$1, resultados!$A$1:$ZZ$1, 0))</f>
        <v/>
      </c>
      <c r="B379">
        <f>INDEX(resultados!$A$2:$ZZ$421, 373, MATCH($B$2, resultados!$A$1:$ZZ$1, 0))</f>
        <v/>
      </c>
      <c r="C379">
        <f>INDEX(resultados!$A$2:$ZZ$421, 373, MATCH($B$3, resultados!$A$1:$ZZ$1, 0))</f>
        <v/>
      </c>
    </row>
    <row r="380">
      <c r="A380">
        <f>INDEX(resultados!$A$2:$ZZ$421, 374, MATCH($B$1, resultados!$A$1:$ZZ$1, 0))</f>
        <v/>
      </c>
      <c r="B380">
        <f>INDEX(resultados!$A$2:$ZZ$421, 374, MATCH($B$2, resultados!$A$1:$ZZ$1, 0))</f>
        <v/>
      </c>
      <c r="C380">
        <f>INDEX(resultados!$A$2:$ZZ$421, 374, MATCH($B$3, resultados!$A$1:$ZZ$1, 0))</f>
        <v/>
      </c>
    </row>
    <row r="381">
      <c r="A381">
        <f>INDEX(resultados!$A$2:$ZZ$421, 375, MATCH($B$1, resultados!$A$1:$ZZ$1, 0))</f>
        <v/>
      </c>
      <c r="B381">
        <f>INDEX(resultados!$A$2:$ZZ$421, 375, MATCH($B$2, resultados!$A$1:$ZZ$1, 0))</f>
        <v/>
      </c>
      <c r="C381">
        <f>INDEX(resultados!$A$2:$ZZ$421, 375, MATCH($B$3, resultados!$A$1:$ZZ$1, 0))</f>
        <v/>
      </c>
    </row>
    <row r="382">
      <c r="A382">
        <f>INDEX(resultados!$A$2:$ZZ$421, 376, MATCH($B$1, resultados!$A$1:$ZZ$1, 0))</f>
        <v/>
      </c>
      <c r="B382">
        <f>INDEX(resultados!$A$2:$ZZ$421, 376, MATCH($B$2, resultados!$A$1:$ZZ$1, 0))</f>
        <v/>
      </c>
      <c r="C382">
        <f>INDEX(resultados!$A$2:$ZZ$421, 376, MATCH($B$3, resultados!$A$1:$ZZ$1, 0))</f>
        <v/>
      </c>
    </row>
    <row r="383">
      <c r="A383">
        <f>INDEX(resultados!$A$2:$ZZ$421, 377, MATCH($B$1, resultados!$A$1:$ZZ$1, 0))</f>
        <v/>
      </c>
      <c r="B383">
        <f>INDEX(resultados!$A$2:$ZZ$421, 377, MATCH($B$2, resultados!$A$1:$ZZ$1, 0))</f>
        <v/>
      </c>
      <c r="C383">
        <f>INDEX(resultados!$A$2:$ZZ$421, 377, MATCH($B$3, resultados!$A$1:$ZZ$1, 0))</f>
        <v/>
      </c>
    </row>
    <row r="384">
      <c r="A384">
        <f>INDEX(resultados!$A$2:$ZZ$421, 378, MATCH($B$1, resultados!$A$1:$ZZ$1, 0))</f>
        <v/>
      </c>
      <c r="B384">
        <f>INDEX(resultados!$A$2:$ZZ$421, 378, MATCH($B$2, resultados!$A$1:$ZZ$1, 0))</f>
        <v/>
      </c>
      <c r="C384">
        <f>INDEX(resultados!$A$2:$ZZ$421, 378, MATCH($B$3, resultados!$A$1:$ZZ$1, 0))</f>
        <v/>
      </c>
    </row>
    <row r="385">
      <c r="A385">
        <f>INDEX(resultados!$A$2:$ZZ$421, 379, MATCH($B$1, resultados!$A$1:$ZZ$1, 0))</f>
        <v/>
      </c>
      <c r="B385">
        <f>INDEX(resultados!$A$2:$ZZ$421, 379, MATCH($B$2, resultados!$A$1:$ZZ$1, 0))</f>
        <v/>
      </c>
      <c r="C385">
        <f>INDEX(resultados!$A$2:$ZZ$421, 379, MATCH($B$3, resultados!$A$1:$ZZ$1, 0))</f>
        <v/>
      </c>
    </row>
    <row r="386">
      <c r="A386">
        <f>INDEX(resultados!$A$2:$ZZ$421, 380, MATCH($B$1, resultados!$A$1:$ZZ$1, 0))</f>
        <v/>
      </c>
      <c r="B386">
        <f>INDEX(resultados!$A$2:$ZZ$421, 380, MATCH($B$2, resultados!$A$1:$ZZ$1, 0))</f>
        <v/>
      </c>
      <c r="C386">
        <f>INDEX(resultados!$A$2:$ZZ$421, 380, MATCH($B$3, resultados!$A$1:$ZZ$1, 0))</f>
        <v/>
      </c>
    </row>
    <row r="387">
      <c r="A387">
        <f>INDEX(resultados!$A$2:$ZZ$421, 381, MATCH($B$1, resultados!$A$1:$ZZ$1, 0))</f>
        <v/>
      </c>
      <c r="B387">
        <f>INDEX(resultados!$A$2:$ZZ$421, 381, MATCH($B$2, resultados!$A$1:$ZZ$1, 0))</f>
        <v/>
      </c>
      <c r="C387">
        <f>INDEX(resultados!$A$2:$ZZ$421, 381, MATCH($B$3, resultados!$A$1:$ZZ$1, 0))</f>
        <v/>
      </c>
    </row>
    <row r="388">
      <c r="A388">
        <f>INDEX(resultados!$A$2:$ZZ$421, 382, MATCH($B$1, resultados!$A$1:$ZZ$1, 0))</f>
        <v/>
      </c>
      <c r="B388">
        <f>INDEX(resultados!$A$2:$ZZ$421, 382, MATCH($B$2, resultados!$A$1:$ZZ$1, 0))</f>
        <v/>
      </c>
      <c r="C388">
        <f>INDEX(resultados!$A$2:$ZZ$421, 382, MATCH($B$3, resultados!$A$1:$ZZ$1, 0))</f>
        <v/>
      </c>
    </row>
    <row r="389">
      <c r="A389">
        <f>INDEX(resultados!$A$2:$ZZ$421, 383, MATCH($B$1, resultados!$A$1:$ZZ$1, 0))</f>
        <v/>
      </c>
      <c r="B389">
        <f>INDEX(resultados!$A$2:$ZZ$421, 383, MATCH($B$2, resultados!$A$1:$ZZ$1, 0))</f>
        <v/>
      </c>
      <c r="C389">
        <f>INDEX(resultados!$A$2:$ZZ$421, 383, MATCH($B$3, resultados!$A$1:$ZZ$1, 0))</f>
        <v/>
      </c>
    </row>
    <row r="390">
      <c r="A390">
        <f>INDEX(resultados!$A$2:$ZZ$421, 384, MATCH($B$1, resultados!$A$1:$ZZ$1, 0))</f>
        <v/>
      </c>
      <c r="B390">
        <f>INDEX(resultados!$A$2:$ZZ$421, 384, MATCH($B$2, resultados!$A$1:$ZZ$1, 0))</f>
        <v/>
      </c>
      <c r="C390">
        <f>INDEX(resultados!$A$2:$ZZ$421, 384, MATCH($B$3, resultados!$A$1:$ZZ$1, 0))</f>
        <v/>
      </c>
    </row>
    <row r="391">
      <c r="A391">
        <f>INDEX(resultados!$A$2:$ZZ$421, 385, MATCH($B$1, resultados!$A$1:$ZZ$1, 0))</f>
        <v/>
      </c>
      <c r="B391">
        <f>INDEX(resultados!$A$2:$ZZ$421, 385, MATCH($B$2, resultados!$A$1:$ZZ$1, 0))</f>
        <v/>
      </c>
      <c r="C391">
        <f>INDEX(resultados!$A$2:$ZZ$421, 385, MATCH($B$3, resultados!$A$1:$ZZ$1, 0))</f>
        <v/>
      </c>
    </row>
    <row r="392">
      <c r="A392">
        <f>INDEX(resultados!$A$2:$ZZ$421, 386, MATCH($B$1, resultados!$A$1:$ZZ$1, 0))</f>
        <v/>
      </c>
      <c r="B392">
        <f>INDEX(resultados!$A$2:$ZZ$421, 386, MATCH($B$2, resultados!$A$1:$ZZ$1, 0))</f>
        <v/>
      </c>
      <c r="C392">
        <f>INDEX(resultados!$A$2:$ZZ$421, 386, MATCH($B$3, resultados!$A$1:$ZZ$1, 0))</f>
        <v/>
      </c>
    </row>
    <row r="393">
      <c r="A393">
        <f>INDEX(resultados!$A$2:$ZZ$421, 387, MATCH($B$1, resultados!$A$1:$ZZ$1, 0))</f>
        <v/>
      </c>
      <c r="B393">
        <f>INDEX(resultados!$A$2:$ZZ$421, 387, MATCH($B$2, resultados!$A$1:$ZZ$1, 0))</f>
        <v/>
      </c>
      <c r="C393">
        <f>INDEX(resultados!$A$2:$ZZ$421, 387, MATCH($B$3, resultados!$A$1:$ZZ$1, 0))</f>
        <v/>
      </c>
    </row>
    <row r="394">
      <c r="A394">
        <f>INDEX(resultados!$A$2:$ZZ$421, 388, MATCH($B$1, resultados!$A$1:$ZZ$1, 0))</f>
        <v/>
      </c>
      <c r="B394">
        <f>INDEX(resultados!$A$2:$ZZ$421, 388, MATCH($B$2, resultados!$A$1:$ZZ$1, 0))</f>
        <v/>
      </c>
      <c r="C394">
        <f>INDEX(resultados!$A$2:$ZZ$421, 388, MATCH($B$3, resultados!$A$1:$ZZ$1, 0))</f>
        <v/>
      </c>
    </row>
    <row r="395">
      <c r="A395">
        <f>INDEX(resultados!$A$2:$ZZ$421, 389, MATCH($B$1, resultados!$A$1:$ZZ$1, 0))</f>
        <v/>
      </c>
      <c r="B395">
        <f>INDEX(resultados!$A$2:$ZZ$421, 389, MATCH($B$2, resultados!$A$1:$ZZ$1, 0))</f>
        <v/>
      </c>
      <c r="C395">
        <f>INDEX(resultados!$A$2:$ZZ$421, 389, MATCH($B$3, resultados!$A$1:$ZZ$1, 0))</f>
        <v/>
      </c>
    </row>
    <row r="396">
      <c r="A396">
        <f>INDEX(resultados!$A$2:$ZZ$421, 390, MATCH($B$1, resultados!$A$1:$ZZ$1, 0))</f>
        <v/>
      </c>
      <c r="B396">
        <f>INDEX(resultados!$A$2:$ZZ$421, 390, MATCH($B$2, resultados!$A$1:$ZZ$1, 0))</f>
        <v/>
      </c>
      <c r="C396">
        <f>INDEX(resultados!$A$2:$ZZ$421, 390, MATCH($B$3, resultados!$A$1:$ZZ$1, 0))</f>
        <v/>
      </c>
    </row>
    <row r="397">
      <c r="A397">
        <f>INDEX(resultados!$A$2:$ZZ$421, 391, MATCH($B$1, resultados!$A$1:$ZZ$1, 0))</f>
        <v/>
      </c>
      <c r="B397">
        <f>INDEX(resultados!$A$2:$ZZ$421, 391, MATCH($B$2, resultados!$A$1:$ZZ$1, 0))</f>
        <v/>
      </c>
      <c r="C397">
        <f>INDEX(resultados!$A$2:$ZZ$421, 391, MATCH($B$3, resultados!$A$1:$ZZ$1, 0))</f>
        <v/>
      </c>
    </row>
    <row r="398">
      <c r="A398">
        <f>INDEX(resultados!$A$2:$ZZ$421, 392, MATCH($B$1, resultados!$A$1:$ZZ$1, 0))</f>
        <v/>
      </c>
      <c r="B398">
        <f>INDEX(resultados!$A$2:$ZZ$421, 392, MATCH($B$2, resultados!$A$1:$ZZ$1, 0))</f>
        <v/>
      </c>
      <c r="C398">
        <f>INDEX(resultados!$A$2:$ZZ$421, 392, MATCH($B$3, resultados!$A$1:$ZZ$1, 0))</f>
        <v/>
      </c>
    </row>
    <row r="399">
      <c r="A399">
        <f>INDEX(resultados!$A$2:$ZZ$421, 393, MATCH($B$1, resultados!$A$1:$ZZ$1, 0))</f>
        <v/>
      </c>
      <c r="B399">
        <f>INDEX(resultados!$A$2:$ZZ$421, 393, MATCH($B$2, resultados!$A$1:$ZZ$1, 0))</f>
        <v/>
      </c>
      <c r="C399">
        <f>INDEX(resultados!$A$2:$ZZ$421, 393, MATCH($B$3, resultados!$A$1:$ZZ$1, 0))</f>
        <v/>
      </c>
    </row>
    <row r="400">
      <c r="A400">
        <f>INDEX(resultados!$A$2:$ZZ$421, 394, MATCH($B$1, resultados!$A$1:$ZZ$1, 0))</f>
        <v/>
      </c>
      <c r="B400">
        <f>INDEX(resultados!$A$2:$ZZ$421, 394, MATCH($B$2, resultados!$A$1:$ZZ$1, 0))</f>
        <v/>
      </c>
      <c r="C400">
        <f>INDEX(resultados!$A$2:$ZZ$421, 394, MATCH($B$3, resultados!$A$1:$ZZ$1, 0))</f>
        <v/>
      </c>
    </row>
    <row r="401">
      <c r="A401">
        <f>INDEX(resultados!$A$2:$ZZ$421, 395, MATCH($B$1, resultados!$A$1:$ZZ$1, 0))</f>
        <v/>
      </c>
      <c r="B401">
        <f>INDEX(resultados!$A$2:$ZZ$421, 395, MATCH($B$2, resultados!$A$1:$ZZ$1, 0))</f>
        <v/>
      </c>
      <c r="C401">
        <f>INDEX(resultados!$A$2:$ZZ$421, 395, MATCH($B$3, resultados!$A$1:$ZZ$1, 0))</f>
        <v/>
      </c>
    </row>
    <row r="402">
      <c r="A402">
        <f>INDEX(resultados!$A$2:$ZZ$421, 396, MATCH($B$1, resultados!$A$1:$ZZ$1, 0))</f>
        <v/>
      </c>
      <c r="B402">
        <f>INDEX(resultados!$A$2:$ZZ$421, 396, MATCH($B$2, resultados!$A$1:$ZZ$1, 0))</f>
        <v/>
      </c>
      <c r="C402">
        <f>INDEX(resultados!$A$2:$ZZ$421, 396, MATCH($B$3, resultados!$A$1:$ZZ$1, 0))</f>
        <v/>
      </c>
    </row>
    <row r="403">
      <c r="A403">
        <f>INDEX(resultados!$A$2:$ZZ$421, 397, MATCH($B$1, resultados!$A$1:$ZZ$1, 0))</f>
        <v/>
      </c>
      <c r="B403">
        <f>INDEX(resultados!$A$2:$ZZ$421, 397, MATCH($B$2, resultados!$A$1:$ZZ$1, 0))</f>
        <v/>
      </c>
      <c r="C403">
        <f>INDEX(resultados!$A$2:$ZZ$421, 397, MATCH($B$3, resultados!$A$1:$ZZ$1, 0))</f>
        <v/>
      </c>
    </row>
    <row r="404">
      <c r="A404">
        <f>INDEX(resultados!$A$2:$ZZ$421, 398, MATCH($B$1, resultados!$A$1:$ZZ$1, 0))</f>
        <v/>
      </c>
      <c r="B404">
        <f>INDEX(resultados!$A$2:$ZZ$421, 398, MATCH($B$2, resultados!$A$1:$ZZ$1, 0))</f>
        <v/>
      </c>
      <c r="C404">
        <f>INDEX(resultados!$A$2:$ZZ$421, 398, MATCH($B$3, resultados!$A$1:$ZZ$1, 0))</f>
        <v/>
      </c>
    </row>
    <row r="405">
      <c r="A405">
        <f>INDEX(resultados!$A$2:$ZZ$421, 399, MATCH($B$1, resultados!$A$1:$ZZ$1, 0))</f>
        <v/>
      </c>
      <c r="B405">
        <f>INDEX(resultados!$A$2:$ZZ$421, 399, MATCH($B$2, resultados!$A$1:$ZZ$1, 0))</f>
        <v/>
      </c>
      <c r="C405">
        <f>INDEX(resultados!$A$2:$ZZ$421, 399, MATCH($B$3, resultados!$A$1:$ZZ$1, 0))</f>
        <v/>
      </c>
    </row>
    <row r="406">
      <c r="A406">
        <f>INDEX(resultados!$A$2:$ZZ$421, 400, MATCH($B$1, resultados!$A$1:$ZZ$1, 0))</f>
        <v/>
      </c>
      <c r="B406">
        <f>INDEX(resultados!$A$2:$ZZ$421, 400, MATCH($B$2, resultados!$A$1:$ZZ$1, 0))</f>
        <v/>
      </c>
      <c r="C406">
        <f>INDEX(resultados!$A$2:$ZZ$421, 400, MATCH($B$3, resultados!$A$1:$ZZ$1, 0))</f>
        <v/>
      </c>
    </row>
    <row r="407">
      <c r="A407">
        <f>INDEX(resultados!$A$2:$ZZ$421, 401, MATCH($B$1, resultados!$A$1:$ZZ$1, 0))</f>
        <v/>
      </c>
      <c r="B407">
        <f>INDEX(resultados!$A$2:$ZZ$421, 401, MATCH($B$2, resultados!$A$1:$ZZ$1, 0))</f>
        <v/>
      </c>
      <c r="C407">
        <f>INDEX(resultados!$A$2:$ZZ$421, 401, MATCH($B$3, resultados!$A$1:$ZZ$1, 0))</f>
        <v/>
      </c>
    </row>
    <row r="408">
      <c r="A408">
        <f>INDEX(resultados!$A$2:$ZZ$421, 402, MATCH($B$1, resultados!$A$1:$ZZ$1, 0))</f>
        <v/>
      </c>
      <c r="B408">
        <f>INDEX(resultados!$A$2:$ZZ$421, 402, MATCH($B$2, resultados!$A$1:$ZZ$1, 0))</f>
        <v/>
      </c>
      <c r="C408">
        <f>INDEX(resultados!$A$2:$ZZ$421, 402, MATCH($B$3, resultados!$A$1:$ZZ$1, 0))</f>
        <v/>
      </c>
    </row>
    <row r="409">
      <c r="A409">
        <f>INDEX(resultados!$A$2:$ZZ$421, 403, MATCH($B$1, resultados!$A$1:$ZZ$1, 0))</f>
        <v/>
      </c>
      <c r="B409">
        <f>INDEX(resultados!$A$2:$ZZ$421, 403, MATCH($B$2, resultados!$A$1:$ZZ$1, 0))</f>
        <v/>
      </c>
      <c r="C409">
        <f>INDEX(resultados!$A$2:$ZZ$421, 403, MATCH($B$3, resultados!$A$1:$ZZ$1, 0))</f>
        <v/>
      </c>
    </row>
    <row r="410">
      <c r="A410">
        <f>INDEX(resultados!$A$2:$ZZ$421, 404, MATCH($B$1, resultados!$A$1:$ZZ$1, 0))</f>
        <v/>
      </c>
      <c r="B410">
        <f>INDEX(resultados!$A$2:$ZZ$421, 404, MATCH($B$2, resultados!$A$1:$ZZ$1, 0))</f>
        <v/>
      </c>
      <c r="C410">
        <f>INDEX(resultados!$A$2:$ZZ$421, 404, MATCH($B$3, resultados!$A$1:$ZZ$1, 0))</f>
        <v/>
      </c>
    </row>
    <row r="411">
      <c r="A411">
        <f>INDEX(resultados!$A$2:$ZZ$421, 405, MATCH($B$1, resultados!$A$1:$ZZ$1, 0))</f>
        <v/>
      </c>
      <c r="B411">
        <f>INDEX(resultados!$A$2:$ZZ$421, 405, MATCH($B$2, resultados!$A$1:$ZZ$1, 0))</f>
        <v/>
      </c>
      <c r="C411">
        <f>INDEX(resultados!$A$2:$ZZ$421, 405, MATCH($B$3, resultados!$A$1:$ZZ$1, 0))</f>
        <v/>
      </c>
    </row>
    <row r="412">
      <c r="A412">
        <f>INDEX(resultados!$A$2:$ZZ$421, 406, MATCH($B$1, resultados!$A$1:$ZZ$1, 0))</f>
        <v/>
      </c>
      <c r="B412">
        <f>INDEX(resultados!$A$2:$ZZ$421, 406, MATCH($B$2, resultados!$A$1:$ZZ$1, 0))</f>
        <v/>
      </c>
      <c r="C412">
        <f>INDEX(resultados!$A$2:$ZZ$421, 406, MATCH($B$3, resultados!$A$1:$ZZ$1, 0))</f>
        <v/>
      </c>
    </row>
    <row r="413">
      <c r="A413">
        <f>INDEX(resultados!$A$2:$ZZ$421, 407, MATCH($B$1, resultados!$A$1:$ZZ$1, 0))</f>
        <v/>
      </c>
      <c r="B413">
        <f>INDEX(resultados!$A$2:$ZZ$421, 407, MATCH($B$2, resultados!$A$1:$ZZ$1, 0))</f>
        <v/>
      </c>
      <c r="C413">
        <f>INDEX(resultados!$A$2:$ZZ$421, 407, MATCH($B$3, resultados!$A$1:$ZZ$1, 0))</f>
        <v/>
      </c>
    </row>
    <row r="414">
      <c r="A414">
        <f>INDEX(resultados!$A$2:$ZZ$421, 408, MATCH($B$1, resultados!$A$1:$ZZ$1, 0))</f>
        <v/>
      </c>
      <c r="B414">
        <f>INDEX(resultados!$A$2:$ZZ$421, 408, MATCH($B$2, resultados!$A$1:$ZZ$1, 0))</f>
        <v/>
      </c>
      <c r="C414">
        <f>INDEX(resultados!$A$2:$ZZ$421, 408, MATCH($B$3, resultados!$A$1:$ZZ$1, 0))</f>
        <v/>
      </c>
    </row>
    <row r="415">
      <c r="A415">
        <f>INDEX(resultados!$A$2:$ZZ$421, 409, MATCH($B$1, resultados!$A$1:$ZZ$1, 0))</f>
        <v/>
      </c>
      <c r="B415">
        <f>INDEX(resultados!$A$2:$ZZ$421, 409, MATCH($B$2, resultados!$A$1:$ZZ$1, 0))</f>
        <v/>
      </c>
      <c r="C415">
        <f>INDEX(resultados!$A$2:$ZZ$421, 409, MATCH($B$3, resultados!$A$1:$ZZ$1, 0))</f>
        <v/>
      </c>
    </row>
    <row r="416">
      <c r="A416">
        <f>INDEX(resultados!$A$2:$ZZ$421, 410, MATCH($B$1, resultados!$A$1:$ZZ$1, 0))</f>
        <v/>
      </c>
      <c r="B416">
        <f>INDEX(resultados!$A$2:$ZZ$421, 410, MATCH($B$2, resultados!$A$1:$ZZ$1, 0))</f>
        <v/>
      </c>
      <c r="C416">
        <f>INDEX(resultados!$A$2:$ZZ$421, 410, MATCH($B$3, resultados!$A$1:$ZZ$1, 0))</f>
        <v/>
      </c>
    </row>
    <row r="417">
      <c r="A417">
        <f>INDEX(resultados!$A$2:$ZZ$421, 411, MATCH($B$1, resultados!$A$1:$ZZ$1, 0))</f>
        <v/>
      </c>
      <c r="B417">
        <f>INDEX(resultados!$A$2:$ZZ$421, 411, MATCH($B$2, resultados!$A$1:$ZZ$1, 0))</f>
        <v/>
      </c>
      <c r="C417">
        <f>INDEX(resultados!$A$2:$ZZ$421, 411, MATCH($B$3, resultados!$A$1:$ZZ$1, 0))</f>
        <v/>
      </c>
    </row>
    <row r="418">
      <c r="A418">
        <f>INDEX(resultados!$A$2:$ZZ$421, 412, MATCH($B$1, resultados!$A$1:$ZZ$1, 0))</f>
        <v/>
      </c>
      <c r="B418">
        <f>INDEX(resultados!$A$2:$ZZ$421, 412, MATCH($B$2, resultados!$A$1:$ZZ$1, 0))</f>
        <v/>
      </c>
      <c r="C418">
        <f>INDEX(resultados!$A$2:$ZZ$421, 412, MATCH($B$3, resultados!$A$1:$ZZ$1, 0))</f>
        <v/>
      </c>
    </row>
    <row r="419">
      <c r="A419">
        <f>INDEX(resultados!$A$2:$ZZ$421, 413, MATCH($B$1, resultados!$A$1:$ZZ$1, 0))</f>
        <v/>
      </c>
      <c r="B419">
        <f>INDEX(resultados!$A$2:$ZZ$421, 413, MATCH($B$2, resultados!$A$1:$ZZ$1, 0))</f>
        <v/>
      </c>
      <c r="C419">
        <f>INDEX(resultados!$A$2:$ZZ$421, 413, MATCH($B$3, resultados!$A$1:$ZZ$1, 0))</f>
        <v/>
      </c>
    </row>
    <row r="420">
      <c r="A420">
        <f>INDEX(resultados!$A$2:$ZZ$421, 414, MATCH($B$1, resultados!$A$1:$ZZ$1, 0))</f>
        <v/>
      </c>
      <c r="B420">
        <f>INDEX(resultados!$A$2:$ZZ$421, 414, MATCH($B$2, resultados!$A$1:$ZZ$1, 0))</f>
        <v/>
      </c>
      <c r="C420">
        <f>INDEX(resultados!$A$2:$ZZ$421, 414, MATCH($B$3, resultados!$A$1:$ZZ$1, 0))</f>
        <v/>
      </c>
    </row>
    <row r="421">
      <c r="A421">
        <f>INDEX(resultados!$A$2:$ZZ$421, 415, MATCH($B$1, resultados!$A$1:$ZZ$1, 0))</f>
        <v/>
      </c>
      <c r="B421">
        <f>INDEX(resultados!$A$2:$ZZ$421, 415, MATCH($B$2, resultados!$A$1:$ZZ$1, 0))</f>
        <v/>
      </c>
      <c r="C421">
        <f>INDEX(resultados!$A$2:$ZZ$421, 415, MATCH($B$3, resultados!$A$1:$ZZ$1, 0))</f>
        <v/>
      </c>
    </row>
    <row r="422">
      <c r="A422">
        <f>INDEX(resultados!$A$2:$ZZ$421, 416, MATCH($B$1, resultados!$A$1:$ZZ$1, 0))</f>
        <v/>
      </c>
      <c r="B422">
        <f>INDEX(resultados!$A$2:$ZZ$421, 416, MATCH($B$2, resultados!$A$1:$ZZ$1, 0))</f>
        <v/>
      </c>
      <c r="C422">
        <f>INDEX(resultados!$A$2:$ZZ$421, 416, MATCH($B$3, resultados!$A$1:$ZZ$1, 0))</f>
        <v/>
      </c>
    </row>
    <row r="423">
      <c r="A423">
        <f>INDEX(resultados!$A$2:$ZZ$421, 417, MATCH($B$1, resultados!$A$1:$ZZ$1, 0))</f>
        <v/>
      </c>
      <c r="B423">
        <f>INDEX(resultados!$A$2:$ZZ$421, 417, MATCH($B$2, resultados!$A$1:$ZZ$1, 0))</f>
        <v/>
      </c>
      <c r="C423">
        <f>INDEX(resultados!$A$2:$ZZ$421, 417, MATCH($B$3, resultados!$A$1:$ZZ$1, 0))</f>
        <v/>
      </c>
    </row>
    <row r="424">
      <c r="A424">
        <f>INDEX(resultados!$A$2:$ZZ$421, 418, MATCH($B$1, resultados!$A$1:$ZZ$1, 0))</f>
        <v/>
      </c>
      <c r="B424">
        <f>INDEX(resultados!$A$2:$ZZ$421, 418, MATCH($B$2, resultados!$A$1:$ZZ$1, 0))</f>
        <v/>
      </c>
      <c r="C424">
        <f>INDEX(resultados!$A$2:$ZZ$421, 418, MATCH($B$3, resultados!$A$1:$ZZ$1, 0))</f>
        <v/>
      </c>
    </row>
    <row r="425">
      <c r="A425">
        <f>INDEX(resultados!$A$2:$ZZ$421, 419, MATCH($B$1, resultados!$A$1:$ZZ$1, 0))</f>
        <v/>
      </c>
      <c r="B425">
        <f>INDEX(resultados!$A$2:$ZZ$421, 419, MATCH($B$2, resultados!$A$1:$ZZ$1, 0))</f>
        <v/>
      </c>
      <c r="C425">
        <f>INDEX(resultados!$A$2:$ZZ$421, 419, MATCH($B$3, resultados!$A$1:$ZZ$1, 0))</f>
        <v/>
      </c>
    </row>
    <row r="426">
      <c r="A426">
        <f>INDEX(resultados!$A$2:$ZZ$421, 420, MATCH($B$1, resultados!$A$1:$ZZ$1, 0))</f>
        <v/>
      </c>
      <c r="B426">
        <f>INDEX(resultados!$A$2:$ZZ$421, 420, MATCH($B$2, resultados!$A$1:$ZZ$1, 0))</f>
        <v/>
      </c>
      <c r="C426">
        <f>INDEX(resultados!$A$2:$ZZ$421, 420,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2.2379</v>
      </c>
      <c r="E2" t="n">
        <v>44.68</v>
      </c>
      <c r="F2" t="n">
        <v>27.19</v>
      </c>
      <c r="G2" t="n">
        <v>5.23</v>
      </c>
      <c r="H2" t="n">
        <v>0.07000000000000001</v>
      </c>
      <c r="I2" t="n">
        <v>312</v>
      </c>
      <c r="J2" t="n">
        <v>242.64</v>
      </c>
      <c r="K2" t="n">
        <v>58.47</v>
      </c>
      <c r="L2" t="n">
        <v>1</v>
      </c>
      <c r="M2" t="n">
        <v>310</v>
      </c>
      <c r="N2" t="n">
        <v>58.17</v>
      </c>
      <c r="O2" t="n">
        <v>30160.1</v>
      </c>
      <c r="P2" t="n">
        <v>429.22</v>
      </c>
      <c r="Q2" t="n">
        <v>3034.53</v>
      </c>
      <c r="R2" t="n">
        <v>368.57</v>
      </c>
      <c r="S2" t="n">
        <v>56.78</v>
      </c>
      <c r="T2" t="n">
        <v>152611.63</v>
      </c>
      <c r="U2" t="n">
        <v>0.15</v>
      </c>
      <c r="V2" t="n">
        <v>0.59</v>
      </c>
      <c r="W2" t="n">
        <v>3.19</v>
      </c>
      <c r="X2" t="n">
        <v>9.42</v>
      </c>
      <c r="Y2" t="n">
        <v>1</v>
      </c>
      <c r="Z2" t="n">
        <v>10</v>
      </c>
      <c r="AA2" t="n">
        <v>821.3218698782769</v>
      </c>
      <c r="AB2" t="n">
        <v>1123.768816531079</v>
      </c>
      <c r="AC2" t="n">
        <v>1016.517897900792</v>
      </c>
      <c r="AD2" t="n">
        <v>821321.8698782768</v>
      </c>
      <c r="AE2" t="n">
        <v>1123768.816531079</v>
      </c>
      <c r="AF2" t="n">
        <v>1.133947137526729e-06</v>
      </c>
      <c r="AG2" t="n">
        <v>18</v>
      </c>
      <c r="AH2" t="n">
        <v>1016517.897900792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2.6666</v>
      </c>
      <c r="E3" t="n">
        <v>37.5</v>
      </c>
      <c r="F3" t="n">
        <v>24.31</v>
      </c>
      <c r="G3" t="n">
        <v>6.6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380.34</v>
      </c>
      <c r="Q3" t="n">
        <v>3034.21</v>
      </c>
      <c r="R3" t="n">
        <v>274.55</v>
      </c>
      <c r="S3" t="n">
        <v>56.78</v>
      </c>
      <c r="T3" t="n">
        <v>106055.47</v>
      </c>
      <c r="U3" t="n">
        <v>0.21</v>
      </c>
      <c r="V3" t="n">
        <v>0.66</v>
      </c>
      <c r="W3" t="n">
        <v>3.01</v>
      </c>
      <c r="X3" t="n">
        <v>6.54</v>
      </c>
      <c r="Y3" t="n">
        <v>1</v>
      </c>
      <c r="Z3" t="n">
        <v>10</v>
      </c>
      <c r="AA3" t="n">
        <v>629.7520925518593</v>
      </c>
      <c r="AB3" t="n">
        <v>861.6545957309735</v>
      </c>
      <c r="AC3" t="n">
        <v>779.4194904542293</v>
      </c>
      <c r="AD3" t="n">
        <v>629752.0925518593</v>
      </c>
      <c r="AE3" t="n">
        <v>861654.5957309735</v>
      </c>
      <c r="AF3" t="n">
        <v>1.351170041971837e-06</v>
      </c>
      <c r="AG3" t="n">
        <v>15</v>
      </c>
      <c r="AH3" t="n">
        <v>779419.4904542293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2.972</v>
      </c>
      <c r="E4" t="n">
        <v>33.65</v>
      </c>
      <c r="F4" t="n">
        <v>22.82</v>
      </c>
      <c r="G4" t="n">
        <v>8.01</v>
      </c>
      <c r="H4" t="n">
        <v>0.11</v>
      </c>
      <c r="I4" t="n">
        <v>171</v>
      </c>
      <c r="J4" t="n">
        <v>243.52</v>
      </c>
      <c r="K4" t="n">
        <v>58.47</v>
      </c>
      <c r="L4" t="n">
        <v>1.5</v>
      </c>
      <c r="M4" t="n">
        <v>169</v>
      </c>
      <c r="N4" t="n">
        <v>58.55</v>
      </c>
      <c r="O4" t="n">
        <v>30268.64</v>
      </c>
      <c r="P4" t="n">
        <v>353.91</v>
      </c>
      <c r="Q4" t="n">
        <v>3034.89</v>
      </c>
      <c r="R4" t="n">
        <v>224.84</v>
      </c>
      <c r="S4" t="n">
        <v>56.78</v>
      </c>
      <c r="T4" t="n">
        <v>81450.36</v>
      </c>
      <c r="U4" t="n">
        <v>0.25</v>
      </c>
      <c r="V4" t="n">
        <v>0.71</v>
      </c>
      <c r="W4" t="n">
        <v>2.96</v>
      </c>
      <c r="X4" t="n">
        <v>5.05</v>
      </c>
      <c r="Y4" t="n">
        <v>1</v>
      </c>
      <c r="Z4" t="n">
        <v>10</v>
      </c>
      <c r="AA4" t="n">
        <v>532.0757862813656</v>
      </c>
      <c r="AB4" t="n">
        <v>728.0095643171774</v>
      </c>
      <c r="AC4" t="n">
        <v>658.5293532665861</v>
      </c>
      <c r="AD4" t="n">
        <v>532075.7862813656</v>
      </c>
      <c r="AE4" t="n">
        <v>728009.5643171774</v>
      </c>
      <c r="AF4" t="n">
        <v>1.505916659694105e-06</v>
      </c>
      <c r="AG4" t="n">
        <v>13</v>
      </c>
      <c r="AH4" t="n">
        <v>658529.3532665861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3.2123</v>
      </c>
      <c r="E5" t="n">
        <v>31.13</v>
      </c>
      <c r="F5" t="n">
        <v>21.81</v>
      </c>
      <c r="G5" t="n">
        <v>9.41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335.29</v>
      </c>
      <c r="Q5" t="n">
        <v>3033.88</v>
      </c>
      <c r="R5" t="n">
        <v>192.67</v>
      </c>
      <c r="S5" t="n">
        <v>56.78</v>
      </c>
      <c r="T5" t="n">
        <v>65529.55</v>
      </c>
      <c r="U5" t="n">
        <v>0.29</v>
      </c>
      <c r="V5" t="n">
        <v>0.74</v>
      </c>
      <c r="W5" t="n">
        <v>2.88</v>
      </c>
      <c r="X5" t="n">
        <v>4.04</v>
      </c>
      <c r="Y5" t="n">
        <v>1</v>
      </c>
      <c r="Z5" t="n">
        <v>10</v>
      </c>
      <c r="AA5" t="n">
        <v>484.7622927346026</v>
      </c>
      <c r="AB5" t="n">
        <v>663.2731551224771</v>
      </c>
      <c r="AC5" t="n">
        <v>599.9712961073071</v>
      </c>
      <c r="AD5" t="n">
        <v>484762.2927346026</v>
      </c>
      <c r="AE5" t="n">
        <v>663273.1551224771</v>
      </c>
      <c r="AF5" t="n">
        <v>1.627677014110153e-06</v>
      </c>
      <c r="AG5" t="n">
        <v>13</v>
      </c>
      <c r="AH5" t="n">
        <v>599971.2961073071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3.3946</v>
      </c>
      <c r="E6" t="n">
        <v>29.46</v>
      </c>
      <c r="F6" t="n">
        <v>21.18</v>
      </c>
      <c r="G6" t="n">
        <v>10.86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322.75</v>
      </c>
      <c r="Q6" t="n">
        <v>3034.02</v>
      </c>
      <c r="R6" t="n">
        <v>171.86</v>
      </c>
      <c r="S6" t="n">
        <v>56.78</v>
      </c>
      <c r="T6" t="n">
        <v>55231.64</v>
      </c>
      <c r="U6" t="n">
        <v>0.33</v>
      </c>
      <c r="V6" t="n">
        <v>0.76</v>
      </c>
      <c r="W6" t="n">
        <v>2.85</v>
      </c>
      <c r="X6" t="n">
        <v>3.41</v>
      </c>
      <c r="Y6" t="n">
        <v>1</v>
      </c>
      <c r="Z6" t="n">
        <v>10</v>
      </c>
      <c r="AA6" t="n">
        <v>444.1433230815607</v>
      </c>
      <c r="AB6" t="n">
        <v>607.696488860716</v>
      </c>
      <c r="AC6" t="n">
        <v>549.6987888712274</v>
      </c>
      <c r="AD6" t="n">
        <v>444143.3230815607</v>
      </c>
      <c r="AE6" t="n">
        <v>607696.488860716</v>
      </c>
      <c r="AF6" t="n">
        <v>1.720048685396235e-06</v>
      </c>
      <c r="AG6" t="n">
        <v>12</v>
      </c>
      <c r="AH6" t="n">
        <v>549698.7888712274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3.5448</v>
      </c>
      <c r="E7" t="n">
        <v>28.21</v>
      </c>
      <c r="F7" t="n">
        <v>20.68</v>
      </c>
      <c r="G7" t="n">
        <v>12.29</v>
      </c>
      <c r="H7" t="n">
        <v>0.16</v>
      </c>
      <c r="I7" t="n">
        <v>101</v>
      </c>
      <c r="J7" t="n">
        <v>244.85</v>
      </c>
      <c r="K7" t="n">
        <v>58.47</v>
      </c>
      <c r="L7" t="n">
        <v>2.25</v>
      </c>
      <c r="M7" t="n">
        <v>99</v>
      </c>
      <c r="N7" t="n">
        <v>59.12</v>
      </c>
      <c r="O7" t="n">
        <v>30431.96</v>
      </c>
      <c r="P7" t="n">
        <v>312.38</v>
      </c>
      <c r="Q7" t="n">
        <v>3033.94</v>
      </c>
      <c r="R7" t="n">
        <v>155.8</v>
      </c>
      <c r="S7" t="n">
        <v>56.78</v>
      </c>
      <c r="T7" t="n">
        <v>47280.98</v>
      </c>
      <c r="U7" t="n">
        <v>0.36</v>
      </c>
      <c r="V7" t="n">
        <v>0.78</v>
      </c>
      <c r="W7" t="n">
        <v>2.82</v>
      </c>
      <c r="X7" t="n">
        <v>2.92</v>
      </c>
      <c r="Y7" t="n">
        <v>1</v>
      </c>
      <c r="Z7" t="n">
        <v>10</v>
      </c>
      <c r="AA7" t="n">
        <v>411.1108891625321</v>
      </c>
      <c r="AB7" t="n">
        <v>562.5000554845668</v>
      </c>
      <c r="AC7" t="n">
        <v>508.8158396629053</v>
      </c>
      <c r="AD7" t="n">
        <v>411110.8891625322</v>
      </c>
      <c r="AE7" t="n">
        <v>562500.0554845668</v>
      </c>
      <c r="AF7" t="n">
        <v>1.79615524067418e-06</v>
      </c>
      <c r="AG7" t="n">
        <v>11</v>
      </c>
      <c r="AH7" t="n">
        <v>508815.8396629053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3.6645</v>
      </c>
      <c r="E8" t="n">
        <v>27.29</v>
      </c>
      <c r="F8" t="n">
        <v>20.33</v>
      </c>
      <c r="G8" t="n">
        <v>13.7</v>
      </c>
      <c r="H8" t="n">
        <v>0.18</v>
      </c>
      <c r="I8" t="n">
        <v>89</v>
      </c>
      <c r="J8" t="n">
        <v>245.29</v>
      </c>
      <c r="K8" t="n">
        <v>58.47</v>
      </c>
      <c r="L8" t="n">
        <v>2.5</v>
      </c>
      <c r="M8" t="n">
        <v>87</v>
      </c>
      <c r="N8" t="n">
        <v>59.32</v>
      </c>
      <c r="O8" t="n">
        <v>30486.54</v>
      </c>
      <c r="P8" t="n">
        <v>303.74</v>
      </c>
      <c r="Q8" t="n">
        <v>3033.58</v>
      </c>
      <c r="R8" t="n">
        <v>144.25</v>
      </c>
      <c r="S8" t="n">
        <v>56.78</v>
      </c>
      <c r="T8" t="n">
        <v>41566.77</v>
      </c>
      <c r="U8" t="n">
        <v>0.39</v>
      </c>
      <c r="V8" t="n">
        <v>0.79</v>
      </c>
      <c r="W8" t="n">
        <v>2.8</v>
      </c>
      <c r="X8" t="n">
        <v>2.56</v>
      </c>
      <c r="Y8" t="n">
        <v>1</v>
      </c>
      <c r="Z8" t="n">
        <v>10</v>
      </c>
      <c r="AA8" t="n">
        <v>394.6647378468173</v>
      </c>
      <c r="AB8" t="n">
        <v>539.9977057014169</v>
      </c>
      <c r="AC8" t="n">
        <v>488.4610825608128</v>
      </c>
      <c r="AD8" t="n">
        <v>394664.7378468174</v>
      </c>
      <c r="AE8" t="n">
        <v>539997.7057014168</v>
      </c>
      <c r="AF8" t="n">
        <v>1.85680740223723e-06</v>
      </c>
      <c r="AG8" t="n">
        <v>11</v>
      </c>
      <c r="AH8" t="n">
        <v>488461.0825608128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3.7712</v>
      </c>
      <c r="E9" t="n">
        <v>26.52</v>
      </c>
      <c r="F9" t="n">
        <v>20.03</v>
      </c>
      <c r="G9" t="n">
        <v>15.21</v>
      </c>
      <c r="H9" t="n">
        <v>0.2</v>
      </c>
      <c r="I9" t="n">
        <v>79</v>
      </c>
      <c r="J9" t="n">
        <v>245.73</v>
      </c>
      <c r="K9" t="n">
        <v>58.47</v>
      </c>
      <c r="L9" t="n">
        <v>2.75</v>
      </c>
      <c r="M9" t="n">
        <v>77</v>
      </c>
      <c r="N9" t="n">
        <v>59.51</v>
      </c>
      <c r="O9" t="n">
        <v>30541.19</v>
      </c>
      <c r="P9" t="n">
        <v>296.24</v>
      </c>
      <c r="Q9" t="n">
        <v>3033.62</v>
      </c>
      <c r="R9" t="n">
        <v>134.55</v>
      </c>
      <c r="S9" t="n">
        <v>56.78</v>
      </c>
      <c r="T9" t="n">
        <v>36768.3</v>
      </c>
      <c r="U9" t="n">
        <v>0.42</v>
      </c>
      <c r="V9" t="n">
        <v>0.8100000000000001</v>
      </c>
      <c r="W9" t="n">
        <v>2.78</v>
      </c>
      <c r="X9" t="n">
        <v>2.26</v>
      </c>
      <c r="Y9" t="n">
        <v>1</v>
      </c>
      <c r="Z9" t="n">
        <v>10</v>
      </c>
      <c r="AA9" t="n">
        <v>381.0561671269583</v>
      </c>
      <c r="AB9" t="n">
        <v>521.3778588747373</v>
      </c>
      <c r="AC9" t="n">
        <v>471.6182877821524</v>
      </c>
      <c r="AD9" t="n">
        <v>381056.1671269583</v>
      </c>
      <c r="AE9" t="n">
        <v>521377.8588747373</v>
      </c>
      <c r="AF9" t="n">
        <v>1.910872445167702e-06</v>
      </c>
      <c r="AG9" t="n">
        <v>11</v>
      </c>
      <c r="AH9" t="n">
        <v>471618.2877821524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3.8596</v>
      </c>
      <c r="E10" t="n">
        <v>25.91</v>
      </c>
      <c r="F10" t="n">
        <v>19.8</v>
      </c>
      <c r="G10" t="n">
        <v>16.73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289.99</v>
      </c>
      <c r="Q10" t="n">
        <v>3033.75</v>
      </c>
      <c r="R10" t="n">
        <v>127</v>
      </c>
      <c r="S10" t="n">
        <v>56.78</v>
      </c>
      <c r="T10" t="n">
        <v>33031.77</v>
      </c>
      <c r="U10" t="n">
        <v>0.45</v>
      </c>
      <c r="V10" t="n">
        <v>0.8100000000000001</v>
      </c>
      <c r="W10" t="n">
        <v>2.77</v>
      </c>
      <c r="X10" t="n">
        <v>2.03</v>
      </c>
      <c r="Y10" t="n">
        <v>1</v>
      </c>
      <c r="Z10" t="n">
        <v>10</v>
      </c>
      <c r="AA10" t="n">
        <v>359.5382016359212</v>
      </c>
      <c r="AB10" t="n">
        <v>491.9360291842613</v>
      </c>
      <c r="AC10" t="n">
        <v>444.986344995468</v>
      </c>
      <c r="AD10" t="n">
        <v>359538.2016359211</v>
      </c>
      <c r="AE10" t="n">
        <v>491936.0291842613</v>
      </c>
      <c r="AF10" t="n">
        <v>1.955664851869236e-06</v>
      </c>
      <c r="AG10" t="n">
        <v>10</v>
      </c>
      <c r="AH10" t="n">
        <v>444986.344995468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3.9408</v>
      </c>
      <c r="E11" t="n">
        <v>25.38</v>
      </c>
      <c r="F11" t="n">
        <v>19.6</v>
      </c>
      <c r="G11" t="n">
        <v>18.37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284.55</v>
      </c>
      <c r="Q11" t="n">
        <v>3033.63</v>
      </c>
      <c r="R11" t="n">
        <v>120.25</v>
      </c>
      <c r="S11" t="n">
        <v>56.78</v>
      </c>
      <c r="T11" t="n">
        <v>29693.72</v>
      </c>
      <c r="U11" t="n">
        <v>0.47</v>
      </c>
      <c r="V11" t="n">
        <v>0.82</v>
      </c>
      <c r="W11" t="n">
        <v>2.76</v>
      </c>
      <c r="X11" t="n">
        <v>1.83</v>
      </c>
      <c r="Y11" t="n">
        <v>1</v>
      </c>
      <c r="Z11" t="n">
        <v>10</v>
      </c>
      <c r="AA11" t="n">
        <v>350.3869192630454</v>
      </c>
      <c r="AB11" t="n">
        <v>479.4148409156081</v>
      </c>
      <c r="AC11" t="n">
        <v>433.6601613615769</v>
      </c>
      <c r="AD11" t="n">
        <v>350386.9192630454</v>
      </c>
      <c r="AE11" t="n">
        <v>479414.8409156081</v>
      </c>
      <c r="AF11" t="n">
        <v>1.996809008251187e-06</v>
      </c>
      <c r="AG11" t="n">
        <v>10</v>
      </c>
      <c r="AH11" t="n">
        <v>433660.1613615769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4.001</v>
      </c>
      <c r="E12" t="n">
        <v>24.99</v>
      </c>
      <c r="F12" t="n">
        <v>19.45</v>
      </c>
      <c r="G12" t="n">
        <v>19.78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279.49</v>
      </c>
      <c r="Q12" t="n">
        <v>3033.56</v>
      </c>
      <c r="R12" t="n">
        <v>115.82</v>
      </c>
      <c r="S12" t="n">
        <v>56.78</v>
      </c>
      <c r="T12" t="n">
        <v>27501.91</v>
      </c>
      <c r="U12" t="n">
        <v>0.49</v>
      </c>
      <c r="V12" t="n">
        <v>0.83</v>
      </c>
      <c r="W12" t="n">
        <v>2.75</v>
      </c>
      <c r="X12" t="n">
        <v>1.68</v>
      </c>
      <c r="Y12" t="n">
        <v>1</v>
      </c>
      <c r="Z12" t="n">
        <v>10</v>
      </c>
      <c r="AA12" t="n">
        <v>343.2156561856553</v>
      </c>
      <c r="AB12" t="n">
        <v>469.6028023993246</v>
      </c>
      <c r="AC12" t="n">
        <v>424.7845700300049</v>
      </c>
      <c r="AD12" t="n">
        <v>343215.6561856553</v>
      </c>
      <c r="AE12" t="n">
        <v>469602.8023993246</v>
      </c>
      <c r="AF12" t="n">
        <v>2.027312434534359e-06</v>
      </c>
      <c r="AG12" t="n">
        <v>10</v>
      </c>
      <c r="AH12" t="n">
        <v>424784.5700300049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4.0609</v>
      </c>
      <c r="E13" t="n">
        <v>24.62</v>
      </c>
      <c r="F13" t="n">
        <v>19.32</v>
      </c>
      <c r="G13" t="n">
        <v>21.46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274.4</v>
      </c>
      <c r="Q13" t="n">
        <v>3033.73</v>
      </c>
      <c r="R13" t="n">
        <v>111.36</v>
      </c>
      <c r="S13" t="n">
        <v>56.78</v>
      </c>
      <c r="T13" t="n">
        <v>25298.16</v>
      </c>
      <c r="U13" t="n">
        <v>0.51</v>
      </c>
      <c r="V13" t="n">
        <v>0.84</v>
      </c>
      <c r="W13" t="n">
        <v>2.74</v>
      </c>
      <c r="X13" t="n">
        <v>1.55</v>
      </c>
      <c r="Y13" t="n">
        <v>1</v>
      </c>
      <c r="Z13" t="n">
        <v>10</v>
      </c>
      <c r="AA13" t="n">
        <v>336.3209424680347</v>
      </c>
      <c r="AB13" t="n">
        <v>460.1691509175744</v>
      </c>
      <c r="AC13" t="n">
        <v>416.2512530054599</v>
      </c>
      <c r="AD13" t="n">
        <v>336320.9424680347</v>
      </c>
      <c r="AE13" t="n">
        <v>460169.1509175744</v>
      </c>
      <c r="AF13" t="n">
        <v>2.057663850387547e-06</v>
      </c>
      <c r="AG13" t="n">
        <v>10</v>
      </c>
      <c r="AH13" t="n">
        <v>416251.2530054599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19.19</v>
      </c>
      <c r="G14" t="n">
        <v>23.02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269.56</v>
      </c>
      <c r="Q14" t="n">
        <v>3033.53</v>
      </c>
      <c r="R14" t="n">
        <v>107.09</v>
      </c>
      <c r="S14" t="n">
        <v>56.78</v>
      </c>
      <c r="T14" t="n">
        <v>23184.51</v>
      </c>
      <c r="U14" t="n">
        <v>0.53</v>
      </c>
      <c r="V14" t="n">
        <v>0.84</v>
      </c>
      <c r="W14" t="n">
        <v>2.74</v>
      </c>
      <c r="X14" t="n">
        <v>1.42</v>
      </c>
      <c r="Y14" t="n">
        <v>1</v>
      </c>
      <c r="Z14" t="n">
        <v>10</v>
      </c>
      <c r="AA14" t="n">
        <v>330.1206118215014</v>
      </c>
      <c r="AB14" t="n">
        <v>451.6855849877048</v>
      </c>
      <c r="AC14" t="n">
        <v>408.5773467011776</v>
      </c>
      <c r="AD14" t="n">
        <v>330120.6118215014</v>
      </c>
      <c r="AE14" t="n">
        <v>451685.5849877048</v>
      </c>
      <c r="AF14" t="n">
        <v>2.084721706924447e-06</v>
      </c>
      <c r="AG14" t="n">
        <v>10</v>
      </c>
      <c r="AH14" t="n">
        <v>408577.3467011776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4.1707</v>
      </c>
      <c r="E15" t="n">
        <v>23.98</v>
      </c>
      <c r="F15" t="n">
        <v>19.05</v>
      </c>
      <c r="G15" t="n">
        <v>24.84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264.06</v>
      </c>
      <c r="Q15" t="n">
        <v>3033.73</v>
      </c>
      <c r="R15" t="n">
        <v>102.51</v>
      </c>
      <c r="S15" t="n">
        <v>56.78</v>
      </c>
      <c r="T15" t="n">
        <v>20912.62</v>
      </c>
      <c r="U15" t="n">
        <v>0.55</v>
      </c>
      <c r="V15" t="n">
        <v>0.85</v>
      </c>
      <c r="W15" t="n">
        <v>2.73</v>
      </c>
      <c r="X15" t="n">
        <v>1.28</v>
      </c>
      <c r="Y15" t="n">
        <v>1</v>
      </c>
      <c r="Z15" t="n">
        <v>10</v>
      </c>
      <c r="AA15" t="n">
        <v>323.5107461501077</v>
      </c>
      <c r="AB15" t="n">
        <v>442.6416751694111</v>
      </c>
      <c r="AC15" t="n">
        <v>400.3965749427346</v>
      </c>
      <c r="AD15" t="n">
        <v>323510.7461501077</v>
      </c>
      <c r="AE15" t="n">
        <v>442641.6751694111</v>
      </c>
      <c r="AF15" t="n">
        <v>2.113299667761172e-06</v>
      </c>
      <c r="AG15" t="n">
        <v>10</v>
      </c>
      <c r="AH15" t="n">
        <v>400396.5749427346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4.2142</v>
      </c>
      <c r="E16" t="n">
        <v>23.73</v>
      </c>
      <c r="F16" t="n">
        <v>18.94</v>
      </c>
      <c r="G16" t="n">
        <v>26.43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259.04</v>
      </c>
      <c r="Q16" t="n">
        <v>3033.84</v>
      </c>
      <c r="R16" t="n">
        <v>99.43000000000001</v>
      </c>
      <c r="S16" t="n">
        <v>56.78</v>
      </c>
      <c r="T16" t="n">
        <v>19386.48</v>
      </c>
      <c r="U16" t="n">
        <v>0.57</v>
      </c>
      <c r="V16" t="n">
        <v>0.85</v>
      </c>
      <c r="W16" t="n">
        <v>2.71</v>
      </c>
      <c r="X16" t="n">
        <v>1.18</v>
      </c>
      <c r="Y16" t="n">
        <v>1</v>
      </c>
      <c r="Z16" t="n">
        <v>10</v>
      </c>
      <c r="AA16" t="n">
        <v>318.0807193640879</v>
      </c>
      <c r="AB16" t="n">
        <v>435.212072964904</v>
      </c>
      <c r="AC16" t="n">
        <v>393.6760435451136</v>
      </c>
      <c r="AD16" t="n">
        <v>318080.7193640879</v>
      </c>
      <c r="AE16" t="n">
        <v>435212.072964904</v>
      </c>
      <c r="AF16" t="n">
        <v>2.135341180108646e-06</v>
      </c>
      <c r="AG16" t="n">
        <v>10</v>
      </c>
      <c r="AH16" t="n">
        <v>393676.0435451136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4.2484</v>
      </c>
      <c r="E17" t="n">
        <v>23.54</v>
      </c>
      <c r="F17" t="n">
        <v>18.89</v>
      </c>
      <c r="G17" t="n">
        <v>28.34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254.56</v>
      </c>
      <c r="Q17" t="n">
        <v>3033.75</v>
      </c>
      <c r="R17" t="n">
        <v>97.41</v>
      </c>
      <c r="S17" t="n">
        <v>56.78</v>
      </c>
      <c r="T17" t="n">
        <v>18394.85</v>
      </c>
      <c r="U17" t="n">
        <v>0.58</v>
      </c>
      <c r="V17" t="n">
        <v>0.85</v>
      </c>
      <c r="W17" t="n">
        <v>2.72</v>
      </c>
      <c r="X17" t="n">
        <v>1.13</v>
      </c>
      <c r="Y17" t="n">
        <v>1</v>
      </c>
      <c r="Z17" t="n">
        <v>10</v>
      </c>
      <c r="AA17" t="n">
        <v>313.6996063679703</v>
      </c>
      <c r="AB17" t="n">
        <v>429.2176408825517</v>
      </c>
      <c r="AC17" t="n">
        <v>388.2537116474626</v>
      </c>
      <c r="AD17" t="n">
        <v>313699.6063679703</v>
      </c>
      <c r="AE17" t="n">
        <v>429217.6408825517</v>
      </c>
      <c r="AF17" t="n">
        <v>2.152670369126661e-06</v>
      </c>
      <c r="AG17" t="n">
        <v>10</v>
      </c>
      <c r="AH17" t="n">
        <v>388253.7116474626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4.2884</v>
      </c>
      <c r="E18" t="n">
        <v>23.32</v>
      </c>
      <c r="F18" t="n">
        <v>18.81</v>
      </c>
      <c r="G18" t="n">
        <v>30.51</v>
      </c>
      <c r="H18" t="n">
        <v>0.36</v>
      </c>
      <c r="I18" t="n">
        <v>37</v>
      </c>
      <c r="J18" t="n">
        <v>249.75</v>
      </c>
      <c r="K18" t="n">
        <v>58.47</v>
      </c>
      <c r="L18" t="n">
        <v>5</v>
      </c>
      <c r="M18" t="n">
        <v>35</v>
      </c>
      <c r="N18" t="n">
        <v>61.27</v>
      </c>
      <c r="O18" t="n">
        <v>31036.22</v>
      </c>
      <c r="P18" t="n">
        <v>250.82</v>
      </c>
      <c r="Q18" t="n">
        <v>3033.86</v>
      </c>
      <c r="R18" t="n">
        <v>94.95</v>
      </c>
      <c r="S18" t="n">
        <v>56.78</v>
      </c>
      <c r="T18" t="n">
        <v>17178.33</v>
      </c>
      <c r="U18" t="n">
        <v>0.6</v>
      </c>
      <c r="V18" t="n">
        <v>0.86</v>
      </c>
      <c r="W18" t="n">
        <v>2.72</v>
      </c>
      <c r="X18" t="n">
        <v>1.05</v>
      </c>
      <c r="Y18" t="n">
        <v>1</v>
      </c>
      <c r="Z18" t="n">
        <v>10</v>
      </c>
      <c r="AA18" t="n">
        <v>298.5896186499245</v>
      </c>
      <c r="AB18" t="n">
        <v>408.5434890811099</v>
      </c>
      <c r="AC18" t="n">
        <v>369.5526718775961</v>
      </c>
      <c r="AD18" t="n">
        <v>298589.6186499245</v>
      </c>
      <c r="AE18" t="n">
        <v>408543.4890811099</v>
      </c>
      <c r="AF18" t="n">
        <v>2.172938426457672e-06</v>
      </c>
      <c r="AG18" t="n">
        <v>9</v>
      </c>
      <c r="AH18" t="n">
        <v>369552.6718775961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4.318</v>
      </c>
      <c r="E19" t="n">
        <v>23.16</v>
      </c>
      <c r="F19" t="n">
        <v>18.75</v>
      </c>
      <c r="G19" t="n">
        <v>32.14</v>
      </c>
      <c r="H19" t="n">
        <v>0.37</v>
      </c>
      <c r="I19" t="n">
        <v>35</v>
      </c>
      <c r="J19" t="n">
        <v>250.2</v>
      </c>
      <c r="K19" t="n">
        <v>58.47</v>
      </c>
      <c r="L19" t="n">
        <v>5.25</v>
      </c>
      <c r="M19" t="n">
        <v>33</v>
      </c>
      <c r="N19" t="n">
        <v>61.47</v>
      </c>
      <c r="O19" t="n">
        <v>31091.59</v>
      </c>
      <c r="P19" t="n">
        <v>246.14</v>
      </c>
      <c r="Q19" t="n">
        <v>3033.52</v>
      </c>
      <c r="R19" t="n">
        <v>93.2</v>
      </c>
      <c r="S19" t="n">
        <v>56.78</v>
      </c>
      <c r="T19" t="n">
        <v>16313.95</v>
      </c>
      <c r="U19" t="n">
        <v>0.61</v>
      </c>
      <c r="V19" t="n">
        <v>0.86</v>
      </c>
      <c r="W19" t="n">
        <v>2.7</v>
      </c>
      <c r="X19" t="n">
        <v>0.98</v>
      </c>
      <c r="Y19" t="n">
        <v>1</v>
      </c>
      <c r="Z19" t="n">
        <v>10</v>
      </c>
      <c r="AA19" t="n">
        <v>294.4173585207106</v>
      </c>
      <c r="AB19" t="n">
        <v>402.8348187051935</v>
      </c>
      <c r="AC19" t="n">
        <v>364.388828990188</v>
      </c>
      <c r="AD19" t="n">
        <v>294417.3585207107</v>
      </c>
      <c r="AE19" t="n">
        <v>402834.8187051935</v>
      </c>
      <c r="AF19" t="n">
        <v>2.18793678888262e-06</v>
      </c>
      <c r="AG19" t="n">
        <v>9</v>
      </c>
      <c r="AH19" t="n">
        <v>364388.828990188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4.3488</v>
      </c>
      <c r="E20" t="n">
        <v>22.99</v>
      </c>
      <c r="F20" t="n">
        <v>18.68</v>
      </c>
      <c r="G20" t="n">
        <v>33.96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31</v>
      </c>
      <c r="N20" t="n">
        <v>61.67</v>
      </c>
      <c r="O20" t="n">
        <v>31147.02</v>
      </c>
      <c r="P20" t="n">
        <v>242.98</v>
      </c>
      <c r="Q20" t="n">
        <v>3033.71</v>
      </c>
      <c r="R20" t="n">
        <v>90.7</v>
      </c>
      <c r="S20" t="n">
        <v>56.78</v>
      </c>
      <c r="T20" t="n">
        <v>15071.52</v>
      </c>
      <c r="U20" t="n">
        <v>0.63</v>
      </c>
      <c r="V20" t="n">
        <v>0.86</v>
      </c>
      <c r="W20" t="n">
        <v>2.7</v>
      </c>
      <c r="X20" t="n">
        <v>0.91</v>
      </c>
      <c r="Y20" t="n">
        <v>1</v>
      </c>
      <c r="Z20" t="n">
        <v>10</v>
      </c>
      <c r="AA20" t="n">
        <v>291.0641391687021</v>
      </c>
      <c r="AB20" t="n">
        <v>398.2467960541782</v>
      </c>
      <c r="AC20" t="n">
        <v>360.2386807816554</v>
      </c>
      <c r="AD20" t="n">
        <v>291064.1391687021</v>
      </c>
      <c r="AE20" t="n">
        <v>398246.7960541782</v>
      </c>
      <c r="AF20" t="n">
        <v>2.203543193027498e-06</v>
      </c>
      <c r="AG20" t="n">
        <v>9</v>
      </c>
      <c r="AH20" t="n">
        <v>360238.6807816554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4.3759</v>
      </c>
      <c r="E21" t="n">
        <v>22.85</v>
      </c>
      <c r="F21" t="n">
        <v>18.63</v>
      </c>
      <c r="G21" t="n">
        <v>36.06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29</v>
      </c>
      <c r="N21" t="n">
        <v>61.87</v>
      </c>
      <c r="O21" t="n">
        <v>31202.53</v>
      </c>
      <c r="P21" t="n">
        <v>237.57</v>
      </c>
      <c r="Q21" t="n">
        <v>3033.76</v>
      </c>
      <c r="R21" t="n">
        <v>88.98</v>
      </c>
      <c r="S21" t="n">
        <v>56.78</v>
      </c>
      <c r="T21" t="n">
        <v>14222.2</v>
      </c>
      <c r="U21" t="n">
        <v>0.64</v>
      </c>
      <c r="V21" t="n">
        <v>0.87</v>
      </c>
      <c r="W21" t="n">
        <v>2.7</v>
      </c>
      <c r="X21" t="n">
        <v>0.87</v>
      </c>
      <c r="Y21" t="n">
        <v>1</v>
      </c>
      <c r="Z21" t="n">
        <v>10</v>
      </c>
      <c r="AA21" t="n">
        <v>286.7343539966933</v>
      </c>
      <c r="AB21" t="n">
        <v>392.3225929651953</v>
      </c>
      <c r="AC21" t="n">
        <v>354.8798753208137</v>
      </c>
      <c r="AD21" t="n">
        <v>286734.3539966933</v>
      </c>
      <c r="AE21" t="n">
        <v>392322.5929651953</v>
      </c>
      <c r="AF21" t="n">
        <v>2.217274801869257e-06</v>
      </c>
      <c r="AG21" t="n">
        <v>9</v>
      </c>
      <c r="AH21" t="n">
        <v>354879.8753208137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4.4078</v>
      </c>
      <c r="E22" t="n">
        <v>22.69</v>
      </c>
      <c r="F22" t="n">
        <v>18.56</v>
      </c>
      <c r="G22" t="n">
        <v>38.4</v>
      </c>
      <c r="H22" t="n">
        <v>0.42</v>
      </c>
      <c r="I22" t="n">
        <v>29</v>
      </c>
      <c r="J22" t="n">
        <v>251.55</v>
      </c>
      <c r="K22" t="n">
        <v>58.47</v>
      </c>
      <c r="L22" t="n">
        <v>6</v>
      </c>
      <c r="M22" t="n">
        <v>27</v>
      </c>
      <c r="N22" t="n">
        <v>62.07</v>
      </c>
      <c r="O22" t="n">
        <v>31258.11</v>
      </c>
      <c r="P22" t="n">
        <v>233.23</v>
      </c>
      <c r="Q22" t="n">
        <v>3033.64</v>
      </c>
      <c r="R22" t="n">
        <v>86.81</v>
      </c>
      <c r="S22" t="n">
        <v>56.78</v>
      </c>
      <c r="T22" t="n">
        <v>13149.79</v>
      </c>
      <c r="U22" t="n">
        <v>0.65</v>
      </c>
      <c r="V22" t="n">
        <v>0.87</v>
      </c>
      <c r="W22" t="n">
        <v>2.7</v>
      </c>
      <c r="X22" t="n">
        <v>0.79</v>
      </c>
      <c r="Y22" t="n">
        <v>1</v>
      </c>
      <c r="Z22" t="n">
        <v>10</v>
      </c>
      <c r="AA22" t="n">
        <v>282.7854015102044</v>
      </c>
      <c r="AB22" t="n">
        <v>386.919461957693</v>
      </c>
      <c r="AC22" t="n">
        <v>349.9924115533255</v>
      </c>
      <c r="AD22" t="n">
        <v>282785.4015102044</v>
      </c>
      <c r="AE22" t="n">
        <v>386919.461957693</v>
      </c>
      <c r="AF22" t="n">
        <v>2.233438577590739e-06</v>
      </c>
      <c r="AG22" t="n">
        <v>9</v>
      </c>
      <c r="AH22" t="n">
        <v>349992.4115533255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4.4218</v>
      </c>
      <c r="E23" t="n">
        <v>22.62</v>
      </c>
      <c r="F23" t="n">
        <v>18.54</v>
      </c>
      <c r="G23" t="n">
        <v>39.72</v>
      </c>
      <c r="H23" t="n">
        <v>0.44</v>
      </c>
      <c r="I23" t="n">
        <v>28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229.47</v>
      </c>
      <c r="Q23" t="n">
        <v>3033.52</v>
      </c>
      <c r="R23" t="n">
        <v>85.54000000000001</v>
      </c>
      <c r="S23" t="n">
        <v>56.78</v>
      </c>
      <c r="T23" t="n">
        <v>12518.51</v>
      </c>
      <c r="U23" t="n">
        <v>0.66</v>
      </c>
      <c r="V23" t="n">
        <v>0.87</v>
      </c>
      <c r="W23" t="n">
        <v>2.71</v>
      </c>
      <c r="X23" t="n">
        <v>0.77</v>
      </c>
      <c r="Y23" t="n">
        <v>1</v>
      </c>
      <c r="Z23" t="n">
        <v>10</v>
      </c>
      <c r="AA23" t="n">
        <v>280.0875419577461</v>
      </c>
      <c r="AB23" t="n">
        <v>383.228131496856</v>
      </c>
      <c r="AC23" t="n">
        <v>346.6533764908559</v>
      </c>
      <c r="AD23" t="n">
        <v>280087.541957746</v>
      </c>
      <c r="AE23" t="n">
        <v>383228.131496856</v>
      </c>
      <c r="AF23" t="n">
        <v>2.240532397656592e-06</v>
      </c>
      <c r="AG23" t="n">
        <v>9</v>
      </c>
      <c r="AH23" t="n">
        <v>346653.3764908559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4.4337</v>
      </c>
      <c r="E24" t="n">
        <v>22.55</v>
      </c>
      <c r="F24" t="n">
        <v>18.52</v>
      </c>
      <c r="G24" t="n">
        <v>41.16</v>
      </c>
      <c r="H24" t="n">
        <v>0.46</v>
      </c>
      <c r="I24" t="n">
        <v>27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228.25</v>
      </c>
      <c r="Q24" t="n">
        <v>3033.55</v>
      </c>
      <c r="R24" t="n">
        <v>85.05</v>
      </c>
      <c r="S24" t="n">
        <v>56.78</v>
      </c>
      <c r="T24" t="n">
        <v>12275.63</v>
      </c>
      <c r="U24" t="n">
        <v>0.67</v>
      </c>
      <c r="V24" t="n">
        <v>0.87</v>
      </c>
      <c r="W24" t="n">
        <v>2.71</v>
      </c>
      <c r="X24" t="n">
        <v>0.76</v>
      </c>
      <c r="Y24" t="n">
        <v>1</v>
      </c>
      <c r="Z24" t="n">
        <v>10</v>
      </c>
      <c r="AA24" t="n">
        <v>278.8767501759232</v>
      </c>
      <c r="AB24" t="n">
        <v>381.5714727646026</v>
      </c>
      <c r="AC24" t="n">
        <v>345.1548269428737</v>
      </c>
      <c r="AD24" t="n">
        <v>278876.7501759232</v>
      </c>
      <c r="AE24" t="n">
        <v>381571.4727646026</v>
      </c>
      <c r="AF24" t="n">
        <v>2.246562144712568e-06</v>
      </c>
      <c r="AG24" t="n">
        <v>9</v>
      </c>
      <c r="AH24" t="n">
        <v>345154.8269428737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4.4468</v>
      </c>
      <c r="E25" t="n">
        <v>22.49</v>
      </c>
      <c r="F25" t="n">
        <v>18.5</v>
      </c>
      <c r="G25" t="n">
        <v>42.7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225.41</v>
      </c>
      <c r="Q25" t="n">
        <v>3033.54</v>
      </c>
      <c r="R25" t="n">
        <v>84.09</v>
      </c>
      <c r="S25" t="n">
        <v>56.78</v>
      </c>
      <c r="T25" t="n">
        <v>11802.23</v>
      </c>
      <c r="U25" t="n">
        <v>0.68</v>
      </c>
      <c r="V25" t="n">
        <v>0.87</v>
      </c>
      <c r="W25" t="n">
        <v>2.72</v>
      </c>
      <c r="X25" t="n">
        <v>0.74</v>
      </c>
      <c r="Y25" t="n">
        <v>1</v>
      </c>
      <c r="Z25" t="n">
        <v>10</v>
      </c>
      <c r="AA25" t="n">
        <v>276.7431343738232</v>
      </c>
      <c r="AB25" t="n">
        <v>378.6521654956833</v>
      </c>
      <c r="AC25" t="n">
        <v>342.5141342624265</v>
      </c>
      <c r="AD25" t="n">
        <v>276743.1343738232</v>
      </c>
      <c r="AE25" t="n">
        <v>378652.1654956833</v>
      </c>
      <c r="AF25" t="n">
        <v>2.253199933488475e-06</v>
      </c>
      <c r="AG25" t="n">
        <v>9</v>
      </c>
      <c r="AH25" t="n">
        <v>342514.1342624265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4.4465</v>
      </c>
      <c r="E26" t="n">
        <v>22.49</v>
      </c>
      <c r="F26" t="n">
        <v>18.5</v>
      </c>
      <c r="G26" t="n">
        <v>42.7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3</v>
      </c>
      <c r="N26" t="n">
        <v>62.88</v>
      </c>
      <c r="O26" t="n">
        <v>31481.17</v>
      </c>
      <c r="P26" t="n">
        <v>226.1</v>
      </c>
      <c r="Q26" t="n">
        <v>3033.54</v>
      </c>
      <c r="R26" t="n">
        <v>83.93000000000001</v>
      </c>
      <c r="S26" t="n">
        <v>56.78</v>
      </c>
      <c r="T26" t="n">
        <v>11725.01</v>
      </c>
      <c r="U26" t="n">
        <v>0.68</v>
      </c>
      <c r="V26" t="n">
        <v>0.87</v>
      </c>
      <c r="W26" t="n">
        <v>2.73</v>
      </c>
      <c r="X26" t="n">
        <v>0.74</v>
      </c>
      <c r="Y26" t="n">
        <v>1</v>
      </c>
      <c r="Z26" t="n">
        <v>10</v>
      </c>
      <c r="AA26" t="n">
        <v>277.1304380011823</v>
      </c>
      <c r="AB26" t="n">
        <v>379.1820914052662</v>
      </c>
      <c r="AC26" t="n">
        <v>342.9934847869546</v>
      </c>
      <c r="AD26" t="n">
        <v>277130.4380011823</v>
      </c>
      <c r="AE26" t="n">
        <v>379182.0914052663</v>
      </c>
      <c r="AF26" t="n">
        <v>2.253047923058492e-06</v>
      </c>
      <c r="AG26" t="n">
        <v>9</v>
      </c>
      <c r="AH26" t="n">
        <v>342993.4847869546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4.4476</v>
      </c>
      <c r="E27" t="n">
        <v>22.48</v>
      </c>
      <c r="F27" t="n">
        <v>18.5</v>
      </c>
      <c r="G27" t="n">
        <v>42.69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225.14</v>
      </c>
      <c r="Q27" t="n">
        <v>3033.69</v>
      </c>
      <c r="R27" t="n">
        <v>83.86</v>
      </c>
      <c r="S27" t="n">
        <v>56.78</v>
      </c>
      <c r="T27" t="n">
        <v>11687.94</v>
      </c>
      <c r="U27" t="n">
        <v>0.68</v>
      </c>
      <c r="V27" t="n">
        <v>0.87</v>
      </c>
      <c r="W27" t="n">
        <v>2.72</v>
      </c>
      <c r="X27" t="n">
        <v>0.73</v>
      </c>
      <c r="Y27" t="n">
        <v>1</v>
      </c>
      <c r="Z27" t="n">
        <v>10</v>
      </c>
      <c r="AA27" t="n">
        <v>276.5643614501797</v>
      </c>
      <c r="AB27" t="n">
        <v>378.4075604946496</v>
      </c>
      <c r="AC27" t="n">
        <v>342.2928740193863</v>
      </c>
      <c r="AD27" t="n">
        <v>276564.3614501797</v>
      </c>
      <c r="AE27" t="n">
        <v>378407.5604946496</v>
      </c>
      <c r="AF27" t="n">
        <v>2.253605294635095e-06</v>
      </c>
      <c r="AG27" t="n">
        <v>9</v>
      </c>
      <c r="AH27" t="n">
        <v>342292.8740193862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4.4458</v>
      </c>
      <c r="E28" t="n">
        <v>22.49</v>
      </c>
      <c r="F28" t="n">
        <v>18.51</v>
      </c>
      <c r="G28" t="n">
        <v>42.71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225.13</v>
      </c>
      <c r="Q28" t="n">
        <v>3033.51</v>
      </c>
      <c r="R28" t="n">
        <v>84.02</v>
      </c>
      <c r="S28" t="n">
        <v>56.78</v>
      </c>
      <c r="T28" t="n">
        <v>11769.14</v>
      </c>
      <c r="U28" t="n">
        <v>0.68</v>
      </c>
      <c r="V28" t="n">
        <v>0.87</v>
      </c>
      <c r="W28" t="n">
        <v>2.73</v>
      </c>
      <c r="X28" t="n">
        <v>0.74</v>
      </c>
      <c r="Y28" t="n">
        <v>1</v>
      </c>
      <c r="Z28" t="n">
        <v>10</v>
      </c>
      <c r="AA28" t="n">
        <v>276.6604846564685</v>
      </c>
      <c r="AB28" t="n">
        <v>378.5390805061505</v>
      </c>
      <c r="AC28" t="n">
        <v>342.411841945579</v>
      </c>
      <c r="AD28" t="n">
        <v>276660.4846564685</v>
      </c>
      <c r="AE28" t="n">
        <v>378539.0805061505</v>
      </c>
      <c r="AF28" t="n">
        <v>2.252693232055199e-06</v>
      </c>
      <c r="AG28" t="n">
        <v>9</v>
      </c>
      <c r="AH28" t="n">
        <v>342411.841945579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4.1115</v>
      </c>
      <c r="E2" t="n">
        <v>24.32</v>
      </c>
      <c r="F2" t="n">
        <v>20.86</v>
      </c>
      <c r="G2" t="n">
        <v>12.03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120.53</v>
      </c>
      <c r="Q2" t="n">
        <v>3034.46</v>
      </c>
      <c r="R2" t="n">
        <v>157.63</v>
      </c>
      <c r="S2" t="n">
        <v>56.78</v>
      </c>
      <c r="T2" t="n">
        <v>48181.1</v>
      </c>
      <c r="U2" t="n">
        <v>0.36</v>
      </c>
      <c r="V2" t="n">
        <v>0.77</v>
      </c>
      <c r="W2" t="n">
        <v>2.94</v>
      </c>
      <c r="X2" t="n">
        <v>3.09</v>
      </c>
      <c r="Y2" t="n">
        <v>1</v>
      </c>
      <c r="Z2" t="n">
        <v>10</v>
      </c>
      <c r="AA2" t="n">
        <v>200.5981955245684</v>
      </c>
      <c r="AB2" t="n">
        <v>274.4673008843893</v>
      </c>
      <c r="AC2" t="n">
        <v>248.2725269053398</v>
      </c>
      <c r="AD2" t="n">
        <v>200598.1955245684</v>
      </c>
      <c r="AE2" t="n">
        <v>274467.3008843893</v>
      </c>
      <c r="AF2" t="n">
        <v>2.537325909730934e-06</v>
      </c>
      <c r="AG2" t="n">
        <v>10</v>
      </c>
      <c r="AH2" t="n">
        <v>248272.5269053399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4.1291</v>
      </c>
      <c r="E3" t="n">
        <v>24.22</v>
      </c>
      <c r="F3" t="n">
        <v>20.79</v>
      </c>
      <c r="G3" t="n">
        <v>12.23</v>
      </c>
      <c r="H3" t="n">
        <v>0.3</v>
      </c>
      <c r="I3" t="n">
        <v>102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120.19</v>
      </c>
      <c r="Q3" t="n">
        <v>3034.71</v>
      </c>
      <c r="R3" t="n">
        <v>154.93</v>
      </c>
      <c r="S3" t="n">
        <v>56.78</v>
      </c>
      <c r="T3" t="n">
        <v>46843.28</v>
      </c>
      <c r="U3" t="n">
        <v>0.37</v>
      </c>
      <c r="V3" t="n">
        <v>0.78</v>
      </c>
      <c r="W3" t="n">
        <v>2.95</v>
      </c>
      <c r="X3" t="n">
        <v>3.02</v>
      </c>
      <c r="Y3" t="n">
        <v>1</v>
      </c>
      <c r="Z3" t="n">
        <v>10</v>
      </c>
      <c r="AA3" t="n">
        <v>199.8100564698965</v>
      </c>
      <c r="AB3" t="n">
        <v>273.3889342595465</v>
      </c>
      <c r="AC3" t="n">
        <v>247.2970780776747</v>
      </c>
      <c r="AD3" t="n">
        <v>199810.0564698965</v>
      </c>
      <c r="AE3" t="n">
        <v>273388.9342595466</v>
      </c>
      <c r="AF3" t="n">
        <v>2.548187380243221e-06</v>
      </c>
      <c r="AG3" t="n">
        <v>10</v>
      </c>
      <c r="AH3" t="n">
        <v>247297.0780776747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3.5969</v>
      </c>
      <c r="E2" t="n">
        <v>27.8</v>
      </c>
      <c r="F2" t="n">
        <v>23.85</v>
      </c>
      <c r="G2" t="n">
        <v>7.05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93.89</v>
      </c>
      <c r="Q2" t="n">
        <v>3034.89</v>
      </c>
      <c r="R2" t="n">
        <v>249.82</v>
      </c>
      <c r="S2" t="n">
        <v>56.78</v>
      </c>
      <c r="T2" t="n">
        <v>93783.06</v>
      </c>
      <c r="U2" t="n">
        <v>0.23</v>
      </c>
      <c r="V2" t="n">
        <v>0.68</v>
      </c>
      <c r="W2" t="n">
        <v>3.25</v>
      </c>
      <c r="X2" t="n">
        <v>6.08</v>
      </c>
      <c r="Y2" t="n">
        <v>1</v>
      </c>
      <c r="Z2" t="n">
        <v>10</v>
      </c>
      <c r="AA2" t="n">
        <v>195.2213072530791</v>
      </c>
      <c r="AB2" t="n">
        <v>267.1104051397724</v>
      </c>
      <c r="AC2" t="n">
        <v>241.6177629651187</v>
      </c>
      <c r="AD2" t="n">
        <v>195221.3072530791</v>
      </c>
      <c r="AE2" t="n">
        <v>267110.4051397723</v>
      </c>
      <c r="AF2" t="n">
        <v>2.382470308550834e-06</v>
      </c>
      <c r="AG2" t="n">
        <v>11</v>
      </c>
      <c r="AH2" t="n">
        <v>241617.7629651187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3.2799</v>
      </c>
      <c r="E2" t="n">
        <v>30.49</v>
      </c>
      <c r="F2" t="n">
        <v>23.06</v>
      </c>
      <c r="G2" t="n">
        <v>7.69</v>
      </c>
      <c r="H2" t="n">
        <v>0.12</v>
      </c>
      <c r="I2" t="n">
        <v>180</v>
      </c>
      <c r="J2" t="n">
        <v>141.81</v>
      </c>
      <c r="K2" t="n">
        <v>47.83</v>
      </c>
      <c r="L2" t="n">
        <v>1</v>
      </c>
      <c r="M2" t="n">
        <v>178</v>
      </c>
      <c r="N2" t="n">
        <v>22.98</v>
      </c>
      <c r="O2" t="n">
        <v>17723.39</v>
      </c>
      <c r="P2" t="n">
        <v>247.95</v>
      </c>
      <c r="Q2" t="n">
        <v>3034.18</v>
      </c>
      <c r="R2" t="n">
        <v>234.22</v>
      </c>
      <c r="S2" t="n">
        <v>56.78</v>
      </c>
      <c r="T2" t="n">
        <v>86099.89</v>
      </c>
      <c r="U2" t="n">
        <v>0.24</v>
      </c>
      <c r="V2" t="n">
        <v>0.7</v>
      </c>
      <c r="W2" t="n">
        <v>2.93</v>
      </c>
      <c r="X2" t="n">
        <v>5.29</v>
      </c>
      <c r="Y2" t="n">
        <v>1</v>
      </c>
      <c r="Z2" t="n">
        <v>10</v>
      </c>
      <c r="AA2" t="n">
        <v>377.8022173388505</v>
      </c>
      <c r="AB2" t="n">
        <v>516.9256612205151</v>
      </c>
      <c r="AC2" t="n">
        <v>467.5910016233505</v>
      </c>
      <c r="AD2" t="n">
        <v>377802.2173388505</v>
      </c>
      <c r="AE2" t="n">
        <v>516925.661220515</v>
      </c>
      <c r="AF2" t="n">
        <v>1.816838436361469e-06</v>
      </c>
      <c r="AG2" t="n">
        <v>12</v>
      </c>
      <c r="AH2" t="n">
        <v>467591.0016233505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3.6158</v>
      </c>
      <c r="E3" t="n">
        <v>27.66</v>
      </c>
      <c r="F3" t="n">
        <v>21.61</v>
      </c>
      <c r="G3" t="n">
        <v>9.82</v>
      </c>
      <c r="H3" t="n">
        <v>0.16</v>
      </c>
      <c r="I3" t="n">
        <v>132</v>
      </c>
      <c r="J3" t="n">
        <v>142.15</v>
      </c>
      <c r="K3" t="n">
        <v>47.83</v>
      </c>
      <c r="L3" t="n">
        <v>1.25</v>
      </c>
      <c r="M3" t="n">
        <v>130</v>
      </c>
      <c r="N3" t="n">
        <v>23.07</v>
      </c>
      <c r="O3" t="n">
        <v>17765.46</v>
      </c>
      <c r="P3" t="n">
        <v>226.64</v>
      </c>
      <c r="Q3" t="n">
        <v>3034.15</v>
      </c>
      <c r="R3" t="n">
        <v>186.29</v>
      </c>
      <c r="S3" t="n">
        <v>56.78</v>
      </c>
      <c r="T3" t="n">
        <v>62370.47</v>
      </c>
      <c r="U3" t="n">
        <v>0.3</v>
      </c>
      <c r="V3" t="n">
        <v>0.75</v>
      </c>
      <c r="W3" t="n">
        <v>2.87</v>
      </c>
      <c r="X3" t="n">
        <v>3.85</v>
      </c>
      <c r="Y3" t="n">
        <v>1</v>
      </c>
      <c r="Z3" t="n">
        <v>10</v>
      </c>
      <c r="AA3" t="n">
        <v>325.5384285713175</v>
      </c>
      <c r="AB3" t="n">
        <v>445.4160397131452</v>
      </c>
      <c r="AC3" t="n">
        <v>402.9061580282599</v>
      </c>
      <c r="AD3" t="n">
        <v>325538.4285713175</v>
      </c>
      <c r="AE3" t="n">
        <v>445416.0397131452</v>
      </c>
      <c r="AF3" t="n">
        <v>2.002903874568066e-06</v>
      </c>
      <c r="AG3" t="n">
        <v>11</v>
      </c>
      <c r="AH3" t="n">
        <v>402906.1580282599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3.8513</v>
      </c>
      <c r="E4" t="n">
        <v>25.96</v>
      </c>
      <c r="F4" t="n">
        <v>20.76</v>
      </c>
      <c r="G4" t="n">
        <v>12.09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211.89</v>
      </c>
      <c r="Q4" t="n">
        <v>3033.81</v>
      </c>
      <c r="R4" t="n">
        <v>158.68</v>
      </c>
      <c r="S4" t="n">
        <v>56.78</v>
      </c>
      <c r="T4" t="n">
        <v>48714.72</v>
      </c>
      <c r="U4" t="n">
        <v>0.36</v>
      </c>
      <c r="V4" t="n">
        <v>0.78</v>
      </c>
      <c r="W4" t="n">
        <v>2.82</v>
      </c>
      <c r="X4" t="n">
        <v>2.99</v>
      </c>
      <c r="Y4" t="n">
        <v>1</v>
      </c>
      <c r="Z4" t="n">
        <v>10</v>
      </c>
      <c r="AA4" t="n">
        <v>300.8728821923553</v>
      </c>
      <c r="AB4" t="n">
        <v>411.667550990342</v>
      </c>
      <c r="AC4" t="n">
        <v>372.3785777028597</v>
      </c>
      <c r="AD4" t="n">
        <v>300872.8821923553</v>
      </c>
      <c r="AE4" t="n">
        <v>411667.550990342</v>
      </c>
      <c r="AF4" t="n">
        <v>2.133354635799545e-06</v>
      </c>
      <c r="AG4" t="n">
        <v>11</v>
      </c>
      <c r="AH4" t="n">
        <v>372378.5777028596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4.0386</v>
      </c>
      <c r="E5" t="n">
        <v>24.76</v>
      </c>
      <c r="F5" t="n">
        <v>20.14</v>
      </c>
      <c r="G5" t="n">
        <v>14.56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199.3</v>
      </c>
      <c r="Q5" t="n">
        <v>3033.65</v>
      </c>
      <c r="R5" t="n">
        <v>138.13</v>
      </c>
      <c r="S5" t="n">
        <v>56.78</v>
      </c>
      <c r="T5" t="n">
        <v>38539.46</v>
      </c>
      <c r="U5" t="n">
        <v>0.41</v>
      </c>
      <c r="V5" t="n">
        <v>0.8</v>
      </c>
      <c r="W5" t="n">
        <v>2.78</v>
      </c>
      <c r="X5" t="n">
        <v>2.37</v>
      </c>
      <c r="Y5" t="n">
        <v>1</v>
      </c>
      <c r="Z5" t="n">
        <v>10</v>
      </c>
      <c r="AA5" t="n">
        <v>272.944753465836</v>
      </c>
      <c r="AB5" t="n">
        <v>373.4550531646363</v>
      </c>
      <c r="AC5" t="n">
        <v>337.8130270380617</v>
      </c>
      <c r="AD5" t="n">
        <v>272944.753465836</v>
      </c>
      <c r="AE5" t="n">
        <v>373455.0531646363</v>
      </c>
      <c r="AF5" t="n">
        <v>2.237105920634601e-06</v>
      </c>
      <c r="AG5" t="n">
        <v>10</v>
      </c>
      <c r="AH5" t="n">
        <v>337813.0270380617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4.1752</v>
      </c>
      <c r="E6" t="n">
        <v>23.95</v>
      </c>
      <c r="F6" t="n">
        <v>19.73</v>
      </c>
      <c r="G6" t="n">
        <v>17.16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188.98</v>
      </c>
      <c r="Q6" t="n">
        <v>3033.73</v>
      </c>
      <c r="R6" t="n">
        <v>124.92</v>
      </c>
      <c r="S6" t="n">
        <v>56.78</v>
      </c>
      <c r="T6" t="n">
        <v>32003.15</v>
      </c>
      <c r="U6" t="n">
        <v>0.45</v>
      </c>
      <c r="V6" t="n">
        <v>0.82</v>
      </c>
      <c r="W6" t="n">
        <v>2.76</v>
      </c>
      <c r="X6" t="n">
        <v>1.96</v>
      </c>
      <c r="Y6" t="n">
        <v>1</v>
      </c>
      <c r="Z6" t="n">
        <v>10</v>
      </c>
      <c r="AA6" t="n">
        <v>260.3272574089283</v>
      </c>
      <c r="AB6" t="n">
        <v>356.1912384149353</v>
      </c>
      <c r="AC6" t="n">
        <v>322.196846538156</v>
      </c>
      <c r="AD6" t="n">
        <v>260327.2574089284</v>
      </c>
      <c r="AE6" t="n">
        <v>356191.2384149353</v>
      </c>
      <c r="AF6" t="n">
        <v>2.312772901459315e-06</v>
      </c>
      <c r="AG6" t="n">
        <v>10</v>
      </c>
      <c r="AH6" t="n">
        <v>322196.846538156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4.276</v>
      </c>
      <c r="E7" t="n">
        <v>23.39</v>
      </c>
      <c r="F7" t="n">
        <v>19.45</v>
      </c>
      <c r="G7" t="n">
        <v>19.78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56</v>
      </c>
      <c r="N7" t="n">
        <v>23.44</v>
      </c>
      <c r="O7" t="n">
        <v>17934.06</v>
      </c>
      <c r="P7" t="n">
        <v>180.44</v>
      </c>
      <c r="Q7" t="n">
        <v>3033.83</v>
      </c>
      <c r="R7" t="n">
        <v>115.59</v>
      </c>
      <c r="S7" t="n">
        <v>56.78</v>
      </c>
      <c r="T7" t="n">
        <v>27385.41</v>
      </c>
      <c r="U7" t="n">
        <v>0.49</v>
      </c>
      <c r="V7" t="n">
        <v>0.83</v>
      </c>
      <c r="W7" t="n">
        <v>2.76</v>
      </c>
      <c r="X7" t="n">
        <v>1.69</v>
      </c>
      <c r="Y7" t="n">
        <v>1</v>
      </c>
      <c r="Z7" t="n">
        <v>10</v>
      </c>
      <c r="AA7" t="n">
        <v>251.0656150853895</v>
      </c>
      <c r="AB7" t="n">
        <v>343.5190507928851</v>
      </c>
      <c r="AC7" t="n">
        <v>310.7340747173304</v>
      </c>
      <c r="AD7" t="n">
        <v>251065.6150853895</v>
      </c>
      <c r="AE7" t="n">
        <v>343519.0507928851</v>
      </c>
      <c r="AF7" t="n">
        <v>2.368609150852661e-06</v>
      </c>
      <c r="AG7" t="n">
        <v>10</v>
      </c>
      <c r="AH7" t="n">
        <v>310734.0747173305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4.3625</v>
      </c>
      <c r="E8" t="n">
        <v>22.92</v>
      </c>
      <c r="F8" t="n">
        <v>19.22</v>
      </c>
      <c r="G8" t="n">
        <v>22.61</v>
      </c>
      <c r="H8" t="n">
        <v>0.31</v>
      </c>
      <c r="I8" t="n">
        <v>51</v>
      </c>
      <c r="J8" t="n">
        <v>143.86</v>
      </c>
      <c r="K8" t="n">
        <v>47.83</v>
      </c>
      <c r="L8" t="n">
        <v>2.5</v>
      </c>
      <c r="M8" t="n">
        <v>43</v>
      </c>
      <c r="N8" t="n">
        <v>23.53</v>
      </c>
      <c r="O8" t="n">
        <v>17976.29</v>
      </c>
      <c r="P8" t="n">
        <v>172.32</v>
      </c>
      <c r="Q8" t="n">
        <v>3033.75</v>
      </c>
      <c r="R8" t="n">
        <v>107.82</v>
      </c>
      <c r="S8" t="n">
        <v>56.78</v>
      </c>
      <c r="T8" t="n">
        <v>23544.18</v>
      </c>
      <c r="U8" t="n">
        <v>0.53</v>
      </c>
      <c r="V8" t="n">
        <v>0.84</v>
      </c>
      <c r="W8" t="n">
        <v>2.75</v>
      </c>
      <c r="X8" t="n">
        <v>1.45</v>
      </c>
      <c r="Y8" t="n">
        <v>1</v>
      </c>
      <c r="Z8" t="n">
        <v>10</v>
      </c>
      <c r="AA8" t="n">
        <v>233.0495275260463</v>
      </c>
      <c r="AB8" t="n">
        <v>318.8686449805162</v>
      </c>
      <c r="AC8" t="n">
        <v>288.4362690386243</v>
      </c>
      <c r="AD8" t="n">
        <v>233049.5275260463</v>
      </c>
      <c r="AE8" t="n">
        <v>318868.6449805162</v>
      </c>
      <c r="AF8" t="n">
        <v>2.416524186294371e-06</v>
      </c>
      <c r="AG8" t="n">
        <v>9</v>
      </c>
      <c r="AH8" t="n">
        <v>288436.2690386243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4.4043</v>
      </c>
      <c r="E9" t="n">
        <v>22.7</v>
      </c>
      <c r="F9" t="n">
        <v>19.12</v>
      </c>
      <c r="G9" t="n">
        <v>24.41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166.31</v>
      </c>
      <c r="Q9" t="n">
        <v>3033.53</v>
      </c>
      <c r="R9" t="n">
        <v>103.97</v>
      </c>
      <c r="S9" t="n">
        <v>56.78</v>
      </c>
      <c r="T9" t="n">
        <v>21639.41</v>
      </c>
      <c r="U9" t="n">
        <v>0.55</v>
      </c>
      <c r="V9" t="n">
        <v>0.84</v>
      </c>
      <c r="W9" t="n">
        <v>2.76</v>
      </c>
      <c r="X9" t="n">
        <v>1.35</v>
      </c>
      <c r="Y9" t="n">
        <v>1</v>
      </c>
      <c r="Z9" t="n">
        <v>10</v>
      </c>
      <c r="AA9" t="n">
        <v>228.1674049236697</v>
      </c>
      <c r="AB9" t="n">
        <v>312.1887094518997</v>
      </c>
      <c r="AC9" t="n">
        <v>282.3938571815085</v>
      </c>
      <c r="AD9" t="n">
        <v>228167.4049236698</v>
      </c>
      <c r="AE9" t="n">
        <v>312188.7094518997</v>
      </c>
      <c r="AF9" t="n">
        <v>2.439678503999152e-06</v>
      </c>
      <c r="AG9" t="n">
        <v>9</v>
      </c>
      <c r="AH9" t="n">
        <v>282393.8571815084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4.423</v>
      </c>
      <c r="E10" t="n">
        <v>22.61</v>
      </c>
      <c r="F10" t="n">
        <v>19.08</v>
      </c>
      <c r="G10" t="n">
        <v>25.44</v>
      </c>
      <c r="H10" t="n">
        <v>0.37</v>
      </c>
      <c r="I10" t="n">
        <v>45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164.94</v>
      </c>
      <c r="Q10" t="n">
        <v>3033.69</v>
      </c>
      <c r="R10" t="n">
        <v>101.86</v>
      </c>
      <c r="S10" t="n">
        <v>56.78</v>
      </c>
      <c r="T10" t="n">
        <v>20594.06</v>
      </c>
      <c r="U10" t="n">
        <v>0.5600000000000001</v>
      </c>
      <c r="V10" t="n">
        <v>0.85</v>
      </c>
      <c r="W10" t="n">
        <v>2.78</v>
      </c>
      <c r="X10" t="n">
        <v>1.31</v>
      </c>
      <c r="Y10" t="n">
        <v>1</v>
      </c>
      <c r="Z10" t="n">
        <v>10</v>
      </c>
      <c r="AA10" t="n">
        <v>226.7454786052733</v>
      </c>
      <c r="AB10" t="n">
        <v>310.2431671321087</v>
      </c>
      <c r="AC10" t="n">
        <v>280.633994690132</v>
      </c>
      <c r="AD10" t="n">
        <v>226745.4786052733</v>
      </c>
      <c r="AE10" t="n">
        <v>310243.1671321088</v>
      </c>
      <c r="AF10" t="n">
        <v>2.450037014551291e-06</v>
      </c>
      <c r="AG10" t="n">
        <v>9</v>
      </c>
      <c r="AH10" t="n">
        <v>280633.994690132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4.4235</v>
      </c>
      <c r="E11" t="n">
        <v>22.61</v>
      </c>
      <c r="F11" t="n">
        <v>19.08</v>
      </c>
      <c r="G11" t="n">
        <v>25.44</v>
      </c>
      <c r="H11" t="n">
        <v>0.4</v>
      </c>
      <c r="I11" t="n">
        <v>45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165.15</v>
      </c>
      <c r="Q11" t="n">
        <v>3033.69</v>
      </c>
      <c r="R11" t="n">
        <v>101.72</v>
      </c>
      <c r="S11" t="n">
        <v>56.78</v>
      </c>
      <c r="T11" t="n">
        <v>20524.27</v>
      </c>
      <c r="U11" t="n">
        <v>0.5600000000000001</v>
      </c>
      <c r="V11" t="n">
        <v>0.85</v>
      </c>
      <c r="W11" t="n">
        <v>2.78</v>
      </c>
      <c r="X11" t="n">
        <v>1.31</v>
      </c>
      <c r="Y11" t="n">
        <v>1</v>
      </c>
      <c r="Z11" t="n">
        <v>10</v>
      </c>
      <c r="AA11" t="n">
        <v>226.8450047154076</v>
      </c>
      <c r="AB11" t="n">
        <v>310.3793431467765</v>
      </c>
      <c r="AC11" t="n">
        <v>280.7571742570842</v>
      </c>
      <c r="AD11" t="n">
        <v>226845.0047154076</v>
      </c>
      <c r="AE11" t="n">
        <v>310379.3431467765</v>
      </c>
      <c r="AF11" t="n">
        <v>2.450313980074075e-06</v>
      </c>
      <c r="AG11" t="n">
        <v>9</v>
      </c>
      <c r="AH11" t="n">
        <v>280757.1742570841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2.8677</v>
      </c>
      <c r="E2" t="n">
        <v>34.87</v>
      </c>
      <c r="F2" t="n">
        <v>24.45</v>
      </c>
      <c r="G2" t="n">
        <v>6.52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309.86</v>
      </c>
      <c r="Q2" t="n">
        <v>3034.16</v>
      </c>
      <c r="R2" t="n">
        <v>279.17</v>
      </c>
      <c r="S2" t="n">
        <v>56.78</v>
      </c>
      <c r="T2" t="n">
        <v>108348.2</v>
      </c>
      <c r="U2" t="n">
        <v>0.2</v>
      </c>
      <c r="V2" t="n">
        <v>0.66</v>
      </c>
      <c r="W2" t="n">
        <v>3.02</v>
      </c>
      <c r="X2" t="n">
        <v>6.68</v>
      </c>
      <c r="Y2" t="n">
        <v>1</v>
      </c>
      <c r="Z2" t="n">
        <v>10</v>
      </c>
      <c r="AA2" t="n">
        <v>506.3171857691684</v>
      </c>
      <c r="AB2" t="n">
        <v>692.7655107071371</v>
      </c>
      <c r="AC2" t="n">
        <v>626.6489426677481</v>
      </c>
      <c r="AD2" t="n">
        <v>506317.1857691684</v>
      </c>
      <c r="AE2" t="n">
        <v>692765.5107071371</v>
      </c>
      <c r="AF2" t="n">
        <v>1.530736915012725e-06</v>
      </c>
      <c r="AG2" t="n">
        <v>14</v>
      </c>
      <c r="AH2" t="n">
        <v>626648.9426677481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3.2493</v>
      </c>
      <c r="E3" t="n">
        <v>30.78</v>
      </c>
      <c r="F3" t="n">
        <v>22.56</v>
      </c>
      <c r="G3" t="n">
        <v>8.300000000000001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281.38</v>
      </c>
      <c r="Q3" t="n">
        <v>3034.75</v>
      </c>
      <c r="R3" t="n">
        <v>216.63</v>
      </c>
      <c r="S3" t="n">
        <v>56.78</v>
      </c>
      <c r="T3" t="n">
        <v>77385.44</v>
      </c>
      <c r="U3" t="n">
        <v>0.26</v>
      </c>
      <c r="V3" t="n">
        <v>0.72</v>
      </c>
      <c r="W3" t="n">
        <v>2.94</v>
      </c>
      <c r="X3" t="n">
        <v>4.79</v>
      </c>
      <c r="Y3" t="n">
        <v>1</v>
      </c>
      <c r="Z3" t="n">
        <v>10</v>
      </c>
      <c r="AA3" t="n">
        <v>415.4125054532068</v>
      </c>
      <c r="AB3" t="n">
        <v>568.3857166673852</v>
      </c>
      <c r="AC3" t="n">
        <v>514.1397816030128</v>
      </c>
      <c r="AD3" t="n">
        <v>415412.5054532068</v>
      </c>
      <c r="AE3" t="n">
        <v>568385.7166673852</v>
      </c>
      <c r="AF3" t="n">
        <v>1.734429493305034e-06</v>
      </c>
      <c r="AG3" t="n">
        <v>12</v>
      </c>
      <c r="AH3" t="n">
        <v>514139.7816030128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3.5123</v>
      </c>
      <c r="E4" t="n">
        <v>28.47</v>
      </c>
      <c r="F4" t="n">
        <v>21.5</v>
      </c>
      <c r="G4" t="n">
        <v>10.08</v>
      </c>
      <c r="H4" t="n">
        <v>0.15</v>
      </c>
      <c r="I4" t="n">
        <v>128</v>
      </c>
      <c r="J4" t="n">
        <v>177.47</v>
      </c>
      <c r="K4" t="n">
        <v>52.44</v>
      </c>
      <c r="L4" t="n">
        <v>1.5</v>
      </c>
      <c r="M4" t="n">
        <v>126</v>
      </c>
      <c r="N4" t="n">
        <v>33.53</v>
      </c>
      <c r="O4" t="n">
        <v>22122.46</v>
      </c>
      <c r="P4" t="n">
        <v>263.78</v>
      </c>
      <c r="Q4" t="n">
        <v>3034.12</v>
      </c>
      <c r="R4" t="n">
        <v>182.6</v>
      </c>
      <c r="S4" t="n">
        <v>56.78</v>
      </c>
      <c r="T4" t="n">
        <v>60546.33</v>
      </c>
      <c r="U4" t="n">
        <v>0.31</v>
      </c>
      <c r="V4" t="n">
        <v>0.75</v>
      </c>
      <c r="W4" t="n">
        <v>2.86</v>
      </c>
      <c r="X4" t="n">
        <v>3.73</v>
      </c>
      <c r="Y4" t="n">
        <v>1</v>
      </c>
      <c r="Z4" t="n">
        <v>10</v>
      </c>
      <c r="AA4" t="n">
        <v>367.7528788525398</v>
      </c>
      <c r="AB4" t="n">
        <v>503.1757129580204</v>
      </c>
      <c r="AC4" t="n">
        <v>455.1533291248548</v>
      </c>
      <c r="AD4" t="n">
        <v>367752.8788525398</v>
      </c>
      <c r="AE4" t="n">
        <v>503175.7129580204</v>
      </c>
      <c r="AF4" t="n">
        <v>1.87481510150964e-06</v>
      </c>
      <c r="AG4" t="n">
        <v>11</v>
      </c>
      <c r="AH4" t="n">
        <v>455153.3291248548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3.722</v>
      </c>
      <c r="E5" t="n">
        <v>26.87</v>
      </c>
      <c r="F5" t="n">
        <v>20.75</v>
      </c>
      <c r="G5" t="n">
        <v>11.97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250.29</v>
      </c>
      <c r="Q5" t="n">
        <v>3034.21</v>
      </c>
      <c r="R5" t="n">
        <v>157.88</v>
      </c>
      <c r="S5" t="n">
        <v>56.78</v>
      </c>
      <c r="T5" t="n">
        <v>48305.91</v>
      </c>
      <c r="U5" t="n">
        <v>0.36</v>
      </c>
      <c r="V5" t="n">
        <v>0.78</v>
      </c>
      <c r="W5" t="n">
        <v>2.83</v>
      </c>
      <c r="X5" t="n">
        <v>2.98</v>
      </c>
      <c r="Y5" t="n">
        <v>1</v>
      </c>
      <c r="Z5" t="n">
        <v>10</v>
      </c>
      <c r="AA5" t="n">
        <v>342.4267750204493</v>
      </c>
      <c r="AB5" t="n">
        <v>468.523420386109</v>
      </c>
      <c r="AC5" t="n">
        <v>423.8082027212085</v>
      </c>
      <c r="AD5" t="n">
        <v>342426.7750204493</v>
      </c>
      <c r="AE5" t="n">
        <v>468523.420386109</v>
      </c>
      <c r="AF5" t="n">
        <v>1.986749938165555e-06</v>
      </c>
      <c r="AG5" t="n">
        <v>11</v>
      </c>
      <c r="AH5" t="n">
        <v>423808.2027212086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3.8683</v>
      </c>
      <c r="E6" t="n">
        <v>25.85</v>
      </c>
      <c r="F6" t="n">
        <v>20.3</v>
      </c>
      <c r="G6" t="n">
        <v>13.84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240.74</v>
      </c>
      <c r="Q6" t="n">
        <v>3033.86</v>
      </c>
      <c r="R6" t="n">
        <v>143.23</v>
      </c>
      <c r="S6" t="n">
        <v>56.78</v>
      </c>
      <c r="T6" t="n">
        <v>41061.4</v>
      </c>
      <c r="U6" t="n">
        <v>0.4</v>
      </c>
      <c r="V6" t="n">
        <v>0.79</v>
      </c>
      <c r="W6" t="n">
        <v>2.81</v>
      </c>
      <c r="X6" t="n">
        <v>2.54</v>
      </c>
      <c r="Y6" t="n">
        <v>1</v>
      </c>
      <c r="Z6" t="n">
        <v>10</v>
      </c>
      <c r="AA6" t="n">
        <v>316.1733209279901</v>
      </c>
      <c r="AB6" t="n">
        <v>432.6022862761549</v>
      </c>
      <c r="AC6" t="n">
        <v>391.31533123508</v>
      </c>
      <c r="AD6" t="n">
        <v>316173.3209279901</v>
      </c>
      <c r="AE6" t="n">
        <v>432602.2862761549</v>
      </c>
      <c r="AF6" t="n">
        <v>2.064842768889257e-06</v>
      </c>
      <c r="AG6" t="n">
        <v>10</v>
      </c>
      <c r="AH6" t="n">
        <v>391315.33123508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3.9998</v>
      </c>
      <c r="E7" t="n">
        <v>25</v>
      </c>
      <c r="F7" t="n">
        <v>19.91</v>
      </c>
      <c r="G7" t="n">
        <v>15.93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231.96</v>
      </c>
      <c r="Q7" t="n">
        <v>3033.7</v>
      </c>
      <c r="R7" t="n">
        <v>131.33</v>
      </c>
      <c r="S7" t="n">
        <v>56.78</v>
      </c>
      <c r="T7" t="n">
        <v>35178.25</v>
      </c>
      <c r="U7" t="n">
        <v>0.43</v>
      </c>
      <c r="V7" t="n">
        <v>0.8100000000000001</v>
      </c>
      <c r="W7" t="n">
        <v>2.76</v>
      </c>
      <c r="X7" t="n">
        <v>2.15</v>
      </c>
      <c r="Y7" t="n">
        <v>1</v>
      </c>
      <c r="Z7" t="n">
        <v>10</v>
      </c>
      <c r="AA7" t="n">
        <v>302.7890333197837</v>
      </c>
      <c r="AB7" t="n">
        <v>414.2893134975112</v>
      </c>
      <c r="AC7" t="n">
        <v>374.7501228760113</v>
      </c>
      <c r="AD7" t="n">
        <v>302789.0333197837</v>
      </c>
      <c r="AE7" t="n">
        <v>414289.3134975111</v>
      </c>
      <c r="AF7" t="n">
        <v>2.13503557299156e-06</v>
      </c>
      <c r="AG7" t="n">
        <v>10</v>
      </c>
      <c r="AH7" t="n">
        <v>374750.1228760113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4.0943</v>
      </c>
      <c r="E8" t="n">
        <v>24.42</v>
      </c>
      <c r="F8" t="n">
        <v>19.66</v>
      </c>
      <c r="G8" t="n">
        <v>17.87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224.45</v>
      </c>
      <c r="Q8" t="n">
        <v>3033.72</v>
      </c>
      <c r="R8" t="n">
        <v>122.46</v>
      </c>
      <c r="S8" t="n">
        <v>56.78</v>
      </c>
      <c r="T8" t="n">
        <v>30785.8</v>
      </c>
      <c r="U8" t="n">
        <v>0.46</v>
      </c>
      <c r="V8" t="n">
        <v>0.82</v>
      </c>
      <c r="W8" t="n">
        <v>2.76</v>
      </c>
      <c r="X8" t="n">
        <v>1.89</v>
      </c>
      <c r="Y8" t="n">
        <v>1</v>
      </c>
      <c r="Z8" t="n">
        <v>10</v>
      </c>
      <c r="AA8" t="n">
        <v>293.0780451970195</v>
      </c>
      <c r="AB8" t="n">
        <v>401.0023111293854</v>
      </c>
      <c r="AC8" t="n">
        <v>362.7312133654746</v>
      </c>
      <c r="AD8" t="n">
        <v>293078.0451970195</v>
      </c>
      <c r="AE8" t="n">
        <v>401002.3111293854</v>
      </c>
      <c r="AF8" t="n">
        <v>2.185478310540363e-06</v>
      </c>
      <c r="AG8" t="n">
        <v>10</v>
      </c>
      <c r="AH8" t="n">
        <v>362731.2133654745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4.1844</v>
      </c>
      <c r="E9" t="n">
        <v>23.9</v>
      </c>
      <c r="F9" t="n">
        <v>19.42</v>
      </c>
      <c r="G9" t="n">
        <v>20.08</v>
      </c>
      <c r="H9" t="n">
        <v>0.27</v>
      </c>
      <c r="I9" t="n">
        <v>58</v>
      </c>
      <c r="J9" t="n">
        <v>179.33</v>
      </c>
      <c r="K9" t="n">
        <v>52.44</v>
      </c>
      <c r="L9" t="n">
        <v>2.75</v>
      </c>
      <c r="M9" t="n">
        <v>56</v>
      </c>
      <c r="N9" t="n">
        <v>34.14</v>
      </c>
      <c r="O9" t="n">
        <v>22351.34</v>
      </c>
      <c r="P9" t="n">
        <v>216.2</v>
      </c>
      <c r="Q9" t="n">
        <v>3033.67</v>
      </c>
      <c r="R9" t="n">
        <v>114.55</v>
      </c>
      <c r="S9" t="n">
        <v>56.78</v>
      </c>
      <c r="T9" t="n">
        <v>26872.75</v>
      </c>
      <c r="U9" t="n">
        <v>0.5</v>
      </c>
      <c r="V9" t="n">
        <v>0.83</v>
      </c>
      <c r="W9" t="n">
        <v>2.75</v>
      </c>
      <c r="X9" t="n">
        <v>1.65</v>
      </c>
      <c r="Y9" t="n">
        <v>1</v>
      </c>
      <c r="Z9" t="n">
        <v>10</v>
      </c>
      <c r="AA9" t="n">
        <v>283.5932883056824</v>
      </c>
      <c r="AB9" t="n">
        <v>388.0248483127159</v>
      </c>
      <c r="AC9" t="n">
        <v>350.9923013860445</v>
      </c>
      <c r="AD9" t="n">
        <v>283593.2883056824</v>
      </c>
      <c r="AE9" t="n">
        <v>388024.8483127159</v>
      </c>
      <c r="AF9" t="n">
        <v>2.233572391526047e-06</v>
      </c>
      <c r="AG9" t="n">
        <v>10</v>
      </c>
      <c r="AH9" t="n">
        <v>350992.3013860445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4.2518</v>
      </c>
      <c r="E10" t="n">
        <v>23.52</v>
      </c>
      <c r="F10" t="n">
        <v>19.25</v>
      </c>
      <c r="G10" t="n">
        <v>22.21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210.51</v>
      </c>
      <c r="Q10" t="n">
        <v>3033.51</v>
      </c>
      <c r="R10" t="n">
        <v>109.08</v>
      </c>
      <c r="S10" t="n">
        <v>56.78</v>
      </c>
      <c r="T10" t="n">
        <v>24166.31</v>
      </c>
      <c r="U10" t="n">
        <v>0.52</v>
      </c>
      <c r="V10" t="n">
        <v>0.84</v>
      </c>
      <c r="W10" t="n">
        <v>2.74</v>
      </c>
      <c r="X10" t="n">
        <v>1.48</v>
      </c>
      <c r="Y10" t="n">
        <v>1</v>
      </c>
      <c r="Z10" t="n">
        <v>10</v>
      </c>
      <c r="AA10" t="n">
        <v>277.0608193781801</v>
      </c>
      <c r="AB10" t="n">
        <v>379.0868361339177</v>
      </c>
      <c r="AC10" t="n">
        <v>342.9073205450119</v>
      </c>
      <c r="AD10" t="n">
        <v>277060.8193781801</v>
      </c>
      <c r="AE10" t="n">
        <v>379086.8361339177</v>
      </c>
      <c r="AF10" t="n">
        <v>2.269549539788368e-06</v>
      </c>
      <c r="AG10" t="n">
        <v>10</v>
      </c>
      <c r="AH10" t="n">
        <v>342907.3205450119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4.3251</v>
      </c>
      <c r="E11" t="n">
        <v>23.12</v>
      </c>
      <c r="F11" t="n">
        <v>19.07</v>
      </c>
      <c r="G11" t="n">
        <v>24.87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44</v>
      </c>
      <c r="N11" t="n">
        <v>34.38</v>
      </c>
      <c r="O11" t="n">
        <v>22443.18</v>
      </c>
      <c r="P11" t="n">
        <v>202.94</v>
      </c>
      <c r="Q11" t="n">
        <v>3033.53</v>
      </c>
      <c r="R11" t="n">
        <v>102.92</v>
      </c>
      <c r="S11" t="n">
        <v>56.78</v>
      </c>
      <c r="T11" t="n">
        <v>21118.49</v>
      </c>
      <c r="U11" t="n">
        <v>0.55</v>
      </c>
      <c r="V11" t="n">
        <v>0.85</v>
      </c>
      <c r="W11" t="n">
        <v>2.73</v>
      </c>
      <c r="X11" t="n">
        <v>1.3</v>
      </c>
      <c r="Y11" t="n">
        <v>1</v>
      </c>
      <c r="Z11" t="n">
        <v>10</v>
      </c>
      <c r="AA11" t="n">
        <v>259.0848426191707</v>
      </c>
      <c r="AB11" t="n">
        <v>354.4913116881168</v>
      </c>
      <c r="AC11" t="n">
        <v>320.6591584322829</v>
      </c>
      <c r="AD11" t="n">
        <v>259084.8426191707</v>
      </c>
      <c r="AE11" t="n">
        <v>354491.3116881168</v>
      </c>
      <c r="AF11" t="n">
        <v>2.308676022987598e-06</v>
      </c>
      <c r="AG11" t="n">
        <v>9</v>
      </c>
      <c r="AH11" t="n">
        <v>320659.1584322829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4.3705</v>
      </c>
      <c r="E12" t="n">
        <v>22.88</v>
      </c>
      <c r="F12" t="n">
        <v>18.97</v>
      </c>
      <c r="G12" t="n">
        <v>27.1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195.7</v>
      </c>
      <c r="Q12" t="n">
        <v>3033.73</v>
      </c>
      <c r="R12" t="n">
        <v>99.81999999999999</v>
      </c>
      <c r="S12" t="n">
        <v>56.78</v>
      </c>
      <c r="T12" t="n">
        <v>19589.02</v>
      </c>
      <c r="U12" t="n">
        <v>0.57</v>
      </c>
      <c r="V12" t="n">
        <v>0.85</v>
      </c>
      <c r="W12" t="n">
        <v>2.73</v>
      </c>
      <c r="X12" t="n">
        <v>1.2</v>
      </c>
      <c r="Y12" t="n">
        <v>1</v>
      </c>
      <c r="Z12" t="n">
        <v>10</v>
      </c>
      <c r="AA12" t="n">
        <v>253.1041335249187</v>
      </c>
      <c r="AB12" t="n">
        <v>346.3082416549339</v>
      </c>
      <c r="AC12" t="n">
        <v>313.2570691181602</v>
      </c>
      <c r="AD12" t="n">
        <v>253104.1335249187</v>
      </c>
      <c r="AE12" t="n">
        <v>346308.2416549339</v>
      </c>
      <c r="AF12" t="n">
        <v>2.332909888434325e-06</v>
      </c>
      <c r="AG12" t="n">
        <v>9</v>
      </c>
      <c r="AH12" t="n">
        <v>313257.0691181602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4.4336</v>
      </c>
      <c r="E13" t="n">
        <v>22.56</v>
      </c>
      <c r="F13" t="n">
        <v>18.82</v>
      </c>
      <c r="G13" t="n">
        <v>30.52</v>
      </c>
      <c r="H13" t="n">
        <v>0.37</v>
      </c>
      <c r="I13" t="n">
        <v>37</v>
      </c>
      <c r="J13" t="n">
        <v>180.82</v>
      </c>
      <c r="K13" t="n">
        <v>52.44</v>
      </c>
      <c r="L13" t="n">
        <v>3.75</v>
      </c>
      <c r="M13" t="n">
        <v>24</v>
      </c>
      <c r="N13" t="n">
        <v>34.63</v>
      </c>
      <c r="O13" t="n">
        <v>22535.19</v>
      </c>
      <c r="P13" t="n">
        <v>186.19</v>
      </c>
      <c r="Q13" t="n">
        <v>3033.79</v>
      </c>
      <c r="R13" t="n">
        <v>94.58</v>
      </c>
      <c r="S13" t="n">
        <v>56.78</v>
      </c>
      <c r="T13" t="n">
        <v>16990.9</v>
      </c>
      <c r="U13" t="n">
        <v>0.6</v>
      </c>
      <c r="V13" t="n">
        <v>0.86</v>
      </c>
      <c r="W13" t="n">
        <v>2.73</v>
      </c>
      <c r="X13" t="n">
        <v>1.05</v>
      </c>
      <c r="Y13" t="n">
        <v>1</v>
      </c>
      <c r="Z13" t="n">
        <v>10</v>
      </c>
      <c r="AA13" t="n">
        <v>245.2678829093333</v>
      </c>
      <c r="AB13" t="n">
        <v>335.5863378517172</v>
      </c>
      <c r="AC13" t="n">
        <v>303.5584487656326</v>
      </c>
      <c r="AD13" t="n">
        <v>245267.8829093333</v>
      </c>
      <c r="AE13" t="n">
        <v>335586.3378517173</v>
      </c>
      <c r="AF13" t="n">
        <v>2.36659175869178e-06</v>
      </c>
      <c r="AG13" t="n">
        <v>9</v>
      </c>
      <c r="AH13" t="n">
        <v>303558.4487656326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4.4421</v>
      </c>
      <c r="E14" t="n">
        <v>22.51</v>
      </c>
      <c r="F14" t="n">
        <v>18.81</v>
      </c>
      <c r="G14" t="n">
        <v>31.35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12</v>
      </c>
      <c r="N14" t="n">
        <v>34.75</v>
      </c>
      <c r="O14" t="n">
        <v>22581.25</v>
      </c>
      <c r="P14" t="n">
        <v>187.05</v>
      </c>
      <c r="Q14" t="n">
        <v>3033.66</v>
      </c>
      <c r="R14" t="n">
        <v>94.12</v>
      </c>
      <c r="S14" t="n">
        <v>56.78</v>
      </c>
      <c r="T14" t="n">
        <v>16767.65</v>
      </c>
      <c r="U14" t="n">
        <v>0.6</v>
      </c>
      <c r="V14" t="n">
        <v>0.86</v>
      </c>
      <c r="W14" t="n">
        <v>2.74</v>
      </c>
      <c r="X14" t="n">
        <v>1.05</v>
      </c>
      <c r="Y14" t="n">
        <v>1</v>
      </c>
      <c r="Z14" t="n">
        <v>10</v>
      </c>
      <c r="AA14" t="n">
        <v>245.4216740113368</v>
      </c>
      <c r="AB14" t="n">
        <v>335.7967616222629</v>
      </c>
      <c r="AC14" t="n">
        <v>303.7487899868491</v>
      </c>
      <c r="AD14" t="n">
        <v>245421.6740113368</v>
      </c>
      <c r="AE14" t="n">
        <v>335796.7616222629</v>
      </c>
      <c r="AF14" t="n">
        <v>2.37112893614326e-06</v>
      </c>
      <c r="AG14" t="n">
        <v>9</v>
      </c>
      <c r="AH14" t="n">
        <v>303748.7899868491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4.4549</v>
      </c>
      <c r="E15" t="n">
        <v>22.45</v>
      </c>
      <c r="F15" t="n">
        <v>18.78</v>
      </c>
      <c r="G15" t="n">
        <v>32.2</v>
      </c>
      <c r="H15" t="n">
        <v>0.42</v>
      </c>
      <c r="I15" t="n">
        <v>35</v>
      </c>
      <c r="J15" t="n">
        <v>181.57</v>
      </c>
      <c r="K15" t="n">
        <v>52.44</v>
      </c>
      <c r="L15" t="n">
        <v>4.25</v>
      </c>
      <c r="M15" t="n">
        <v>4</v>
      </c>
      <c r="N15" t="n">
        <v>34.88</v>
      </c>
      <c r="O15" t="n">
        <v>22627.36</v>
      </c>
      <c r="P15" t="n">
        <v>185.38</v>
      </c>
      <c r="Q15" t="n">
        <v>3033.65</v>
      </c>
      <c r="R15" t="n">
        <v>92.59</v>
      </c>
      <c r="S15" t="n">
        <v>56.78</v>
      </c>
      <c r="T15" t="n">
        <v>16009.89</v>
      </c>
      <c r="U15" t="n">
        <v>0.61</v>
      </c>
      <c r="V15" t="n">
        <v>0.86</v>
      </c>
      <c r="W15" t="n">
        <v>2.75</v>
      </c>
      <c r="X15" t="n">
        <v>1.02</v>
      </c>
      <c r="Y15" t="n">
        <v>1</v>
      </c>
      <c r="Z15" t="n">
        <v>10</v>
      </c>
      <c r="AA15" t="n">
        <v>244.0035416081157</v>
      </c>
      <c r="AB15" t="n">
        <v>333.8564103045907</v>
      </c>
      <c r="AC15" t="n">
        <v>301.9936230756347</v>
      </c>
      <c r="AD15" t="n">
        <v>244003.5416081157</v>
      </c>
      <c r="AE15" t="n">
        <v>333856.4103045907</v>
      </c>
      <c r="AF15" t="n">
        <v>2.377961391599605e-06</v>
      </c>
      <c r="AG15" t="n">
        <v>9</v>
      </c>
      <c r="AH15" t="n">
        <v>301993.6230756347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18.77</v>
      </c>
      <c r="G16" t="n">
        <v>32.18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185.66</v>
      </c>
      <c r="Q16" t="n">
        <v>3033.97</v>
      </c>
      <c r="R16" t="n">
        <v>92.26000000000001</v>
      </c>
      <c r="S16" t="n">
        <v>56.78</v>
      </c>
      <c r="T16" t="n">
        <v>15843.21</v>
      </c>
      <c r="U16" t="n">
        <v>0.62</v>
      </c>
      <c r="V16" t="n">
        <v>0.86</v>
      </c>
      <c r="W16" t="n">
        <v>2.75</v>
      </c>
      <c r="X16" t="n">
        <v>1</v>
      </c>
      <c r="Y16" t="n">
        <v>1</v>
      </c>
      <c r="Z16" t="n">
        <v>10</v>
      </c>
      <c r="AA16" t="n">
        <v>244.0523837829595</v>
      </c>
      <c r="AB16" t="n">
        <v>333.9232383229766</v>
      </c>
      <c r="AC16" t="n">
        <v>302.0540731217397</v>
      </c>
      <c r="AD16" t="n">
        <v>244052.3837829595</v>
      </c>
      <c r="AE16" t="n">
        <v>333923.2383229766</v>
      </c>
      <c r="AF16" t="n">
        <v>2.379189098439417e-06</v>
      </c>
      <c r="AG16" t="n">
        <v>9</v>
      </c>
      <c r="AH16" t="n">
        <v>302054.0731217397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2.4933</v>
      </c>
      <c r="E2" t="n">
        <v>40.11</v>
      </c>
      <c r="F2" t="n">
        <v>25.97</v>
      </c>
      <c r="G2" t="n">
        <v>5.71</v>
      </c>
      <c r="H2" t="n">
        <v>0.08</v>
      </c>
      <c r="I2" t="n">
        <v>273</v>
      </c>
      <c r="J2" t="n">
        <v>213.37</v>
      </c>
      <c r="K2" t="n">
        <v>56.13</v>
      </c>
      <c r="L2" t="n">
        <v>1</v>
      </c>
      <c r="M2" t="n">
        <v>271</v>
      </c>
      <c r="N2" t="n">
        <v>46.25</v>
      </c>
      <c r="O2" t="n">
        <v>26550.29</v>
      </c>
      <c r="P2" t="n">
        <v>375.63</v>
      </c>
      <c r="Q2" t="n">
        <v>3034.84</v>
      </c>
      <c r="R2" t="n">
        <v>328.54</v>
      </c>
      <c r="S2" t="n">
        <v>56.78</v>
      </c>
      <c r="T2" t="n">
        <v>132793.36</v>
      </c>
      <c r="U2" t="n">
        <v>0.17</v>
      </c>
      <c r="V2" t="n">
        <v>0.62</v>
      </c>
      <c r="W2" t="n">
        <v>3.11</v>
      </c>
      <c r="X2" t="n">
        <v>8.199999999999999</v>
      </c>
      <c r="Y2" t="n">
        <v>1</v>
      </c>
      <c r="Z2" t="n">
        <v>10</v>
      </c>
      <c r="AA2" t="n">
        <v>666.9610474531181</v>
      </c>
      <c r="AB2" t="n">
        <v>912.5655293701117</v>
      </c>
      <c r="AC2" t="n">
        <v>825.4715560407923</v>
      </c>
      <c r="AD2" t="n">
        <v>666961.0474531181</v>
      </c>
      <c r="AE2" t="n">
        <v>912565.5293701116</v>
      </c>
      <c r="AF2" t="n">
        <v>1.289862131107571e-06</v>
      </c>
      <c r="AG2" t="n">
        <v>16</v>
      </c>
      <c r="AH2" t="n">
        <v>825471.5560407923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2.9032</v>
      </c>
      <c r="E3" t="n">
        <v>34.44</v>
      </c>
      <c r="F3" t="n">
        <v>23.56</v>
      </c>
      <c r="G3" t="n">
        <v>7.21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337.18</v>
      </c>
      <c r="Q3" t="n">
        <v>3034.48</v>
      </c>
      <c r="R3" t="n">
        <v>249.53</v>
      </c>
      <c r="S3" t="n">
        <v>56.78</v>
      </c>
      <c r="T3" t="n">
        <v>93673.89999999999</v>
      </c>
      <c r="U3" t="n">
        <v>0.23</v>
      </c>
      <c r="V3" t="n">
        <v>0.6899999999999999</v>
      </c>
      <c r="W3" t="n">
        <v>2.98</v>
      </c>
      <c r="X3" t="n">
        <v>5.79</v>
      </c>
      <c r="Y3" t="n">
        <v>1</v>
      </c>
      <c r="Z3" t="n">
        <v>10</v>
      </c>
      <c r="AA3" t="n">
        <v>533.3038812969419</v>
      </c>
      <c r="AB3" t="n">
        <v>729.6898980972173</v>
      </c>
      <c r="AC3" t="n">
        <v>660.0493183490224</v>
      </c>
      <c r="AD3" t="n">
        <v>533303.8812969419</v>
      </c>
      <c r="AE3" t="n">
        <v>729689.8980972173</v>
      </c>
      <c r="AF3" t="n">
        <v>1.50191623111198e-06</v>
      </c>
      <c r="AG3" t="n">
        <v>14</v>
      </c>
      <c r="AH3" t="n">
        <v>660049.3183490224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3.1986</v>
      </c>
      <c r="E4" t="n">
        <v>31.26</v>
      </c>
      <c r="F4" t="n">
        <v>22.23</v>
      </c>
      <c r="G4" t="n">
        <v>8.779999999999999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314.67</v>
      </c>
      <c r="Q4" t="n">
        <v>3034.6</v>
      </c>
      <c r="R4" t="n">
        <v>206.13</v>
      </c>
      <c r="S4" t="n">
        <v>56.78</v>
      </c>
      <c r="T4" t="n">
        <v>72194.48</v>
      </c>
      <c r="U4" t="n">
        <v>0.28</v>
      </c>
      <c r="V4" t="n">
        <v>0.73</v>
      </c>
      <c r="W4" t="n">
        <v>2.91</v>
      </c>
      <c r="X4" t="n">
        <v>4.46</v>
      </c>
      <c r="Y4" t="n">
        <v>1</v>
      </c>
      <c r="Z4" t="n">
        <v>10</v>
      </c>
      <c r="AA4" t="n">
        <v>465.0645732439922</v>
      </c>
      <c r="AB4" t="n">
        <v>636.3218663133711</v>
      </c>
      <c r="AC4" t="n">
        <v>575.5922004757707</v>
      </c>
      <c r="AD4" t="n">
        <v>465064.5732439922</v>
      </c>
      <c r="AE4" t="n">
        <v>636321.8663133711</v>
      </c>
      <c r="AF4" t="n">
        <v>1.654735897228843e-06</v>
      </c>
      <c r="AG4" t="n">
        <v>13</v>
      </c>
      <c r="AH4" t="n">
        <v>575592.2004757707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3.4217</v>
      </c>
      <c r="E5" t="n">
        <v>29.23</v>
      </c>
      <c r="F5" t="n">
        <v>21.38</v>
      </c>
      <c r="G5" t="n">
        <v>10.34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298.94</v>
      </c>
      <c r="Q5" t="n">
        <v>3033.98</v>
      </c>
      <c r="R5" t="n">
        <v>178.14</v>
      </c>
      <c r="S5" t="n">
        <v>56.78</v>
      </c>
      <c r="T5" t="n">
        <v>58338.87</v>
      </c>
      <c r="U5" t="n">
        <v>0.32</v>
      </c>
      <c r="V5" t="n">
        <v>0.75</v>
      </c>
      <c r="W5" t="n">
        <v>2.87</v>
      </c>
      <c r="X5" t="n">
        <v>3.61</v>
      </c>
      <c r="Y5" t="n">
        <v>1</v>
      </c>
      <c r="Z5" t="n">
        <v>10</v>
      </c>
      <c r="AA5" t="n">
        <v>418.977149663103</v>
      </c>
      <c r="AB5" t="n">
        <v>573.2630201363687</v>
      </c>
      <c r="AC5" t="n">
        <v>518.551602074255</v>
      </c>
      <c r="AD5" t="n">
        <v>418977.149663103</v>
      </c>
      <c r="AE5" t="n">
        <v>573263.0201363687</v>
      </c>
      <c r="AF5" t="n">
        <v>1.770152510332e-06</v>
      </c>
      <c r="AG5" t="n">
        <v>12</v>
      </c>
      <c r="AH5" t="n">
        <v>518551.602074255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3.59</v>
      </c>
      <c r="E6" t="n">
        <v>27.86</v>
      </c>
      <c r="F6" t="n">
        <v>20.81</v>
      </c>
      <c r="G6" t="n">
        <v>11.89</v>
      </c>
      <c r="H6" t="n">
        <v>0.17</v>
      </c>
      <c r="I6" t="n">
        <v>105</v>
      </c>
      <c r="J6" t="n">
        <v>215</v>
      </c>
      <c r="K6" t="n">
        <v>56.13</v>
      </c>
      <c r="L6" t="n">
        <v>2</v>
      </c>
      <c r="M6" t="n">
        <v>103</v>
      </c>
      <c r="N6" t="n">
        <v>46.87</v>
      </c>
      <c r="O6" t="n">
        <v>26750.75</v>
      </c>
      <c r="P6" t="n">
        <v>287.9</v>
      </c>
      <c r="Q6" t="n">
        <v>3033.93</v>
      </c>
      <c r="R6" t="n">
        <v>159.98</v>
      </c>
      <c r="S6" t="n">
        <v>56.78</v>
      </c>
      <c r="T6" t="n">
        <v>49350.56</v>
      </c>
      <c r="U6" t="n">
        <v>0.35</v>
      </c>
      <c r="V6" t="n">
        <v>0.78</v>
      </c>
      <c r="W6" t="n">
        <v>2.83</v>
      </c>
      <c r="X6" t="n">
        <v>3.04</v>
      </c>
      <c r="Y6" t="n">
        <v>1</v>
      </c>
      <c r="Z6" t="n">
        <v>10</v>
      </c>
      <c r="AA6" t="n">
        <v>385.3154002596668</v>
      </c>
      <c r="AB6" t="n">
        <v>527.2055295510132</v>
      </c>
      <c r="AC6" t="n">
        <v>476.8897737482718</v>
      </c>
      <c r="AD6" t="n">
        <v>385315.4002596668</v>
      </c>
      <c r="AE6" t="n">
        <v>527205.5295510133</v>
      </c>
      <c r="AF6" t="n">
        <v>1.857219368177186e-06</v>
      </c>
      <c r="AG6" t="n">
        <v>11</v>
      </c>
      <c r="AH6" t="n">
        <v>476889.7737482717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3.7373</v>
      </c>
      <c r="E7" t="n">
        <v>26.76</v>
      </c>
      <c r="F7" t="n">
        <v>20.34</v>
      </c>
      <c r="G7" t="n">
        <v>13.56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277.73</v>
      </c>
      <c r="Q7" t="n">
        <v>3033.63</v>
      </c>
      <c r="R7" t="n">
        <v>145.05</v>
      </c>
      <c r="S7" t="n">
        <v>56.78</v>
      </c>
      <c r="T7" t="n">
        <v>41960.27</v>
      </c>
      <c r="U7" t="n">
        <v>0.39</v>
      </c>
      <c r="V7" t="n">
        <v>0.79</v>
      </c>
      <c r="W7" t="n">
        <v>2.8</v>
      </c>
      <c r="X7" t="n">
        <v>2.58</v>
      </c>
      <c r="Y7" t="n">
        <v>1</v>
      </c>
      <c r="Z7" t="n">
        <v>10</v>
      </c>
      <c r="AA7" t="n">
        <v>366.6420126266669</v>
      </c>
      <c r="AB7" t="n">
        <v>501.6557767798223</v>
      </c>
      <c r="AC7" t="n">
        <v>453.77845352226</v>
      </c>
      <c r="AD7" t="n">
        <v>366642.0126266669</v>
      </c>
      <c r="AE7" t="n">
        <v>501655.7767798223</v>
      </c>
      <c r="AF7" t="n">
        <v>1.933422268715487e-06</v>
      </c>
      <c r="AG7" t="n">
        <v>11</v>
      </c>
      <c r="AH7" t="n">
        <v>453778.45352226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3.8499</v>
      </c>
      <c r="E8" t="n">
        <v>25.97</v>
      </c>
      <c r="F8" t="n">
        <v>20.03</v>
      </c>
      <c r="G8" t="n">
        <v>15.21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269.66</v>
      </c>
      <c r="Q8" t="n">
        <v>3033.72</v>
      </c>
      <c r="R8" t="n">
        <v>134.38</v>
      </c>
      <c r="S8" t="n">
        <v>56.78</v>
      </c>
      <c r="T8" t="n">
        <v>36684.32</v>
      </c>
      <c r="U8" t="n">
        <v>0.42</v>
      </c>
      <c r="V8" t="n">
        <v>0.8100000000000001</v>
      </c>
      <c r="W8" t="n">
        <v>2.78</v>
      </c>
      <c r="X8" t="n">
        <v>2.26</v>
      </c>
      <c r="Y8" t="n">
        <v>1</v>
      </c>
      <c r="Z8" t="n">
        <v>10</v>
      </c>
      <c r="AA8" t="n">
        <v>353.3060991235471</v>
      </c>
      <c r="AB8" t="n">
        <v>483.4089915858728</v>
      </c>
      <c r="AC8" t="n">
        <v>437.2731158976972</v>
      </c>
      <c r="AD8" t="n">
        <v>353306.0991235471</v>
      </c>
      <c r="AE8" t="n">
        <v>483408.9915858728</v>
      </c>
      <c r="AF8" t="n">
        <v>1.991673773132409e-06</v>
      </c>
      <c r="AG8" t="n">
        <v>11</v>
      </c>
      <c r="AH8" t="n">
        <v>437273.1158976972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3.9484</v>
      </c>
      <c r="E9" t="n">
        <v>25.33</v>
      </c>
      <c r="F9" t="n">
        <v>19.76</v>
      </c>
      <c r="G9" t="n">
        <v>16.94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263.1</v>
      </c>
      <c r="Q9" t="n">
        <v>3033.63</v>
      </c>
      <c r="R9" t="n">
        <v>126.07</v>
      </c>
      <c r="S9" t="n">
        <v>56.78</v>
      </c>
      <c r="T9" t="n">
        <v>32573.89</v>
      </c>
      <c r="U9" t="n">
        <v>0.45</v>
      </c>
      <c r="V9" t="n">
        <v>0.82</v>
      </c>
      <c r="W9" t="n">
        <v>2.76</v>
      </c>
      <c r="X9" t="n">
        <v>1.99</v>
      </c>
      <c r="Y9" t="n">
        <v>1</v>
      </c>
      <c r="Z9" t="n">
        <v>10</v>
      </c>
      <c r="AA9" t="n">
        <v>331.9264230061142</v>
      </c>
      <c r="AB9" t="n">
        <v>454.1563755172589</v>
      </c>
      <c r="AC9" t="n">
        <v>410.8123284503673</v>
      </c>
      <c r="AD9" t="n">
        <v>331926.4230061142</v>
      </c>
      <c r="AE9" t="n">
        <v>454156.3755172589</v>
      </c>
      <c r="AF9" t="n">
        <v>2.042630906214708e-06</v>
      </c>
      <c r="AG9" t="n">
        <v>10</v>
      </c>
      <c r="AH9" t="n">
        <v>410812.3284503673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4.0243</v>
      </c>
      <c r="E10" t="n">
        <v>24.85</v>
      </c>
      <c r="F10" t="n">
        <v>19.58</v>
      </c>
      <c r="G10" t="n">
        <v>18.64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256.89</v>
      </c>
      <c r="Q10" t="n">
        <v>3033.89</v>
      </c>
      <c r="R10" t="n">
        <v>120.09</v>
      </c>
      <c r="S10" t="n">
        <v>56.78</v>
      </c>
      <c r="T10" t="n">
        <v>29618.58</v>
      </c>
      <c r="U10" t="n">
        <v>0.47</v>
      </c>
      <c r="V10" t="n">
        <v>0.82</v>
      </c>
      <c r="W10" t="n">
        <v>2.75</v>
      </c>
      <c r="X10" t="n">
        <v>1.81</v>
      </c>
      <c r="Y10" t="n">
        <v>1</v>
      </c>
      <c r="Z10" t="n">
        <v>10</v>
      </c>
      <c r="AA10" t="n">
        <v>323.4080266499859</v>
      </c>
      <c r="AB10" t="n">
        <v>442.50112981768</v>
      </c>
      <c r="AC10" t="n">
        <v>400.2694430421161</v>
      </c>
      <c r="AD10" t="n">
        <v>323408.0266499859</v>
      </c>
      <c r="AE10" t="n">
        <v>442501.12981768</v>
      </c>
      <c r="AF10" t="n">
        <v>2.081896351909596e-06</v>
      </c>
      <c r="AG10" t="n">
        <v>10</v>
      </c>
      <c r="AH10" t="n">
        <v>400269.4430421161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4.0964</v>
      </c>
      <c r="E11" t="n">
        <v>24.41</v>
      </c>
      <c r="F11" t="n">
        <v>19.39</v>
      </c>
      <c r="G11" t="n">
        <v>20.41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250.96</v>
      </c>
      <c r="Q11" t="n">
        <v>3033.53</v>
      </c>
      <c r="R11" t="n">
        <v>114.02</v>
      </c>
      <c r="S11" t="n">
        <v>56.78</v>
      </c>
      <c r="T11" t="n">
        <v>26615.05</v>
      </c>
      <c r="U11" t="n">
        <v>0.5</v>
      </c>
      <c r="V11" t="n">
        <v>0.83</v>
      </c>
      <c r="W11" t="n">
        <v>2.74</v>
      </c>
      <c r="X11" t="n">
        <v>1.63</v>
      </c>
      <c r="Y11" t="n">
        <v>1</v>
      </c>
      <c r="Z11" t="n">
        <v>10</v>
      </c>
      <c r="AA11" t="n">
        <v>315.5319521140091</v>
      </c>
      <c r="AB11" t="n">
        <v>431.7247371696709</v>
      </c>
      <c r="AC11" t="n">
        <v>390.521534183671</v>
      </c>
      <c r="AD11" t="n">
        <v>315531.9521140091</v>
      </c>
      <c r="AE11" t="n">
        <v>431724.7371696709</v>
      </c>
      <c r="AF11" t="n">
        <v>2.119195938663239e-06</v>
      </c>
      <c r="AG11" t="n">
        <v>10</v>
      </c>
      <c r="AH11" t="n">
        <v>390521.5341836709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4.1533</v>
      </c>
      <c r="E12" t="n">
        <v>24.08</v>
      </c>
      <c r="F12" t="n">
        <v>19.27</v>
      </c>
      <c r="G12" t="n">
        <v>22.23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246.22</v>
      </c>
      <c r="Q12" t="n">
        <v>3033.65</v>
      </c>
      <c r="R12" t="n">
        <v>109.66</v>
      </c>
      <c r="S12" t="n">
        <v>56.78</v>
      </c>
      <c r="T12" t="n">
        <v>24457.79</v>
      </c>
      <c r="U12" t="n">
        <v>0.52</v>
      </c>
      <c r="V12" t="n">
        <v>0.84</v>
      </c>
      <c r="W12" t="n">
        <v>2.74</v>
      </c>
      <c r="X12" t="n">
        <v>1.5</v>
      </c>
      <c r="Y12" t="n">
        <v>1</v>
      </c>
      <c r="Z12" t="n">
        <v>10</v>
      </c>
      <c r="AA12" t="n">
        <v>309.5648367756555</v>
      </c>
      <c r="AB12" t="n">
        <v>423.5602667131863</v>
      </c>
      <c r="AC12" t="n">
        <v>383.1362693286469</v>
      </c>
      <c r="AD12" t="n">
        <v>309564.8367756555</v>
      </c>
      <c r="AE12" t="n">
        <v>423560.2667131862</v>
      </c>
      <c r="AF12" t="n">
        <v>2.148632089651896e-06</v>
      </c>
      <c r="AG12" t="n">
        <v>10</v>
      </c>
      <c r="AH12" t="n">
        <v>383136.2693286469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4.2205</v>
      </c>
      <c r="E13" t="n">
        <v>23.69</v>
      </c>
      <c r="F13" t="n">
        <v>19.1</v>
      </c>
      <c r="G13" t="n">
        <v>24.38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239.31</v>
      </c>
      <c r="Q13" t="n">
        <v>3033.69</v>
      </c>
      <c r="R13" t="n">
        <v>104.28</v>
      </c>
      <c r="S13" t="n">
        <v>56.78</v>
      </c>
      <c r="T13" t="n">
        <v>21791.87</v>
      </c>
      <c r="U13" t="n">
        <v>0.54</v>
      </c>
      <c r="V13" t="n">
        <v>0.84</v>
      </c>
      <c r="W13" t="n">
        <v>2.73</v>
      </c>
      <c r="X13" t="n">
        <v>1.33</v>
      </c>
      <c r="Y13" t="n">
        <v>1</v>
      </c>
      <c r="Z13" t="n">
        <v>10</v>
      </c>
      <c r="AA13" t="n">
        <v>301.8888126360271</v>
      </c>
      <c r="AB13" t="n">
        <v>413.0575918430617</v>
      </c>
      <c r="AC13" t="n">
        <v>373.6359550075304</v>
      </c>
      <c r="AD13" t="n">
        <v>301888.8126360271</v>
      </c>
      <c r="AE13" t="n">
        <v>413057.5918430617</v>
      </c>
      <c r="AF13" t="n">
        <v>2.183396753033932e-06</v>
      </c>
      <c r="AG13" t="n">
        <v>10</v>
      </c>
      <c r="AH13" t="n">
        <v>373635.9550075304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4.2753</v>
      </c>
      <c r="E14" t="n">
        <v>23.39</v>
      </c>
      <c r="F14" t="n">
        <v>18.96</v>
      </c>
      <c r="G14" t="n">
        <v>26.46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233.69</v>
      </c>
      <c r="Q14" t="n">
        <v>3033.63</v>
      </c>
      <c r="R14" t="n">
        <v>99.73</v>
      </c>
      <c r="S14" t="n">
        <v>56.78</v>
      </c>
      <c r="T14" t="n">
        <v>19539.2</v>
      </c>
      <c r="U14" t="n">
        <v>0.57</v>
      </c>
      <c r="V14" t="n">
        <v>0.85</v>
      </c>
      <c r="W14" t="n">
        <v>2.72</v>
      </c>
      <c r="X14" t="n">
        <v>1.2</v>
      </c>
      <c r="Y14" t="n">
        <v>1</v>
      </c>
      <c r="Z14" t="n">
        <v>10</v>
      </c>
      <c r="AA14" t="n">
        <v>295.8122542831558</v>
      </c>
      <c r="AB14" t="n">
        <v>404.7433766258287</v>
      </c>
      <c r="AC14" t="n">
        <v>366.1152368215556</v>
      </c>
      <c r="AD14" t="n">
        <v>295812.2542831558</v>
      </c>
      <c r="AE14" t="n">
        <v>404743.3766258287</v>
      </c>
      <c r="AF14" t="n">
        <v>2.211746508291901e-06</v>
      </c>
      <c r="AG14" t="n">
        <v>10</v>
      </c>
      <c r="AH14" t="n">
        <v>366115.2368215556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4.3124</v>
      </c>
      <c r="E15" t="n">
        <v>23.19</v>
      </c>
      <c r="F15" t="n">
        <v>18.89</v>
      </c>
      <c r="G15" t="n">
        <v>28.33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227.91</v>
      </c>
      <c r="Q15" t="n">
        <v>3033.45</v>
      </c>
      <c r="R15" t="n">
        <v>97.40000000000001</v>
      </c>
      <c r="S15" t="n">
        <v>56.78</v>
      </c>
      <c r="T15" t="n">
        <v>18386.39</v>
      </c>
      <c r="U15" t="n">
        <v>0.58</v>
      </c>
      <c r="V15" t="n">
        <v>0.85</v>
      </c>
      <c r="W15" t="n">
        <v>2.72</v>
      </c>
      <c r="X15" t="n">
        <v>1.12</v>
      </c>
      <c r="Y15" t="n">
        <v>1</v>
      </c>
      <c r="Z15" t="n">
        <v>10</v>
      </c>
      <c r="AA15" t="n">
        <v>280.103235281517</v>
      </c>
      <c r="AB15" t="n">
        <v>383.2496037947801</v>
      </c>
      <c r="AC15" t="n">
        <v>346.6727995028027</v>
      </c>
      <c r="AD15" t="n">
        <v>280103.235281517</v>
      </c>
      <c r="AE15" t="n">
        <v>383249.60379478</v>
      </c>
      <c r="AF15" t="n">
        <v>2.230939499534066e-06</v>
      </c>
      <c r="AG15" t="n">
        <v>9</v>
      </c>
      <c r="AH15" t="n">
        <v>346672.7995028027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4.348</v>
      </c>
      <c r="E16" t="n">
        <v>23</v>
      </c>
      <c r="F16" t="n">
        <v>18.82</v>
      </c>
      <c r="G16" t="n">
        <v>30.53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224.06</v>
      </c>
      <c r="Q16" t="n">
        <v>3033.58</v>
      </c>
      <c r="R16" t="n">
        <v>94.91</v>
      </c>
      <c r="S16" t="n">
        <v>56.78</v>
      </c>
      <c r="T16" t="n">
        <v>17158.8</v>
      </c>
      <c r="U16" t="n">
        <v>0.6</v>
      </c>
      <c r="V16" t="n">
        <v>0.86</v>
      </c>
      <c r="W16" t="n">
        <v>2.73</v>
      </c>
      <c r="X16" t="n">
        <v>1.06</v>
      </c>
      <c r="Y16" t="n">
        <v>1</v>
      </c>
      <c r="Z16" t="n">
        <v>10</v>
      </c>
      <c r="AA16" t="n">
        <v>276.2626525846545</v>
      </c>
      <c r="AB16" t="n">
        <v>377.9947491143823</v>
      </c>
      <c r="AC16" t="n">
        <v>341.9194607778672</v>
      </c>
      <c r="AD16" t="n">
        <v>276262.6525846545</v>
      </c>
      <c r="AE16" t="n">
        <v>377994.7491143823</v>
      </c>
      <c r="AF16" t="n">
        <v>2.249356493825739e-06</v>
      </c>
      <c r="AG16" t="n">
        <v>9</v>
      </c>
      <c r="AH16" t="n">
        <v>341919.4607778672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4.3922</v>
      </c>
      <c r="E17" t="n">
        <v>22.77</v>
      </c>
      <c r="F17" t="n">
        <v>18.72</v>
      </c>
      <c r="G17" t="n">
        <v>33.03</v>
      </c>
      <c r="H17" t="n">
        <v>0.38</v>
      </c>
      <c r="I17" t="n">
        <v>34</v>
      </c>
      <c r="J17" t="n">
        <v>219.51</v>
      </c>
      <c r="K17" t="n">
        <v>56.13</v>
      </c>
      <c r="L17" t="n">
        <v>4.75</v>
      </c>
      <c r="M17" t="n">
        <v>32</v>
      </c>
      <c r="N17" t="n">
        <v>48.63</v>
      </c>
      <c r="O17" t="n">
        <v>27306.53</v>
      </c>
      <c r="P17" t="n">
        <v>218.7</v>
      </c>
      <c r="Q17" t="n">
        <v>3033.6</v>
      </c>
      <c r="R17" t="n">
        <v>91.90000000000001</v>
      </c>
      <c r="S17" t="n">
        <v>56.78</v>
      </c>
      <c r="T17" t="n">
        <v>15667.16</v>
      </c>
      <c r="U17" t="n">
        <v>0.62</v>
      </c>
      <c r="V17" t="n">
        <v>0.86</v>
      </c>
      <c r="W17" t="n">
        <v>2.71</v>
      </c>
      <c r="X17" t="n">
        <v>0.95</v>
      </c>
      <c r="Y17" t="n">
        <v>1</v>
      </c>
      <c r="Z17" t="n">
        <v>10</v>
      </c>
      <c r="AA17" t="n">
        <v>271.224151819875</v>
      </c>
      <c r="AB17" t="n">
        <v>371.1008500850452</v>
      </c>
      <c r="AC17" t="n">
        <v>335.6835057962421</v>
      </c>
      <c r="AD17" t="n">
        <v>271224.1518198751</v>
      </c>
      <c r="AE17" t="n">
        <v>371100.8500850452</v>
      </c>
      <c r="AF17" t="n">
        <v>2.272222537300233e-06</v>
      </c>
      <c r="AG17" t="n">
        <v>9</v>
      </c>
      <c r="AH17" t="n">
        <v>335683.505796242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4.4216</v>
      </c>
      <c r="E18" t="n">
        <v>22.62</v>
      </c>
      <c r="F18" t="n">
        <v>18.65</v>
      </c>
      <c r="G18" t="n">
        <v>34.97</v>
      </c>
      <c r="H18" t="n">
        <v>0.4</v>
      </c>
      <c r="I18" t="n">
        <v>32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213.26</v>
      </c>
      <c r="Q18" t="n">
        <v>3033.63</v>
      </c>
      <c r="R18" t="n">
        <v>89.53</v>
      </c>
      <c r="S18" t="n">
        <v>56.78</v>
      </c>
      <c r="T18" t="n">
        <v>14490.42</v>
      </c>
      <c r="U18" t="n">
        <v>0.63</v>
      </c>
      <c r="V18" t="n">
        <v>0.87</v>
      </c>
      <c r="W18" t="n">
        <v>2.71</v>
      </c>
      <c r="X18" t="n">
        <v>0.89</v>
      </c>
      <c r="Y18" t="n">
        <v>1</v>
      </c>
      <c r="Z18" t="n">
        <v>10</v>
      </c>
      <c r="AA18" t="n">
        <v>266.8931415293904</v>
      </c>
      <c r="AB18" t="n">
        <v>365.1749707349153</v>
      </c>
      <c r="AC18" t="n">
        <v>330.3231840542645</v>
      </c>
      <c r="AD18" t="n">
        <v>266893.1415293904</v>
      </c>
      <c r="AE18" t="n">
        <v>365174.9707349153</v>
      </c>
      <c r="AF18" t="n">
        <v>2.287432077529874e-06</v>
      </c>
      <c r="AG18" t="n">
        <v>9</v>
      </c>
      <c r="AH18" t="n">
        <v>330323.1840542645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4.4292</v>
      </c>
      <c r="E19" t="n">
        <v>22.58</v>
      </c>
      <c r="F19" t="n">
        <v>18.66</v>
      </c>
      <c r="G19" t="n">
        <v>36.11</v>
      </c>
      <c r="H19" t="n">
        <v>0.42</v>
      </c>
      <c r="I19" t="n">
        <v>31</v>
      </c>
      <c r="J19" t="n">
        <v>220.33</v>
      </c>
      <c r="K19" t="n">
        <v>56.13</v>
      </c>
      <c r="L19" t="n">
        <v>5.25</v>
      </c>
      <c r="M19" t="n">
        <v>19</v>
      </c>
      <c r="N19" t="n">
        <v>48.95</v>
      </c>
      <c r="O19" t="n">
        <v>27408.3</v>
      </c>
      <c r="P19" t="n">
        <v>211.34</v>
      </c>
      <c r="Q19" t="n">
        <v>3033.66</v>
      </c>
      <c r="R19" t="n">
        <v>89.13</v>
      </c>
      <c r="S19" t="n">
        <v>56.78</v>
      </c>
      <c r="T19" t="n">
        <v>14300.16</v>
      </c>
      <c r="U19" t="n">
        <v>0.64</v>
      </c>
      <c r="V19" t="n">
        <v>0.86</v>
      </c>
      <c r="W19" t="n">
        <v>2.72</v>
      </c>
      <c r="X19" t="n">
        <v>0.89</v>
      </c>
      <c r="Y19" t="n">
        <v>1</v>
      </c>
      <c r="Z19" t="n">
        <v>10</v>
      </c>
      <c r="AA19" t="n">
        <v>265.5820073301053</v>
      </c>
      <c r="AB19" t="n">
        <v>363.3810190802949</v>
      </c>
      <c r="AC19" t="n">
        <v>328.7004446277342</v>
      </c>
      <c r="AD19" t="n">
        <v>265582.0073301053</v>
      </c>
      <c r="AE19" t="n">
        <v>363381.0190802949</v>
      </c>
      <c r="AF19" t="n">
        <v>2.291363795412366e-06</v>
      </c>
      <c r="AG19" t="n">
        <v>9</v>
      </c>
      <c r="AH19" t="n">
        <v>328700.4446277342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4.4414</v>
      </c>
      <c r="E20" t="n">
        <v>22.52</v>
      </c>
      <c r="F20" t="n">
        <v>18.64</v>
      </c>
      <c r="G20" t="n">
        <v>37.27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208.05</v>
      </c>
      <c r="Q20" t="n">
        <v>3033.6</v>
      </c>
      <c r="R20" t="n">
        <v>88.29000000000001</v>
      </c>
      <c r="S20" t="n">
        <v>56.78</v>
      </c>
      <c r="T20" t="n">
        <v>13883.83</v>
      </c>
      <c r="U20" t="n">
        <v>0.64</v>
      </c>
      <c r="V20" t="n">
        <v>0.87</v>
      </c>
      <c r="W20" t="n">
        <v>2.73</v>
      </c>
      <c r="X20" t="n">
        <v>0.87</v>
      </c>
      <c r="Y20" t="n">
        <v>1</v>
      </c>
      <c r="Z20" t="n">
        <v>10</v>
      </c>
      <c r="AA20" t="n">
        <v>263.2715559774239</v>
      </c>
      <c r="AB20" t="n">
        <v>360.2197576096363</v>
      </c>
      <c r="AC20" t="n">
        <v>325.8408895149769</v>
      </c>
      <c r="AD20" t="n">
        <v>263271.5559774239</v>
      </c>
      <c r="AE20" t="n">
        <v>360219.7576096363</v>
      </c>
      <c r="AF20" t="n">
        <v>2.297675237276366e-06</v>
      </c>
      <c r="AG20" t="n">
        <v>9</v>
      </c>
      <c r="AH20" t="n">
        <v>325840.8895149769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4.4528</v>
      </c>
      <c r="E21" t="n">
        <v>22.46</v>
      </c>
      <c r="F21" t="n">
        <v>18.62</v>
      </c>
      <c r="G21" t="n">
        <v>38.53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207.49</v>
      </c>
      <c r="Q21" t="n">
        <v>3033.67</v>
      </c>
      <c r="R21" t="n">
        <v>87.38</v>
      </c>
      <c r="S21" t="n">
        <v>56.78</v>
      </c>
      <c r="T21" t="n">
        <v>13432.33</v>
      </c>
      <c r="U21" t="n">
        <v>0.65</v>
      </c>
      <c r="V21" t="n">
        <v>0.87</v>
      </c>
      <c r="W21" t="n">
        <v>2.74</v>
      </c>
      <c r="X21" t="n">
        <v>0.86</v>
      </c>
      <c r="Y21" t="n">
        <v>1</v>
      </c>
      <c r="Z21" t="n">
        <v>10</v>
      </c>
      <c r="AA21" t="n">
        <v>262.486038255903</v>
      </c>
      <c r="AB21" t="n">
        <v>359.1449776084553</v>
      </c>
      <c r="AC21" t="n">
        <v>324.8686850086455</v>
      </c>
      <c r="AD21" t="n">
        <v>262486.038255903</v>
      </c>
      <c r="AE21" t="n">
        <v>359144.9776084553</v>
      </c>
      <c r="AF21" t="n">
        <v>2.303572814100105e-06</v>
      </c>
      <c r="AG21" t="n">
        <v>9</v>
      </c>
      <c r="AH21" t="n">
        <v>324868.6850086455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4.4553</v>
      </c>
      <c r="E22" t="n">
        <v>22.45</v>
      </c>
      <c r="F22" t="n">
        <v>18.61</v>
      </c>
      <c r="G22" t="n">
        <v>38.5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0</v>
      </c>
      <c r="N22" t="n">
        <v>49.45</v>
      </c>
      <c r="O22" t="n">
        <v>27561.39</v>
      </c>
      <c r="P22" t="n">
        <v>207.29</v>
      </c>
      <c r="Q22" t="n">
        <v>3033.79</v>
      </c>
      <c r="R22" t="n">
        <v>87.06999999999999</v>
      </c>
      <c r="S22" t="n">
        <v>56.78</v>
      </c>
      <c r="T22" t="n">
        <v>13275.99</v>
      </c>
      <c r="U22" t="n">
        <v>0.65</v>
      </c>
      <c r="V22" t="n">
        <v>0.87</v>
      </c>
      <c r="W22" t="n">
        <v>2.74</v>
      </c>
      <c r="X22" t="n">
        <v>0.84</v>
      </c>
      <c r="Y22" t="n">
        <v>1</v>
      </c>
      <c r="Z22" t="n">
        <v>10</v>
      </c>
      <c r="AA22" t="n">
        <v>262.2565882460867</v>
      </c>
      <c r="AB22" t="n">
        <v>358.8310339824046</v>
      </c>
      <c r="AC22" t="n">
        <v>324.5847037216424</v>
      </c>
      <c r="AD22" t="n">
        <v>262256.5882460867</v>
      </c>
      <c r="AE22" t="n">
        <v>358831.0339824046</v>
      </c>
      <c r="AF22" t="n">
        <v>2.304866142350924e-06</v>
      </c>
      <c r="AG22" t="n">
        <v>9</v>
      </c>
      <c r="AH22" t="n">
        <v>324584.7037216424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2024-09-24T16:14:54Z</dcterms:created>
  <dcterms:modified xmlns:dcterms="http://purl.org/dc/terms/" xmlns:xsi="http://www.w3.org/2001/XMLSchema-instance" xsi:type="dcterms:W3CDTF">2024-09-24T16:14:54Z</dcterms:modified>
</cp:coreProperties>
</file>