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xVal>
          <yVal>
            <numRef>
              <f>gráficos!$B$7:$B$304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  <c r="AA2" t="n">
        <v>2451.269379859462</v>
      </c>
      <c r="AB2" t="n">
        <v>3353.934907896642</v>
      </c>
      <c r="AC2" t="n">
        <v>3033.840067564067</v>
      </c>
      <c r="AD2" t="n">
        <v>2451269.379859462</v>
      </c>
      <c r="AE2" t="n">
        <v>3353934.907896642</v>
      </c>
      <c r="AF2" t="n">
        <v>1.050951415748857e-06</v>
      </c>
      <c r="AG2" t="n">
        <v>20</v>
      </c>
      <c r="AH2" t="n">
        <v>3033840.067564067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  <c r="AA3" t="n">
        <v>854.8810559420359</v>
      </c>
      <c r="AB3" t="n">
        <v>1169.685975430313</v>
      </c>
      <c r="AC3" t="n">
        <v>1058.05278759982</v>
      </c>
      <c r="AD3" t="n">
        <v>854881.0559420359</v>
      </c>
      <c r="AE3" t="n">
        <v>1169685.975430313</v>
      </c>
      <c r="AF3" t="n">
        <v>1.965792660635181e-06</v>
      </c>
      <c r="AG3" t="n">
        <v>11</v>
      </c>
      <c r="AH3" t="n">
        <v>1058052.78759982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  <c r="AA4" t="n">
        <v>661.9653193364318</v>
      </c>
      <c r="AB4" t="n">
        <v>905.7301537648914</v>
      </c>
      <c r="AC4" t="n">
        <v>819.2885390898243</v>
      </c>
      <c r="AD4" t="n">
        <v>661965.3193364318</v>
      </c>
      <c r="AE4" t="n">
        <v>905730.1537648914</v>
      </c>
      <c r="AF4" t="n">
        <v>2.30088919061507e-06</v>
      </c>
      <c r="AG4" t="n">
        <v>9</v>
      </c>
      <c r="AH4" t="n">
        <v>819288.5390898243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  <c r="AA5" t="n">
        <v>595.7144152331725</v>
      </c>
      <c r="AB5" t="n">
        <v>815.0827439872029</v>
      </c>
      <c r="AC5" t="n">
        <v>737.2923908768796</v>
      </c>
      <c r="AD5" t="n">
        <v>595714.4152331725</v>
      </c>
      <c r="AE5" t="n">
        <v>815082.7439872029</v>
      </c>
      <c r="AF5" t="n">
        <v>2.477409347896597e-06</v>
      </c>
      <c r="AG5" t="n">
        <v>9</v>
      </c>
      <c r="AH5" t="n">
        <v>737292.3908768796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  <c r="AA6" t="n">
        <v>550.3183250829422</v>
      </c>
      <c r="AB6" t="n">
        <v>752.9698107095064</v>
      </c>
      <c r="AC6" t="n">
        <v>681.1074287751571</v>
      </c>
      <c r="AD6" t="n">
        <v>550318.3250829423</v>
      </c>
      <c r="AE6" t="n">
        <v>752969.8107095064</v>
      </c>
      <c r="AF6" t="n">
        <v>2.585801477533104e-06</v>
      </c>
      <c r="AG6" t="n">
        <v>8</v>
      </c>
      <c r="AH6" t="n">
        <v>681107.4287751571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  <c r="AA7" t="n">
        <v>527.6832622271306</v>
      </c>
      <c r="AB7" t="n">
        <v>721.9995191216884</v>
      </c>
      <c r="AC7" t="n">
        <v>653.0928983494033</v>
      </c>
      <c r="AD7" t="n">
        <v>527683.2622271306</v>
      </c>
      <c r="AE7" t="n">
        <v>721999.5191216884</v>
      </c>
      <c r="AF7" t="n">
        <v>2.662099033118425e-06</v>
      </c>
      <c r="AG7" t="n">
        <v>8</v>
      </c>
      <c r="AH7" t="n">
        <v>653092.8983494033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  <c r="AA8" t="n">
        <v>511.529170122255</v>
      </c>
      <c r="AB8" t="n">
        <v>699.8967776355516</v>
      </c>
      <c r="AC8" t="n">
        <v>633.0996114893109</v>
      </c>
      <c r="AD8" t="n">
        <v>511529.170122255</v>
      </c>
      <c r="AE8" t="n">
        <v>699896.7776355516</v>
      </c>
      <c r="AF8" t="n">
        <v>2.718410422135507e-06</v>
      </c>
      <c r="AG8" t="n">
        <v>8</v>
      </c>
      <c r="AH8" t="n">
        <v>633099.6114893109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  <c r="AA9" t="n">
        <v>500.6445858006772</v>
      </c>
      <c r="AB9" t="n">
        <v>685.0040091727991</v>
      </c>
      <c r="AC9" t="n">
        <v>619.6281879465114</v>
      </c>
      <c r="AD9" t="n">
        <v>500644.5858006772</v>
      </c>
      <c r="AE9" t="n">
        <v>685004.0091727991</v>
      </c>
      <c r="AF9" t="n">
        <v>2.757069795424436e-06</v>
      </c>
      <c r="AG9" t="n">
        <v>8</v>
      </c>
      <c r="AH9" t="n">
        <v>619628.1879465114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  <c r="AA10" t="n">
        <v>490.1540217900146</v>
      </c>
      <c r="AB10" t="n">
        <v>670.65035668239</v>
      </c>
      <c r="AC10" t="n">
        <v>606.6444279043093</v>
      </c>
      <c r="AD10" t="n">
        <v>490154.0217900146</v>
      </c>
      <c r="AE10" t="n">
        <v>670650.35668239</v>
      </c>
      <c r="AF10" t="n">
        <v>2.794270324438312e-06</v>
      </c>
      <c r="AG10" t="n">
        <v>8</v>
      </c>
      <c r="AH10" t="n">
        <v>606644.4279043092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  <c r="AA11" t="n">
        <v>484.1122128856426</v>
      </c>
      <c r="AB11" t="n">
        <v>662.3836871936314</v>
      </c>
      <c r="AC11" t="n">
        <v>599.1667177492143</v>
      </c>
      <c r="AD11" t="n">
        <v>484112.2128856427</v>
      </c>
      <c r="AE11" t="n">
        <v>662383.6871936314</v>
      </c>
      <c r="AF11" t="n">
        <v>2.816007104136615e-06</v>
      </c>
      <c r="AG11" t="n">
        <v>8</v>
      </c>
      <c r="AH11" t="n">
        <v>599166.7177492143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  <c r="AA12" t="n">
        <v>477.2387594852113</v>
      </c>
      <c r="AB12" t="n">
        <v>652.9791250157983</v>
      </c>
      <c r="AC12" t="n">
        <v>590.6597137862477</v>
      </c>
      <c r="AD12" t="n">
        <v>477238.7594852113</v>
      </c>
      <c r="AE12" t="n">
        <v>652979.1250157984</v>
      </c>
      <c r="AF12" t="n">
        <v>2.840515687957522e-06</v>
      </c>
      <c r="AG12" t="n">
        <v>8</v>
      </c>
      <c r="AH12" t="n">
        <v>590659.7137862478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  <c r="AA13" t="n">
        <v>471.2875585326542</v>
      </c>
      <c r="AB13" t="n">
        <v>644.8364293240536</v>
      </c>
      <c r="AC13" t="n">
        <v>583.2941455429778</v>
      </c>
      <c r="AD13" t="n">
        <v>471287.5585326542</v>
      </c>
      <c r="AE13" t="n">
        <v>644836.4293240536</v>
      </c>
      <c r="AF13" t="n">
        <v>2.859772432388233e-06</v>
      </c>
      <c r="AG13" t="n">
        <v>8</v>
      </c>
      <c r="AH13" t="n">
        <v>583294.1455429778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  <c r="AA14" t="n">
        <v>467.4624430094655</v>
      </c>
      <c r="AB14" t="n">
        <v>639.6027375130396</v>
      </c>
      <c r="AC14" t="n">
        <v>578.5599499328747</v>
      </c>
      <c r="AD14" t="n">
        <v>467462.4430094655</v>
      </c>
      <c r="AE14" t="n">
        <v>639602.7375130396</v>
      </c>
      <c r="AF14" t="n">
        <v>2.873047915291224e-06</v>
      </c>
      <c r="AG14" t="n">
        <v>8</v>
      </c>
      <c r="AH14" t="n">
        <v>578559.9499328746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  <c r="AA15" t="n">
        <v>462.8129003289952</v>
      </c>
      <c r="AB15" t="n">
        <v>633.241028094274</v>
      </c>
      <c r="AC15" t="n">
        <v>572.8053931323207</v>
      </c>
      <c r="AD15" t="n">
        <v>462812.9003289952</v>
      </c>
      <c r="AE15" t="n">
        <v>633241.028094274</v>
      </c>
      <c r="AF15" t="n">
        <v>2.887782242469269e-06</v>
      </c>
      <c r="AG15" t="n">
        <v>8</v>
      </c>
      <c r="AH15" t="n">
        <v>572805.3931323206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  <c r="AA16" t="n">
        <v>449.2791098914066</v>
      </c>
      <c r="AB16" t="n">
        <v>614.7234989488703</v>
      </c>
      <c r="AC16" t="n">
        <v>556.0551509790388</v>
      </c>
      <c r="AD16" t="n">
        <v>449279.1098914066</v>
      </c>
      <c r="AE16" t="n">
        <v>614723.4989488703</v>
      </c>
      <c r="AF16" t="n">
        <v>2.896972961402109e-06</v>
      </c>
      <c r="AG16" t="n">
        <v>7</v>
      </c>
      <c r="AH16" t="n">
        <v>556055.1509790388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  <c r="AA17" t="n">
        <v>445.8091562685116</v>
      </c>
      <c r="AB17" t="n">
        <v>609.9757553184755</v>
      </c>
      <c r="AC17" t="n">
        <v>551.7605253372291</v>
      </c>
      <c r="AD17" t="n">
        <v>445809.1562685116</v>
      </c>
      <c r="AE17" t="n">
        <v>609975.7553184755</v>
      </c>
      <c r="AF17" t="n">
        <v>2.907914293465014e-06</v>
      </c>
      <c r="AG17" t="n">
        <v>7</v>
      </c>
      <c r="AH17" t="n">
        <v>551760.525337229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  <c r="AA18" t="n">
        <v>442.1063085023437</v>
      </c>
      <c r="AB18" t="n">
        <v>604.9093556466904</v>
      </c>
      <c r="AC18" t="n">
        <v>547.1776557393824</v>
      </c>
      <c r="AD18" t="n">
        <v>442106.3085023437</v>
      </c>
      <c r="AE18" t="n">
        <v>604909.3556466905</v>
      </c>
      <c r="AF18" t="n">
        <v>2.917834434535381e-06</v>
      </c>
      <c r="AG18" t="n">
        <v>7</v>
      </c>
      <c r="AH18" t="n">
        <v>547177.6557393824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  <c r="AA19" t="n">
        <v>440.2349446404783</v>
      </c>
      <c r="AB19" t="n">
        <v>602.3488730521393</v>
      </c>
      <c r="AC19" t="n">
        <v>544.8615420099953</v>
      </c>
      <c r="AD19" t="n">
        <v>440234.9446404782</v>
      </c>
      <c r="AE19" t="n">
        <v>602348.8730521393</v>
      </c>
      <c r="AF19" t="n">
        <v>2.921481545223015e-06</v>
      </c>
      <c r="AG19" t="n">
        <v>7</v>
      </c>
      <c r="AH19" t="n">
        <v>544861.5420099953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  <c r="AA20" t="n">
        <v>436.833421075929</v>
      </c>
      <c r="AB20" t="n">
        <v>597.6947584464943</v>
      </c>
      <c r="AC20" t="n">
        <v>540.6516095702223</v>
      </c>
      <c r="AD20" t="n">
        <v>436833.421075929</v>
      </c>
      <c r="AE20" t="n">
        <v>597694.7584464944</v>
      </c>
      <c r="AF20" t="n">
        <v>2.932131108430909e-06</v>
      </c>
      <c r="AG20" t="n">
        <v>7</v>
      </c>
      <c r="AH20" t="n">
        <v>540651.6095702222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  <c r="AA21" t="n">
        <v>434.8174033297744</v>
      </c>
      <c r="AB21" t="n">
        <v>594.9363540257799</v>
      </c>
      <c r="AC21" t="n">
        <v>538.1564633959757</v>
      </c>
      <c r="AD21" t="n">
        <v>434817.4033297744</v>
      </c>
      <c r="AE21" t="n">
        <v>594936.3540257799</v>
      </c>
      <c r="AF21" t="n">
        <v>2.936945294538587e-06</v>
      </c>
      <c r="AG21" t="n">
        <v>7</v>
      </c>
      <c r="AH21" t="n">
        <v>538156.4633959758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  <c r="AA22" t="n">
        <v>432.3221463151818</v>
      </c>
      <c r="AB22" t="n">
        <v>591.522233295444</v>
      </c>
      <c r="AC22" t="n">
        <v>535.0681815563947</v>
      </c>
      <c r="AD22" t="n">
        <v>432322.1463151819</v>
      </c>
      <c r="AE22" t="n">
        <v>591522.233295444</v>
      </c>
      <c r="AF22" t="n">
        <v>2.942488902783792e-06</v>
      </c>
      <c r="AG22" t="n">
        <v>7</v>
      </c>
      <c r="AH22" t="n">
        <v>535068.1815563948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  <c r="AA23" t="n">
        <v>429.7975175426974</v>
      </c>
      <c r="AB23" t="n">
        <v>588.0679248301702</v>
      </c>
      <c r="AC23" t="n">
        <v>531.9435474428942</v>
      </c>
      <c r="AD23" t="n">
        <v>429797.5175426974</v>
      </c>
      <c r="AE23" t="n">
        <v>588067.9248301702</v>
      </c>
      <c r="AF23" t="n">
        <v>2.948032511028997e-06</v>
      </c>
      <c r="AG23" t="n">
        <v>7</v>
      </c>
      <c r="AH23" t="n">
        <v>531943.5474428942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  <c r="AA24" t="n">
        <v>427.4168776040952</v>
      </c>
      <c r="AB24" t="n">
        <v>584.810628239753</v>
      </c>
      <c r="AC24" t="n">
        <v>528.9971226674221</v>
      </c>
      <c r="AD24" t="n">
        <v>427416.8776040953</v>
      </c>
      <c r="AE24" t="n">
        <v>584810.628239753</v>
      </c>
      <c r="AF24" t="n">
        <v>2.95270081270917e-06</v>
      </c>
      <c r="AG24" t="n">
        <v>7</v>
      </c>
      <c r="AH24" t="n">
        <v>528997.1226674221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  <c r="AA25" t="n">
        <v>425.5419912199696</v>
      </c>
      <c r="AB25" t="n">
        <v>582.2453259748427</v>
      </c>
      <c r="AC25" t="n">
        <v>526.6766492502504</v>
      </c>
      <c r="AD25" t="n">
        <v>425541.9912199696</v>
      </c>
      <c r="AE25" t="n">
        <v>582245.3259748426</v>
      </c>
      <c r="AF25" t="n">
        <v>2.957369114389342e-06</v>
      </c>
      <c r="AG25" t="n">
        <v>7</v>
      </c>
      <c r="AH25" t="n">
        <v>526676.6492502504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  <c r="AA26" t="n">
        <v>423.1541336878049</v>
      </c>
      <c r="AB26" t="n">
        <v>578.9781539544954</v>
      </c>
      <c r="AC26" t="n">
        <v>523.7212915420204</v>
      </c>
      <c r="AD26" t="n">
        <v>423154.1336878049</v>
      </c>
      <c r="AE26" t="n">
        <v>578978.1539544953</v>
      </c>
      <c r="AF26" t="n">
        <v>2.962475069352031e-06</v>
      </c>
      <c r="AG26" t="n">
        <v>7</v>
      </c>
      <c r="AH26" t="n">
        <v>523721.2915420203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  <c r="AA27" t="n">
        <v>420.1711342557498</v>
      </c>
      <c r="AB27" t="n">
        <v>574.8966825309109</v>
      </c>
      <c r="AC27" t="n">
        <v>520.0293500227215</v>
      </c>
      <c r="AD27" t="n">
        <v>420171.1342557499</v>
      </c>
      <c r="AE27" t="n">
        <v>574896.6825309108</v>
      </c>
      <c r="AF27" t="n">
        <v>2.967726908742225e-06</v>
      </c>
      <c r="AG27" t="n">
        <v>7</v>
      </c>
      <c r="AH27" t="n">
        <v>520029.3500227215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  <c r="AA28" t="n">
        <v>418.3137863234959</v>
      </c>
      <c r="AB28" t="n">
        <v>572.3553771495932</v>
      </c>
      <c r="AC28" t="n">
        <v>517.7305832602524</v>
      </c>
      <c r="AD28" t="n">
        <v>418313.786323496</v>
      </c>
      <c r="AE28" t="n">
        <v>572355.3771495932</v>
      </c>
      <c r="AF28" t="n">
        <v>2.96787279316973e-06</v>
      </c>
      <c r="AG28" t="n">
        <v>7</v>
      </c>
      <c r="AH28" t="n">
        <v>517730.5832602524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  <c r="AA29" t="n">
        <v>417.2975274256766</v>
      </c>
      <c r="AB29" t="n">
        <v>570.9648868914185</v>
      </c>
      <c r="AC29" t="n">
        <v>516.4727994407524</v>
      </c>
      <c r="AD29" t="n">
        <v>417297.5274256766</v>
      </c>
      <c r="AE29" t="n">
        <v>570964.8868914185</v>
      </c>
      <c r="AF29" t="n">
        <v>2.97327051698743e-06</v>
      </c>
      <c r="AG29" t="n">
        <v>7</v>
      </c>
      <c r="AH29" t="n">
        <v>516472.7994407524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413.8907458356218</v>
      </c>
      <c r="AB30" t="n">
        <v>566.3035780233091</v>
      </c>
      <c r="AC30" t="n">
        <v>512.2563593488273</v>
      </c>
      <c r="AD30" t="n">
        <v>413890.7458356218</v>
      </c>
      <c r="AE30" t="n">
        <v>566303.5780233091</v>
      </c>
      <c r="AF30" t="n">
        <v>2.978084703095108e-06</v>
      </c>
      <c r="AG30" t="n">
        <v>7</v>
      </c>
      <c r="AH30" t="n">
        <v>512256.3593488274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  <c r="AA31" t="n">
        <v>413.862833749899</v>
      </c>
      <c r="AB31" t="n">
        <v>566.2653874762289</v>
      </c>
      <c r="AC31" t="n">
        <v>512.2218136539598</v>
      </c>
      <c r="AD31" t="n">
        <v>413862.833749899</v>
      </c>
      <c r="AE31" t="n">
        <v>566265.3874762289</v>
      </c>
      <c r="AF31" t="n">
        <v>2.977355280957581e-06</v>
      </c>
      <c r="AG31" t="n">
        <v>7</v>
      </c>
      <c r="AH31" t="n">
        <v>512221.8136539597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  <c r="AA32" t="n">
        <v>410.5186439673328</v>
      </c>
      <c r="AB32" t="n">
        <v>561.6897194804811</v>
      </c>
      <c r="AC32" t="n">
        <v>508.0828409897358</v>
      </c>
      <c r="AD32" t="n">
        <v>410518.6439673328</v>
      </c>
      <c r="AE32" t="n">
        <v>561689.7194804811</v>
      </c>
      <c r="AF32" t="n">
        <v>2.98246123592027e-06</v>
      </c>
      <c r="AG32" t="n">
        <v>7</v>
      </c>
      <c r="AH32" t="n">
        <v>508082.8409897357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  <c r="AA33" t="n">
        <v>410.1323562444265</v>
      </c>
      <c r="AB33" t="n">
        <v>561.161183576189</v>
      </c>
      <c r="AC33" t="n">
        <v>507.6047478103446</v>
      </c>
      <c r="AD33" t="n">
        <v>410132.3562444265</v>
      </c>
      <c r="AE33" t="n">
        <v>561161.1835761891</v>
      </c>
      <c r="AF33" t="n">
        <v>2.982753004775281e-06</v>
      </c>
      <c r="AG33" t="n">
        <v>7</v>
      </c>
      <c r="AH33" t="n">
        <v>507604.7478103446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  <c r="AA34" t="n">
        <v>409.0500257270067</v>
      </c>
      <c r="AB34" t="n">
        <v>559.680291213203</v>
      </c>
      <c r="AC34" t="n">
        <v>506.2651897360363</v>
      </c>
      <c r="AD34" t="n">
        <v>409050.0257270067</v>
      </c>
      <c r="AE34" t="n">
        <v>559680.291213203</v>
      </c>
      <c r="AF34" t="n">
        <v>2.981731813782743e-06</v>
      </c>
      <c r="AG34" t="n">
        <v>7</v>
      </c>
      <c r="AH34" t="n">
        <v>506265.1897360364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  <c r="AA35" t="n">
        <v>408.0864909115754</v>
      </c>
      <c r="AB35" t="n">
        <v>558.3619403705737</v>
      </c>
      <c r="AC35" t="n">
        <v>505.0726604475107</v>
      </c>
      <c r="AD35" t="n">
        <v>408086.4909115754</v>
      </c>
      <c r="AE35" t="n">
        <v>558361.9403705738</v>
      </c>
      <c r="AF35" t="n">
        <v>2.987421306455453e-06</v>
      </c>
      <c r="AG35" t="n">
        <v>7</v>
      </c>
      <c r="AH35" t="n">
        <v>505072.6604475107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  <c r="AA36" t="n">
        <v>409.4392837133341</v>
      </c>
      <c r="AB36" t="n">
        <v>560.2128911629464</v>
      </c>
      <c r="AC36" t="n">
        <v>506.746959094085</v>
      </c>
      <c r="AD36" t="n">
        <v>409439.2837133341</v>
      </c>
      <c r="AE36" t="n">
        <v>560212.8911629465</v>
      </c>
      <c r="AF36" t="n">
        <v>2.987567190882958e-06</v>
      </c>
      <c r="AG36" t="n">
        <v>7</v>
      </c>
      <c r="AH36" t="n">
        <v>506746.959094085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0.9133</v>
      </c>
      <c r="E2" t="n">
        <v>109.49</v>
      </c>
      <c r="F2" t="n">
        <v>82.84</v>
      </c>
      <c r="G2" t="n">
        <v>6.58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1027.91</v>
      </c>
      <c r="Q2" t="n">
        <v>1195.55</v>
      </c>
      <c r="R2" t="n">
        <v>1439.2</v>
      </c>
      <c r="S2" t="n">
        <v>152.24</v>
      </c>
      <c r="T2" t="n">
        <v>633752.0699999999</v>
      </c>
      <c r="U2" t="n">
        <v>0.11</v>
      </c>
      <c r="V2" t="n">
        <v>0.48</v>
      </c>
      <c r="W2" t="n">
        <v>20.23</v>
      </c>
      <c r="X2" t="n">
        <v>37.48</v>
      </c>
      <c r="Y2" t="n">
        <v>2</v>
      </c>
      <c r="Z2" t="n">
        <v>10</v>
      </c>
      <c r="AA2" t="n">
        <v>1504.768876085773</v>
      </c>
      <c r="AB2" t="n">
        <v>2058.891161978099</v>
      </c>
      <c r="AC2" t="n">
        <v>1862.393479150803</v>
      </c>
      <c r="AD2" t="n">
        <v>1504768.876085773</v>
      </c>
      <c r="AE2" t="n">
        <v>2058891.161978099</v>
      </c>
      <c r="AF2" t="n">
        <v>1.378310340992118e-06</v>
      </c>
      <c r="AG2" t="n">
        <v>16</v>
      </c>
      <c r="AH2" t="n">
        <v>1862393.479150803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1.4707</v>
      </c>
      <c r="E3" t="n">
        <v>68</v>
      </c>
      <c r="F3" t="n">
        <v>57.36</v>
      </c>
      <c r="G3" t="n">
        <v>13.34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710.04</v>
      </c>
      <c r="Q3" t="n">
        <v>1191.03</v>
      </c>
      <c r="R3" t="n">
        <v>574.15</v>
      </c>
      <c r="S3" t="n">
        <v>152.24</v>
      </c>
      <c r="T3" t="n">
        <v>203712.56</v>
      </c>
      <c r="U3" t="n">
        <v>0.27</v>
      </c>
      <c r="V3" t="n">
        <v>0.6899999999999999</v>
      </c>
      <c r="W3" t="n">
        <v>19.4</v>
      </c>
      <c r="X3" t="n">
        <v>12.08</v>
      </c>
      <c r="Y3" t="n">
        <v>2</v>
      </c>
      <c r="Z3" t="n">
        <v>10</v>
      </c>
      <c r="AA3" t="n">
        <v>678.6098801534343</v>
      </c>
      <c r="AB3" t="n">
        <v>928.5039761809131</v>
      </c>
      <c r="AC3" t="n">
        <v>839.8888598577214</v>
      </c>
      <c r="AD3" t="n">
        <v>678609.8801534344</v>
      </c>
      <c r="AE3" t="n">
        <v>928503.9761809132</v>
      </c>
      <c r="AF3" t="n">
        <v>2.219512776193045e-06</v>
      </c>
      <c r="AG3" t="n">
        <v>10</v>
      </c>
      <c r="AH3" t="n">
        <v>839888.8598577214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1.6689</v>
      </c>
      <c r="E4" t="n">
        <v>59.92</v>
      </c>
      <c r="F4" t="n">
        <v>52.54</v>
      </c>
      <c r="G4" t="n">
        <v>20.08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646.46</v>
      </c>
      <c r="Q4" t="n">
        <v>1190.16</v>
      </c>
      <c r="R4" t="n">
        <v>411.22</v>
      </c>
      <c r="S4" t="n">
        <v>152.24</v>
      </c>
      <c r="T4" t="n">
        <v>122754.98</v>
      </c>
      <c r="U4" t="n">
        <v>0.37</v>
      </c>
      <c r="V4" t="n">
        <v>0.76</v>
      </c>
      <c r="W4" t="n">
        <v>19.24</v>
      </c>
      <c r="X4" t="n">
        <v>7.27</v>
      </c>
      <c r="Y4" t="n">
        <v>2</v>
      </c>
      <c r="Z4" t="n">
        <v>10</v>
      </c>
      <c r="AA4" t="n">
        <v>555.4494983977821</v>
      </c>
      <c r="AB4" t="n">
        <v>759.9905084102604</v>
      </c>
      <c r="AC4" t="n">
        <v>687.4580809409622</v>
      </c>
      <c r="AD4" t="n">
        <v>555449.4983977821</v>
      </c>
      <c r="AE4" t="n">
        <v>759990.5084102604</v>
      </c>
      <c r="AF4" t="n">
        <v>2.518627097428825e-06</v>
      </c>
      <c r="AG4" t="n">
        <v>9</v>
      </c>
      <c r="AH4" t="n">
        <v>687458.0809409622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1.7752</v>
      </c>
      <c r="E5" t="n">
        <v>56.33</v>
      </c>
      <c r="F5" t="n">
        <v>50.4</v>
      </c>
      <c r="G5" t="n">
        <v>27</v>
      </c>
      <c r="H5" t="n">
        <v>0.43</v>
      </c>
      <c r="I5" t="n">
        <v>112</v>
      </c>
      <c r="J5" t="n">
        <v>163.4</v>
      </c>
      <c r="K5" t="n">
        <v>50.28</v>
      </c>
      <c r="L5" t="n">
        <v>4</v>
      </c>
      <c r="M5" t="n">
        <v>110</v>
      </c>
      <c r="N5" t="n">
        <v>29.12</v>
      </c>
      <c r="O5" t="n">
        <v>20386.62</v>
      </c>
      <c r="P5" t="n">
        <v>615.92</v>
      </c>
      <c r="Q5" t="n">
        <v>1189.63</v>
      </c>
      <c r="R5" t="n">
        <v>338.95</v>
      </c>
      <c r="S5" t="n">
        <v>152.24</v>
      </c>
      <c r="T5" t="n">
        <v>86841.41</v>
      </c>
      <c r="U5" t="n">
        <v>0.45</v>
      </c>
      <c r="V5" t="n">
        <v>0.79</v>
      </c>
      <c r="W5" t="n">
        <v>19.16</v>
      </c>
      <c r="X5" t="n">
        <v>5.13</v>
      </c>
      <c r="Y5" t="n">
        <v>2</v>
      </c>
      <c r="Z5" t="n">
        <v>10</v>
      </c>
      <c r="AA5" t="n">
        <v>497.8137412176899</v>
      </c>
      <c r="AB5" t="n">
        <v>681.1307227263071</v>
      </c>
      <c r="AC5" t="n">
        <v>616.1245625222809</v>
      </c>
      <c r="AD5" t="n">
        <v>497813.7412176899</v>
      </c>
      <c r="AE5" t="n">
        <v>681130.7227263071</v>
      </c>
      <c r="AF5" t="n">
        <v>2.679050166789891e-06</v>
      </c>
      <c r="AG5" t="n">
        <v>8</v>
      </c>
      <c r="AH5" t="n">
        <v>616124.562522281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1.8402</v>
      </c>
      <c r="E6" t="n">
        <v>54.34</v>
      </c>
      <c r="F6" t="n">
        <v>49.21</v>
      </c>
      <c r="G6" t="n">
        <v>33.94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597.35</v>
      </c>
      <c r="Q6" t="n">
        <v>1189.41</v>
      </c>
      <c r="R6" t="n">
        <v>299.28</v>
      </c>
      <c r="S6" t="n">
        <v>152.24</v>
      </c>
      <c r="T6" t="n">
        <v>67131.7</v>
      </c>
      <c r="U6" t="n">
        <v>0.51</v>
      </c>
      <c r="V6" t="n">
        <v>0.8100000000000001</v>
      </c>
      <c r="W6" t="n">
        <v>19.11</v>
      </c>
      <c r="X6" t="n">
        <v>3.96</v>
      </c>
      <c r="Y6" t="n">
        <v>2</v>
      </c>
      <c r="Z6" t="n">
        <v>10</v>
      </c>
      <c r="AA6" t="n">
        <v>471.8000268910934</v>
      </c>
      <c r="AB6" t="n">
        <v>645.5376111405784</v>
      </c>
      <c r="AC6" t="n">
        <v>583.9284075510483</v>
      </c>
      <c r="AD6" t="n">
        <v>471800.0268910934</v>
      </c>
      <c r="AE6" t="n">
        <v>645537.6111405784</v>
      </c>
      <c r="AF6" t="n">
        <v>2.777145176276903e-06</v>
      </c>
      <c r="AG6" t="n">
        <v>8</v>
      </c>
      <c r="AH6" t="n">
        <v>583928.4075510483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1.8837</v>
      </c>
      <c r="E7" t="n">
        <v>53.09</v>
      </c>
      <c r="F7" t="n">
        <v>48.47</v>
      </c>
      <c r="G7" t="n">
        <v>40.96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583.91</v>
      </c>
      <c r="Q7" t="n">
        <v>1189.17</v>
      </c>
      <c r="R7" t="n">
        <v>274.23</v>
      </c>
      <c r="S7" t="n">
        <v>152.24</v>
      </c>
      <c r="T7" t="n">
        <v>54687.98</v>
      </c>
      <c r="U7" t="n">
        <v>0.5600000000000001</v>
      </c>
      <c r="V7" t="n">
        <v>0.82</v>
      </c>
      <c r="W7" t="n">
        <v>19.08</v>
      </c>
      <c r="X7" t="n">
        <v>3.22</v>
      </c>
      <c r="Y7" t="n">
        <v>2</v>
      </c>
      <c r="Z7" t="n">
        <v>10</v>
      </c>
      <c r="AA7" t="n">
        <v>455.0446193376388</v>
      </c>
      <c r="AB7" t="n">
        <v>622.6121233295305</v>
      </c>
      <c r="AC7" t="n">
        <v>563.1908961205627</v>
      </c>
      <c r="AD7" t="n">
        <v>455044.6193376388</v>
      </c>
      <c r="AE7" t="n">
        <v>622612.1233295305</v>
      </c>
      <c r="AF7" t="n">
        <v>2.842793374933595e-06</v>
      </c>
      <c r="AG7" t="n">
        <v>8</v>
      </c>
      <c r="AH7" t="n">
        <v>563190.8961205627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1.9144</v>
      </c>
      <c r="E8" t="n">
        <v>52.24</v>
      </c>
      <c r="F8" t="n">
        <v>47.98</v>
      </c>
      <c r="G8" t="n">
        <v>47.98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573.49</v>
      </c>
      <c r="Q8" t="n">
        <v>1189.38</v>
      </c>
      <c r="R8" t="n">
        <v>256.99</v>
      </c>
      <c r="S8" t="n">
        <v>152.24</v>
      </c>
      <c r="T8" t="n">
        <v>46121.69</v>
      </c>
      <c r="U8" t="n">
        <v>0.59</v>
      </c>
      <c r="V8" t="n">
        <v>0.83</v>
      </c>
      <c r="W8" t="n">
        <v>19.08</v>
      </c>
      <c r="X8" t="n">
        <v>2.72</v>
      </c>
      <c r="Y8" t="n">
        <v>2</v>
      </c>
      <c r="Z8" t="n">
        <v>10</v>
      </c>
      <c r="AA8" t="n">
        <v>443.3196784325884</v>
      </c>
      <c r="AB8" t="n">
        <v>606.5695419153545</v>
      </c>
      <c r="AC8" t="n">
        <v>548.6793961606512</v>
      </c>
      <c r="AD8" t="n">
        <v>443319.6784325883</v>
      </c>
      <c r="AE8" t="n">
        <v>606569.5419153546</v>
      </c>
      <c r="AF8" t="n">
        <v>2.889124402491307e-06</v>
      </c>
      <c r="AG8" t="n">
        <v>8</v>
      </c>
      <c r="AH8" t="n">
        <v>548679.3961606512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1.9374</v>
      </c>
      <c r="E9" t="n">
        <v>51.62</v>
      </c>
      <c r="F9" t="n">
        <v>47.62</v>
      </c>
      <c r="G9" t="n">
        <v>54.94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50</v>
      </c>
      <c r="N9" t="n">
        <v>30.89</v>
      </c>
      <c r="O9" t="n">
        <v>21098.19</v>
      </c>
      <c r="P9" t="n">
        <v>564.9299999999999</v>
      </c>
      <c r="Q9" t="n">
        <v>1189.2</v>
      </c>
      <c r="R9" t="n">
        <v>245.09</v>
      </c>
      <c r="S9" t="n">
        <v>152.24</v>
      </c>
      <c r="T9" t="n">
        <v>40211.19</v>
      </c>
      <c r="U9" t="n">
        <v>0.62</v>
      </c>
      <c r="V9" t="n">
        <v>0.84</v>
      </c>
      <c r="W9" t="n">
        <v>19.05</v>
      </c>
      <c r="X9" t="n">
        <v>2.36</v>
      </c>
      <c r="Y9" t="n">
        <v>2</v>
      </c>
      <c r="Z9" t="n">
        <v>10</v>
      </c>
      <c r="AA9" t="n">
        <v>434.4549299211748</v>
      </c>
      <c r="AB9" t="n">
        <v>594.4404019169356</v>
      </c>
      <c r="AC9" t="n">
        <v>537.7078442603266</v>
      </c>
      <c r="AD9" t="n">
        <v>434454.9299211748</v>
      </c>
      <c r="AE9" t="n">
        <v>594440.4019169356</v>
      </c>
      <c r="AF9" t="n">
        <v>2.923834944309788e-06</v>
      </c>
      <c r="AG9" t="n">
        <v>8</v>
      </c>
      <c r="AH9" t="n">
        <v>537707.8442603266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1.9558</v>
      </c>
      <c r="E10" t="n">
        <v>51.13</v>
      </c>
      <c r="F10" t="n">
        <v>47.32</v>
      </c>
      <c r="G10" t="n">
        <v>61.72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557.13</v>
      </c>
      <c r="Q10" t="n">
        <v>1189.21</v>
      </c>
      <c r="R10" t="n">
        <v>235.12</v>
      </c>
      <c r="S10" t="n">
        <v>152.24</v>
      </c>
      <c r="T10" t="n">
        <v>35259.87</v>
      </c>
      <c r="U10" t="n">
        <v>0.65</v>
      </c>
      <c r="V10" t="n">
        <v>0.84</v>
      </c>
      <c r="W10" t="n">
        <v>19.05</v>
      </c>
      <c r="X10" t="n">
        <v>2.07</v>
      </c>
      <c r="Y10" t="n">
        <v>2</v>
      </c>
      <c r="Z10" t="n">
        <v>10</v>
      </c>
      <c r="AA10" t="n">
        <v>427.0650360486329</v>
      </c>
      <c r="AB10" t="n">
        <v>584.3292231014156</v>
      </c>
      <c r="AC10" t="n">
        <v>528.5616621598311</v>
      </c>
      <c r="AD10" t="n">
        <v>427065.0360486329</v>
      </c>
      <c r="AE10" t="n">
        <v>584329.2231014156</v>
      </c>
      <c r="AF10" t="n">
        <v>2.951603377764573e-06</v>
      </c>
      <c r="AG10" t="n">
        <v>8</v>
      </c>
      <c r="AH10" t="n">
        <v>528561.6621598311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1.9708</v>
      </c>
      <c r="E11" t="n">
        <v>50.74</v>
      </c>
      <c r="F11" t="n">
        <v>47.1</v>
      </c>
      <c r="G11" t="n">
        <v>68.92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549.71</v>
      </c>
      <c r="Q11" t="n">
        <v>1189.1</v>
      </c>
      <c r="R11" t="n">
        <v>227.4</v>
      </c>
      <c r="S11" t="n">
        <v>152.24</v>
      </c>
      <c r="T11" t="n">
        <v>31422.72</v>
      </c>
      <c r="U11" t="n">
        <v>0.67</v>
      </c>
      <c r="V11" t="n">
        <v>0.84</v>
      </c>
      <c r="W11" t="n">
        <v>19.04</v>
      </c>
      <c r="X11" t="n">
        <v>1.84</v>
      </c>
      <c r="Y11" t="n">
        <v>2</v>
      </c>
      <c r="Z11" t="n">
        <v>10</v>
      </c>
      <c r="AA11" t="n">
        <v>420.7234141363637</v>
      </c>
      <c r="AB11" t="n">
        <v>575.6523362284353</v>
      </c>
      <c r="AC11" t="n">
        <v>520.7128851919207</v>
      </c>
      <c r="AD11" t="n">
        <v>420723.4141363637</v>
      </c>
      <c r="AE11" t="n">
        <v>575652.3362284353</v>
      </c>
      <c r="AF11" t="n">
        <v>2.974240687646191e-06</v>
      </c>
      <c r="AG11" t="n">
        <v>8</v>
      </c>
      <c r="AH11" t="n">
        <v>520712.8851919207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1.9837</v>
      </c>
      <c r="E12" t="n">
        <v>50.41</v>
      </c>
      <c r="F12" t="n">
        <v>46.89</v>
      </c>
      <c r="G12" t="n">
        <v>76.05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542.5</v>
      </c>
      <c r="Q12" t="n">
        <v>1189.09</v>
      </c>
      <c r="R12" t="n">
        <v>220.79</v>
      </c>
      <c r="S12" t="n">
        <v>152.24</v>
      </c>
      <c r="T12" t="n">
        <v>28139.56</v>
      </c>
      <c r="U12" t="n">
        <v>0.6899999999999999</v>
      </c>
      <c r="V12" t="n">
        <v>0.85</v>
      </c>
      <c r="W12" t="n">
        <v>19.03</v>
      </c>
      <c r="X12" t="n">
        <v>1.64</v>
      </c>
      <c r="Y12" t="n">
        <v>2</v>
      </c>
      <c r="Z12" t="n">
        <v>10</v>
      </c>
      <c r="AA12" t="n">
        <v>414.9408604801965</v>
      </c>
      <c r="AB12" t="n">
        <v>567.7403912078047</v>
      </c>
      <c r="AC12" t="n">
        <v>513.5560450995746</v>
      </c>
      <c r="AD12" t="n">
        <v>414940.8604801965</v>
      </c>
      <c r="AE12" t="n">
        <v>567740.3912078047</v>
      </c>
      <c r="AF12" t="n">
        <v>2.993708774144382e-06</v>
      </c>
      <c r="AG12" t="n">
        <v>8</v>
      </c>
      <c r="AH12" t="n">
        <v>513556.0450995746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1.9958</v>
      </c>
      <c r="E13" t="n">
        <v>50.1</v>
      </c>
      <c r="F13" t="n">
        <v>46.72</v>
      </c>
      <c r="G13" t="n">
        <v>84.94</v>
      </c>
      <c r="H13" t="n">
        <v>1.22</v>
      </c>
      <c r="I13" t="n">
        <v>33</v>
      </c>
      <c r="J13" t="n">
        <v>175.02</v>
      </c>
      <c r="K13" t="n">
        <v>50.28</v>
      </c>
      <c r="L13" t="n">
        <v>12</v>
      </c>
      <c r="M13" t="n">
        <v>31</v>
      </c>
      <c r="N13" t="n">
        <v>32.74</v>
      </c>
      <c r="O13" t="n">
        <v>21819.6</v>
      </c>
      <c r="P13" t="n">
        <v>535.75</v>
      </c>
      <c r="Q13" t="n">
        <v>1189.04</v>
      </c>
      <c r="R13" t="n">
        <v>214.74</v>
      </c>
      <c r="S13" t="n">
        <v>152.24</v>
      </c>
      <c r="T13" t="n">
        <v>25133.28</v>
      </c>
      <c r="U13" t="n">
        <v>0.71</v>
      </c>
      <c r="V13" t="n">
        <v>0.85</v>
      </c>
      <c r="W13" t="n">
        <v>19.03</v>
      </c>
      <c r="X13" t="n">
        <v>1.46</v>
      </c>
      <c r="Y13" t="n">
        <v>2</v>
      </c>
      <c r="Z13" t="n">
        <v>10</v>
      </c>
      <c r="AA13" t="n">
        <v>399.4684654036782</v>
      </c>
      <c r="AB13" t="n">
        <v>546.5703776702168</v>
      </c>
      <c r="AC13" t="n">
        <v>494.4064679417135</v>
      </c>
      <c r="AD13" t="n">
        <v>399468.4654036782</v>
      </c>
      <c r="AE13" t="n">
        <v>546570.3776702167</v>
      </c>
      <c r="AF13" t="n">
        <v>3.011969537448888e-06</v>
      </c>
      <c r="AG13" t="n">
        <v>7</v>
      </c>
      <c r="AH13" t="n">
        <v>494406.4679417135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2.0021</v>
      </c>
      <c r="E14" t="n">
        <v>49.95</v>
      </c>
      <c r="F14" t="n">
        <v>46.63</v>
      </c>
      <c r="G14" t="n">
        <v>90.23999999999999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530.3</v>
      </c>
      <c r="Q14" t="n">
        <v>1188.97</v>
      </c>
      <c r="R14" t="n">
        <v>211.75</v>
      </c>
      <c r="S14" t="n">
        <v>152.24</v>
      </c>
      <c r="T14" t="n">
        <v>23649.33</v>
      </c>
      <c r="U14" t="n">
        <v>0.72</v>
      </c>
      <c r="V14" t="n">
        <v>0.85</v>
      </c>
      <c r="W14" t="n">
        <v>19.02</v>
      </c>
      <c r="X14" t="n">
        <v>1.37</v>
      </c>
      <c r="Y14" t="n">
        <v>2</v>
      </c>
      <c r="Z14" t="n">
        <v>10</v>
      </c>
      <c r="AA14" t="n">
        <v>395.8913238794584</v>
      </c>
      <c r="AB14" t="n">
        <v>541.6759748244328</v>
      </c>
      <c r="AC14" t="n">
        <v>489.9791800341937</v>
      </c>
      <c r="AD14" t="n">
        <v>395891.3238794584</v>
      </c>
      <c r="AE14" t="n">
        <v>541675.9748244329</v>
      </c>
      <c r="AF14" t="n">
        <v>3.021477207599167e-06</v>
      </c>
      <c r="AG14" t="n">
        <v>7</v>
      </c>
      <c r="AH14" t="n">
        <v>489979.1800341937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2.0121</v>
      </c>
      <c r="E15" t="n">
        <v>49.7</v>
      </c>
      <c r="F15" t="n">
        <v>46.47</v>
      </c>
      <c r="G15" t="n">
        <v>99.58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523.8</v>
      </c>
      <c r="Q15" t="n">
        <v>1188.9</v>
      </c>
      <c r="R15" t="n">
        <v>206.32</v>
      </c>
      <c r="S15" t="n">
        <v>152.24</v>
      </c>
      <c r="T15" t="n">
        <v>20948.7</v>
      </c>
      <c r="U15" t="n">
        <v>0.74</v>
      </c>
      <c r="V15" t="n">
        <v>0.86</v>
      </c>
      <c r="W15" t="n">
        <v>19.02</v>
      </c>
      <c r="X15" t="n">
        <v>1.22</v>
      </c>
      <c r="Y15" t="n">
        <v>2</v>
      </c>
      <c r="Z15" t="n">
        <v>10</v>
      </c>
      <c r="AA15" t="n">
        <v>391.1561869051057</v>
      </c>
      <c r="AB15" t="n">
        <v>535.1971515166236</v>
      </c>
      <c r="AC15" t="n">
        <v>484.1186865297962</v>
      </c>
      <c r="AD15" t="n">
        <v>391156.1869051057</v>
      </c>
      <c r="AE15" t="n">
        <v>535197.1515166237</v>
      </c>
      <c r="AF15" t="n">
        <v>3.036568747520246e-06</v>
      </c>
      <c r="AG15" t="n">
        <v>7</v>
      </c>
      <c r="AH15" t="n">
        <v>484118.6865297962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2.0174</v>
      </c>
      <c r="E16" t="n">
        <v>49.57</v>
      </c>
      <c r="F16" t="n">
        <v>46.41</v>
      </c>
      <c r="G16" t="n">
        <v>107.09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518.29</v>
      </c>
      <c r="Q16" t="n">
        <v>1189.11</v>
      </c>
      <c r="R16" t="n">
        <v>204.13</v>
      </c>
      <c r="S16" t="n">
        <v>152.24</v>
      </c>
      <c r="T16" t="n">
        <v>19864.77</v>
      </c>
      <c r="U16" t="n">
        <v>0.75</v>
      </c>
      <c r="V16" t="n">
        <v>0.86</v>
      </c>
      <c r="W16" t="n">
        <v>19.02</v>
      </c>
      <c r="X16" t="n">
        <v>1.15</v>
      </c>
      <c r="Y16" t="n">
        <v>2</v>
      </c>
      <c r="Z16" t="n">
        <v>10</v>
      </c>
      <c r="AA16" t="n">
        <v>387.8232001567799</v>
      </c>
      <c r="AB16" t="n">
        <v>530.6368120065666</v>
      </c>
      <c r="AC16" t="n">
        <v>479.9935794221023</v>
      </c>
      <c r="AD16" t="n">
        <v>387823.20015678</v>
      </c>
      <c r="AE16" t="n">
        <v>530636.8120065667</v>
      </c>
      <c r="AF16" t="n">
        <v>3.044567263678417e-06</v>
      </c>
      <c r="AG16" t="n">
        <v>7</v>
      </c>
      <c r="AH16" t="n">
        <v>479993.5794221023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2.0237</v>
      </c>
      <c r="E17" t="n">
        <v>49.42</v>
      </c>
      <c r="F17" t="n">
        <v>46.32</v>
      </c>
      <c r="G17" t="n">
        <v>115.79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511.87</v>
      </c>
      <c r="Q17" t="n">
        <v>1188.99</v>
      </c>
      <c r="R17" t="n">
        <v>201.24</v>
      </c>
      <c r="S17" t="n">
        <v>152.24</v>
      </c>
      <c r="T17" t="n">
        <v>18427.41</v>
      </c>
      <c r="U17" t="n">
        <v>0.76</v>
      </c>
      <c r="V17" t="n">
        <v>0.86</v>
      </c>
      <c r="W17" t="n">
        <v>19.01</v>
      </c>
      <c r="X17" t="n">
        <v>1.07</v>
      </c>
      <c r="Y17" t="n">
        <v>2</v>
      </c>
      <c r="Z17" t="n">
        <v>10</v>
      </c>
      <c r="AA17" t="n">
        <v>383.9031419247412</v>
      </c>
      <c r="AB17" t="n">
        <v>525.2732153927275</v>
      </c>
      <c r="AC17" t="n">
        <v>475.141876941233</v>
      </c>
      <c r="AD17" t="n">
        <v>383903.1419247412</v>
      </c>
      <c r="AE17" t="n">
        <v>525273.2153927275</v>
      </c>
      <c r="AF17" t="n">
        <v>3.054074933828697e-06</v>
      </c>
      <c r="AG17" t="n">
        <v>7</v>
      </c>
      <c r="AH17" t="n">
        <v>475141.8769412329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2.0267</v>
      </c>
      <c r="E18" t="n">
        <v>49.34</v>
      </c>
      <c r="F18" t="n">
        <v>46.28</v>
      </c>
      <c r="G18" t="n">
        <v>120.72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507.25</v>
      </c>
      <c r="Q18" t="n">
        <v>1189.02</v>
      </c>
      <c r="R18" t="n">
        <v>199.77</v>
      </c>
      <c r="S18" t="n">
        <v>152.24</v>
      </c>
      <c r="T18" t="n">
        <v>17695.74</v>
      </c>
      <c r="U18" t="n">
        <v>0.76</v>
      </c>
      <c r="V18" t="n">
        <v>0.86</v>
      </c>
      <c r="W18" t="n">
        <v>19.01</v>
      </c>
      <c r="X18" t="n">
        <v>1.02</v>
      </c>
      <c r="Y18" t="n">
        <v>2</v>
      </c>
      <c r="Z18" t="n">
        <v>10</v>
      </c>
      <c r="AA18" t="n">
        <v>381.3791799300847</v>
      </c>
      <c r="AB18" t="n">
        <v>521.8198192422942</v>
      </c>
      <c r="AC18" t="n">
        <v>472.0180680725249</v>
      </c>
      <c r="AD18" t="n">
        <v>381379.1799300847</v>
      </c>
      <c r="AE18" t="n">
        <v>521819.8192422942</v>
      </c>
      <c r="AF18" t="n">
        <v>3.058602395805021e-06</v>
      </c>
      <c r="AG18" t="n">
        <v>7</v>
      </c>
      <c r="AH18" t="n">
        <v>472018.0680725249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2.0332</v>
      </c>
      <c r="E19" t="n">
        <v>49.18</v>
      </c>
      <c r="F19" t="n">
        <v>46.18</v>
      </c>
      <c r="G19" t="n">
        <v>131.95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500.31</v>
      </c>
      <c r="Q19" t="n">
        <v>1189.15</v>
      </c>
      <c r="R19" t="n">
        <v>196.63</v>
      </c>
      <c r="S19" t="n">
        <v>152.24</v>
      </c>
      <c r="T19" t="n">
        <v>16138.91</v>
      </c>
      <c r="U19" t="n">
        <v>0.77</v>
      </c>
      <c r="V19" t="n">
        <v>0.86</v>
      </c>
      <c r="W19" t="n">
        <v>19.01</v>
      </c>
      <c r="X19" t="n">
        <v>0.93</v>
      </c>
      <c r="Y19" t="n">
        <v>2</v>
      </c>
      <c r="Z19" t="n">
        <v>10</v>
      </c>
      <c r="AA19" t="n">
        <v>377.2248029729836</v>
      </c>
      <c r="AB19" t="n">
        <v>516.135617411412</v>
      </c>
      <c r="AC19" t="n">
        <v>466.8763584865548</v>
      </c>
      <c r="AD19" t="n">
        <v>377224.8029729836</v>
      </c>
      <c r="AE19" t="n">
        <v>516135.617411412</v>
      </c>
      <c r="AF19" t="n">
        <v>3.068411896753722e-06</v>
      </c>
      <c r="AG19" t="n">
        <v>7</v>
      </c>
      <c r="AH19" t="n">
        <v>466876.3584865548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2.0371</v>
      </c>
      <c r="E20" t="n">
        <v>49.09</v>
      </c>
      <c r="F20" t="n">
        <v>46.12</v>
      </c>
      <c r="G20" t="n">
        <v>138.36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496.81</v>
      </c>
      <c r="Q20" t="n">
        <v>1188.97</v>
      </c>
      <c r="R20" t="n">
        <v>194.37</v>
      </c>
      <c r="S20" t="n">
        <v>152.24</v>
      </c>
      <c r="T20" t="n">
        <v>15012.35</v>
      </c>
      <c r="U20" t="n">
        <v>0.78</v>
      </c>
      <c r="V20" t="n">
        <v>0.86</v>
      </c>
      <c r="W20" t="n">
        <v>19.01</v>
      </c>
      <c r="X20" t="n">
        <v>0.87</v>
      </c>
      <c r="Y20" t="n">
        <v>2</v>
      </c>
      <c r="Z20" t="n">
        <v>10</v>
      </c>
      <c r="AA20" t="n">
        <v>375.0287145191912</v>
      </c>
      <c r="AB20" t="n">
        <v>513.1308323043485</v>
      </c>
      <c r="AC20" t="n">
        <v>464.1583458528671</v>
      </c>
      <c r="AD20" t="n">
        <v>375028.7145191912</v>
      </c>
      <c r="AE20" t="n">
        <v>513130.8323043485</v>
      </c>
      <c r="AF20" t="n">
        <v>3.074297597322943e-06</v>
      </c>
      <c r="AG20" t="n">
        <v>7</v>
      </c>
      <c r="AH20" t="n">
        <v>464158.3458528671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2.0409</v>
      </c>
      <c r="E21" t="n">
        <v>49</v>
      </c>
      <c r="F21" t="n">
        <v>46.06</v>
      </c>
      <c r="G21" t="n">
        <v>145.46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490.91</v>
      </c>
      <c r="Q21" t="n">
        <v>1188.94</v>
      </c>
      <c r="R21" t="n">
        <v>192.78</v>
      </c>
      <c r="S21" t="n">
        <v>152.24</v>
      </c>
      <c r="T21" t="n">
        <v>14221.01</v>
      </c>
      <c r="U21" t="n">
        <v>0.79</v>
      </c>
      <c r="V21" t="n">
        <v>0.86</v>
      </c>
      <c r="W21" t="n">
        <v>19</v>
      </c>
      <c r="X21" t="n">
        <v>0.8100000000000001</v>
      </c>
      <c r="Y21" t="n">
        <v>2</v>
      </c>
      <c r="Z21" t="n">
        <v>10</v>
      </c>
      <c r="AA21" t="n">
        <v>371.8318084997028</v>
      </c>
      <c r="AB21" t="n">
        <v>508.7566844509448</v>
      </c>
      <c r="AC21" t="n">
        <v>460.2016605314371</v>
      </c>
      <c r="AD21" t="n">
        <v>371831.8084997028</v>
      </c>
      <c r="AE21" t="n">
        <v>508756.6844509448</v>
      </c>
      <c r="AF21" t="n">
        <v>3.080032382492953e-06</v>
      </c>
      <c r="AG21" t="n">
        <v>7</v>
      </c>
      <c r="AH21" t="n">
        <v>460201.6605314371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2.0442</v>
      </c>
      <c r="E22" t="n">
        <v>48.92</v>
      </c>
      <c r="F22" t="n">
        <v>46.01</v>
      </c>
      <c r="G22" t="n">
        <v>153.38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484.39</v>
      </c>
      <c r="Q22" t="n">
        <v>1188.9</v>
      </c>
      <c r="R22" t="n">
        <v>190.88</v>
      </c>
      <c r="S22" t="n">
        <v>152.24</v>
      </c>
      <c r="T22" t="n">
        <v>13278.29</v>
      </c>
      <c r="U22" t="n">
        <v>0.8</v>
      </c>
      <c r="V22" t="n">
        <v>0.86</v>
      </c>
      <c r="W22" t="n">
        <v>19</v>
      </c>
      <c r="X22" t="n">
        <v>0.76</v>
      </c>
      <c r="Y22" t="n">
        <v>2</v>
      </c>
      <c r="Z22" t="n">
        <v>10</v>
      </c>
      <c r="AA22" t="n">
        <v>368.4745325911765</v>
      </c>
      <c r="AB22" t="n">
        <v>504.1631114403392</v>
      </c>
      <c r="AC22" t="n">
        <v>456.0464916818435</v>
      </c>
      <c r="AD22" t="n">
        <v>368474.5325911765</v>
      </c>
      <c r="AE22" t="n">
        <v>504163.1114403391</v>
      </c>
      <c r="AF22" t="n">
        <v>3.085012590666909e-06</v>
      </c>
      <c r="AG22" t="n">
        <v>7</v>
      </c>
      <c r="AH22" t="n">
        <v>456046.4916818435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2.0469</v>
      </c>
      <c r="E23" t="n">
        <v>48.85</v>
      </c>
      <c r="F23" t="n">
        <v>45.98</v>
      </c>
      <c r="G23" t="n">
        <v>162.29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479.04</v>
      </c>
      <c r="Q23" t="n">
        <v>1188.93</v>
      </c>
      <c r="R23" t="n">
        <v>189.58</v>
      </c>
      <c r="S23" t="n">
        <v>152.24</v>
      </c>
      <c r="T23" t="n">
        <v>12632.82</v>
      </c>
      <c r="U23" t="n">
        <v>0.8</v>
      </c>
      <c r="V23" t="n">
        <v>0.86</v>
      </c>
      <c r="W23" t="n">
        <v>19.01</v>
      </c>
      <c r="X23" t="n">
        <v>0.73</v>
      </c>
      <c r="Y23" t="n">
        <v>2</v>
      </c>
      <c r="Z23" t="n">
        <v>10</v>
      </c>
      <c r="AA23" t="n">
        <v>365.7503312836364</v>
      </c>
      <c r="AB23" t="n">
        <v>500.4357390280834</v>
      </c>
      <c r="AC23" t="n">
        <v>452.6748544612134</v>
      </c>
      <c r="AD23" t="n">
        <v>365750.3312836364</v>
      </c>
      <c r="AE23" t="n">
        <v>500435.7390280835</v>
      </c>
      <c r="AF23" t="n">
        <v>3.0890873064456e-06</v>
      </c>
      <c r="AG23" t="n">
        <v>7</v>
      </c>
      <c r="AH23" t="n">
        <v>452674.8544612134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2.0466</v>
      </c>
      <c r="E24" t="n">
        <v>48.86</v>
      </c>
      <c r="F24" t="n">
        <v>45.99</v>
      </c>
      <c r="G24" t="n">
        <v>162.31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475.23</v>
      </c>
      <c r="Q24" t="n">
        <v>1189.04</v>
      </c>
      <c r="R24" t="n">
        <v>189.65</v>
      </c>
      <c r="S24" t="n">
        <v>152.24</v>
      </c>
      <c r="T24" t="n">
        <v>12665.61</v>
      </c>
      <c r="U24" t="n">
        <v>0.8</v>
      </c>
      <c r="V24" t="n">
        <v>0.86</v>
      </c>
      <c r="W24" t="n">
        <v>19.01</v>
      </c>
      <c r="X24" t="n">
        <v>0.74</v>
      </c>
      <c r="Y24" t="n">
        <v>2</v>
      </c>
      <c r="Z24" t="n">
        <v>10</v>
      </c>
      <c r="AA24" t="n">
        <v>364.191768715463</v>
      </c>
      <c r="AB24" t="n">
        <v>498.3032449633808</v>
      </c>
      <c r="AC24" t="n">
        <v>450.7458826370717</v>
      </c>
      <c r="AD24" t="n">
        <v>364191.768715463</v>
      </c>
      <c r="AE24" t="n">
        <v>498303.2449633808</v>
      </c>
      <c r="AF24" t="n">
        <v>3.088634560247968e-06</v>
      </c>
      <c r="AG24" t="n">
        <v>7</v>
      </c>
      <c r="AH24" t="n">
        <v>450745.8826370717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2.0497</v>
      </c>
      <c r="E25" t="n">
        <v>48.79</v>
      </c>
      <c r="F25" t="n">
        <v>45.95</v>
      </c>
      <c r="G25" t="n">
        <v>172.3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476.72</v>
      </c>
      <c r="Q25" t="n">
        <v>1189.02</v>
      </c>
      <c r="R25" t="n">
        <v>188.03</v>
      </c>
      <c r="S25" t="n">
        <v>152.24</v>
      </c>
      <c r="T25" t="n">
        <v>11861.45</v>
      </c>
      <c r="U25" t="n">
        <v>0.8100000000000001</v>
      </c>
      <c r="V25" t="n">
        <v>0.87</v>
      </c>
      <c r="W25" t="n">
        <v>19.02</v>
      </c>
      <c r="X25" t="n">
        <v>0.7</v>
      </c>
      <c r="Y25" t="n">
        <v>2</v>
      </c>
      <c r="Z25" t="n">
        <v>10</v>
      </c>
      <c r="AA25" t="n">
        <v>364.3062874723094</v>
      </c>
      <c r="AB25" t="n">
        <v>498.4599345787091</v>
      </c>
      <c r="AC25" t="n">
        <v>450.8876180154284</v>
      </c>
      <c r="AD25" t="n">
        <v>364306.2874723094</v>
      </c>
      <c r="AE25" t="n">
        <v>498459.9345787091</v>
      </c>
      <c r="AF25" t="n">
        <v>3.093312937623502e-06</v>
      </c>
      <c r="AG25" t="n">
        <v>7</v>
      </c>
      <c r="AH25" t="n">
        <v>450887.6180154284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1.4233</v>
      </c>
      <c r="E2" t="n">
        <v>70.26000000000001</v>
      </c>
      <c r="F2" t="n">
        <v>62.22</v>
      </c>
      <c r="G2" t="n">
        <v>10.46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489.68</v>
      </c>
      <c r="Q2" t="n">
        <v>1191.62</v>
      </c>
      <c r="R2" t="n">
        <v>739.42</v>
      </c>
      <c r="S2" t="n">
        <v>152.24</v>
      </c>
      <c r="T2" t="n">
        <v>285851.07</v>
      </c>
      <c r="U2" t="n">
        <v>0.21</v>
      </c>
      <c r="V2" t="n">
        <v>0.64</v>
      </c>
      <c r="W2" t="n">
        <v>19.56</v>
      </c>
      <c r="X2" t="n">
        <v>16.92</v>
      </c>
      <c r="Y2" t="n">
        <v>2</v>
      </c>
      <c r="Z2" t="n">
        <v>10</v>
      </c>
      <c r="AA2" t="n">
        <v>517.5164586138291</v>
      </c>
      <c r="AB2" t="n">
        <v>708.0888498902498</v>
      </c>
      <c r="AC2" t="n">
        <v>640.5098438656661</v>
      </c>
      <c r="AD2" t="n">
        <v>517516.4586138291</v>
      </c>
      <c r="AE2" t="n">
        <v>708088.8498902498</v>
      </c>
      <c r="AF2" t="n">
        <v>2.396831514171429e-06</v>
      </c>
      <c r="AG2" t="n">
        <v>10</v>
      </c>
      <c r="AH2" t="n">
        <v>640509.8438656661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1.775</v>
      </c>
      <c r="E3" t="n">
        <v>56.34</v>
      </c>
      <c r="F3" t="n">
        <v>51.95</v>
      </c>
      <c r="G3" t="n">
        <v>21.5</v>
      </c>
      <c r="H3" t="n">
        <v>0.43</v>
      </c>
      <c r="I3" t="n">
        <v>145</v>
      </c>
      <c r="J3" t="n">
        <v>82.04000000000001</v>
      </c>
      <c r="K3" t="n">
        <v>35.1</v>
      </c>
      <c r="L3" t="n">
        <v>2</v>
      </c>
      <c r="M3" t="n">
        <v>143</v>
      </c>
      <c r="N3" t="n">
        <v>9.94</v>
      </c>
      <c r="O3" t="n">
        <v>10352.53</v>
      </c>
      <c r="P3" t="n">
        <v>399.18</v>
      </c>
      <c r="Q3" t="n">
        <v>1189.97</v>
      </c>
      <c r="R3" t="n">
        <v>391.26</v>
      </c>
      <c r="S3" t="n">
        <v>152.24</v>
      </c>
      <c r="T3" t="n">
        <v>112833.33</v>
      </c>
      <c r="U3" t="n">
        <v>0.39</v>
      </c>
      <c r="V3" t="n">
        <v>0.77</v>
      </c>
      <c r="W3" t="n">
        <v>19.21</v>
      </c>
      <c r="X3" t="n">
        <v>6.68</v>
      </c>
      <c r="Y3" t="n">
        <v>2</v>
      </c>
      <c r="Z3" t="n">
        <v>10</v>
      </c>
      <c r="AA3" t="n">
        <v>354.2238644858819</v>
      </c>
      <c r="AB3" t="n">
        <v>484.6647186435695</v>
      </c>
      <c r="AC3" t="n">
        <v>438.4089981274314</v>
      </c>
      <c r="AD3" t="n">
        <v>354223.8644858819</v>
      </c>
      <c r="AE3" t="n">
        <v>484664.7186435695</v>
      </c>
      <c r="AF3" t="n">
        <v>2.989092909192922e-06</v>
      </c>
      <c r="AG3" t="n">
        <v>8</v>
      </c>
      <c r="AH3" t="n">
        <v>438408.9981274314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1.8937</v>
      </c>
      <c r="E4" t="n">
        <v>52.81</v>
      </c>
      <c r="F4" t="n">
        <v>49.37</v>
      </c>
      <c r="G4" t="n">
        <v>32.91</v>
      </c>
      <c r="H4" t="n">
        <v>0.63</v>
      </c>
      <c r="I4" t="n">
        <v>90</v>
      </c>
      <c r="J4" t="n">
        <v>83.25</v>
      </c>
      <c r="K4" t="n">
        <v>35.1</v>
      </c>
      <c r="L4" t="n">
        <v>3</v>
      </c>
      <c r="M4" t="n">
        <v>88</v>
      </c>
      <c r="N4" t="n">
        <v>10.15</v>
      </c>
      <c r="O4" t="n">
        <v>10501.19</v>
      </c>
      <c r="P4" t="n">
        <v>368.76</v>
      </c>
      <c r="Q4" t="n">
        <v>1189.61</v>
      </c>
      <c r="R4" t="n">
        <v>303.74</v>
      </c>
      <c r="S4" t="n">
        <v>152.24</v>
      </c>
      <c r="T4" t="n">
        <v>69349.96000000001</v>
      </c>
      <c r="U4" t="n">
        <v>0.5</v>
      </c>
      <c r="V4" t="n">
        <v>0.8100000000000001</v>
      </c>
      <c r="W4" t="n">
        <v>19.13</v>
      </c>
      <c r="X4" t="n">
        <v>4.1</v>
      </c>
      <c r="Y4" t="n">
        <v>2</v>
      </c>
      <c r="Z4" t="n">
        <v>10</v>
      </c>
      <c r="AA4" t="n">
        <v>318.8592832344496</v>
      </c>
      <c r="AB4" t="n">
        <v>436.2773384001467</v>
      </c>
      <c r="AC4" t="n">
        <v>394.6396415423262</v>
      </c>
      <c r="AD4" t="n">
        <v>318859.2832344496</v>
      </c>
      <c r="AE4" t="n">
        <v>436277.3384001467</v>
      </c>
      <c r="AF4" t="n">
        <v>3.188983235007683e-06</v>
      </c>
      <c r="AG4" t="n">
        <v>8</v>
      </c>
      <c r="AH4" t="n">
        <v>394639.6415423261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1.9553</v>
      </c>
      <c r="E5" t="n">
        <v>51.14</v>
      </c>
      <c r="F5" t="n">
        <v>48.15</v>
      </c>
      <c r="G5" t="n">
        <v>45.14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348.38</v>
      </c>
      <c r="Q5" t="n">
        <v>1189.27</v>
      </c>
      <c r="R5" t="n">
        <v>262.92</v>
      </c>
      <c r="S5" t="n">
        <v>152.24</v>
      </c>
      <c r="T5" t="n">
        <v>49067.64</v>
      </c>
      <c r="U5" t="n">
        <v>0.58</v>
      </c>
      <c r="V5" t="n">
        <v>0.83</v>
      </c>
      <c r="W5" t="n">
        <v>19.08</v>
      </c>
      <c r="X5" t="n">
        <v>2.89</v>
      </c>
      <c r="Y5" t="n">
        <v>2</v>
      </c>
      <c r="Z5" t="n">
        <v>10</v>
      </c>
      <c r="AA5" t="n">
        <v>300.3266511299241</v>
      </c>
      <c r="AB5" t="n">
        <v>410.92017355271</v>
      </c>
      <c r="AC5" t="n">
        <v>371.7025289189243</v>
      </c>
      <c r="AD5" t="n">
        <v>300326.6511299241</v>
      </c>
      <c r="AE5" t="n">
        <v>410920.17355271</v>
      </c>
      <c r="AF5" t="n">
        <v>3.292717388926716e-06</v>
      </c>
      <c r="AG5" t="n">
        <v>8</v>
      </c>
      <c r="AH5" t="n">
        <v>371702.5289189243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1.9917</v>
      </c>
      <c r="E6" t="n">
        <v>50.21</v>
      </c>
      <c r="F6" t="n">
        <v>47.47</v>
      </c>
      <c r="G6" t="n">
        <v>58.13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331.99</v>
      </c>
      <c r="Q6" t="n">
        <v>1189.15</v>
      </c>
      <c r="R6" t="n">
        <v>240.19</v>
      </c>
      <c r="S6" t="n">
        <v>152.24</v>
      </c>
      <c r="T6" t="n">
        <v>37775.48</v>
      </c>
      <c r="U6" t="n">
        <v>0.63</v>
      </c>
      <c r="V6" t="n">
        <v>0.84</v>
      </c>
      <c r="W6" t="n">
        <v>19.05</v>
      </c>
      <c r="X6" t="n">
        <v>2.22</v>
      </c>
      <c r="Y6" t="n">
        <v>2</v>
      </c>
      <c r="Z6" t="n">
        <v>10</v>
      </c>
      <c r="AA6" t="n">
        <v>278.8718508818714</v>
      </c>
      <c r="AB6" t="n">
        <v>381.5647693343392</v>
      </c>
      <c r="AC6" t="n">
        <v>345.1487632785863</v>
      </c>
      <c r="AD6" t="n">
        <v>278871.8508818714</v>
      </c>
      <c r="AE6" t="n">
        <v>381564.7693343392</v>
      </c>
      <c r="AF6" t="n">
        <v>3.354014843515236e-06</v>
      </c>
      <c r="AG6" t="n">
        <v>7</v>
      </c>
      <c r="AH6" t="n">
        <v>345148.7632785863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2.0183</v>
      </c>
      <c r="E7" t="n">
        <v>49.55</v>
      </c>
      <c r="F7" t="n">
        <v>46.98</v>
      </c>
      <c r="G7" t="n">
        <v>72.28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33</v>
      </c>
      <c r="N7" t="n">
        <v>10.78</v>
      </c>
      <c r="O7" t="n">
        <v>10949.33</v>
      </c>
      <c r="P7" t="n">
        <v>315.17</v>
      </c>
      <c r="Q7" t="n">
        <v>1189.06</v>
      </c>
      <c r="R7" t="n">
        <v>223.62</v>
      </c>
      <c r="S7" t="n">
        <v>152.24</v>
      </c>
      <c r="T7" t="n">
        <v>29541.08</v>
      </c>
      <c r="U7" t="n">
        <v>0.68</v>
      </c>
      <c r="V7" t="n">
        <v>0.85</v>
      </c>
      <c r="W7" t="n">
        <v>19.04</v>
      </c>
      <c r="X7" t="n">
        <v>1.73</v>
      </c>
      <c r="Y7" t="n">
        <v>2</v>
      </c>
      <c r="Z7" t="n">
        <v>10</v>
      </c>
      <c r="AA7" t="n">
        <v>268.1169169107944</v>
      </c>
      <c r="AB7" t="n">
        <v>366.8493942009116</v>
      </c>
      <c r="AC7" t="n">
        <v>331.8378028947343</v>
      </c>
      <c r="AD7" t="n">
        <v>268116.9169107944</v>
      </c>
      <c r="AE7" t="n">
        <v>366849.3942009116</v>
      </c>
      <c r="AF7" t="n">
        <v>3.398809137253e-06</v>
      </c>
      <c r="AG7" t="n">
        <v>7</v>
      </c>
      <c r="AH7" t="n">
        <v>331837.8028947343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2.0244</v>
      </c>
      <c r="E8" t="n">
        <v>49.4</v>
      </c>
      <c r="F8" t="n">
        <v>46.89</v>
      </c>
      <c r="G8" t="n">
        <v>78.14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2</v>
      </c>
      <c r="N8" t="n">
        <v>11</v>
      </c>
      <c r="O8" t="n">
        <v>11099.43</v>
      </c>
      <c r="P8" t="n">
        <v>311.23</v>
      </c>
      <c r="Q8" t="n">
        <v>1189.44</v>
      </c>
      <c r="R8" t="n">
        <v>219.08</v>
      </c>
      <c r="S8" t="n">
        <v>152.24</v>
      </c>
      <c r="T8" t="n">
        <v>27286.99</v>
      </c>
      <c r="U8" t="n">
        <v>0.6899999999999999</v>
      </c>
      <c r="V8" t="n">
        <v>0.85</v>
      </c>
      <c r="W8" t="n">
        <v>19.07</v>
      </c>
      <c r="X8" t="n">
        <v>1.63</v>
      </c>
      <c r="Y8" t="n">
        <v>2</v>
      </c>
      <c r="Z8" t="n">
        <v>10</v>
      </c>
      <c r="AA8" t="n">
        <v>265.6862578285975</v>
      </c>
      <c r="AB8" t="n">
        <v>363.5236592115393</v>
      </c>
      <c r="AC8" t="n">
        <v>328.8294713850493</v>
      </c>
      <c r="AD8" t="n">
        <v>265686.2578285976</v>
      </c>
      <c r="AE8" t="n">
        <v>363523.6592115393</v>
      </c>
      <c r="AF8" t="n">
        <v>3.409081512884592e-06</v>
      </c>
      <c r="AG8" t="n">
        <v>7</v>
      </c>
      <c r="AH8" t="n">
        <v>328829.4713850493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2.0277</v>
      </c>
      <c r="E9" t="n">
        <v>49.32</v>
      </c>
      <c r="F9" t="n">
        <v>46.82</v>
      </c>
      <c r="G9" t="n">
        <v>80.27</v>
      </c>
      <c r="H9" t="n">
        <v>1.57</v>
      </c>
      <c r="I9" t="n">
        <v>35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314.18</v>
      </c>
      <c r="Q9" t="n">
        <v>1189.17</v>
      </c>
      <c r="R9" t="n">
        <v>216.65</v>
      </c>
      <c r="S9" t="n">
        <v>152.24</v>
      </c>
      <c r="T9" t="n">
        <v>26076.28</v>
      </c>
      <c r="U9" t="n">
        <v>0.7</v>
      </c>
      <c r="V9" t="n">
        <v>0.85</v>
      </c>
      <c r="W9" t="n">
        <v>19.08</v>
      </c>
      <c r="X9" t="n">
        <v>1.57</v>
      </c>
      <c r="Y9" t="n">
        <v>2</v>
      </c>
      <c r="Z9" t="n">
        <v>10</v>
      </c>
      <c r="AA9" t="n">
        <v>266.5295112512563</v>
      </c>
      <c r="AB9" t="n">
        <v>364.6774357461365</v>
      </c>
      <c r="AC9" t="n">
        <v>329.8731331065201</v>
      </c>
      <c r="AD9" t="n">
        <v>266529.5112512563</v>
      </c>
      <c r="AE9" t="n">
        <v>364677.4357461365</v>
      </c>
      <c r="AF9" t="n">
        <v>3.414638699701684e-06</v>
      </c>
      <c r="AG9" t="n">
        <v>7</v>
      </c>
      <c r="AH9" t="n">
        <v>329873.1331065201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1.2354</v>
      </c>
      <c r="E2" t="n">
        <v>80.95</v>
      </c>
      <c r="F2" t="n">
        <v>68.29000000000001</v>
      </c>
      <c r="G2" t="n">
        <v>8.57</v>
      </c>
      <c r="H2" t="n">
        <v>0.16</v>
      </c>
      <c r="I2" t="n">
        <v>478</v>
      </c>
      <c r="J2" t="n">
        <v>107.41</v>
      </c>
      <c r="K2" t="n">
        <v>41.65</v>
      </c>
      <c r="L2" t="n">
        <v>1</v>
      </c>
      <c r="M2" t="n">
        <v>476</v>
      </c>
      <c r="N2" t="n">
        <v>14.77</v>
      </c>
      <c r="O2" t="n">
        <v>13481.73</v>
      </c>
      <c r="P2" t="n">
        <v>654.66</v>
      </c>
      <c r="Q2" t="n">
        <v>1193.11</v>
      </c>
      <c r="R2" t="n">
        <v>945.0700000000001</v>
      </c>
      <c r="S2" t="n">
        <v>152.24</v>
      </c>
      <c r="T2" t="n">
        <v>388072.73</v>
      </c>
      <c r="U2" t="n">
        <v>0.16</v>
      </c>
      <c r="V2" t="n">
        <v>0.58</v>
      </c>
      <c r="W2" t="n">
        <v>19.75</v>
      </c>
      <c r="X2" t="n">
        <v>22.97</v>
      </c>
      <c r="Y2" t="n">
        <v>2</v>
      </c>
      <c r="Z2" t="n">
        <v>10</v>
      </c>
      <c r="AA2" t="n">
        <v>759.615538867116</v>
      </c>
      <c r="AB2" t="n">
        <v>1039.339492150415</v>
      </c>
      <c r="AC2" t="n">
        <v>940.1463897417169</v>
      </c>
      <c r="AD2" t="n">
        <v>759615.538867116</v>
      </c>
      <c r="AE2" t="n">
        <v>1039339.492150415</v>
      </c>
      <c r="AF2" t="n">
        <v>1.99026095329396e-06</v>
      </c>
      <c r="AG2" t="n">
        <v>12</v>
      </c>
      <c r="AH2" t="n">
        <v>940146.3897417169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1.6637</v>
      </c>
      <c r="E3" t="n">
        <v>60.11</v>
      </c>
      <c r="F3" t="n">
        <v>53.94</v>
      </c>
      <c r="G3" t="n">
        <v>17.4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511.13</v>
      </c>
      <c r="Q3" t="n">
        <v>1190.98</v>
      </c>
      <c r="R3" t="n">
        <v>457.82</v>
      </c>
      <c r="S3" t="n">
        <v>152.24</v>
      </c>
      <c r="T3" t="n">
        <v>145908.44</v>
      </c>
      <c r="U3" t="n">
        <v>0.33</v>
      </c>
      <c r="V3" t="n">
        <v>0.74</v>
      </c>
      <c r="W3" t="n">
        <v>19.3</v>
      </c>
      <c r="X3" t="n">
        <v>8.66</v>
      </c>
      <c r="Y3" t="n">
        <v>2</v>
      </c>
      <c r="Z3" t="n">
        <v>10</v>
      </c>
      <c r="AA3" t="n">
        <v>461.813192569841</v>
      </c>
      <c r="AB3" t="n">
        <v>631.8731838342056</v>
      </c>
      <c r="AC3" t="n">
        <v>571.5680940086517</v>
      </c>
      <c r="AD3" t="n">
        <v>461813.192569841</v>
      </c>
      <c r="AE3" t="n">
        <v>631873.1838342056</v>
      </c>
      <c r="AF3" t="n">
        <v>2.680263192484346e-06</v>
      </c>
      <c r="AG3" t="n">
        <v>9</v>
      </c>
      <c r="AH3" t="n">
        <v>571568.0940086517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1.8158</v>
      </c>
      <c r="E4" t="n">
        <v>55.07</v>
      </c>
      <c r="F4" t="n">
        <v>50.5</v>
      </c>
      <c r="G4" t="n">
        <v>26.58</v>
      </c>
      <c r="H4" t="n">
        <v>0.48</v>
      </c>
      <c r="I4" t="n">
        <v>114</v>
      </c>
      <c r="J4" t="n">
        <v>109.96</v>
      </c>
      <c r="K4" t="n">
        <v>41.65</v>
      </c>
      <c r="L4" t="n">
        <v>3</v>
      </c>
      <c r="M4" t="n">
        <v>112</v>
      </c>
      <c r="N4" t="n">
        <v>15.31</v>
      </c>
      <c r="O4" t="n">
        <v>13795.21</v>
      </c>
      <c r="P4" t="n">
        <v>471.22</v>
      </c>
      <c r="Q4" t="n">
        <v>1189.73</v>
      </c>
      <c r="R4" t="n">
        <v>342.07</v>
      </c>
      <c r="S4" t="n">
        <v>152.24</v>
      </c>
      <c r="T4" t="n">
        <v>88390.99000000001</v>
      </c>
      <c r="U4" t="n">
        <v>0.45</v>
      </c>
      <c r="V4" t="n">
        <v>0.79</v>
      </c>
      <c r="W4" t="n">
        <v>19.17</v>
      </c>
      <c r="X4" t="n">
        <v>5.24</v>
      </c>
      <c r="Y4" t="n">
        <v>2</v>
      </c>
      <c r="Z4" t="n">
        <v>10</v>
      </c>
      <c r="AA4" t="n">
        <v>395.5266144393227</v>
      </c>
      <c r="AB4" t="n">
        <v>541.1769632785943</v>
      </c>
      <c r="AC4" t="n">
        <v>489.5277934499229</v>
      </c>
      <c r="AD4" t="n">
        <v>395526.6144393227</v>
      </c>
      <c r="AE4" t="n">
        <v>541176.9632785943</v>
      </c>
      <c r="AF4" t="n">
        <v>2.925300177263375e-06</v>
      </c>
      <c r="AG4" t="n">
        <v>8</v>
      </c>
      <c r="AH4" t="n">
        <v>489527.7934499229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1.8912</v>
      </c>
      <c r="E5" t="n">
        <v>52.88</v>
      </c>
      <c r="F5" t="n">
        <v>49.02</v>
      </c>
      <c r="G5" t="n">
        <v>35.87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80</v>
      </c>
      <c r="N5" t="n">
        <v>15.58</v>
      </c>
      <c r="O5" t="n">
        <v>13952.52</v>
      </c>
      <c r="P5" t="n">
        <v>449.98</v>
      </c>
      <c r="Q5" t="n">
        <v>1189.17</v>
      </c>
      <c r="R5" t="n">
        <v>292.26</v>
      </c>
      <c r="S5" t="n">
        <v>152.24</v>
      </c>
      <c r="T5" t="n">
        <v>63649.69</v>
      </c>
      <c r="U5" t="n">
        <v>0.52</v>
      </c>
      <c r="V5" t="n">
        <v>0.8100000000000001</v>
      </c>
      <c r="W5" t="n">
        <v>19.11</v>
      </c>
      <c r="X5" t="n">
        <v>3.76</v>
      </c>
      <c r="Y5" t="n">
        <v>2</v>
      </c>
      <c r="Z5" t="n">
        <v>10</v>
      </c>
      <c r="AA5" t="n">
        <v>370.5196079147655</v>
      </c>
      <c r="AB5" t="n">
        <v>506.9612737204295</v>
      </c>
      <c r="AC5" t="n">
        <v>458.5776012811673</v>
      </c>
      <c r="AD5" t="n">
        <v>370519.6079147655</v>
      </c>
      <c r="AE5" t="n">
        <v>506961.2737204295</v>
      </c>
      <c r="AF5" t="n">
        <v>3.046771503051269e-06</v>
      </c>
      <c r="AG5" t="n">
        <v>8</v>
      </c>
      <c r="AH5" t="n">
        <v>458577.6012811674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1.9378</v>
      </c>
      <c r="E6" t="n">
        <v>51.61</v>
      </c>
      <c r="F6" t="n">
        <v>48.15</v>
      </c>
      <c r="G6" t="n">
        <v>45.14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434.32</v>
      </c>
      <c r="Q6" t="n">
        <v>1189.46</v>
      </c>
      <c r="R6" t="n">
        <v>262.87</v>
      </c>
      <c r="S6" t="n">
        <v>152.24</v>
      </c>
      <c r="T6" t="n">
        <v>49042.39</v>
      </c>
      <c r="U6" t="n">
        <v>0.58</v>
      </c>
      <c r="V6" t="n">
        <v>0.83</v>
      </c>
      <c r="W6" t="n">
        <v>19.08</v>
      </c>
      <c r="X6" t="n">
        <v>2.89</v>
      </c>
      <c r="Y6" t="n">
        <v>2</v>
      </c>
      <c r="Z6" t="n">
        <v>10</v>
      </c>
      <c r="AA6" t="n">
        <v>354.9751174306688</v>
      </c>
      <c r="AB6" t="n">
        <v>485.6926160655678</v>
      </c>
      <c r="AC6" t="n">
        <v>439.3387944621372</v>
      </c>
      <c r="AD6" t="n">
        <v>354975.1174306688</v>
      </c>
      <c r="AE6" t="n">
        <v>485692.6160655678</v>
      </c>
      <c r="AF6" t="n">
        <v>3.121845293259702e-06</v>
      </c>
      <c r="AG6" t="n">
        <v>8</v>
      </c>
      <c r="AH6" t="n">
        <v>439338.7944621372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1.9684</v>
      </c>
      <c r="E7" t="n">
        <v>50.8</v>
      </c>
      <c r="F7" t="n">
        <v>47.61</v>
      </c>
      <c r="G7" t="n">
        <v>54.93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421.46</v>
      </c>
      <c r="Q7" t="n">
        <v>1189.1</v>
      </c>
      <c r="R7" t="n">
        <v>244.73</v>
      </c>
      <c r="S7" t="n">
        <v>152.24</v>
      </c>
      <c r="T7" t="n">
        <v>40034.26</v>
      </c>
      <c r="U7" t="n">
        <v>0.62</v>
      </c>
      <c r="V7" t="n">
        <v>0.84</v>
      </c>
      <c r="W7" t="n">
        <v>19.06</v>
      </c>
      <c r="X7" t="n">
        <v>2.36</v>
      </c>
      <c r="Y7" t="n">
        <v>2</v>
      </c>
      <c r="Z7" t="n">
        <v>10</v>
      </c>
      <c r="AA7" t="n">
        <v>344.0805380295494</v>
      </c>
      <c r="AB7" t="n">
        <v>470.7861718940345</v>
      </c>
      <c r="AC7" t="n">
        <v>425.8550004010092</v>
      </c>
      <c r="AD7" t="n">
        <v>344080.5380295494</v>
      </c>
      <c r="AE7" t="n">
        <v>470786.1718940344</v>
      </c>
      <c r="AF7" t="n">
        <v>3.171142674812879e-06</v>
      </c>
      <c r="AG7" t="n">
        <v>8</v>
      </c>
      <c r="AH7" t="n">
        <v>425855.0004010092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1.9929</v>
      </c>
      <c r="E8" t="n">
        <v>50.18</v>
      </c>
      <c r="F8" t="n">
        <v>47.19</v>
      </c>
      <c r="G8" t="n">
        <v>65.84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409.66</v>
      </c>
      <c r="Q8" t="n">
        <v>1189.13</v>
      </c>
      <c r="R8" t="n">
        <v>230.31</v>
      </c>
      <c r="S8" t="n">
        <v>152.24</v>
      </c>
      <c r="T8" t="n">
        <v>32868.88</v>
      </c>
      <c r="U8" t="n">
        <v>0.66</v>
      </c>
      <c r="V8" t="n">
        <v>0.84</v>
      </c>
      <c r="W8" t="n">
        <v>19.05</v>
      </c>
      <c r="X8" t="n">
        <v>1.93</v>
      </c>
      <c r="Y8" t="n">
        <v>2</v>
      </c>
      <c r="Z8" t="n">
        <v>10</v>
      </c>
      <c r="AA8" t="n">
        <v>325.3805799732709</v>
      </c>
      <c r="AB8" t="n">
        <v>445.2000642975092</v>
      </c>
      <c r="AC8" t="n">
        <v>402.7107950031688</v>
      </c>
      <c r="AD8" t="n">
        <v>325380.5799732709</v>
      </c>
      <c r="AE8" t="n">
        <v>445200.0642975092</v>
      </c>
      <c r="AF8" t="n">
        <v>3.21061280056624e-06</v>
      </c>
      <c r="AG8" t="n">
        <v>7</v>
      </c>
      <c r="AH8" t="n">
        <v>402710.7950031688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2.0097</v>
      </c>
      <c r="E9" t="n">
        <v>49.76</v>
      </c>
      <c r="F9" t="n">
        <v>46.9</v>
      </c>
      <c r="G9" t="n">
        <v>76.06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398.72</v>
      </c>
      <c r="Q9" t="n">
        <v>1189.16</v>
      </c>
      <c r="R9" t="n">
        <v>220.69</v>
      </c>
      <c r="S9" t="n">
        <v>152.24</v>
      </c>
      <c r="T9" t="n">
        <v>28086.69</v>
      </c>
      <c r="U9" t="n">
        <v>0.6899999999999999</v>
      </c>
      <c r="V9" t="n">
        <v>0.85</v>
      </c>
      <c r="W9" t="n">
        <v>19.04</v>
      </c>
      <c r="X9" t="n">
        <v>1.65</v>
      </c>
      <c r="Y9" t="n">
        <v>2</v>
      </c>
      <c r="Z9" t="n">
        <v>10</v>
      </c>
      <c r="AA9" t="n">
        <v>318.0191824140992</v>
      </c>
      <c r="AB9" t="n">
        <v>435.1278753951109</v>
      </c>
      <c r="AC9" t="n">
        <v>393.5998816732094</v>
      </c>
      <c r="AD9" t="n">
        <v>318019.1824140992</v>
      </c>
      <c r="AE9" t="n">
        <v>435127.8753951109</v>
      </c>
      <c r="AF9" t="n">
        <v>3.237678029654259e-06</v>
      </c>
      <c r="AG9" t="n">
        <v>7</v>
      </c>
      <c r="AH9" t="n">
        <v>393599.8816732094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2.0238</v>
      </c>
      <c r="E10" t="n">
        <v>49.41</v>
      </c>
      <c r="F10" t="n">
        <v>46.66</v>
      </c>
      <c r="G10" t="n">
        <v>87.5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388.4</v>
      </c>
      <c r="Q10" t="n">
        <v>1189.01</v>
      </c>
      <c r="R10" t="n">
        <v>212.81</v>
      </c>
      <c r="S10" t="n">
        <v>152.24</v>
      </c>
      <c r="T10" t="n">
        <v>24172.41</v>
      </c>
      <c r="U10" t="n">
        <v>0.72</v>
      </c>
      <c r="V10" t="n">
        <v>0.85</v>
      </c>
      <c r="W10" t="n">
        <v>19.03</v>
      </c>
      <c r="X10" t="n">
        <v>1.41</v>
      </c>
      <c r="Y10" t="n">
        <v>2</v>
      </c>
      <c r="Z10" t="n">
        <v>10</v>
      </c>
      <c r="AA10" t="n">
        <v>311.4510099281374</v>
      </c>
      <c r="AB10" t="n">
        <v>426.1410120324986</v>
      </c>
      <c r="AC10" t="n">
        <v>385.4707119367829</v>
      </c>
      <c r="AD10" t="n">
        <v>311451.0099281374</v>
      </c>
      <c r="AE10" t="n">
        <v>426141.0120324986</v>
      </c>
      <c r="AF10" t="n">
        <v>3.260393489781704e-06</v>
      </c>
      <c r="AG10" t="n">
        <v>7</v>
      </c>
      <c r="AH10" t="n">
        <v>385470.7119367829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2.0349</v>
      </c>
      <c r="E11" t="n">
        <v>49.14</v>
      </c>
      <c r="F11" t="n">
        <v>46.48</v>
      </c>
      <c r="G11" t="n">
        <v>99.61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377.08</v>
      </c>
      <c r="Q11" t="n">
        <v>1189.06</v>
      </c>
      <c r="R11" t="n">
        <v>206.8</v>
      </c>
      <c r="S11" t="n">
        <v>152.24</v>
      </c>
      <c r="T11" t="n">
        <v>21186.08</v>
      </c>
      <c r="U11" t="n">
        <v>0.74</v>
      </c>
      <c r="V11" t="n">
        <v>0.86</v>
      </c>
      <c r="W11" t="n">
        <v>19.02</v>
      </c>
      <c r="X11" t="n">
        <v>1.23</v>
      </c>
      <c r="Y11" t="n">
        <v>2</v>
      </c>
      <c r="Z11" t="n">
        <v>10</v>
      </c>
      <c r="AA11" t="n">
        <v>304.9913671553348</v>
      </c>
      <c r="AB11" t="n">
        <v>417.3026438114238</v>
      </c>
      <c r="AC11" t="n">
        <v>377.4758651739998</v>
      </c>
      <c r="AD11" t="n">
        <v>304991.3671553348</v>
      </c>
      <c r="AE11" t="n">
        <v>417302.6438114237</v>
      </c>
      <c r="AF11" t="n">
        <v>3.278275873286287e-06</v>
      </c>
      <c r="AG11" t="n">
        <v>7</v>
      </c>
      <c r="AH11" t="n">
        <v>377475.8651739997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2.0393</v>
      </c>
      <c r="E12" t="n">
        <v>49.04</v>
      </c>
      <c r="F12" t="n">
        <v>46.42</v>
      </c>
      <c r="G12" t="n">
        <v>107.13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12</v>
      </c>
      <c r="N12" t="n">
        <v>17.61</v>
      </c>
      <c r="O12" t="n">
        <v>15065.56</v>
      </c>
      <c r="P12" t="n">
        <v>369.77</v>
      </c>
      <c r="Q12" t="n">
        <v>1189.11</v>
      </c>
      <c r="R12" t="n">
        <v>204.03</v>
      </c>
      <c r="S12" t="n">
        <v>152.24</v>
      </c>
      <c r="T12" t="n">
        <v>19813.95</v>
      </c>
      <c r="U12" t="n">
        <v>0.75</v>
      </c>
      <c r="V12" t="n">
        <v>0.86</v>
      </c>
      <c r="W12" t="n">
        <v>19.04</v>
      </c>
      <c r="X12" t="n">
        <v>1.17</v>
      </c>
      <c r="Y12" t="n">
        <v>2</v>
      </c>
      <c r="Z12" t="n">
        <v>10</v>
      </c>
      <c r="AA12" t="n">
        <v>301.2633145937007</v>
      </c>
      <c r="AB12" t="n">
        <v>412.2017578265247</v>
      </c>
      <c r="AC12" t="n">
        <v>372.8618005883611</v>
      </c>
      <c r="AD12" t="n">
        <v>301263.3145937008</v>
      </c>
      <c r="AE12" t="n">
        <v>412201.7578265247</v>
      </c>
      <c r="AF12" t="n">
        <v>3.285364385666483e-06</v>
      </c>
      <c r="AG12" t="n">
        <v>7</v>
      </c>
      <c r="AH12" t="n">
        <v>372861.8005883611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2.0424</v>
      </c>
      <c r="E13" t="n">
        <v>48.96</v>
      </c>
      <c r="F13" t="n">
        <v>46.37</v>
      </c>
      <c r="G13" t="n">
        <v>111.29</v>
      </c>
      <c r="H13" t="n">
        <v>1.74</v>
      </c>
      <c r="I13" t="n">
        <v>25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370.27</v>
      </c>
      <c r="Q13" t="n">
        <v>1189.25</v>
      </c>
      <c r="R13" t="n">
        <v>201.9</v>
      </c>
      <c r="S13" t="n">
        <v>152.24</v>
      </c>
      <c r="T13" t="n">
        <v>18753.1</v>
      </c>
      <c r="U13" t="n">
        <v>0.75</v>
      </c>
      <c r="V13" t="n">
        <v>0.86</v>
      </c>
      <c r="W13" t="n">
        <v>19.05</v>
      </c>
      <c r="X13" t="n">
        <v>1.12</v>
      </c>
      <c r="Y13" t="n">
        <v>2</v>
      </c>
      <c r="Z13" t="n">
        <v>10</v>
      </c>
      <c r="AA13" t="n">
        <v>301.0427342376314</v>
      </c>
      <c r="AB13" t="n">
        <v>411.8999500520321</v>
      </c>
      <c r="AC13" t="n">
        <v>372.5887969242762</v>
      </c>
      <c r="AD13" t="n">
        <v>301042.7342376314</v>
      </c>
      <c r="AE13" t="n">
        <v>411899.9500520321</v>
      </c>
      <c r="AF13" t="n">
        <v>3.290358564843439e-06</v>
      </c>
      <c r="AG13" t="n">
        <v>7</v>
      </c>
      <c r="AH13" t="n">
        <v>372588.7969242762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1.5714</v>
      </c>
      <c r="E2" t="n">
        <v>63.64</v>
      </c>
      <c r="F2" t="n">
        <v>58.06</v>
      </c>
      <c r="G2" t="n">
        <v>12.81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374.33</v>
      </c>
      <c r="Q2" t="n">
        <v>1191.34</v>
      </c>
      <c r="R2" t="n">
        <v>597.99</v>
      </c>
      <c r="S2" t="n">
        <v>152.24</v>
      </c>
      <c r="T2" t="n">
        <v>215561.2</v>
      </c>
      <c r="U2" t="n">
        <v>0.25</v>
      </c>
      <c r="V2" t="n">
        <v>0.6899999999999999</v>
      </c>
      <c r="W2" t="n">
        <v>19.43</v>
      </c>
      <c r="X2" t="n">
        <v>12.78</v>
      </c>
      <c r="Y2" t="n">
        <v>2</v>
      </c>
      <c r="Z2" t="n">
        <v>10</v>
      </c>
      <c r="AA2" t="n">
        <v>380.7289661075782</v>
      </c>
      <c r="AB2" t="n">
        <v>520.9301680049314</v>
      </c>
      <c r="AC2" t="n">
        <v>471.2133239006226</v>
      </c>
      <c r="AD2" t="n">
        <v>380728.9661075782</v>
      </c>
      <c r="AE2" t="n">
        <v>520930.1680049314</v>
      </c>
      <c r="AF2" t="n">
        <v>2.74833388891238e-06</v>
      </c>
      <c r="AG2" t="n">
        <v>9</v>
      </c>
      <c r="AH2" t="n">
        <v>471213.3239006227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50.42</v>
      </c>
      <c r="G3" t="n">
        <v>26.77</v>
      </c>
      <c r="H3" t="n">
        <v>0.55</v>
      </c>
      <c r="I3" t="n">
        <v>113</v>
      </c>
      <c r="J3" t="n">
        <v>62.92</v>
      </c>
      <c r="K3" t="n">
        <v>28.92</v>
      </c>
      <c r="L3" t="n">
        <v>2</v>
      </c>
      <c r="M3" t="n">
        <v>111</v>
      </c>
      <c r="N3" t="n">
        <v>7</v>
      </c>
      <c r="O3" t="n">
        <v>7994.37</v>
      </c>
      <c r="P3" t="n">
        <v>310.69</v>
      </c>
      <c r="Q3" t="n">
        <v>1189.88</v>
      </c>
      <c r="R3" t="n">
        <v>339.63</v>
      </c>
      <c r="S3" t="n">
        <v>152.24</v>
      </c>
      <c r="T3" t="n">
        <v>87176.03</v>
      </c>
      <c r="U3" t="n">
        <v>0.45</v>
      </c>
      <c r="V3" t="n">
        <v>0.79</v>
      </c>
      <c r="W3" t="n">
        <v>19.16</v>
      </c>
      <c r="X3" t="n">
        <v>5.16</v>
      </c>
      <c r="Y3" t="n">
        <v>2</v>
      </c>
      <c r="Z3" t="n">
        <v>10</v>
      </c>
      <c r="AA3" t="n">
        <v>285.4929730143458</v>
      </c>
      <c r="AB3" t="n">
        <v>390.6240807392835</v>
      </c>
      <c r="AC3" t="n">
        <v>353.3434667178661</v>
      </c>
      <c r="AD3" t="n">
        <v>285492.9730143457</v>
      </c>
      <c r="AE3" t="n">
        <v>390624.0807392835</v>
      </c>
      <c r="AF3" t="n">
        <v>3.251687900131027e-06</v>
      </c>
      <c r="AG3" t="n">
        <v>8</v>
      </c>
      <c r="AH3" t="n">
        <v>353343.4667178661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1.955</v>
      </c>
      <c r="E4" t="n">
        <v>51.15</v>
      </c>
      <c r="F4" t="n">
        <v>48.4</v>
      </c>
      <c r="G4" t="n">
        <v>42.08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283.03</v>
      </c>
      <c r="Q4" t="n">
        <v>1189.42</v>
      </c>
      <c r="R4" t="n">
        <v>271.38</v>
      </c>
      <c r="S4" t="n">
        <v>152.24</v>
      </c>
      <c r="T4" t="n">
        <v>53270.26</v>
      </c>
      <c r="U4" t="n">
        <v>0.5600000000000001</v>
      </c>
      <c r="V4" t="n">
        <v>0.82</v>
      </c>
      <c r="W4" t="n">
        <v>19.09</v>
      </c>
      <c r="X4" t="n">
        <v>3.14</v>
      </c>
      <c r="Y4" t="n">
        <v>2</v>
      </c>
      <c r="Z4" t="n">
        <v>10</v>
      </c>
      <c r="AA4" t="n">
        <v>260.1709339900941</v>
      </c>
      <c r="AB4" t="n">
        <v>355.9773498167837</v>
      </c>
      <c r="AC4" t="n">
        <v>322.0033711676174</v>
      </c>
      <c r="AD4" t="n">
        <v>260170.9339900941</v>
      </c>
      <c r="AE4" t="n">
        <v>355977.3498167837</v>
      </c>
      <c r="AF4" t="n">
        <v>3.41923937433098e-06</v>
      </c>
      <c r="AG4" t="n">
        <v>8</v>
      </c>
      <c r="AH4" t="n">
        <v>322003.3711676174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1.9981</v>
      </c>
      <c r="E5" t="n">
        <v>50.05</v>
      </c>
      <c r="F5" t="n">
        <v>47.56</v>
      </c>
      <c r="G5" t="n">
        <v>57.07</v>
      </c>
      <c r="H5" t="n">
        <v>1.07</v>
      </c>
      <c r="I5" t="n">
        <v>50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263.85</v>
      </c>
      <c r="Q5" t="n">
        <v>1189.42</v>
      </c>
      <c r="R5" t="n">
        <v>241.48</v>
      </c>
      <c r="S5" t="n">
        <v>152.24</v>
      </c>
      <c r="T5" t="n">
        <v>38417.66</v>
      </c>
      <c r="U5" t="n">
        <v>0.63</v>
      </c>
      <c r="V5" t="n">
        <v>0.84</v>
      </c>
      <c r="W5" t="n">
        <v>19.1</v>
      </c>
      <c r="X5" t="n">
        <v>2.3</v>
      </c>
      <c r="Y5" t="n">
        <v>2</v>
      </c>
      <c r="Z5" t="n">
        <v>10</v>
      </c>
      <c r="AA5" t="n">
        <v>237.8330847081954</v>
      </c>
      <c r="AB5" t="n">
        <v>325.413718952778</v>
      </c>
      <c r="AC5" t="n">
        <v>294.3566903370445</v>
      </c>
      <c r="AD5" t="n">
        <v>237833.0847081954</v>
      </c>
      <c r="AE5" t="n">
        <v>325413.718952778</v>
      </c>
      <c r="AF5" t="n">
        <v>3.494620048005489e-06</v>
      </c>
      <c r="AG5" t="n">
        <v>7</v>
      </c>
      <c r="AH5" t="n">
        <v>294356.6903370445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2.0012</v>
      </c>
      <c r="E6" t="n">
        <v>49.97</v>
      </c>
      <c r="F6" t="n">
        <v>47.49</v>
      </c>
      <c r="G6" t="n">
        <v>58.16</v>
      </c>
      <c r="H6" t="n">
        <v>1.31</v>
      </c>
      <c r="I6" t="n">
        <v>49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266.04</v>
      </c>
      <c r="Q6" t="n">
        <v>1189.9</v>
      </c>
      <c r="R6" t="n">
        <v>238.76</v>
      </c>
      <c r="S6" t="n">
        <v>152.24</v>
      </c>
      <c r="T6" t="n">
        <v>37060.33</v>
      </c>
      <c r="U6" t="n">
        <v>0.64</v>
      </c>
      <c r="V6" t="n">
        <v>0.84</v>
      </c>
      <c r="W6" t="n">
        <v>19.11</v>
      </c>
      <c r="X6" t="n">
        <v>2.24</v>
      </c>
      <c r="Y6" t="n">
        <v>2</v>
      </c>
      <c r="Z6" t="n">
        <v>10</v>
      </c>
      <c r="AA6" t="n">
        <v>238.4291990414853</v>
      </c>
      <c r="AB6" t="n">
        <v>326.2293488822932</v>
      </c>
      <c r="AC6" t="n">
        <v>295.0944776908308</v>
      </c>
      <c r="AD6" t="n">
        <v>238429.1990414853</v>
      </c>
      <c r="AE6" t="n">
        <v>326229.3488822932</v>
      </c>
      <c r="AF6" t="n">
        <v>3.500041859801104e-06</v>
      </c>
      <c r="AG6" t="n">
        <v>7</v>
      </c>
      <c r="AH6" t="n">
        <v>295094.4776908308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0.8629</v>
      </c>
      <c r="E2" t="n">
        <v>115.89</v>
      </c>
      <c r="F2" t="n">
        <v>86</v>
      </c>
      <c r="G2" t="n">
        <v>6.35</v>
      </c>
      <c r="H2" t="n">
        <v>0.11</v>
      </c>
      <c r="I2" t="n">
        <v>812</v>
      </c>
      <c r="J2" t="n">
        <v>167.88</v>
      </c>
      <c r="K2" t="n">
        <v>51.39</v>
      </c>
      <c r="L2" t="n">
        <v>1</v>
      </c>
      <c r="M2" t="n">
        <v>810</v>
      </c>
      <c r="N2" t="n">
        <v>30.49</v>
      </c>
      <c r="O2" t="n">
        <v>20939.59</v>
      </c>
      <c r="P2" t="n">
        <v>1104.36</v>
      </c>
      <c r="Q2" t="n">
        <v>1195.04</v>
      </c>
      <c r="R2" t="n">
        <v>1546.8</v>
      </c>
      <c r="S2" t="n">
        <v>152.24</v>
      </c>
      <c r="T2" t="n">
        <v>687266.97</v>
      </c>
      <c r="U2" t="n">
        <v>0.1</v>
      </c>
      <c r="V2" t="n">
        <v>0.46</v>
      </c>
      <c r="W2" t="n">
        <v>20.35</v>
      </c>
      <c r="X2" t="n">
        <v>40.64</v>
      </c>
      <c r="Y2" t="n">
        <v>2</v>
      </c>
      <c r="Z2" t="n">
        <v>10</v>
      </c>
      <c r="AA2" t="n">
        <v>1696.191171305163</v>
      </c>
      <c r="AB2" t="n">
        <v>2320.803591252918</v>
      </c>
      <c r="AC2" t="n">
        <v>2099.309353772037</v>
      </c>
      <c r="AD2" t="n">
        <v>1696191.171305163</v>
      </c>
      <c r="AE2" t="n">
        <v>2320803.591252917</v>
      </c>
      <c r="AF2" t="n">
        <v>1.290550970640246e-06</v>
      </c>
      <c r="AG2" t="n">
        <v>17</v>
      </c>
      <c r="AH2" t="n">
        <v>2099309.353772037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1.4394</v>
      </c>
      <c r="E3" t="n">
        <v>69.47</v>
      </c>
      <c r="F3" t="n">
        <v>57.95</v>
      </c>
      <c r="G3" t="n">
        <v>12.88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743.03</v>
      </c>
      <c r="Q3" t="n">
        <v>1191.2</v>
      </c>
      <c r="R3" t="n">
        <v>594.12</v>
      </c>
      <c r="S3" t="n">
        <v>152.24</v>
      </c>
      <c r="T3" t="n">
        <v>213637.88</v>
      </c>
      <c r="U3" t="n">
        <v>0.26</v>
      </c>
      <c r="V3" t="n">
        <v>0.6899999999999999</v>
      </c>
      <c r="W3" t="n">
        <v>19.42</v>
      </c>
      <c r="X3" t="n">
        <v>12.66</v>
      </c>
      <c r="Y3" t="n">
        <v>2</v>
      </c>
      <c r="Z3" t="n">
        <v>10</v>
      </c>
      <c r="AA3" t="n">
        <v>717.5198524059509</v>
      </c>
      <c r="AB3" t="n">
        <v>981.7423168036314</v>
      </c>
      <c r="AC3" t="n">
        <v>888.0462079718876</v>
      </c>
      <c r="AD3" t="n">
        <v>717519.8524059509</v>
      </c>
      <c r="AE3" t="n">
        <v>981742.3168036314</v>
      </c>
      <c r="AF3" t="n">
        <v>2.152762854490173e-06</v>
      </c>
      <c r="AG3" t="n">
        <v>10</v>
      </c>
      <c r="AH3" t="n">
        <v>888046.2079718877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1.6483</v>
      </c>
      <c r="E4" t="n">
        <v>60.67</v>
      </c>
      <c r="F4" t="n">
        <v>52.77</v>
      </c>
      <c r="G4" t="n">
        <v>19.43</v>
      </c>
      <c r="H4" t="n">
        <v>0.31</v>
      </c>
      <c r="I4" t="n">
        <v>163</v>
      </c>
      <c r="J4" t="n">
        <v>170.79</v>
      </c>
      <c r="K4" t="n">
        <v>51.39</v>
      </c>
      <c r="L4" t="n">
        <v>3</v>
      </c>
      <c r="M4" t="n">
        <v>161</v>
      </c>
      <c r="N4" t="n">
        <v>31.4</v>
      </c>
      <c r="O4" t="n">
        <v>21297.94</v>
      </c>
      <c r="P4" t="n">
        <v>673.28</v>
      </c>
      <c r="Q4" t="n">
        <v>1190.22</v>
      </c>
      <c r="R4" t="n">
        <v>419.6</v>
      </c>
      <c r="S4" t="n">
        <v>152.24</v>
      </c>
      <c r="T4" t="n">
        <v>126913.84</v>
      </c>
      <c r="U4" t="n">
        <v>0.36</v>
      </c>
      <c r="V4" t="n">
        <v>0.75</v>
      </c>
      <c r="W4" t="n">
        <v>19.23</v>
      </c>
      <c r="X4" t="n">
        <v>7.5</v>
      </c>
      <c r="Y4" t="n">
        <v>2</v>
      </c>
      <c r="Z4" t="n">
        <v>10</v>
      </c>
      <c r="AA4" t="n">
        <v>579.8670928376429</v>
      </c>
      <c r="AB4" t="n">
        <v>793.3997383511175</v>
      </c>
      <c r="AC4" t="n">
        <v>717.6787808664129</v>
      </c>
      <c r="AD4" t="n">
        <v>579867.0928376429</v>
      </c>
      <c r="AE4" t="n">
        <v>793399.7383511176</v>
      </c>
      <c r="AF4" t="n">
        <v>2.465193145099452e-06</v>
      </c>
      <c r="AG4" t="n">
        <v>9</v>
      </c>
      <c r="AH4" t="n">
        <v>717678.7808664129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1.7558</v>
      </c>
      <c r="E5" t="n">
        <v>56.95</v>
      </c>
      <c r="F5" t="n">
        <v>50.62</v>
      </c>
      <c r="G5" t="n">
        <v>25.96</v>
      </c>
      <c r="H5" t="n">
        <v>0.41</v>
      </c>
      <c r="I5" t="n">
        <v>117</v>
      </c>
      <c r="J5" t="n">
        <v>172.25</v>
      </c>
      <c r="K5" t="n">
        <v>51.39</v>
      </c>
      <c r="L5" t="n">
        <v>4</v>
      </c>
      <c r="M5" t="n">
        <v>115</v>
      </c>
      <c r="N5" t="n">
        <v>31.86</v>
      </c>
      <c r="O5" t="n">
        <v>21478.05</v>
      </c>
      <c r="P5" t="n">
        <v>641.88</v>
      </c>
      <c r="Q5" t="n">
        <v>1190.13</v>
      </c>
      <c r="R5" t="n">
        <v>345.65</v>
      </c>
      <c r="S5" t="n">
        <v>152.24</v>
      </c>
      <c r="T5" t="n">
        <v>90169.55</v>
      </c>
      <c r="U5" t="n">
        <v>0.44</v>
      </c>
      <c r="V5" t="n">
        <v>0.79</v>
      </c>
      <c r="W5" t="n">
        <v>19.18</v>
      </c>
      <c r="X5" t="n">
        <v>5.35</v>
      </c>
      <c r="Y5" t="n">
        <v>2</v>
      </c>
      <c r="Z5" t="n">
        <v>10</v>
      </c>
      <c r="AA5" t="n">
        <v>519.2881047547431</v>
      </c>
      <c r="AB5" t="n">
        <v>710.5128942997598</v>
      </c>
      <c r="AC5" t="n">
        <v>642.7025408789002</v>
      </c>
      <c r="AD5" t="n">
        <v>519288.1047547431</v>
      </c>
      <c r="AE5" t="n">
        <v>710512.8942997598</v>
      </c>
      <c r="AF5" t="n">
        <v>2.62596986238283e-06</v>
      </c>
      <c r="AG5" t="n">
        <v>8</v>
      </c>
      <c r="AH5" t="n">
        <v>642702.5408789002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1.8232</v>
      </c>
      <c r="E6" t="n">
        <v>54.85</v>
      </c>
      <c r="F6" t="n">
        <v>49.39</v>
      </c>
      <c r="G6" t="n">
        <v>32.57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622.45</v>
      </c>
      <c r="Q6" t="n">
        <v>1189.39</v>
      </c>
      <c r="R6" t="n">
        <v>305.15</v>
      </c>
      <c r="S6" t="n">
        <v>152.24</v>
      </c>
      <c r="T6" t="n">
        <v>70046.53999999999</v>
      </c>
      <c r="U6" t="n">
        <v>0.5</v>
      </c>
      <c r="V6" t="n">
        <v>0.8100000000000001</v>
      </c>
      <c r="W6" t="n">
        <v>19.12</v>
      </c>
      <c r="X6" t="n">
        <v>4.13</v>
      </c>
      <c r="Y6" t="n">
        <v>2</v>
      </c>
      <c r="Z6" t="n">
        <v>10</v>
      </c>
      <c r="AA6" t="n">
        <v>491.1526309134391</v>
      </c>
      <c r="AB6" t="n">
        <v>672.0166977405847</v>
      </c>
      <c r="AC6" t="n">
        <v>607.8803672895815</v>
      </c>
      <c r="AD6" t="n">
        <v>491152.6309134391</v>
      </c>
      <c r="AE6" t="n">
        <v>672016.6977405847</v>
      </c>
      <c r="AF6" t="n">
        <v>2.726773125126082e-06</v>
      </c>
      <c r="AG6" t="n">
        <v>8</v>
      </c>
      <c r="AH6" t="n">
        <v>607880.3672895815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1.8693</v>
      </c>
      <c r="E7" t="n">
        <v>53.5</v>
      </c>
      <c r="F7" t="n">
        <v>48.62</v>
      </c>
      <c r="G7" t="n">
        <v>39.42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608.77</v>
      </c>
      <c r="Q7" t="n">
        <v>1189.38</v>
      </c>
      <c r="R7" t="n">
        <v>278.67</v>
      </c>
      <c r="S7" t="n">
        <v>152.24</v>
      </c>
      <c r="T7" t="n">
        <v>56893.44</v>
      </c>
      <c r="U7" t="n">
        <v>0.55</v>
      </c>
      <c r="V7" t="n">
        <v>0.82</v>
      </c>
      <c r="W7" t="n">
        <v>19.1</v>
      </c>
      <c r="X7" t="n">
        <v>3.36</v>
      </c>
      <c r="Y7" t="n">
        <v>2</v>
      </c>
      <c r="Z7" t="n">
        <v>10</v>
      </c>
      <c r="AA7" t="n">
        <v>473.0506065788127</v>
      </c>
      <c r="AB7" t="n">
        <v>647.248709440998</v>
      </c>
      <c r="AC7" t="n">
        <v>585.4762010312174</v>
      </c>
      <c r="AD7" t="n">
        <v>473050.6065788128</v>
      </c>
      <c r="AE7" t="n">
        <v>647248.709440998</v>
      </c>
      <c r="AF7" t="n">
        <v>2.795720163886675e-06</v>
      </c>
      <c r="AG7" t="n">
        <v>8</v>
      </c>
      <c r="AH7" t="n">
        <v>585476.2010312175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1.9012</v>
      </c>
      <c r="E8" t="n">
        <v>52.6</v>
      </c>
      <c r="F8" t="n">
        <v>48.09</v>
      </c>
      <c r="G8" t="n">
        <v>45.8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61</v>
      </c>
      <c r="N8" t="n">
        <v>33.27</v>
      </c>
      <c r="O8" t="n">
        <v>22022.17</v>
      </c>
      <c r="P8" t="n">
        <v>598.0599999999999</v>
      </c>
      <c r="Q8" t="n">
        <v>1189.13</v>
      </c>
      <c r="R8" t="n">
        <v>261.38</v>
      </c>
      <c r="S8" t="n">
        <v>152.24</v>
      </c>
      <c r="T8" t="n">
        <v>48303.51</v>
      </c>
      <c r="U8" t="n">
        <v>0.58</v>
      </c>
      <c r="V8" t="n">
        <v>0.83</v>
      </c>
      <c r="W8" t="n">
        <v>19.07</v>
      </c>
      <c r="X8" t="n">
        <v>2.83</v>
      </c>
      <c r="Y8" t="n">
        <v>2</v>
      </c>
      <c r="Z8" t="n">
        <v>10</v>
      </c>
      <c r="AA8" t="n">
        <v>460.4747893744795</v>
      </c>
      <c r="AB8" t="n">
        <v>630.0419215361305</v>
      </c>
      <c r="AC8" t="n">
        <v>569.911604814112</v>
      </c>
      <c r="AD8" t="n">
        <v>460474.7893744795</v>
      </c>
      <c r="AE8" t="n">
        <v>630041.9215361305</v>
      </c>
      <c r="AF8" t="n">
        <v>2.843429719992161e-06</v>
      </c>
      <c r="AG8" t="n">
        <v>8</v>
      </c>
      <c r="AH8" t="n">
        <v>569911.6048141121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1.9276</v>
      </c>
      <c r="E9" t="n">
        <v>51.88</v>
      </c>
      <c r="F9" t="n">
        <v>47.67</v>
      </c>
      <c r="G9" t="n">
        <v>52.97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589.12</v>
      </c>
      <c r="Q9" t="n">
        <v>1189.23</v>
      </c>
      <c r="R9" t="n">
        <v>247.34</v>
      </c>
      <c r="S9" t="n">
        <v>152.24</v>
      </c>
      <c r="T9" t="n">
        <v>41326.73</v>
      </c>
      <c r="U9" t="n">
        <v>0.62</v>
      </c>
      <c r="V9" t="n">
        <v>0.83</v>
      </c>
      <c r="W9" t="n">
        <v>19.05</v>
      </c>
      <c r="X9" t="n">
        <v>2.42</v>
      </c>
      <c r="Y9" t="n">
        <v>2</v>
      </c>
      <c r="Z9" t="n">
        <v>10</v>
      </c>
      <c r="AA9" t="n">
        <v>450.3867587296767</v>
      </c>
      <c r="AB9" t="n">
        <v>616.2390329554094</v>
      </c>
      <c r="AC9" t="n">
        <v>557.4260445470592</v>
      </c>
      <c r="AD9" t="n">
        <v>450386.7587296767</v>
      </c>
      <c r="AE9" t="n">
        <v>616239.0329554094</v>
      </c>
      <c r="AF9" t="n">
        <v>2.882913490562218e-06</v>
      </c>
      <c r="AG9" t="n">
        <v>8</v>
      </c>
      <c r="AH9" t="n">
        <v>557426.0445470592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1.9442</v>
      </c>
      <c r="E10" t="n">
        <v>51.44</v>
      </c>
      <c r="F10" t="n">
        <v>47.44</v>
      </c>
      <c r="G10" t="n">
        <v>59.29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582.05</v>
      </c>
      <c r="Q10" t="n">
        <v>1189.21</v>
      </c>
      <c r="R10" t="n">
        <v>238.83</v>
      </c>
      <c r="S10" t="n">
        <v>152.24</v>
      </c>
      <c r="T10" t="n">
        <v>37102.38</v>
      </c>
      <c r="U10" t="n">
        <v>0.64</v>
      </c>
      <c r="V10" t="n">
        <v>0.84</v>
      </c>
      <c r="W10" t="n">
        <v>19.06</v>
      </c>
      <c r="X10" t="n">
        <v>2.18</v>
      </c>
      <c r="Y10" t="n">
        <v>2</v>
      </c>
      <c r="Z10" t="n">
        <v>10</v>
      </c>
      <c r="AA10" t="n">
        <v>443.6064659757774</v>
      </c>
      <c r="AB10" t="n">
        <v>606.9619372841194</v>
      </c>
      <c r="AC10" t="n">
        <v>549.0343418661515</v>
      </c>
      <c r="AD10" t="n">
        <v>443606.4659757774</v>
      </c>
      <c r="AE10" t="n">
        <v>606961.9372841193</v>
      </c>
      <c r="AF10" t="n">
        <v>2.907740406905512e-06</v>
      </c>
      <c r="AG10" t="n">
        <v>8</v>
      </c>
      <c r="AH10" t="n">
        <v>549034.3418661515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1.9605</v>
      </c>
      <c r="E11" t="n">
        <v>51.01</v>
      </c>
      <c r="F11" t="n">
        <v>47.18</v>
      </c>
      <c r="G11" t="n">
        <v>65.83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574.6799999999999</v>
      </c>
      <c r="Q11" t="n">
        <v>1189.08</v>
      </c>
      <c r="R11" t="n">
        <v>230.3</v>
      </c>
      <c r="S11" t="n">
        <v>152.24</v>
      </c>
      <c r="T11" t="n">
        <v>32862.56</v>
      </c>
      <c r="U11" t="n">
        <v>0.66</v>
      </c>
      <c r="V11" t="n">
        <v>0.84</v>
      </c>
      <c r="W11" t="n">
        <v>19.04</v>
      </c>
      <c r="X11" t="n">
        <v>1.92</v>
      </c>
      <c r="Y11" t="n">
        <v>2</v>
      </c>
      <c r="Z11" t="n">
        <v>10</v>
      </c>
      <c r="AA11" t="n">
        <v>436.7994881007915</v>
      </c>
      <c r="AB11" t="n">
        <v>597.6483298528941</v>
      </c>
      <c r="AC11" t="n">
        <v>540.6096120564323</v>
      </c>
      <c r="AD11" t="n">
        <v>436799.4881007915</v>
      </c>
      <c r="AE11" t="n">
        <v>597648.3298528941</v>
      </c>
      <c r="AF11" t="n">
        <v>2.932118644037782e-06</v>
      </c>
      <c r="AG11" t="n">
        <v>8</v>
      </c>
      <c r="AH11" t="n">
        <v>540609.6120564323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1.9756</v>
      </c>
      <c r="E12" t="n">
        <v>50.62</v>
      </c>
      <c r="F12" t="n">
        <v>46.96</v>
      </c>
      <c r="G12" t="n">
        <v>74.14</v>
      </c>
      <c r="H12" t="n">
        <v>1.07</v>
      </c>
      <c r="I12" t="n">
        <v>38</v>
      </c>
      <c r="J12" t="n">
        <v>182.62</v>
      </c>
      <c r="K12" t="n">
        <v>51.39</v>
      </c>
      <c r="L12" t="n">
        <v>11</v>
      </c>
      <c r="M12" t="n">
        <v>36</v>
      </c>
      <c r="N12" t="n">
        <v>35.22</v>
      </c>
      <c r="O12" t="n">
        <v>22756.91</v>
      </c>
      <c r="P12" t="n">
        <v>568.15</v>
      </c>
      <c r="Q12" t="n">
        <v>1189.17</v>
      </c>
      <c r="R12" t="n">
        <v>222.62</v>
      </c>
      <c r="S12" t="n">
        <v>152.24</v>
      </c>
      <c r="T12" t="n">
        <v>29047.31</v>
      </c>
      <c r="U12" t="n">
        <v>0.68</v>
      </c>
      <c r="V12" t="n">
        <v>0.85</v>
      </c>
      <c r="W12" t="n">
        <v>19.04</v>
      </c>
      <c r="X12" t="n">
        <v>1.7</v>
      </c>
      <c r="Y12" t="n">
        <v>2</v>
      </c>
      <c r="Z12" t="n">
        <v>10</v>
      </c>
      <c r="AA12" t="n">
        <v>430.767950620818</v>
      </c>
      <c r="AB12" t="n">
        <v>589.3957141801405</v>
      </c>
      <c r="AC12" t="n">
        <v>533.1446144408675</v>
      </c>
      <c r="AD12" t="n">
        <v>430767.950620818</v>
      </c>
      <c r="AE12" t="n">
        <v>589395.7141801405</v>
      </c>
      <c r="AF12" t="n">
        <v>2.954702164325959e-06</v>
      </c>
      <c r="AG12" t="n">
        <v>8</v>
      </c>
      <c r="AH12" t="n">
        <v>533144.6144408674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1.9847</v>
      </c>
      <c r="E13" t="n">
        <v>50.39</v>
      </c>
      <c r="F13" t="n">
        <v>46.83</v>
      </c>
      <c r="G13" t="n">
        <v>80.27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562.1799999999999</v>
      </c>
      <c r="Q13" t="n">
        <v>1189.09</v>
      </c>
      <c r="R13" t="n">
        <v>218.59</v>
      </c>
      <c r="S13" t="n">
        <v>152.24</v>
      </c>
      <c r="T13" t="n">
        <v>27047.34</v>
      </c>
      <c r="U13" t="n">
        <v>0.7</v>
      </c>
      <c r="V13" t="n">
        <v>0.85</v>
      </c>
      <c r="W13" t="n">
        <v>19.03</v>
      </c>
      <c r="X13" t="n">
        <v>1.57</v>
      </c>
      <c r="Y13" t="n">
        <v>2</v>
      </c>
      <c r="Z13" t="n">
        <v>10</v>
      </c>
      <c r="AA13" t="n">
        <v>416.0291541128649</v>
      </c>
      <c r="AB13" t="n">
        <v>569.2294425681481</v>
      </c>
      <c r="AC13" t="n">
        <v>514.9029834879836</v>
      </c>
      <c r="AD13" t="n">
        <v>416029.1541128649</v>
      </c>
      <c r="AE13" t="n">
        <v>569229.4425681481</v>
      </c>
      <c r="AF13" t="n">
        <v>2.968312100393668e-06</v>
      </c>
      <c r="AG13" t="n">
        <v>7</v>
      </c>
      <c r="AH13" t="n">
        <v>514902.9834879836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1.9952</v>
      </c>
      <c r="E14" t="n">
        <v>50.12</v>
      </c>
      <c r="F14" t="n">
        <v>46.66</v>
      </c>
      <c r="G14" t="n">
        <v>87.48999999999999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556.47</v>
      </c>
      <c r="Q14" t="n">
        <v>1188.98</v>
      </c>
      <c r="R14" t="n">
        <v>212.84</v>
      </c>
      <c r="S14" t="n">
        <v>152.24</v>
      </c>
      <c r="T14" t="n">
        <v>24187.49</v>
      </c>
      <c r="U14" t="n">
        <v>0.72</v>
      </c>
      <c r="V14" t="n">
        <v>0.85</v>
      </c>
      <c r="W14" t="n">
        <v>19.03</v>
      </c>
      <c r="X14" t="n">
        <v>1.41</v>
      </c>
      <c r="Y14" t="n">
        <v>2</v>
      </c>
      <c r="Z14" t="n">
        <v>10</v>
      </c>
      <c r="AA14" t="n">
        <v>411.3865278311599</v>
      </c>
      <c r="AB14" t="n">
        <v>562.8771964713033</v>
      </c>
      <c r="AC14" t="n">
        <v>509.1569868431882</v>
      </c>
      <c r="AD14" t="n">
        <v>411386.5278311599</v>
      </c>
      <c r="AE14" t="n">
        <v>562877.1964713032</v>
      </c>
      <c r="AF14" t="n">
        <v>2.984015872779486e-06</v>
      </c>
      <c r="AG14" t="n">
        <v>7</v>
      </c>
      <c r="AH14" t="n">
        <v>509156.9868431882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2.0016</v>
      </c>
      <c r="E15" t="n">
        <v>49.96</v>
      </c>
      <c r="F15" t="n">
        <v>46.57</v>
      </c>
      <c r="G15" t="n">
        <v>93.14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549.92</v>
      </c>
      <c r="Q15" t="n">
        <v>1189.03</v>
      </c>
      <c r="R15" t="n">
        <v>209.51</v>
      </c>
      <c r="S15" t="n">
        <v>152.24</v>
      </c>
      <c r="T15" t="n">
        <v>22532.36</v>
      </c>
      <c r="U15" t="n">
        <v>0.73</v>
      </c>
      <c r="V15" t="n">
        <v>0.85</v>
      </c>
      <c r="W15" t="n">
        <v>19.03</v>
      </c>
      <c r="X15" t="n">
        <v>1.32</v>
      </c>
      <c r="Y15" t="n">
        <v>2</v>
      </c>
      <c r="Z15" t="n">
        <v>10</v>
      </c>
      <c r="AA15" t="n">
        <v>407.2730315153201</v>
      </c>
      <c r="AB15" t="n">
        <v>557.2489293373216</v>
      </c>
      <c r="AC15" t="n">
        <v>504.0658736251513</v>
      </c>
      <c r="AD15" t="n">
        <v>407273.0315153201</v>
      </c>
      <c r="AE15" t="n">
        <v>557248.9293373215</v>
      </c>
      <c r="AF15" t="n">
        <v>2.993587695947984e-06</v>
      </c>
      <c r="AG15" t="n">
        <v>7</v>
      </c>
      <c r="AH15" t="n">
        <v>504065.8736251512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2.0115</v>
      </c>
      <c r="E16" t="n">
        <v>49.71</v>
      </c>
      <c r="F16" t="n">
        <v>46.43</v>
      </c>
      <c r="G16" t="n">
        <v>103.17</v>
      </c>
      <c r="H16" t="n">
        <v>1.41</v>
      </c>
      <c r="I16" t="n">
        <v>27</v>
      </c>
      <c r="J16" t="n">
        <v>188.66</v>
      </c>
      <c r="K16" t="n">
        <v>51.39</v>
      </c>
      <c r="L16" t="n">
        <v>15</v>
      </c>
      <c r="M16" t="n">
        <v>25</v>
      </c>
      <c r="N16" t="n">
        <v>37.27</v>
      </c>
      <c r="O16" t="n">
        <v>23502.4</v>
      </c>
      <c r="P16" t="n">
        <v>543.5700000000001</v>
      </c>
      <c r="Q16" t="n">
        <v>1189.05</v>
      </c>
      <c r="R16" t="n">
        <v>204.83</v>
      </c>
      <c r="S16" t="n">
        <v>152.24</v>
      </c>
      <c r="T16" t="n">
        <v>20209.07</v>
      </c>
      <c r="U16" t="n">
        <v>0.74</v>
      </c>
      <c r="V16" t="n">
        <v>0.86</v>
      </c>
      <c r="W16" t="n">
        <v>19.02</v>
      </c>
      <c r="X16" t="n">
        <v>1.17</v>
      </c>
      <c r="Y16" t="n">
        <v>2</v>
      </c>
      <c r="Z16" t="n">
        <v>10</v>
      </c>
      <c r="AA16" t="n">
        <v>402.5970666153968</v>
      </c>
      <c r="AB16" t="n">
        <v>550.8510678722341</v>
      </c>
      <c r="AC16" t="n">
        <v>498.2786150788368</v>
      </c>
      <c r="AD16" t="n">
        <v>402597.0666153968</v>
      </c>
      <c r="AE16" t="n">
        <v>550851.0678722342</v>
      </c>
      <c r="AF16" t="n">
        <v>3.008394109911756e-06</v>
      </c>
      <c r="AG16" t="n">
        <v>7</v>
      </c>
      <c r="AH16" t="n">
        <v>498278.6150788368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2.0139</v>
      </c>
      <c r="E17" t="n">
        <v>49.65</v>
      </c>
      <c r="F17" t="n">
        <v>46.4</v>
      </c>
      <c r="G17" t="n">
        <v>107.08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539.09</v>
      </c>
      <c r="Q17" t="n">
        <v>1188.95</v>
      </c>
      <c r="R17" t="n">
        <v>203.89</v>
      </c>
      <c r="S17" t="n">
        <v>152.24</v>
      </c>
      <c r="T17" t="n">
        <v>19741.36</v>
      </c>
      <c r="U17" t="n">
        <v>0.75</v>
      </c>
      <c r="V17" t="n">
        <v>0.86</v>
      </c>
      <c r="W17" t="n">
        <v>19.02</v>
      </c>
      <c r="X17" t="n">
        <v>1.15</v>
      </c>
      <c r="Y17" t="n">
        <v>2</v>
      </c>
      <c r="Z17" t="n">
        <v>10</v>
      </c>
      <c r="AA17" t="n">
        <v>400.2070135154764</v>
      </c>
      <c r="AB17" t="n">
        <v>547.580891779222</v>
      </c>
      <c r="AC17" t="n">
        <v>495.3205400024208</v>
      </c>
      <c r="AD17" t="n">
        <v>400207.0135154764</v>
      </c>
      <c r="AE17" t="n">
        <v>547580.8917792221</v>
      </c>
      <c r="AF17" t="n">
        <v>3.011983543599943e-06</v>
      </c>
      <c r="AG17" t="n">
        <v>7</v>
      </c>
      <c r="AH17" t="n">
        <v>495320.5400024208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2.0205</v>
      </c>
      <c r="E18" t="n">
        <v>49.49</v>
      </c>
      <c r="F18" t="n">
        <v>46.31</v>
      </c>
      <c r="G18" t="n">
        <v>115.77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534.4299999999999</v>
      </c>
      <c r="Q18" t="n">
        <v>1188.97</v>
      </c>
      <c r="R18" t="n">
        <v>200.64</v>
      </c>
      <c r="S18" t="n">
        <v>152.24</v>
      </c>
      <c r="T18" t="n">
        <v>18128.79</v>
      </c>
      <c r="U18" t="n">
        <v>0.76</v>
      </c>
      <c r="V18" t="n">
        <v>0.86</v>
      </c>
      <c r="W18" t="n">
        <v>19.02</v>
      </c>
      <c r="X18" t="n">
        <v>1.05</v>
      </c>
      <c r="Y18" t="n">
        <v>2</v>
      </c>
      <c r="Z18" t="n">
        <v>10</v>
      </c>
      <c r="AA18" t="n">
        <v>396.9495223960562</v>
      </c>
      <c r="AB18" t="n">
        <v>543.1238487192658</v>
      </c>
      <c r="AC18" t="n">
        <v>491.2888708766075</v>
      </c>
      <c r="AD18" t="n">
        <v>396949.5223960562</v>
      </c>
      <c r="AE18" t="n">
        <v>543123.8487192658</v>
      </c>
      <c r="AF18" t="n">
        <v>3.021854486242458e-06</v>
      </c>
      <c r="AG18" t="n">
        <v>7</v>
      </c>
      <c r="AH18" t="n">
        <v>491288.8708766075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2.0271</v>
      </c>
      <c r="E19" t="n">
        <v>49.33</v>
      </c>
      <c r="F19" t="n">
        <v>46.21</v>
      </c>
      <c r="G19" t="n">
        <v>126.04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528.09</v>
      </c>
      <c r="Q19" t="n">
        <v>1188.91</v>
      </c>
      <c r="R19" t="n">
        <v>197.65</v>
      </c>
      <c r="S19" t="n">
        <v>152.24</v>
      </c>
      <c r="T19" t="n">
        <v>16643.85</v>
      </c>
      <c r="U19" t="n">
        <v>0.77</v>
      </c>
      <c r="V19" t="n">
        <v>0.86</v>
      </c>
      <c r="W19" t="n">
        <v>19.01</v>
      </c>
      <c r="X19" t="n">
        <v>0.96</v>
      </c>
      <c r="Y19" t="n">
        <v>2</v>
      </c>
      <c r="Z19" t="n">
        <v>10</v>
      </c>
      <c r="AA19" t="n">
        <v>392.9715291256989</v>
      </c>
      <c r="AB19" t="n">
        <v>537.6809828300857</v>
      </c>
      <c r="AC19" t="n">
        <v>486.3654644687805</v>
      </c>
      <c r="AD19" t="n">
        <v>392971.5291256988</v>
      </c>
      <c r="AE19" t="n">
        <v>537680.9828300857</v>
      </c>
      <c r="AF19" t="n">
        <v>3.031725428884972e-06</v>
      </c>
      <c r="AG19" t="n">
        <v>7</v>
      </c>
      <c r="AH19" t="n">
        <v>486365.4644687806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2.0301</v>
      </c>
      <c r="E20" t="n">
        <v>49.26</v>
      </c>
      <c r="F20" t="n">
        <v>46.17</v>
      </c>
      <c r="G20" t="n">
        <v>131.93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524.39</v>
      </c>
      <c r="Q20" t="n">
        <v>1188.98</v>
      </c>
      <c r="R20" t="n">
        <v>196.51</v>
      </c>
      <c r="S20" t="n">
        <v>152.24</v>
      </c>
      <c r="T20" t="n">
        <v>16078.62</v>
      </c>
      <c r="U20" t="n">
        <v>0.77</v>
      </c>
      <c r="V20" t="n">
        <v>0.86</v>
      </c>
      <c r="W20" t="n">
        <v>19</v>
      </c>
      <c r="X20" t="n">
        <v>0.92</v>
      </c>
      <c r="Y20" t="n">
        <v>2</v>
      </c>
      <c r="Z20" t="n">
        <v>10</v>
      </c>
      <c r="AA20" t="n">
        <v>390.8319249248601</v>
      </c>
      <c r="AB20" t="n">
        <v>534.7534819698227</v>
      </c>
      <c r="AC20" t="n">
        <v>483.7173601818478</v>
      </c>
      <c r="AD20" t="n">
        <v>390831.9249248601</v>
      </c>
      <c r="AE20" t="n">
        <v>534753.4819698227</v>
      </c>
      <c r="AF20" t="n">
        <v>3.036212220995206e-06</v>
      </c>
      <c r="AG20" t="n">
        <v>7</v>
      </c>
      <c r="AH20" t="n">
        <v>483717.3601818478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2.0339</v>
      </c>
      <c r="E21" t="n">
        <v>49.17</v>
      </c>
      <c r="F21" t="n">
        <v>46.12</v>
      </c>
      <c r="G21" t="n">
        <v>138.35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520.12</v>
      </c>
      <c r="Q21" t="n">
        <v>1189.05</v>
      </c>
      <c r="R21" t="n">
        <v>194.33</v>
      </c>
      <c r="S21" t="n">
        <v>152.24</v>
      </c>
      <c r="T21" t="n">
        <v>14992.61</v>
      </c>
      <c r="U21" t="n">
        <v>0.78</v>
      </c>
      <c r="V21" t="n">
        <v>0.86</v>
      </c>
      <c r="W21" t="n">
        <v>19.01</v>
      </c>
      <c r="X21" t="n">
        <v>0.86</v>
      </c>
      <c r="Y21" t="n">
        <v>2</v>
      </c>
      <c r="Z21" t="n">
        <v>10</v>
      </c>
      <c r="AA21" t="n">
        <v>388.310530790839</v>
      </c>
      <c r="AB21" t="n">
        <v>531.3035992795964</v>
      </c>
      <c r="AC21" t="n">
        <v>480.596729453636</v>
      </c>
      <c r="AD21" t="n">
        <v>388310.530790839</v>
      </c>
      <c r="AE21" t="n">
        <v>531303.5992795964</v>
      </c>
      <c r="AF21" t="n">
        <v>3.041895491001502e-06</v>
      </c>
      <c r="AG21" t="n">
        <v>7</v>
      </c>
      <c r="AH21" t="n">
        <v>480596.729453636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2.037</v>
      </c>
      <c r="E22" t="n">
        <v>49.09</v>
      </c>
      <c r="F22" t="n">
        <v>46.08</v>
      </c>
      <c r="G22" t="n">
        <v>145.5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515.03</v>
      </c>
      <c r="Q22" t="n">
        <v>1188.86</v>
      </c>
      <c r="R22" t="n">
        <v>192.84</v>
      </c>
      <c r="S22" t="n">
        <v>152.24</v>
      </c>
      <c r="T22" t="n">
        <v>14251.33</v>
      </c>
      <c r="U22" t="n">
        <v>0.79</v>
      </c>
      <c r="V22" t="n">
        <v>0.86</v>
      </c>
      <c r="W22" t="n">
        <v>19.01</v>
      </c>
      <c r="X22" t="n">
        <v>0.83</v>
      </c>
      <c r="Y22" t="n">
        <v>2</v>
      </c>
      <c r="Z22" t="n">
        <v>10</v>
      </c>
      <c r="AA22" t="n">
        <v>385.5754196952213</v>
      </c>
      <c r="AB22" t="n">
        <v>527.5612996139868</v>
      </c>
      <c r="AC22" t="n">
        <v>477.2115896157616</v>
      </c>
      <c r="AD22" t="n">
        <v>385575.4196952213</v>
      </c>
      <c r="AE22" t="n">
        <v>527561.2996139867</v>
      </c>
      <c r="AF22" t="n">
        <v>3.046531842848743e-06</v>
      </c>
      <c r="AG22" t="n">
        <v>7</v>
      </c>
      <c r="AH22" t="n">
        <v>477211.5896157616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2.0408</v>
      </c>
      <c r="E23" t="n">
        <v>49</v>
      </c>
      <c r="F23" t="n">
        <v>46.02</v>
      </c>
      <c r="G23" t="n">
        <v>153.39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508.91</v>
      </c>
      <c r="Q23" t="n">
        <v>1188.91</v>
      </c>
      <c r="R23" t="n">
        <v>191.23</v>
      </c>
      <c r="S23" t="n">
        <v>152.24</v>
      </c>
      <c r="T23" t="n">
        <v>13452.35</v>
      </c>
      <c r="U23" t="n">
        <v>0.8</v>
      </c>
      <c r="V23" t="n">
        <v>0.86</v>
      </c>
      <c r="W23" t="n">
        <v>19</v>
      </c>
      <c r="X23" t="n">
        <v>0.77</v>
      </c>
      <c r="Y23" t="n">
        <v>2</v>
      </c>
      <c r="Z23" t="n">
        <v>10</v>
      </c>
      <c r="AA23" t="n">
        <v>382.2630721475559</v>
      </c>
      <c r="AB23" t="n">
        <v>523.0291995688107</v>
      </c>
      <c r="AC23" t="n">
        <v>473.1120268380547</v>
      </c>
      <c r="AD23" t="n">
        <v>382263.0721475559</v>
      </c>
      <c r="AE23" t="n">
        <v>523029.1995688106</v>
      </c>
      <c r="AF23" t="n">
        <v>3.052215112855039e-06</v>
      </c>
      <c r="AG23" t="n">
        <v>7</v>
      </c>
      <c r="AH23" t="n">
        <v>473112.0268380547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2.0437</v>
      </c>
      <c r="E24" t="n">
        <v>48.93</v>
      </c>
      <c r="F24" t="n">
        <v>45.98</v>
      </c>
      <c r="G24" t="n">
        <v>162.29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503.38</v>
      </c>
      <c r="Q24" t="n">
        <v>1189</v>
      </c>
      <c r="R24" t="n">
        <v>189.8</v>
      </c>
      <c r="S24" t="n">
        <v>152.24</v>
      </c>
      <c r="T24" t="n">
        <v>12744.22</v>
      </c>
      <c r="U24" t="n">
        <v>0.8</v>
      </c>
      <c r="V24" t="n">
        <v>0.86</v>
      </c>
      <c r="W24" t="n">
        <v>19</v>
      </c>
      <c r="X24" t="n">
        <v>0.73</v>
      </c>
      <c r="Y24" t="n">
        <v>2</v>
      </c>
      <c r="Z24" t="n">
        <v>10</v>
      </c>
      <c r="AA24" t="n">
        <v>379.3888767626685</v>
      </c>
      <c r="AB24" t="n">
        <v>519.0965986426564</v>
      </c>
      <c r="AC24" t="n">
        <v>469.5547478248525</v>
      </c>
      <c r="AD24" t="n">
        <v>379388.8767626685</v>
      </c>
      <c r="AE24" t="n">
        <v>519096.5986426565</v>
      </c>
      <c r="AF24" t="n">
        <v>3.056552345228266e-06</v>
      </c>
      <c r="AG24" t="n">
        <v>7</v>
      </c>
      <c r="AH24" t="n">
        <v>469554.7478248525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2.0476</v>
      </c>
      <c r="E25" t="n">
        <v>48.84</v>
      </c>
      <c r="F25" t="n">
        <v>45.92</v>
      </c>
      <c r="G25" t="n">
        <v>172.21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497.24</v>
      </c>
      <c r="Q25" t="n">
        <v>1188.97</v>
      </c>
      <c r="R25" t="n">
        <v>187.92</v>
      </c>
      <c r="S25" t="n">
        <v>152.24</v>
      </c>
      <c r="T25" t="n">
        <v>11806.69</v>
      </c>
      <c r="U25" t="n">
        <v>0.8100000000000001</v>
      </c>
      <c r="V25" t="n">
        <v>0.87</v>
      </c>
      <c r="W25" t="n">
        <v>19</v>
      </c>
      <c r="X25" t="n">
        <v>0.67</v>
      </c>
      <c r="Y25" t="n">
        <v>2</v>
      </c>
      <c r="Z25" t="n">
        <v>10</v>
      </c>
      <c r="AA25" t="n">
        <v>376.0755566134663</v>
      </c>
      <c r="AB25" t="n">
        <v>514.5631678411493</v>
      </c>
      <c r="AC25" t="n">
        <v>465.4539812963312</v>
      </c>
      <c r="AD25" t="n">
        <v>376075.5566134663</v>
      </c>
      <c r="AE25" t="n">
        <v>514563.1678411493</v>
      </c>
      <c r="AF25" t="n">
        <v>3.06238517497157e-06</v>
      </c>
      <c r="AG25" t="n">
        <v>7</v>
      </c>
      <c r="AH25" t="n">
        <v>465453.9812963312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2.0465</v>
      </c>
      <c r="E26" t="n">
        <v>48.86</v>
      </c>
      <c r="F26" t="n">
        <v>45.95</v>
      </c>
      <c r="G26" t="n">
        <v>172.31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497.02</v>
      </c>
      <c r="Q26" t="n">
        <v>1188.93</v>
      </c>
      <c r="R26" t="n">
        <v>188.6</v>
      </c>
      <c r="S26" t="n">
        <v>152.24</v>
      </c>
      <c r="T26" t="n">
        <v>12146.64</v>
      </c>
      <c r="U26" t="n">
        <v>0.8100000000000001</v>
      </c>
      <c r="V26" t="n">
        <v>0.87</v>
      </c>
      <c r="W26" t="n">
        <v>19</v>
      </c>
      <c r="X26" t="n">
        <v>0.7</v>
      </c>
      <c r="Y26" t="n">
        <v>2</v>
      </c>
      <c r="Z26" t="n">
        <v>10</v>
      </c>
      <c r="AA26" t="n">
        <v>376.2044107714312</v>
      </c>
      <c r="AB26" t="n">
        <v>514.7394717847212</v>
      </c>
      <c r="AC26" t="n">
        <v>465.6134590389727</v>
      </c>
      <c r="AD26" t="n">
        <v>376204.4107714312</v>
      </c>
      <c r="AE26" t="n">
        <v>514739.4717847212</v>
      </c>
      <c r="AF26" t="n">
        <v>3.060740017864484e-06</v>
      </c>
      <c r="AG26" t="n">
        <v>7</v>
      </c>
      <c r="AH26" t="n">
        <v>465613.4590389727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2.0454</v>
      </c>
      <c r="E27" t="n">
        <v>48.89</v>
      </c>
      <c r="F27" t="n">
        <v>45.98</v>
      </c>
      <c r="G27" t="n">
        <v>172.41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495.17</v>
      </c>
      <c r="Q27" t="n">
        <v>1189.02</v>
      </c>
      <c r="R27" t="n">
        <v>189.16</v>
      </c>
      <c r="S27" t="n">
        <v>152.24</v>
      </c>
      <c r="T27" t="n">
        <v>12426.2</v>
      </c>
      <c r="U27" t="n">
        <v>0.8</v>
      </c>
      <c r="V27" t="n">
        <v>0.86</v>
      </c>
      <c r="W27" t="n">
        <v>19.02</v>
      </c>
      <c r="X27" t="n">
        <v>0.72</v>
      </c>
      <c r="Y27" t="n">
        <v>2</v>
      </c>
      <c r="Z27" t="n">
        <v>10</v>
      </c>
      <c r="AA27" t="n">
        <v>375.6395232088939</v>
      </c>
      <c r="AB27" t="n">
        <v>513.9665677005772</v>
      </c>
      <c r="AC27" t="n">
        <v>464.9143198358418</v>
      </c>
      <c r="AD27" t="n">
        <v>375639.523208894</v>
      </c>
      <c r="AE27" t="n">
        <v>513966.5677005773</v>
      </c>
      <c r="AF27" t="n">
        <v>3.059094860757398e-06</v>
      </c>
      <c r="AG27" t="n">
        <v>7</v>
      </c>
      <c r="AH27" t="n">
        <v>464914.3198358418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2.0494</v>
      </c>
      <c r="E28" t="n">
        <v>48.79</v>
      </c>
      <c r="F28" t="n">
        <v>45.91</v>
      </c>
      <c r="G28" t="n">
        <v>183.66</v>
      </c>
      <c r="H28" t="n">
        <v>2.31</v>
      </c>
      <c r="I28" t="n">
        <v>15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497.4</v>
      </c>
      <c r="Q28" t="n">
        <v>1189.03</v>
      </c>
      <c r="R28" t="n">
        <v>187.09</v>
      </c>
      <c r="S28" t="n">
        <v>152.24</v>
      </c>
      <c r="T28" t="n">
        <v>11398.58</v>
      </c>
      <c r="U28" t="n">
        <v>0.8100000000000001</v>
      </c>
      <c r="V28" t="n">
        <v>0.87</v>
      </c>
      <c r="W28" t="n">
        <v>19.01</v>
      </c>
      <c r="X28" t="n">
        <v>0.66</v>
      </c>
      <c r="Y28" t="n">
        <v>2</v>
      </c>
      <c r="Z28" t="n">
        <v>10</v>
      </c>
      <c r="AA28" t="n">
        <v>375.8577205356609</v>
      </c>
      <c r="AB28" t="n">
        <v>514.2651149092467</v>
      </c>
      <c r="AC28" t="n">
        <v>465.1843741179293</v>
      </c>
      <c r="AD28" t="n">
        <v>375857.7205356609</v>
      </c>
      <c r="AE28" t="n">
        <v>514265.1149092466</v>
      </c>
      <c r="AF28" t="n">
        <v>3.06507725023771e-06</v>
      </c>
      <c r="AG28" t="n">
        <v>7</v>
      </c>
      <c r="AH28" t="n">
        <v>465184.3741179293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1.658</v>
      </c>
      <c r="E2" t="n">
        <v>60.32</v>
      </c>
      <c r="F2" t="n">
        <v>55.8</v>
      </c>
      <c r="G2" t="n">
        <v>14.82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224</v>
      </c>
      <c r="N2" t="n">
        <v>5.51</v>
      </c>
      <c r="O2" t="n">
        <v>6564.78</v>
      </c>
      <c r="P2" t="n">
        <v>310.46</v>
      </c>
      <c r="Q2" t="n">
        <v>1190.82</v>
      </c>
      <c r="R2" t="n">
        <v>522.21</v>
      </c>
      <c r="S2" t="n">
        <v>152.24</v>
      </c>
      <c r="T2" t="n">
        <v>177902.55</v>
      </c>
      <c r="U2" t="n">
        <v>0.29</v>
      </c>
      <c r="V2" t="n">
        <v>0.71</v>
      </c>
      <c r="W2" t="n">
        <v>19.33</v>
      </c>
      <c r="X2" t="n">
        <v>10.53</v>
      </c>
      <c r="Y2" t="n">
        <v>2</v>
      </c>
      <c r="Z2" t="n">
        <v>10</v>
      </c>
      <c r="AA2" t="n">
        <v>319.2975667657136</v>
      </c>
      <c r="AB2" t="n">
        <v>436.8770172633268</v>
      </c>
      <c r="AC2" t="n">
        <v>395.1820878964588</v>
      </c>
      <c r="AD2" t="n">
        <v>319297.5667657136</v>
      </c>
      <c r="AE2" t="n">
        <v>436877.0172633268</v>
      </c>
      <c r="AF2" t="n">
        <v>2.967597268864749e-06</v>
      </c>
      <c r="AG2" t="n">
        <v>9</v>
      </c>
      <c r="AH2" t="n">
        <v>395182.0878964588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1.9053</v>
      </c>
      <c r="E3" t="n">
        <v>52.48</v>
      </c>
      <c r="F3" t="n">
        <v>49.59</v>
      </c>
      <c r="G3" t="n">
        <v>31.65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257.71</v>
      </c>
      <c r="Q3" t="n">
        <v>1189.81</v>
      </c>
      <c r="R3" t="n">
        <v>311.59</v>
      </c>
      <c r="S3" t="n">
        <v>152.24</v>
      </c>
      <c r="T3" t="n">
        <v>73251.71000000001</v>
      </c>
      <c r="U3" t="n">
        <v>0.49</v>
      </c>
      <c r="V3" t="n">
        <v>0.8</v>
      </c>
      <c r="W3" t="n">
        <v>19.12</v>
      </c>
      <c r="X3" t="n">
        <v>4.32</v>
      </c>
      <c r="Y3" t="n">
        <v>2</v>
      </c>
      <c r="Z3" t="n">
        <v>10</v>
      </c>
      <c r="AA3" t="n">
        <v>247.9949746417244</v>
      </c>
      <c r="AB3" t="n">
        <v>339.317665070769</v>
      </c>
      <c r="AC3" t="n">
        <v>306.9336633518499</v>
      </c>
      <c r="AD3" t="n">
        <v>247994.9746417244</v>
      </c>
      <c r="AE3" t="n">
        <v>339317.665070769</v>
      </c>
      <c r="AF3" t="n">
        <v>3.41023104726659e-06</v>
      </c>
      <c r="AG3" t="n">
        <v>8</v>
      </c>
      <c r="AH3" t="n">
        <v>306933.6633518499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1.9782</v>
      </c>
      <c r="E4" t="n">
        <v>50.55</v>
      </c>
      <c r="F4" t="n">
        <v>48.06</v>
      </c>
      <c r="G4" t="n">
        <v>47.27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233.71</v>
      </c>
      <c r="Q4" t="n">
        <v>1189.84</v>
      </c>
      <c r="R4" t="n">
        <v>257.64</v>
      </c>
      <c r="S4" t="n">
        <v>152.24</v>
      </c>
      <c r="T4" t="n">
        <v>46445.17</v>
      </c>
      <c r="U4" t="n">
        <v>0.59</v>
      </c>
      <c r="V4" t="n">
        <v>0.83</v>
      </c>
      <c r="W4" t="n">
        <v>19.14</v>
      </c>
      <c r="X4" t="n">
        <v>2.8</v>
      </c>
      <c r="Y4" t="n">
        <v>2</v>
      </c>
      <c r="Z4" t="n">
        <v>10</v>
      </c>
      <c r="AA4" t="n">
        <v>229.1543914027606</v>
      </c>
      <c r="AB4" t="n">
        <v>313.5391478953615</v>
      </c>
      <c r="AC4" t="n">
        <v>283.6154116752789</v>
      </c>
      <c r="AD4" t="n">
        <v>229154.3914027606</v>
      </c>
      <c r="AE4" t="n">
        <v>313539.1478953615</v>
      </c>
      <c r="AF4" t="n">
        <v>3.540712254082175e-06</v>
      </c>
      <c r="AG4" t="n">
        <v>8</v>
      </c>
      <c r="AH4" t="n">
        <v>283615.411675279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1.9775</v>
      </c>
      <c r="E5" t="n">
        <v>50.57</v>
      </c>
      <c r="F5" t="n">
        <v>48.08</v>
      </c>
      <c r="G5" t="n">
        <v>47.29</v>
      </c>
      <c r="H5" t="n">
        <v>1.27</v>
      </c>
      <c r="I5" t="n">
        <v>61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238.26</v>
      </c>
      <c r="Q5" t="n">
        <v>1189.9</v>
      </c>
      <c r="R5" t="n">
        <v>257.5</v>
      </c>
      <c r="S5" t="n">
        <v>152.24</v>
      </c>
      <c r="T5" t="n">
        <v>46372.66</v>
      </c>
      <c r="U5" t="n">
        <v>0.59</v>
      </c>
      <c r="V5" t="n">
        <v>0.83</v>
      </c>
      <c r="W5" t="n">
        <v>19.16</v>
      </c>
      <c r="X5" t="n">
        <v>2.82</v>
      </c>
      <c r="Y5" t="n">
        <v>2</v>
      </c>
      <c r="Z5" t="n">
        <v>10</v>
      </c>
      <c r="AA5" t="n">
        <v>231.2367375589634</v>
      </c>
      <c r="AB5" t="n">
        <v>316.3883057729055</v>
      </c>
      <c r="AC5" t="n">
        <v>286.1926499238092</v>
      </c>
      <c r="AD5" t="n">
        <v>231236.7375589634</v>
      </c>
      <c r="AE5" t="n">
        <v>316388.3057729055</v>
      </c>
      <c r="AF5" t="n">
        <v>3.53945934811824e-06</v>
      </c>
      <c r="AG5" t="n">
        <v>8</v>
      </c>
      <c r="AH5" t="n">
        <v>286192.6499238092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1.0676</v>
      </c>
      <c r="E2" t="n">
        <v>93.66</v>
      </c>
      <c r="F2" t="n">
        <v>74.95999999999999</v>
      </c>
      <c r="G2" t="n">
        <v>7.41</v>
      </c>
      <c r="H2" t="n">
        <v>0.13</v>
      </c>
      <c r="I2" t="n">
        <v>607</v>
      </c>
      <c r="J2" t="n">
        <v>133.21</v>
      </c>
      <c r="K2" t="n">
        <v>46.47</v>
      </c>
      <c r="L2" t="n">
        <v>1</v>
      </c>
      <c r="M2" t="n">
        <v>605</v>
      </c>
      <c r="N2" t="n">
        <v>20.75</v>
      </c>
      <c r="O2" t="n">
        <v>16663.42</v>
      </c>
      <c r="P2" t="n">
        <v>829.11</v>
      </c>
      <c r="Q2" t="n">
        <v>1193.97</v>
      </c>
      <c r="R2" t="n">
        <v>1170.69</v>
      </c>
      <c r="S2" t="n">
        <v>152.24</v>
      </c>
      <c r="T2" t="n">
        <v>500238.94</v>
      </c>
      <c r="U2" t="n">
        <v>0.13</v>
      </c>
      <c r="V2" t="n">
        <v>0.53</v>
      </c>
      <c r="W2" t="n">
        <v>20</v>
      </c>
      <c r="X2" t="n">
        <v>29.63</v>
      </c>
      <c r="Y2" t="n">
        <v>2</v>
      </c>
      <c r="Z2" t="n">
        <v>10</v>
      </c>
      <c r="AA2" t="n">
        <v>1072.911474475844</v>
      </c>
      <c r="AB2" t="n">
        <v>1468.004812891473</v>
      </c>
      <c r="AC2" t="n">
        <v>1327.900493906805</v>
      </c>
      <c r="AD2" t="n">
        <v>1072911.474475844</v>
      </c>
      <c r="AE2" t="n">
        <v>1468004.812891473</v>
      </c>
      <c r="AF2" t="n">
        <v>1.660007243785853e-06</v>
      </c>
      <c r="AG2" t="n">
        <v>14</v>
      </c>
      <c r="AH2" t="n">
        <v>1327900.493906805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1.5666</v>
      </c>
      <c r="E3" t="n">
        <v>63.83</v>
      </c>
      <c r="F3" t="n">
        <v>55.61</v>
      </c>
      <c r="G3" t="n">
        <v>15.03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611.53</v>
      </c>
      <c r="Q3" t="n">
        <v>1190.57</v>
      </c>
      <c r="R3" t="n">
        <v>514.89</v>
      </c>
      <c r="S3" t="n">
        <v>152.24</v>
      </c>
      <c r="T3" t="n">
        <v>174261.01</v>
      </c>
      <c r="U3" t="n">
        <v>0.3</v>
      </c>
      <c r="V3" t="n">
        <v>0.72</v>
      </c>
      <c r="W3" t="n">
        <v>19.34</v>
      </c>
      <c r="X3" t="n">
        <v>10.33</v>
      </c>
      <c r="Y3" t="n">
        <v>2</v>
      </c>
      <c r="Z3" t="n">
        <v>10</v>
      </c>
      <c r="AA3" t="n">
        <v>560.1973813124628</v>
      </c>
      <c r="AB3" t="n">
        <v>766.4867712759376</v>
      </c>
      <c r="AC3" t="n">
        <v>693.3343495963013</v>
      </c>
      <c r="AD3" t="n">
        <v>560197.3813124627</v>
      </c>
      <c r="AE3" t="n">
        <v>766486.7712759376</v>
      </c>
      <c r="AF3" t="n">
        <v>2.435900475941286e-06</v>
      </c>
      <c r="AG3" t="n">
        <v>9</v>
      </c>
      <c r="AH3" t="n">
        <v>693334.3495963013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1.7437</v>
      </c>
      <c r="E4" t="n">
        <v>57.35</v>
      </c>
      <c r="F4" t="n">
        <v>51.47</v>
      </c>
      <c r="G4" t="n">
        <v>22.71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560.6799999999999</v>
      </c>
      <c r="Q4" t="n">
        <v>1189.62</v>
      </c>
      <c r="R4" t="n">
        <v>375.33</v>
      </c>
      <c r="S4" t="n">
        <v>152.24</v>
      </c>
      <c r="T4" t="n">
        <v>104912.9</v>
      </c>
      <c r="U4" t="n">
        <v>0.41</v>
      </c>
      <c r="V4" t="n">
        <v>0.77</v>
      </c>
      <c r="W4" t="n">
        <v>19.19</v>
      </c>
      <c r="X4" t="n">
        <v>6.2</v>
      </c>
      <c r="Y4" t="n">
        <v>2</v>
      </c>
      <c r="Z4" t="n">
        <v>10</v>
      </c>
      <c r="AA4" t="n">
        <v>468.528139911858</v>
      </c>
      <c r="AB4" t="n">
        <v>641.0608710301224</v>
      </c>
      <c r="AC4" t="n">
        <v>579.8789212335901</v>
      </c>
      <c r="AD4" t="n">
        <v>468528.139911858</v>
      </c>
      <c r="AE4" t="n">
        <v>641060.8710301224</v>
      </c>
      <c r="AF4" t="n">
        <v>2.711272603024908e-06</v>
      </c>
      <c r="AG4" t="n">
        <v>8</v>
      </c>
      <c r="AH4" t="n">
        <v>579878.9212335901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1.8323</v>
      </c>
      <c r="E5" t="n">
        <v>54.58</v>
      </c>
      <c r="F5" t="n">
        <v>49.73</v>
      </c>
      <c r="G5" t="n">
        <v>30.45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536.13</v>
      </c>
      <c r="Q5" t="n">
        <v>1189.53</v>
      </c>
      <c r="R5" t="n">
        <v>316.29</v>
      </c>
      <c r="S5" t="n">
        <v>152.24</v>
      </c>
      <c r="T5" t="n">
        <v>75583.35000000001</v>
      </c>
      <c r="U5" t="n">
        <v>0.48</v>
      </c>
      <c r="V5" t="n">
        <v>0.8</v>
      </c>
      <c r="W5" t="n">
        <v>19.13</v>
      </c>
      <c r="X5" t="n">
        <v>4.47</v>
      </c>
      <c r="Y5" t="n">
        <v>2</v>
      </c>
      <c r="Z5" t="n">
        <v>10</v>
      </c>
      <c r="AA5" t="n">
        <v>434.6354500290873</v>
      </c>
      <c r="AB5" t="n">
        <v>594.6873974925666</v>
      </c>
      <c r="AC5" t="n">
        <v>537.9312669248798</v>
      </c>
      <c r="AD5" t="n">
        <v>434635.4500290873</v>
      </c>
      <c r="AE5" t="n">
        <v>594687.3974925666</v>
      </c>
      <c r="AF5" t="n">
        <v>2.84903641137956e-06</v>
      </c>
      <c r="AG5" t="n">
        <v>8</v>
      </c>
      <c r="AH5" t="n">
        <v>537931.2669248797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1.8888</v>
      </c>
      <c r="E6" t="n">
        <v>52.94</v>
      </c>
      <c r="F6" t="n">
        <v>48.69</v>
      </c>
      <c r="G6" t="n">
        <v>38.44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519.62</v>
      </c>
      <c r="Q6" t="n">
        <v>1189.24</v>
      </c>
      <c r="R6" t="n">
        <v>281.29</v>
      </c>
      <c r="S6" t="n">
        <v>152.24</v>
      </c>
      <c r="T6" t="n">
        <v>58193.34</v>
      </c>
      <c r="U6" t="n">
        <v>0.54</v>
      </c>
      <c r="V6" t="n">
        <v>0.82</v>
      </c>
      <c r="W6" t="n">
        <v>19.1</v>
      </c>
      <c r="X6" t="n">
        <v>3.44</v>
      </c>
      <c r="Y6" t="n">
        <v>2</v>
      </c>
      <c r="Z6" t="n">
        <v>10</v>
      </c>
      <c r="AA6" t="n">
        <v>414.423281000792</v>
      </c>
      <c r="AB6" t="n">
        <v>567.0322161300883</v>
      </c>
      <c r="AC6" t="n">
        <v>512.9154572573457</v>
      </c>
      <c r="AD6" t="n">
        <v>414423.281000792</v>
      </c>
      <c r="AE6" t="n">
        <v>567032.2161300883</v>
      </c>
      <c r="AF6" t="n">
        <v>2.936888049890145e-06</v>
      </c>
      <c r="AG6" t="n">
        <v>8</v>
      </c>
      <c r="AH6" t="n">
        <v>512915.4572573457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48.06</v>
      </c>
      <c r="G7" t="n">
        <v>46.51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60</v>
      </c>
      <c r="N7" t="n">
        <v>22.49</v>
      </c>
      <c r="O7" t="n">
        <v>17494.97</v>
      </c>
      <c r="P7" t="n">
        <v>507.06</v>
      </c>
      <c r="Q7" t="n">
        <v>1189.41</v>
      </c>
      <c r="R7" t="n">
        <v>259.86</v>
      </c>
      <c r="S7" t="n">
        <v>152.24</v>
      </c>
      <c r="T7" t="n">
        <v>47549.7</v>
      </c>
      <c r="U7" t="n">
        <v>0.59</v>
      </c>
      <c r="V7" t="n">
        <v>0.83</v>
      </c>
      <c r="W7" t="n">
        <v>19.08</v>
      </c>
      <c r="X7" t="n">
        <v>2.8</v>
      </c>
      <c r="Y7" t="n">
        <v>2</v>
      </c>
      <c r="Z7" t="n">
        <v>10</v>
      </c>
      <c r="AA7" t="n">
        <v>401.1361622333411</v>
      </c>
      <c r="AB7" t="n">
        <v>548.852194046153</v>
      </c>
      <c r="AC7" t="n">
        <v>496.4705109652798</v>
      </c>
      <c r="AD7" t="n">
        <v>401136.1622333411</v>
      </c>
      <c r="AE7" t="n">
        <v>548852.194046153</v>
      </c>
      <c r="AF7" t="n">
        <v>2.994419211392652e-06</v>
      </c>
      <c r="AG7" t="n">
        <v>8</v>
      </c>
      <c r="AH7" t="n">
        <v>496470.5109652798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1.9526</v>
      </c>
      <c r="E8" t="n">
        <v>51.21</v>
      </c>
      <c r="F8" t="n">
        <v>47.62</v>
      </c>
      <c r="G8" t="n">
        <v>54.94</v>
      </c>
      <c r="H8" t="n">
        <v>0.88</v>
      </c>
      <c r="I8" t="n">
        <v>52</v>
      </c>
      <c r="J8" t="n">
        <v>141.31</v>
      </c>
      <c r="K8" t="n">
        <v>46.47</v>
      </c>
      <c r="L8" t="n">
        <v>7</v>
      </c>
      <c r="M8" t="n">
        <v>50</v>
      </c>
      <c r="N8" t="n">
        <v>22.85</v>
      </c>
      <c r="O8" t="n">
        <v>17662.75</v>
      </c>
      <c r="P8" t="n">
        <v>496.4</v>
      </c>
      <c r="Q8" t="n">
        <v>1189.27</v>
      </c>
      <c r="R8" t="n">
        <v>245.13</v>
      </c>
      <c r="S8" t="n">
        <v>152.24</v>
      </c>
      <c r="T8" t="n">
        <v>40234.99</v>
      </c>
      <c r="U8" t="n">
        <v>0.62</v>
      </c>
      <c r="V8" t="n">
        <v>0.84</v>
      </c>
      <c r="W8" t="n">
        <v>19.06</v>
      </c>
      <c r="X8" t="n">
        <v>2.36</v>
      </c>
      <c r="Y8" t="n">
        <v>2</v>
      </c>
      <c r="Z8" t="n">
        <v>10</v>
      </c>
      <c r="AA8" t="n">
        <v>391.1602506309043</v>
      </c>
      <c r="AB8" t="n">
        <v>535.2027116855403</v>
      </c>
      <c r="AC8" t="n">
        <v>484.1237160439951</v>
      </c>
      <c r="AD8" t="n">
        <v>391160.2506309043</v>
      </c>
      <c r="AE8" t="n">
        <v>535202.7116855403</v>
      </c>
      <c r="AF8" t="n">
        <v>3.036090431075549e-06</v>
      </c>
      <c r="AG8" t="n">
        <v>8</v>
      </c>
      <c r="AH8" t="n">
        <v>484123.7160439951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1.9743</v>
      </c>
      <c r="E9" t="n">
        <v>50.65</v>
      </c>
      <c r="F9" t="n">
        <v>47.25</v>
      </c>
      <c r="G9" t="n">
        <v>62.99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486.56</v>
      </c>
      <c r="Q9" t="n">
        <v>1189.1</v>
      </c>
      <c r="R9" t="n">
        <v>232.69</v>
      </c>
      <c r="S9" t="n">
        <v>152.24</v>
      </c>
      <c r="T9" t="n">
        <v>34046.22</v>
      </c>
      <c r="U9" t="n">
        <v>0.65</v>
      </c>
      <c r="V9" t="n">
        <v>0.84</v>
      </c>
      <c r="W9" t="n">
        <v>19.04</v>
      </c>
      <c r="X9" t="n">
        <v>1.99</v>
      </c>
      <c r="Y9" t="n">
        <v>2</v>
      </c>
      <c r="Z9" t="n">
        <v>10</v>
      </c>
      <c r="AA9" t="n">
        <v>382.7227332603783</v>
      </c>
      <c r="AB9" t="n">
        <v>523.6581281821916</v>
      </c>
      <c r="AC9" t="n">
        <v>473.6809313872813</v>
      </c>
      <c r="AD9" t="n">
        <v>382722.7332603784</v>
      </c>
      <c r="AE9" t="n">
        <v>523658.1281821916</v>
      </c>
      <c r="AF9" t="n">
        <v>3.069831679848641e-06</v>
      </c>
      <c r="AG9" t="n">
        <v>8</v>
      </c>
      <c r="AH9" t="n">
        <v>473680.9313872813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1.9863</v>
      </c>
      <c r="E10" t="n">
        <v>50.34</v>
      </c>
      <c r="F10" t="n">
        <v>47.08</v>
      </c>
      <c r="G10" t="n">
        <v>70.61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478.9</v>
      </c>
      <c r="Q10" t="n">
        <v>1189.28</v>
      </c>
      <c r="R10" t="n">
        <v>226.68</v>
      </c>
      <c r="S10" t="n">
        <v>152.24</v>
      </c>
      <c r="T10" t="n">
        <v>31066.92</v>
      </c>
      <c r="U10" t="n">
        <v>0.67</v>
      </c>
      <c r="V10" t="n">
        <v>0.84</v>
      </c>
      <c r="W10" t="n">
        <v>19.04</v>
      </c>
      <c r="X10" t="n">
        <v>1.82</v>
      </c>
      <c r="Y10" t="n">
        <v>2</v>
      </c>
      <c r="Z10" t="n">
        <v>10</v>
      </c>
      <c r="AA10" t="n">
        <v>367.3277508846974</v>
      </c>
      <c r="AB10" t="n">
        <v>502.5940341170963</v>
      </c>
      <c r="AC10" t="n">
        <v>454.6271648961171</v>
      </c>
      <c r="AD10" t="n">
        <v>367327.7508846974</v>
      </c>
      <c r="AE10" t="n">
        <v>502594.0341170963</v>
      </c>
      <c r="AF10" t="n">
        <v>3.088490434930535e-06</v>
      </c>
      <c r="AG10" t="n">
        <v>7</v>
      </c>
      <c r="AH10" t="n">
        <v>454627.1648961171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2.002</v>
      </c>
      <c r="E11" t="n">
        <v>49.95</v>
      </c>
      <c r="F11" t="n">
        <v>46.82</v>
      </c>
      <c r="G11" t="n">
        <v>80.26000000000001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470.22</v>
      </c>
      <c r="Q11" t="n">
        <v>1188.98</v>
      </c>
      <c r="R11" t="n">
        <v>217.78</v>
      </c>
      <c r="S11" t="n">
        <v>152.24</v>
      </c>
      <c r="T11" t="n">
        <v>26643.46</v>
      </c>
      <c r="U11" t="n">
        <v>0.7</v>
      </c>
      <c r="V11" t="n">
        <v>0.85</v>
      </c>
      <c r="W11" t="n">
        <v>19.04</v>
      </c>
      <c r="X11" t="n">
        <v>1.57</v>
      </c>
      <c r="Y11" t="n">
        <v>2</v>
      </c>
      <c r="Z11" t="n">
        <v>10</v>
      </c>
      <c r="AA11" t="n">
        <v>360.7521694761269</v>
      </c>
      <c r="AB11" t="n">
        <v>493.5970335397123</v>
      </c>
      <c r="AC11" t="n">
        <v>446.488825426469</v>
      </c>
      <c r="AD11" t="n">
        <v>360752.1694761269</v>
      </c>
      <c r="AE11" t="n">
        <v>493597.0335397123</v>
      </c>
      <c r="AF11" t="n">
        <v>3.11290230616268e-06</v>
      </c>
      <c r="AG11" t="n">
        <v>7</v>
      </c>
      <c r="AH11" t="n">
        <v>446488.825426469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2.0108</v>
      </c>
      <c r="E12" t="n">
        <v>49.73</v>
      </c>
      <c r="F12" t="n">
        <v>46.68</v>
      </c>
      <c r="G12" t="n">
        <v>87.53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461.88</v>
      </c>
      <c r="Q12" t="n">
        <v>1189.16</v>
      </c>
      <c r="R12" t="n">
        <v>213.3</v>
      </c>
      <c r="S12" t="n">
        <v>152.24</v>
      </c>
      <c r="T12" t="n">
        <v>24419.28</v>
      </c>
      <c r="U12" t="n">
        <v>0.71</v>
      </c>
      <c r="V12" t="n">
        <v>0.85</v>
      </c>
      <c r="W12" t="n">
        <v>19.03</v>
      </c>
      <c r="X12" t="n">
        <v>1.43</v>
      </c>
      <c r="Y12" t="n">
        <v>2</v>
      </c>
      <c r="Z12" t="n">
        <v>10</v>
      </c>
      <c r="AA12" t="n">
        <v>355.6171786588081</v>
      </c>
      <c r="AB12" t="n">
        <v>486.5711125636502</v>
      </c>
      <c r="AC12" t="n">
        <v>440.1334484874202</v>
      </c>
      <c r="AD12" t="n">
        <v>355617.1786588081</v>
      </c>
      <c r="AE12" t="n">
        <v>486571.1125636502</v>
      </c>
      <c r="AF12" t="n">
        <v>3.126585393222736e-06</v>
      </c>
      <c r="AG12" t="n">
        <v>7</v>
      </c>
      <c r="AH12" t="n">
        <v>440133.4484874202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2.02</v>
      </c>
      <c r="E13" t="n">
        <v>49.5</v>
      </c>
      <c r="F13" t="n">
        <v>46.53</v>
      </c>
      <c r="G13" t="n">
        <v>96.28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455.04</v>
      </c>
      <c r="Q13" t="n">
        <v>1189.02</v>
      </c>
      <c r="R13" t="n">
        <v>208.45</v>
      </c>
      <c r="S13" t="n">
        <v>152.24</v>
      </c>
      <c r="T13" t="n">
        <v>22005.96</v>
      </c>
      <c r="U13" t="n">
        <v>0.73</v>
      </c>
      <c r="V13" t="n">
        <v>0.85</v>
      </c>
      <c r="W13" t="n">
        <v>19.02</v>
      </c>
      <c r="X13" t="n">
        <v>1.28</v>
      </c>
      <c r="Y13" t="n">
        <v>2</v>
      </c>
      <c r="Z13" t="n">
        <v>10</v>
      </c>
      <c r="AA13" t="n">
        <v>351.1000112281067</v>
      </c>
      <c r="AB13" t="n">
        <v>480.3905248016022</v>
      </c>
      <c r="AC13" t="n">
        <v>434.5427273468727</v>
      </c>
      <c r="AD13" t="n">
        <v>351100.0112281067</v>
      </c>
      <c r="AE13" t="n">
        <v>480390.5248016022</v>
      </c>
      <c r="AF13" t="n">
        <v>3.140890438785522e-06</v>
      </c>
      <c r="AG13" t="n">
        <v>7</v>
      </c>
      <c r="AH13" t="n">
        <v>434542.7273468727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2.0289</v>
      </c>
      <c r="E14" t="n">
        <v>49.29</v>
      </c>
      <c r="F14" t="n">
        <v>46.4</v>
      </c>
      <c r="G14" t="n">
        <v>107.08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446.04</v>
      </c>
      <c r="Q14" t="n">
        <v>1189.06</v>
      </c>
      <c r="R14" t="n">
        <v>203.75</v>
      </c>
      <c r="S14" t="n">
        <v>152.24</v>
      </c>
      <c r="T14" t="n">
        <v>19670.23</v>
      </c>
      <c r="U14" t="n">
        <v>0.75</v>
      </c>
      <c r="V14" t="n">
        <v>0.86</v>
      </c>
      <c r="W14" t="n">
        <v>19.02</v>
      </c>
      <c r="X14" t="n">
        <v>1.15</v>
      </c>
      <c r="Y14" t="n">
        <v>2</v>
      </c>
      <c r="Z14" t="n">
        <v>10</v>
      </c>
      <c r="AA14" t="n">
        <v>345.7736508686226</v>
      </c>
      <c r="AB14" t="n">
        <v>473.1027635753213</v>
      </c>
      <c r="AC14" t="n">
        <v>427.9504998235909</v>
      </c>
      <c r="AD14" t="n">
        <v>345773.6508686225</v>
      </c>
      <c r="AE14" t="n">
        <v>473102.7635753212</v>
      </c>
      <c r="AF14" t="n">
        <v>3.15472901547126e-06</v>
      </c>
      <c r="AG14" t="n">
        <v>7</v>
      </c>
      <c r="AH14" t="n">
        <v>427950.4998235909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2.0347</v>
      </c>
      <c r="E15" t="n">
        <v>49.15</v>
      </c>
      <c r="F15" t="n">
        <v>46.31</v>
      </c>
      <c r="G15" t="n">
        <v>115.79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439.07</v>
      </c>
      <c r="Q15" t="n">
        <v>1189.04</v>
      </c>
      <c r="R15" t="n">
        <v>200.93</v>
      </c>
      <c r="S15" t="n">
        <v>152.24</v>
      </c>
      <c r="T15" t="n">
        <v>18270.96</v>
      </c>
      <c r="U15" t="n">
        <v>0.76</v>
      </c>
      <c r="V15" t="n">
        <v>0.86</v>
      </c>
      <c r="W15" t="n">
        <v>19.02</v>
      </c>
      <c r="X15" t="n">
        <v>1.06</v>
      </c>
      <c r="Y15" t="n">
        <v>2</v>
      </c>
      <c r="Z15" t="n">
        <v>10</v>
      </c>
      <c r="AA15" t="n">
        <v>341.8453373465239</v>
      </c>
      <c r="AB15" t="n">
        <v>467.7278717094244</v>
      </c>
      <c r="AC15" t="n">
        <v>423.0885800936671</v>
      </c>
      <c r="AD15" t="n">
        <v>341845.3373465239</v>
      </c>
      <c r="AE15" t="n">
        <v>467727.8717094244</v>
      </c>
      <c r="AF15" t="n">
        <v>3.163747413760842e-06</v>
      </c>
      <c r="AG15" t="n">
        <v>7</v>
      </c>
      <c r="AH15" t="n">
        <v>423088.5800936671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2.0412</v>
      </c>
      <c r="E16" t="n">
        <v>48.99</v>
      </c>
      <c r="F16" t="n">
        <v>46.21</v>
      </c>
      <c r="G16" t="n">
        <v>126.03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432.31</v>
      </c>
      <c r="Q16" t="n">
        <v>1189.03</v>
      </c>
      <c r="R16" t="n">
        <v>197.77</v>
      </c>
      <c r="S16" t="n">
        <v>152.24</v>
      </c>
      <c r="T16" t="n">
        <v>16700.99</v>
      </c>
      <c r="U16" t="n">
        <v>0.77</v>
      </c>
      <c r="V16" t="n">
        <v>0.86</v>
      </c>
      <c r="W16" t="n">
        <v>19.01</v>
      </c>
      <c r="X16" t="n">
        <v>0.96</v>
      </c>
      <c r="Y16" t="n">
        <v>2</v>
      </c>
      <c r="Z16" t="n">
        <v>10</v>
      </c>
      <c r="AA16" t="n">
        <v>337.9194018294508</v>
      </c>
      <c r="AB16" t="n">
        <v>462.356233534914</v>
      </c>
      <c r="AC16" t="n">
        <v>418.2296035273904</v>
      </c>
      <c r="AD16" t="n">
        <v>337919.4018294508</v>
      </c>
      <c r="AE16" t="n">
        <v>462356.233534914</v>
      </c>
      <c r="AF16" t="n">
        <v>3.173854239430201e-06</v>
      </c>
      <c r="AG16" t="n">
        <v>7</v>
      </c>
      <c r="AH16" t="n">
        <v>418229.6035273904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2.0487</v>
      </c>
      <c r="E17" t="n">
        <v>48.81</v>
      </c>
      <c r="F17" t="n">
        <v>46.09</v>
      </c>
      <c r="G17" t="n">
        <v>138.26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13</v>
      </c>
      <c r="N17" t="n">
        <v>26.28</v>
      </c>
      <c r="O17" t="n">
        <v>19196.18</v>
      </c>
      <c r="P17" t="n">
        <v>422.99</v>
      </c>
      <c r="Q17" t="n">
        <v>1189.04</v>
      </c>
      <c r="R17" t="n">
        <v>193.1</v>
      </c>
      <c r="S17" t="n">
        <v>152.24</v>
      </c>
      <c r="T17" t="n">
        <v>14378.96</v>
      </c>
      <c r="U17" t="n">
        <v>0.79</v>
      </c>
      <c r="V17" t="n">
        <v>0.86</v>
      </c>
      <c r="W17" t="n">
        <v>19.01</v>
      </c>
      <c r="X17" t="n">
        <v>0.83</v>
      </c>
      <c r="Y17" t="n">
        <v>2</v>
      </c>
      <c r="Z17" t="n">
        <v>10</v>
      </c>
      <c r="AA17" t="n">
        <v>332.766185369569</v>
      </c>
      <c r="AB17" t="n">
        <v>455.3053754306386</v>
      </c>
      <c r="AC17" t="n">
        <v>411.8516694246456</v>
      </c>
      <c r="AD17" t="n">
        <v>332766.1853695691</v>
      </c>
      <c r="AE17" t="n">
        <v>455305.3754306386</v>
      </c>
      <c r="AF17" t="n">
        <v>3.185515961356385e-06</v>
      </c>
      <c r="AG17" t="n">
        <v>7</v>
      </c>
      <c r="AH17" t="n">
        <v>411851.6694246456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2.0467</v>
      </c>
      <c r="E18" t="n">
        <v>48.86</v>
      </c>
      <c r="F18" t="n">
        <v>46.13</v>
      </c>
      <c r="G18" t="n">
        <v>138.4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424.81</v>
      </c>
      <c r="Q18" t="n">
        <v>1189.21</v>
      </c>
      <c r="R18" t="n">
        <v>194.43</v>
      </c>
      <c r="S18" t="n">
        <v>152.24</v>
      </c>
      <c r="T18" t="n">
        <v>15040.8</v>
      </c>
      <c r="U18" t="n">
        <v>0.78</v>
      </c>
      <c r="V18" t="n">
        <v>0.86</v>
      </c>
      <c r="W18" t="n">
        <v>19.02</v>
      </c>
      <c r="X18" t="n">
        <v>0.88</v>
      </c>
      <c r="Y18" t="n">
        <v>2</v>
      </c>
      <c r="Z18" t="n">
        <v>10</v>
      </c>
      <c r="AA18" t="n">
        <v>333.8679230806494</v>
      </c>
      <c r="AB18" t="n">
        <v>456.8128215721762</v>
      </c>
      <c r="AC18" t="n">
        <v>413.2152470221487</v>
      </c>
      <c r="AD18" t="n">
        <v>333867.9230806494</v>
      </c>
      <c r="AE18" t="n">
        <v>456812.8215721762</v>
      </c>
      <c r="AF18" t="n">
        <v>3.182406168842736e-06</v>
      </c>
      <c r="AG18" t="n">
        <v>7</v>
      </c>
      <c r="AH18" t="n">
        <v>413215.2470221487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2.046</v>
      </c>
      <c r="E19" t="n">
        <v>48.87</v>
      </c>
      <c r="F19" t="n">
        <v>46.15</v>
      </c>
      <c r="G19" t="n">
        <v>138.45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426.37</v>
      </c>
      <c r="Q19" t="n">
        <v>1189.17</v>
      </c>
      <c r="R19" t="n">
        <v>194.67</v>
      </c>
      <c r="S19" t="n">
        <v>152.24</v>
      </c>
      <c r="T19" t="n">
        <v>15160.51</v>
      </c>
      <c r="U19" t="n">
        <v>0.78</v>
      </c>
      <c r="V19" t="n">
        <v>0.86</v>
      </c>
      <c r="W19" t="n">
        <v>19.03</v>
      </c>
      <c r="X19" t="n">
        <v>0.9</v>
      </c>
      <c r="Y19" t="n">
        <v>2</v>
      </c>
      <c r="Z19" t="n">
        <v>10</v>
      </c>
      <c r="AA19" t="n">
        <v>334.657559333125</v>
      </c>
      <c r="AB19" t="n">
        <v>457.8932367291061</v>
      </c>
      <c r="AC19" t="n">
        <v>414.1925488728735</v>
      </c>
      <c r="AD19" t="n">
        <v>334657.559333125</v>
      </c>
      <c r="AE19" t="n">
        <v>457893.2367291061</v>
      </c>
      <c r="AF19" t="n">
        <v>3.181317741462958e-06</v>
      </c>
      <c r="AG19" t="n">
        <v>7</v>
      </c>
      <c r="AH19" t="n">
        <v>414192.5488728735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0.9621</v>
      </c>
      <c r="E2" t="n">
        <v>103.93</v>
      </c>
      <c r="F2" t="n">
        <v>80.15000000000001</v>
      </c>
      <c r="G2" t="n">
        <v>6.83</v>
      </c>
      <c r="H2" t="n">
        <v>0.12</v>
      </c>
      <c r="I2" t="n">
        <v>704</v>
      </c>
      <c r="J2" t="n">
        <v>150.44</v>
      </c>
      <c r="K2" t="n">
        <v>49.1</v>
      </c>
      <c r="L2" t="n">
        <v>1</v>
      </c>
      <c r="M2" t="n">
        <v>702</v>
      </c>
      <c r="N2" t="n">
        <v>25.34</v>
      </c>
      <c r="O2" t="n">
        <v>18787.76</v>
      </c>
      <c r="P2" t="n">
        <v>959.3200000000001</v>
      </c>
      <c r="Q2" t="n">
        <v>1194.27</v>
      </c>
      <c r="R2" t="n">
        <v>1348.14</v>
      </c>
      <c r="S2" t="n">
        <v>152.24</v>
      </c>
      <c r="T2" t="n">
        <v>588475.51</v>
      </c>
      <c r="U2" t="n">
        <v>0.11</v>
      </c>
      <c r="V2" t="n">
        <v>0.5</v>
      </c>
      <c r="W2" t="n">
        <v>20.14</v>
      </c>
      <c r="X2" t="n">
        <v>34.8</v>
      </c>
      <c r="Y2" t="n">
        <v>2</v>
      </c>
      <c r="Z2" t="n">
        <v>10</v>
      </c>
      <c r="AA2" t="n">
        <v>1343.57793118575</v>
      </c>
      <c r="AB2" t="n">
        <v>1838.342599923285</v>
      </c>
      <c r="AC2" t="n">
        <v>1662.89376231665</v>
      </c>
      <c r="AD2" t="n">
        <v>1343577.93118575</v>
      </c>
      <c r="AE2" t="n">
        <v>1838342.599923285</v>
      </c>
      <c r="AF2" t="n">
        <v>1.465748334754738e-06</v>
      </c>
      <c r="AG2" t="n">
        <v>15</v>
      </c>
      <c r="AH2" t="n">
        <v>1662893.76231665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1.5015</v>
      </c>
      <c r="E3" t="n">
        <v>66.59999999999999</v>
      </c>
      <c r="F3" t="n">
        <v>56.81</v>
      </c>
      <c r="G3" t="n">
        <v>13.86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677.62</v>
      </c>
      <c r="Q3" t="n">
        <v>1190.77</v>
      </c>
      <c r="R3" t="n">
        <v>555.98</v>
      </c>
      <c r="S3" t="n">
        <v>152.24</v>
      </c>
      <c r="T3" t="n">
        <v>194686.45</v>
      </c>
      <c r="U3" t="n">
        <v>0.27</v>
      </c>
      <c r="V3" t="n">
        <v>0.7</v>
      </c>
      <c r="W3" t="n">
        <v>19.37</v>
      </c>
      <c r="X3" t="n">
        <v>11.53</v>
      </c>
      <c r="Y3" t="n">
        <v>2</v>
      </c>
      <c r="Z3" t="n">
        <v>10</v>
      </c>
      <c r="AA3" t="n">
        <v>641.8027555203298</v>
      </c>
      <c r="AB3" t="n">
        <v>878.1428444421637</v>
      </c>
      <c r="AC3" t="n">
        <v>794.3341238498259</v>
      </c>
      <c r="AD3" t="n">
        <v>641802.7555203298</v>
      </c>
      <c r="AE3" t="n">
        <v>878142.8444421637</v>
      </c>
      <c r="AF3" t="n">
        <v>2.28751805907311e-06</v>
      </c>
      <c r="AG3" t="n">
        <v>10</v>
      </c>
      <c r="AH3" t="n">
        <v>794334.1238498259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1.6934</v>
      </c>
      <c r="E4" t="n">
        <v>59.05</v>
      </c>
      <c r="F4" t="n">
        <v>52.19</v>
      </c>
      <c r="G4" t="n">
        <v>20.88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148</v>
      </c>
      <c r="N4" t="n">
        <v>26.13</v>
      </c>
      <c r="O4" t="n">
        <v>19131.85</v>
      </c>
      <c r="P4" t="n">
        <v>618.29</v>
      </c>
      <c r="Q4" t="n">
        <v>1190.09</v>
      </c>
      <c r="R4" t="n">
        <v>400.01</v>
      </c>
      <c r="S4" t="n">
        <v>152.24</v>
      </c>
      <c r="T4" t="n">
        <v>117181.78</v>
      </c>
      <c r="U4" t="n">
        <v>0.38</v>
      </c>
      <c r="V4" t="n">
        <v>0.76</v>
      </c>
      <c r="W4" t="n">
        <v>19.21</v>
      </c>
      <c r="X4" t="n">
        <v>6.92</v>
      </c>
      <c r="Y4" t="n">
        <v>2</v>
      </c>
      <c r="Z4" t="n">
        <v>10</v>
      </c>
      <c r="AA4" t="n">
        <v>529.5103076547388</v>
      </c>
      <c r="AB4" t="n">
        <v>724.4993632792978</v>
      </c>
      <c r="AC4" t="n">
        <v>655.3541608891635</v>
      </c>
      <c r="AD4" t="n">
        <v>529510.3076547388</v>
      </c>
      <c r="AE4" t="n">
        <v>724499.3632792977</v>
      </c>
      <c r="AF4" t="n">
        <v>2.579875511977625e-06</v>
      </c>
      <c r="AG4" t="n">
        <v>9</v>
      </c>
      <c r="AH4" t="n">
        <v>655354.1608891635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1.7955</v>
      </c>
      <c r="E5" t="n">
        <v>55.7</v>
      </c>
      <c r="F5" t="n">
        <v>50.15</v>
      </c>
      <c r="G5" t="n">
        <v>28.12</v>
      </c>
      <c r="H5" t="n">
        <v>0.46</v>
      </c>
      <c r="I5" t="n">
        <v>107</v>
      </c>
      <c r="J5" t="n">
        <v>154.63</v>
      </c>
      <c r="K5" t="n">
        <v>49.1</v>
      </c>
      <c r="L5" t="n">
        <v>4</v>
      </c>
      <c r="M5" t="n">
        <v>105</v>
      </c>
      <c r="N5" t="n">
        <v>26.53</v>
      </c>
      <c r="O5" t="n">
        <v>19304.72</v>
      </c>
      <c r="P5" t="n">
        <v>589.45</v>
      </c>
      <c r="Q5" t="n">
        <v>1189.48</v>
      </c>
      <c r="R5" t="n">
        <v>330.54</v>
      </c>
      <c r="S5" t="n">
        <v>152.24</v>
      </c>
      <c r="T5" t="n">
        <v>82665.09</v>
      </c>
      <c r="U5" t="n">
        <v>0.46</v>
      </c>
      <c r="V5" t="n">
        <v>0.79</v>
      </c>
      <c r="W5" t="n">
        <v>19.15</v>
      </c>
      <c r="X5" t="n">
        <v>4.89</v>
      </c>
      <c r="Y5" t="n">
        <v>2</v>
      </c>
      <c r="Z5" t="n">
        <v>10</v>
      </c>
      <c r="AA5" t="n">
        <v>476.1727614763881</v>
      </c>
      <c r="AB5" t="n">
        <v>651.5205795116133</v>
      </c>
      <c r="AC5" t="n">
        <v>589.3403698179006</v>
      </c>
      <c r="AD5" t="n">
        <v>476172.7614763881</v>
      </c>
      <c r="AE5" t="n">
        <v>651520.5795116132</v>
      </c>
      <c r="AF5" t="n">
        <v>2.735423693017495e-06</v>
      </c>
      <c r="AG5" t="n">
        <v>8</v>
      </c>
      <c r="AH5" t="n">
        <v>589340.3698179006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1.8541</v>
      </c>
      <c r="E6" t="n">
        <v>53.93</v>
      </c>
      <c r="F6" t="n">
        <v>49.09</v>
      </c>
      <c r="G6" t="n">
        <v>35.06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572.29</v>
      </c>
      <c r="Q6" t="n">
        <v>1189.6</v>
      </c>
      <c r="R6" t="n">
        <v>294.8</v>
      </c>
      <c r="S6" t="n">
        <v>152.24</v>
      </c>
      <c r="T6" t="n">
        <v>64906.62</v>
      </c>
      <c r="U6" t="n">
        <v>0.52</v>
      </c>
      <c r="V6" t="n">
        <v>0.8100000000000001</v>
      </c>
      <c r="W6" t="n">
        <v>19.11</v>
      </c>
      <c r="X6" t="n">
        <v>3.83</v>
      </c>
      <c r="Y6" t="n">
        <v>2</v>
      </c>
      <c r="Z6" t="n">
        <v>10</v>
      </c>
      <c r="AA6" t="n">
        <v>453.4472443400443</v>
      </c>
      <c r="AB6" t="n">
        <v>620.4265243866103</v>
      </c>
      <c r="AC6" t="n">
        <v>561.2138876732474</v>
      </c>
      <c r="AD6" t="n">
        <v>453447.2443400443</v>
      </c>
      <c r="AE6" t="n">
        <v>620426.5243866103</v>
      </c>
      <c r="AF6" t="n">
        <v>2.824700122096206e-06</v>
      </c>
      <c r="AG6" t="n">
        <v>8</v>
      </c>
      <c r="AH6" t="n">
        <v>561213.8876732474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1.8972</v>
      </c>
      <c r="E7" t="n">
        <v>52.71</v>
      </c>
      <c r="F7" t="n">
        <v>48.35</v>
      </c>
      <c r="G7" t="n">
        <v>42.67</v>
      </c>
      <c r="H7" t="n">
        <v>0.67</v>
      </c>
      <c r="I7" t="n">
        <v>68</v>
      </c>
      <c r="J7" t="n">
        <v>157.44</v>
      </c>
      <c r="K7" t="n">
        <v>49.1</v>
      </c>
      <c r="L7" t="n">
        <v>6</v>
      </c>
      <c r="M7" t="n">
        <v>66</v>
      </c>
      <c r="N7" t="n">
        <v>27.35</v>
      </c>
      <c r="O7" t="n">
        <v>19652.13</v>
      </c>
      <c r="P7" t="n">
        <v>559.01</v>
      </c>
      <c r="Q7" t="n">
        <v>1189.61</v>
      </c>
      <c r="R7" t="n">
        <v>269.61</v>
      </c>
      <c r="S7" t="n">
        <v>152.24</v>
      </c>
      <c r="T7" t="n">
        <v>52393</v>
      </c>
      <c r="U7" t="n">
        <v>0.5600000000000001</v>
      </c>
      <c r="V7" t="n">
        <v>0.82</v>
      </c>
      <c r="W7" t="n">
        <v>19.09</v>
      </c>
      <c r="X7" t="n">
        <v>3.09</v>
      </c>
      <c r="Y7" t="n">
        <v>2</v>
      </c>
      <c r="Z7" t="n">
        <v>10</v>
      </c>
      <c r="AA7" t="n">
        <v>437.4072058355853</v>
      </c>
      <c r="AB7" t="n">
        <v>598.4798360682532</v>
      </c>
      <c r="AC7" t="n">
        <v>541.3617604856238</v>
      </c>
      <c r="AD7" t="n">
        <v>437407.2058355853</v>
      </c>
      <c r="AE7" t="n">
        <v>598479.8360682533</v>
      </c>
      <c r="AF7" t="n">
        <v>2.890362478637033e-06</v>
      </c>
      <c r="AG7" t="n">
        <v>8</v>
      </c>
      <c r="AH7" t="n">
        <v>541361.7604856238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1.9261</v>
      </c>
      <c r="E8" t="n">
        <v>51.92</v>
      </c>
      <c r="F8" t="n">
        <v>47.87</v>
      </c>
      <c r="G8" t="n">
        <v>49.52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548.63</v>
      </c>
      <c r="Q8" t="n">
        <v>1189.17</v>
      </c>
      <c r="R8" t="n">
        <v>253.69</v>
      </c>
      <c r="S8" t="n">
        <v>152.24</v>
      </c>
      <c r="T8" t="n">
        <v>44481.14</v>
      </c>
      <c r="U8" t="n">
        <v>0.6</v>
      </c>
      <c r="V8" t="n">
        <v>0.83</v>
      </c>
      <c r="W8" t="n">
        <v>19.07</v>
      </c>
      <c r="X8" t="n">
        <v>2.62</v>
      </c>
      <c r="Y8" t="n">
        <v>2</v>
      </c>
      <c r="Z8" t="n">
        <v>10</v>
      </c>
      <c r="AA8" t="n">
        <v>426.4194999410433</v>
      </c>
      <c r="AB8" t="n">
        <v>583.4459721199682</v>
      </c>
      <c r="AC8" t="n">
        <v>527.7627074124026</v>
      </c>
      <c r="AD8" t="n">
        <v>426419.4999410433</v>
      </c>
      <c r="AE8" t="n">
        <v>583445.9721199683</v>
      </c>
      <c r="AF8" t="n">
        <v>2.934391297756056e-06</v>
      </c>
      <c r="AG8" t="n">
        <v>8</v>
      </c>
      <c r="AH8" t="n">
        <v>527762.7074124026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1.9489</v>
      </c>
      <c r="E9" t="n">
        <v>51.31</v>
      </c>
      <c r="F9" t="n">
        <v>47.51</v>
      </c>
      <c r="G9" t="n">
        <v>57.01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539.53</v>
      </c>
      <c r="Q9" t="n">
        <v>1189.21</v>
      </c>
      <c r="R9" t="n">
        <v>241.58</v>
      </c>
      <c r="S9" t="n">
        <v>152.24</v>
      </c>
      <c r="T9" t="n">
        <v>38469.49</v>
      </c>
      <c r="U9" t="n">
        <v>0.63</v>
      </c>
      <c r="V9" t="n">
        <v>0.84</v>
      </c>
      <c r="W9" t="n">
        <v>19.05</v>
      </c>
      <c r="X9" t="n">
        <v>2.25</v>
      </c>
      <c r="Y9" t="n">
        <v>2</v>
      </c>
      <c r="Z9" t="n">
        <v>10</v>
      </c>
      <c r="AA9" t="n">
        <v>417.6111026095926</v>
      </c>
      <c r="AB9" t="n">
        <v>571.3939342920132</v>
      </c>
      <c r="AC9" t="n">
        <v>516.8608991596063</v>
      </c>
      <c r="AD9" t="n">
        <v>417611.1026095927</v>
      </c>
      <c r="AE9" t="n">
        <v>571393.9342920132</v>
      </c>
      <c r="AF9" t="n">
        <v>2.969126836715008e-06</v>
      </c>
      <c r="AG9" t="n">
        <v>8</v>
      </c>
      <c r="AH9" t="n">
        <v>516860.8991596063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1.9662</v>
      </c>
      <c r="E10" t="n">
        <v>50.86</v>
      </c>
      <c r="F10" t="n">
        <v>47.24</v>
      </c>
      <c r="G10" t="n">
        <v>64.42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531.7</v>
      </c>
      <c r="Q10" t="n">
        <v>1189.18</v>
      </c>
      <c r="R10" t="n">
        <v>232.13</v>
      </c>
      <c r="S10" t="n">
        <v>152.24</v>
      </c>
      <c r="T10" t="n">
        <v>33774.37</v>
      </c>
      <c r="U10" t="n">
        <v>0.66</v>
      </c>
      <c r="V10" t="n">
        <v>0.84</v>
      </c>
      <c r="W10" t="n">
        <v>19.05</v>
      </c>
      <c r="X10" t="n">
        <v>1.99</v>
      </c>
      <c r="Y10" t="n">
        <v>2</v>
      </c>
      <c r="Z10" t="n">
        <v>10</v>
      </c>
      <c r="AA10" t="n">
        <v>410.6603613199241</v>
      </c>
      <c r="AB10" t="n">
        <v>561.883623414425</v>
      </c>
      <c r="AC10" t="n">
        <v>508.2582390043699</v>
      </c>
      <c r="AD10" t="n">
        <v>410660.3613199241</v>
      </c>
      <c r="AE10" t="n">
        <v>561883.6234144249</v>
      </c>
      <c r="AF10" t="n">
        <v>2.995483188644388e-06</v>
      </c>
      <c r="AG10" t="n">
        <v>8</v>
      </c>
      <c r="AH10" t="n">
        <v>508258.2390043699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1.9821</v>
      </c>
      <c r="E11" t="n">
        <v>50.45</v>
      </c>
      <c r="F11" t="n">
        <v>46.98</v>
      </c>
      <c r="G11" t="n">
        <v>72.28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523.6799999999999</v>
      </c>
      <c r="Q11" t="n">
        <v>1189.22</v>
      </c>
      <c r="R11" t="n">
        <v>223.77</v>
      </c>
      <c r="S11" t="n">
        <v>152.24</v>
      </c>
      <c r="T11" t="n">
        <v>29615.45</v>
      </c>
      <c r="U11" t="n">
        <v>0.68</v>
      </c>
      <c r="V11" t="n">
        <v>0.85</v>
      </c>
      <c r="W11" t="n">
        <v>19.03</v>
      </c>
      <c r="X11" t="n">
        <v>1.73</v>
      </c>
      <c r="Y11" t="n">
        <v>2</v>
      </c>
      <c r="Z11" t="n">
        <v>10</v>
      </c>
      <c r="AA11" t="n">
        <v>403.9941430828408</v>
      </c>
      <c r="AB11" t="n">
        <v>552.762609529655</v>
      </c>
      <c r="AC11" t="n">
        <v>500.007721883339</v>
      </c>
      <c r="AD11" t="n">
        <v>403994.1430828408</v>
      </c>
      <c r="AE11" t="n">
        <v>552762.6095296551</v>
      </c>
      <c r="AF11" t="n">
        <v>3.019706656602605e-06</v>
      </c>
      <c r="AG11" t="n">
        <v>8</v>
      </c>
      <c r="AH11" t="n">
        <v>500007.721883339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1.9938</v>
      </c>
      <c r="E12" t="n">
        <v>50.15</v>
      </c>
      <c r="F12" t="n">
        <v>46.81</v>
      </c>
      <c r="G12" t="n">
        <v>80.23999999999999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516.95</v>
      </c>
      <c r="Q12" t="n">
        <v>1189</v>
      </c>
      <c r="R12" t="n">
        <v>217.69</v>
      </c>
      <c r="S12" t="n">
        <v>152.24</v>
      </c>
      <c r="T12" t="n">
        <v>26597.34</v>
      </c>
      <c r="U12" t="n">
        <v>0.7</v>
      </c>
      <c r="V12" t="n">
        <v>0.85</v>
      </c>
      <c r="W12" t="n">
        <v>19.03</v>
      </c>
      <c r="X12" t="n">
        <v>1.56</v>
      </c>
      <c r="Y12" t="n">
        <v>2</v>
      </c>
      <c r="Z12" t="n">
        <v>10</v>
      </c>
      <c r="AA12" t="n">
        <v>388.7489634124461</v>
      </c>
      <c r="AB12" t="n">
        <v>531.9034821347614</v>
      </c>
      <c r="AC12" t="n">
        <v>481.1393603310449</v>
      </c>
      <c r="AD12" t="n">
        <v>388748.9634124461</v>
      </c>
      <c r="AE12" t="n">
        <v>531903.4821347614</v>
      </c>
      <c r="AF12" t="n">
        <v>3.03753147264733e-06</v>
      </c>
      <c r="AG12" t="n">
        <v>7</v>
      </c>
      <c r="AH12" t="n">
        <v>481139.3603310449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2.0032</v>
      </c>
      <c r="E13" t="n">
        <v>49.92</v>
      </c>
      <c r="F13" t="n">
        <v>46.66</v>
      </c>
      <c r="G13" t="n">
        <v>87.5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510.53</v>
      </c>
      <c r="Q13" t="n">
        <v>1189.22</v>
      </c>
      <c r="R13" t="n">
        <v>213.23</v>
      </c>
      <c r="S13" t="n">
        <v>152.24</v>
      </c>
      <c r="T13" t="n">
        <v>24384.32</v>
      </c>
      <c r="U13" t="n">
        <v>0.71</v>
      </c>
      <c r="V13" t="n">
        <v>0.85</v>
      </c>
      <c r="W13" t="n">
        <v>19.02</v>
      </c>
      <c r="X13" t="n">
        <v>1.41</v>
      </c>
      <c r="Y13" t="n">
        <v>2</v>
      </c>
      <c r="Z13" t="n">
        <v>10</v>
      </c>
      <c r="AA13" t="n">
        <v>384.1824683743765</v>
      </c>
      <c r="AB13" t="n">
        <v>525.6554021641318</v>
      </c>
      <c r="AC13" t="n">
        <v>475.4875883435769</v>
      </c>
      <c r="AD13" t="n">
        <v>384182.4683743765</v>
      </c>
      <c r="AE13" t="n">
        <v>525655.4021641319</v>
      </c>
      <c r="AF13" t="n">
        <v>3.051852265025145e-06</v>
      </c>
      <c r="AG13" t="n">
        <v>7</v>
      </c>
      <c r="AH13" t="n">
        <v>475487.5883435769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2.0124</v>
      </c>
      <c r="E14" t="n">
        <v>49.69</v>
      </c>
      <c r="F14" t="n">
        <v>46.53</v>
      </c>
      <c r="G14" t="n">
        <v>96.27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503.5</v>
      </c>
      <c r="Q14" t="n">
        <v>1188.97</v>
      </c>
      <c r="R14" t="n">
        <v>208.55</v>
      </c>
      <c r="S14" t="n">
        <v>152.24</v>
      </c>
      <c r="T14" t="n">
        <v>22060.11</v>
      </c>
      <c r="U14" t="n">
        <v>0.73</v>
      </c>
      <c r="V14" t="n">
        <v>0.85</v>
      </c>
      <c r="W14" t="n">
        <v>19.01</v>
      </c>
      <c r="X14" t="n">
        <v>1.28</v>
      </c>
      <c r="Y14" t="n">
        <v>2</v>
      </c>
      <c r="Z14" t="n">
        <v>10</v>
      </c>
      <c r="AA14" t="n">
        <v>379.4637538327528</v>
      </c>
      <c r="AB14" t="n">
        <v>519.1990487532889</v>
      </c>
      <c r="AC14" t="n">
        <v>469.6474202407159</v>
      </c>
      <c r="AD14" t="n">
        <v>379463.7538327528</v>
      </c>
      <c r="AE14" t="n">
        <v>519199.0487532889</v>
      </c>
      <c r="AF14" t="n">
        <v>3.065868359692791e-06</v>
      </c>
      <c r="AG14" t="n">
        <v>7</v>
      </c>
      <c r="AH14" t="n">
        <v>469647.4202407158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2.0181</v>
      </c>
      <c r="E15" t="n">
        <v>49.55</v>
      </c>
      <c r="F15" t="n">
        <v>46.45</v>
      </c>
      <c r="G15" t="n">
        <v>103.22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497.91</v>
      </c>
      <c r="Q15" t="n">
        <v>1188.94</v>
      </c>
      <c r="R15" t="n">
        <v>205.54</v>
      </c>
      <c r="S15" t="n">
        <v>152.24</v>
      </c>
      <c r="T15" t="n">
        <v>20562.9</v>
      </c>
      <c r="U15" t="n">
        <v>0.74</v>
      </c>
      <c r="V15" t="n">
        <v>0.86</v>
      </c>
      <c r="W15" t="n">
        <v>19.02</v>
      </c>
      <c r="X15" t="n">
        <v>1.2</v>
      </c>
      <c r="Y15" t="n">
        <v>2</v>
      </c>
      <c r="Z15" t="n">
        <v>10</v>
      </c>
      <c r="AA15" t="n">
        <v>376.0302216273199</v>
      </c>
      <c r="AB15" t="n">
        <v>514.5011385130655</v>
      </c>
      <c r="AC15" t="n">
        <v>465.3978719602609</v>
      </c>
      <c r="AD15" t="n">
        <v>376030.2216273199</v>
      </c>
      <c r="AE15" t="n">
        <v>514501.1385130655</v>
      </c>
      <c r="AF15" t="n">
        <v>3.07455224443253e-06</v>
      </c>
      <c r="AG15" t="n">
        <v>7</v>
      </c>
      <c r="AH15" t="n">
        <v>465397.871960261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2.0248</v>
      </c>
      <c r="E16" t="n">
        <v>49.39</v>
      </c>
      <c r="F16" t="n">
        <v>46.35</v>
      </c>
      <c r="G16" t="n">
        <v>111.23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490.92</v>
      </c>
      <c r="Q16" t="n">
        <v>1188.89</v>
      </c>
      <c r="R16" t="n">
        <v>202.53</v>
      </c>
      <c r="S16" t="n">
        <v>152.24</v>
      </c>
      <c r="T16" t="n">
        <v>19068.23</v>
      </c>
      <c r="U16" t="n">
        <v>0.75</v>
      </c>
      <c r="V16" t="n">
        <v>0.86</v>
      </c>
      <c r="W16" t="n">
        <v>19.01</v>
      </c>
      <c r="X16" t="n">
        <v>1.1</v>
      </c>
      <c r="Y16" t="n">
        <v>2</v>
      </c>
      <c r="Z16" t="n">
        <v>10</v>
      </c>
      <c r="AA16" t="n">
        <v>371.8273149097313</v>
      </c>
      <c r="AB16" t="n">
        <v>508.7505361229026</v>
      </c>
      <c r="AC16" t="n">
        <v>460.196098991194</v>
      </c>
      <c r="AD16" t="n">
        <v>371827.3149097313</v>
      </c>
      <c r="AE16" t="n">
        <v>508750.5361229026</v>
      </c>
      <c r="AF16" t="n">
        <v>3.084759617723099e-06</v>
      </c>
      <c r="AG16" t="n">
        <v>7</v>
      </c>
      <c r="AH16" t="n">
        <v>460196.098991194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2.0308</v>
      </c>
      <c r="E17" t="n">
        <v>49.24</v>
      </c>
      <c r="F17" t="n">
        <v>46.26</v>
      </c>
      <c r="G17" t="n">
        <v>120.68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484.83</v>
      </c>
      <c r="Q17" t="n">
        <v>1189.05</v>
      </c>
      <c r="R17" t="n">
        <v>199.33</v>
      </c>
      <c r="S17" t="n">
        <v>152.24</v>
      </c>
      <c r="T17" t="n">
        <v>17477.94</v>
      </c>
      <c r="U17" t="n">
        <v>0.76</v>
      </c>
      <c r="V17" t="n">
        <v>0.86</v>
      </c>
      <c r="W17" t="n">
        <v>19.01</v>
      </c>
      <c r="X17" t="n">
        <v>1.01</v>
      </c>
      <c r="Y17" t="n">
        <v>2</v>
      </c>
      <c r="Z17" t="n">
        <v>10</v>
      </c>
      <c r="AA17" t="n">
        <v>368.1589618242793</v>
      </c>
      <c r="AB17" t="n">
        <v>503.7313335950707</v>
      </c>
      <c r="AC17" t="n">
        <v>455.6559221081235</v>
      </c>
      <c r="AD17" t="n">
        <v>368158.9618242793</v>
      </c>
      <c r="AE17" t="n">
        <v>503731.3335950708</v>
      </c>
      <c r="AF17" t="n">
        <v>3.093900549028087e-06</v>
      </c>
      <c r="AG17" t="n">
        <v>7</v>
      </c>
      <c r="AH17" t="n">
        <v>455655.9221081235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2.0334</v>
      </c>
      <c r="E18" t="n">
        <v>49.18</v>
      </c>
      <c r="F18" t="n">
        <v>46.23</v>
      </c>
      <c r="G18" t="n">
        <v>126.08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477.88</v>
      </c>
      <c r="Q18" t="n">
        <v>1188.98</v>
      </c>
      <c r="R18" t="n">
        <v>198.27</v>
      </c>
      <c r="S18" t="n">
        <v>152.24</v>
      </c>
      <c r="T18" t="n">
        <v>16952.41</v>
      </c>
      <c r="U18" t="n">
        <v>0.77</v>
      </c>
      <c r="V18" t="n">
        <v>0.86</v>
      </c>
      <c r="W18" t="n">
        <v>19.01</v>
      </c>
      <c r="X18" t="n">
        <v>0.98</v>
      </c>
      <c r="Y18" t="n">
        <v>2</v>
      </c>
      <c r="Z18" t="n">
        <v>10</v>
      </c>
      <c r="AA18" t="n">
        <v>364.7472107075963</v>
      </c>
      <c r="AB18" t="n">
        <v>499.0632252013888</v>
      </c>
      <c r="AC18" t="n">
        <v>451.4333314278031</v>
      </c>
      <c r="AD18" t="n">
        <v>364747.2107075963</v>
      </c>
      <c r="AE18" t="n">
        <v>499063.2252013888</v>
      </c>
      <c r="AF18" t="n">
        <v>3.097861619260248e-06</v>
      </c>
      <c r="AG18" t="n">
        <v>7</v>
      </c>
      <c r="AH18" t="n">
        <v>451433.3314278031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2.0409</v>
      </c>
      <c r="E19" t="n">
        <v>49</v>
      </c>
      <c r="F19" t="n">
        <v>46.11</v>
      </c>
      <c r="G19" t="n">
        <v>138.34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472.36</v>
      </c>
      <c r="Q19" t="n">
        <v>1188.96</v>
      </c>
      <c r="R19" t="n">
        <v>194.26</v>
      </c>
      <c r="S19" t="n">
        <v>152.24</v>
      </c>
      <c r="T19" t="n">
        <v>14956.33</v>
      </c>
      <c r="U19" t="n">
        <v>0.78</v>
      </c>
      <c r="V19" t="n">
        <v>0.86</v>
      </c>
      <c r="W19" t="n">
        <v>19.01</v>
      </c>
      <c r="X19" t="n">
        <v>0.86</v>
      </c>
      <c r="Y19" t="n">
        <v>2</v>
      </c>
      <c r="Z19" t="n">
        <v>10</v>
      </c>
      <c r="AA19" t="n">
        <v>361.0889768049652</v>
      </c>
      <c r="AB19" t="n">
        <v>494.0578681859195</v>
      </c>
      <c r="AC19" t="n">
        <v>446.9056786608276</v>
      </c>
      <c r="AD19" t="n">
        <v>361088.9768049652</v>
      </c>
      <c r="AE19" t="n">
        <v>494057.8681859195</v>
      </c>
      <c r="AF19" t="n">
        <v>3.109287783391482e-06</v>
      </c>
      <c r="AG19" t="n">
        <v>7</v>
      </c>
      <c r="AH19" t="n">
        <v>446905.6786608276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2.0441</v>
      </c>
      <c r="E20" t="n">
        <v>48.92</v>
      </c>
      <c r="F20" t="n">
        <v>46.06</v>
      </c>
      <c r="G20" t="n">
        <v>145.46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466.44</v>
      </c>
      <c r="Q20" t="n">
        <v>1188.98</v>
      </c>
      <c r="R20" t="n">
        <v>192.75</v>
      </c>
      <c r="S20" t="n">
        <v>152.24</v>
      </c>
      <c r="T20" t="n">
        <v>14205.3</v>
      </c>
      <c r="U20" t="n">
        <v>0.79</v>
      </c>
      <c r="V20" t="n">
        <v>0.86</v>
      </c>
      <c r="W20" t="n">
        <v>19</v>
      </c>
      <c r="X20" t="n">
        <v>0.8100000000000001</v>
      </c>
      <c r="Y20" t="n">
        <v>2</v>
      </c>
      <c r="Z20" t="n">
        <v>10</v>
      </c>
      <c r="AA20" t="n">
        <v>358.0200969936898</v>
      </c>
      <c r="AB20" t="n">
        <v>489.8588914387104</v>
      </c>
      <c r="AC20" t="n">
        <v>443.1074463610714</v>
      </c>
      <c r="AD20" t="n">
        <v>358020.0969936898</v>
      </c>
      <c r="AE20" t="n">
        <v>489858.8914387104</v>
      </c>
      <c r="AF20" t="n">
        <v>3.114162946754142e-06</v>
      </c>
      <c r="AG20" t="n">
        <v>7</v>
      </c>
      <c r="AH20" t="n">
        <v>443107.4463610714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2.0463</v>
      </c>
      <c r="E21" t="n">
        <v>48.87</v>
      </c>
      <c r="F21" t="n">
        <v>46.04</v>
      </c>
      <c r="G21" t="n">
        <v>153.47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461.52</v>
      </c>
      <c r="Q21" t="n">
        <v>1189.03</v>
      </c>
      <c r="R21" t="n">
        <v>191.67</v>
      </c>
      <c r="S21" t="n">
        <v>152.24</v>
      </c>
      <c r="T21" t="n">
        <v>13674.8</v>
      </c>
      <c r="U21" t="n">
        <v>0.79</v>
      </c>
      <c r="V21" t="n">
        <v>0.86</v>
      </c>
      <c r="W21" t="n">
        <v>19.01</v>
      </c>
      <c r="X21" t="n">
        <v>0.79</v>
      </c>
      <c r="Y21" t="n">
        <v>2</v>
      </c>
      <c r="Z21" t="n">
        <v>10</v>
      </c>
      <c r="AA21" t="n">
        <v>355.5813334028512</v>
      </c>
      <c r="AB21" t="n">
        <v>486.5220675030689</v>
      </c>
      <c r="AC21" t="n">
        <v>440.0890842185855</v>
      </c>
      <c r="AD21" t="n">
        <v>355581.3334028511</v>
      </c>
      <c r="AE21" t="n">
        <v>486522.0675030688</v>
      </c>
      <c r="AF21" t="n">
        <v>3.117514621565971e-06</v>
      </c>
      <c r="AG21" t="n">
        <v>7</v>
      </c>
      <c r="AH21" t="n">
        <v>440089.0842185855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2.0502</v>
      </c>
      <c r="E22" t="n">
        <v>48.77</v>
      </c>
      <c r="F22" t="n">
        <v>45.98</v>
      </c>
      <c r="G22" t="n">
        <v>162.28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457.23</v>
      </c>
      <c r="Q22" t="n">
        <v>1188.99</v>
      </c>
      <c r="R22" t="n">
        <v>189.11</v>
      </c>
      <c r="S22" t="n">
        <v>152.24</v>
      </c>
      <c r="T22" t="n">
        <v>12399.73</v>
      </c>
      <c r="U22" t="n">
        <v>0.8</v>
      </c>
      <c r="V22" t="n">
        <v>0.86</v>
      </c>
      <c r="W22" t="n">
        <v>19.02</v>
      </c>
      <c r="X22" t="n">
        <v>0.73</v>
      </c>
      <c r="Y22" t="n">
        <v>2</v>
      </c>
      <c r="Z22" t="n">
        <v>10</v>
      </c>
      <c r="AA22" t="n">
        <v>353.1067502650053</v>
      </c>
      <c r="AB22" t="n">
        <v>483.1362336829649</v>
      </c>
      <c r="AC22" t="n">
        <v>437.0263896262247</v>
      </c>
      <c r="AD22" t="n">
        <v>353106.7502650053</v>
      </c>
      <c r="AE22" t="n">
        <v>483136.2336829649</v>
      </c>
      <c r="AF22" t="n">
        <v>3.123456226914212e-06</v>
      </c>
      <c r="AG22" t="n">
        <v>7</v>
      </c>
      <c r="AH22" t="n">
        <v>437026.3896262247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2.0502</v>
      </c>
      <c r="E23" t="n">
        <v>48.78</v>
      </c>
      <c r="F23" t="n">
        <v>45.98</v>
      </c>
      <c r="G23" t="n">
        <v>162.28</v>
      </c>
      <c r="H23" t="n">
        <v>2.16</v>
      </c>
      <c r="I23" t="n">
        <v>17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460.18</v>
      </c>
      <c r="Q23" t="n">
        <v>1189.17</v>
      </c>
      <c r="R23" t="n">
        <v>189.1</v>
      </c>
      <c r="S23" t="n">
        <v>152.24</v>
      </c>
      <c r="T23" t="n">
        <v>12394.36</v>
      </c>
      <c r="U23" t="n">
        <v>0.8100000000000001</v>
      </c>
      <c r="V23" t="n">
        <v>0.86</v>
      </c>
      <c r="W23" t="n">
        <v>19.02</v>
      </c>
      <c r="X23" t="n">
        <v>0.73</v>
      </c>
      <c r="Y23" t="n">
        <v>2</v>
      </c>
      <c r="Z23" t="n">
        <v>10</v>
      </c>
      <c r="AA23" t="n">
        <v>354.3596058125638</v>
      </c>
      <c r="AB23" t="n">
        <v>484.8504459152204</v>
      </c>
      <c r="AC23" t="n">
        <v>438.5769998489458</v>
      </c>
      <c r="AD23" t="n">
        <v>354359.6058125638</v>
      </c>
      <c r="AE23" t="n">
        <v>484850.4459152204</v>
      </c>
      <c r="AF23" t="n">
        <v>3.123456226914212e-06</v>
      </c>
      <c r="AG23" t="n">
        <v>7</v>
      </c>
      <c r="AH23" t="n">
        <v>438576.9998489458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0.7679</v>
      </c>
      <c r="E2" t="n">
        <v>130.23</v>
      </c>
      <c r="F2" t="n">
        <v>92.88</v>
      </c>
      <c r="G2" t="n">
        <v>5.95</v>
      </c>
      <c r="H2" t="n">
        <v>0.1</v>
      </c>
      <c r="I2" t="n">
        <v>937</v>
      </c>
      <c r="J2" t="n">
        <v>185.69</v>
      </c>
      <c r="K2" t="n">
        <v>53.44</v>
      </c>
      <c r="L2" t="n">
        <v>1</v>
      </c>
      <c r="M2" t="n">
        <v>935</v>
      </c>
      <c r="N2" t="n">
        <v>36.26</v>
      </c>
      <c r="O2" t="n">
        <v>23136.14</v>
      </c>
      <c r="P2" t="n">
        <v>1271.44</v>
      </c>
      <c r="Q2" t="n">
        <v>1196.23</v>
      </c>
      <c r="R2" t="n">
        <v>1781.88</v>
      </c>
      <c r="S2" t="n">
        <v>152.24</v>
      </c>
      <c r="T2" t="n">
        <v>804184.41</v>
      </c>
      <c r="U2" t="n">
        <v>0.09</v>
      </c>
      <c r="V2" t="n">
        <v>0.43</v>
      </c>
      <c r="W2" t="n">
        <v>20.53</v>
      </c>
      <c r="X2" t="n">
        <v>47.51</v>
      </c>
      <c r="Y2" t="n">
        <v>2</v>
      </c>
      <c r="Z2" t="n">
        <v>10</v>
      </c>
      <c r="AA2" t="n">
        <v>2156.4156278754</v>
      </c>
      <c r="AB2" t="n">
        <v>2950.502996402378</v>
      </c>
      <c r="AC2" t="n">
        <v>2668.911131482699</v>
      </c>
      <c r="AD2" t="n">
        <v>2156415.6278754</v>
      </c>
      <c r="AE2" t="n">
        <v>2950502.996402378</v>
      </c>
      <c r="AF2" t="n">
        <v>1.129201809669458e-06</v>
      </c>
      <c r="AG2" t="n">
        <v>19</v>
      </c>
      <c r="AH2" t="n">
        <v>2668911.131482699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1.3796</v>
      </c>
      <c r="E3" t="n">
        <v>72.48</v>
      </c>
      <c r="F3" t="n">
        <v>59.07</v>
      </c>
      <c r="G3" t="n">
        <v>12.06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808.6</v>
      </c>
      <c r="Q3" t="n">
        <v>1190.98</v>
      </c>
      <c r="R3" t="n">
        <v>633.26</v>
      </c>
      <c r="S3" t="n">
        <v>152.24</v>
      </c>
      <c r="T3" t="n">
        <v>233086.88</v>
      </c>
      <c r="U3" t="n">
        <v>0.24</v>
      </c>
      <c r="V3" t="n">
        <v>0.67</v>
      </c>
      <c r="W3" t="n">
        <v>19.43</v>
      </c>
      <c r="X3" t="n">
        <v>13.79</v>
      </c>
      <c r="Y3" t="n">
        <v>2</v>
      </c>
      <c r="Z3" t="n">
        <v>10</v>
      </c>
      <c r="AA3" t="n">
        <v>808.8425666418118</v>
      </c>
      <c r="AB3" t="n">
        <v>1106.694083294944</v>
      </c>
      <c r="AC3" t="n">
        <v>1001.072753240175</v>
      </c>
      <c r="AD3" t="n">
        <v>808842.5666418117</v>
      </c>
      <c r="AE3" t="n">
        <v>1106694.083294944</v>
      </c>
      <c r="AF3" t="n">
        <v>2.028710530824305e-06</v>
      </c>
      <c r="AG3" t="n">
        <v>11</v>
      </c>
      <c r="AH3" t="n">
        <v>1001072.753240175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1.6016</v>
      </c>
      <c r="E4" t="n">
        <v>62.44</v>
      </c>
      <c r="F4" t="n">
        <v>53.42</v>
      </c>
      <c r="G4" t="n">
        <v>18.21</v>
      </c>
      <c r="H4" t="n">
        <v>0.28</v>
      </c>
      <c r="I4" t="n">
        <v>176</v>
      </c>
      <c r="J4" t="n">
        <v>188.73</v>
      </c>
      <c r="K4" t="n">
        <v>53.44</v>
      </c>
      <c r="L4" t="n">
        <v>3</v>
      </c>
      <c r="M4" t="n">
        <v>174</v>
      </c>
      <c r="N4" t="n">
        <v>37.29</v>
      </c>
      <c r="O4" t="n">
        <v>23510.33</v>
      </c>
      <c r="P4" t="n">
        <v>728.39</v>
      </c>
      <c r="Q4" t="n">
        <v>1190.41</v>
      </c>
      <c r="R4" t="n">
        <v>440.96</v>
      </c>
      <c r="S4" t="n">
        <v>152.24</v>
      </c>
      <c r="T4" t="n">
        <v>137528.34</v>
      </c>
      <c r="U4" t="n">
        <v>0.35</v>
      </c>
      <c r="V4" t="n">
        <v>0.74</v>
      </c>
      <c r="W4" t="n">
        <v>19.26</v>
      </c>
      <c r="X4" t="n">
        <v>8.140000000000001</v>
      </c>
      <c r="Y4" t="n">
        <v>2</v>
      </c>
      <c r="Z4" t="n">
        <v>10</v>
      </c>
      <c r="AA4" t="n">
        <v>633.3426689241013</v>
      </c>
      <c r="AB4" t="n">
        <v>866.5673807285245</v>
      </c>
      <c r="AC4" t="n">
        <v>783.863406146751</v>
      </c>
      <c r="AD4" t="n">
        <v>633342.6689241013</v>
      </c>
      <c r="AE4" t="n">
        <v>866567.3807285245</v>
      </c>
      <c r="AF4" t="n">
        <v>2.355162935755442e-06</v>
      </c>
      <c r="AG4" t="n">
        <v>9</v>
      </c>
      <c r="AH4" t="n">
        <v>783863.406146751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51.02</v>
      </c>
      <c r="G5" t="n">
        <v>24.3</v>
      </c>
      <c r="H5" t="n">
        <v>0.37</v>
      </c>
      <c r="I5" t="n">
        <v>126</v>
      </c>
      <c r="J5" t="n">
        <v>190.25</v>
      </c>
      <c r="K5" t="n">
        <v>53.44</v>
      </c>
      <c r="L5" t="n">
        <v>4</v>
      </c>
      <c r="M5" t="n">
        <v>124</v>
      </c>
      <c r="N5" t="n">
        <v>37.82</v>
      </c>
      <c r="O5" t="n">
        <v>23698.48</v>
      </c>
      <c r="P5" t="n">
        <v>692.58</v>
      </c>
      <c r="Q5" t="n">
        <v>1189.86</v>
      </c>
      <c r="R5" t="n">
        <v>359.86</v>
      </c>
      <c r="S5" t="n">
        <v>152.24</v>
      </c>
      <c r="T5" t="n">
        <v>97228.28999999999</v>
      </c>
      <c r="U5" t="n">
        <v>0.42</v>
      </c>
      <c r="V5" t="n">
        <v>0.78</v>
      </c>
      <c r="W5" t="n">
        <v>19.18</v>
      </c>
      <c r="X5" t="n">
        <v>5.76</v>
      </c>
      <c r="Y5" t="n">
        <v>2</v>
      </c>
      <c r="Z5" t="n">
        <v>10</v>
      </c>
      <c r="AA5" t="n">
        <v>572.5637985946804</v>
      </c>
      <c r="AB5" t="n">
        <v>783.407048969294</v>
      </c>
      <c r="AC5" t="n">
        <v>708.6397797343627</v>
      </c>
      <c r="AD5" t="n">
        <v>572563.7985946804</v>
      </c>
      <c r="AE5" t="n">
        <v>783407.0489692941</v>
      </c>
      <c r="AF5" t="n">
        <v>2.527506277457826e-06</v>
      </c>
      <c r="AG5" t="n">
        <v>9</v>
      </c>
      <c r="AH5" t="n">
        <v>708639.7797343627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1.7915</v>
      </c>
      <c r="E6" t="n">
        <v>55.82</v>
      </c>
      <c r="F6" t="n">
        <v>49.7</v>
      </c>
      <c r="G6" t="n">
        <v>30.43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671.62</v>
      </c>
      <c r="Q6" t="n">
        <v>1189.41</v>
      </c>
      <c r="R6" t="n">
        <v>315.48</v>
      </c>
      <c r="S6" t="n">
        <v>152.24</v>
      </c>
      <c r="T6" t="n">
        <v>75179.39999999999</v>
      </c>
      <c r="U6" t="n">
        <v>0.48</v>
      </c>
      <c r="V6" t="n">
        <v>0.8</v>
      </c>
      <c r="W6" t="n">
        <v>19.13</v>
      </c>
      <c r="X6" t="n">
        <v>4.44</v>
      </c>
      <c r="Y6" t="n">
        <v>2</v>
      </c>
      <c r="Z6" t="n">
        <v>10</v>
      </c>
      <c r="AA6" t="n">
        <v>529.4463488566607</v>
      </c>
      <c r="AB6" t="n">
        <v>724.4118520301043</v>
      </c>
      <c r="AC6" t="n">
        <v>655.2750015907704</v>
      </c>
      <c r="AD6" t="n">
        <v>529446.3488566608</v>
      </c>
      <c r="AE6" t="n">
        <v>724411.8520301044</v>
      </c>
      <c r="AF6" t="n">
        <v>2.63441208754113e-06</v>
      </c>
      <c r="AG6" t="n">
        <v>8</v>
      </c>
      <c r="AH6" t="n">
        <v>655275.0015907704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1.8401</v>
      </c>
      <c r="E7" t="n">
        <v>54.34</v>
      </c>
      <c r="F7" t="n">
        <v>48.9</v>
      </c>
      <c r="G7" t="n">
        <v>36.67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657.3</v>
      </c>
      <c r="Q7" t="n">
        <v>1189.69</v>
      </c>
      <c r="R7" t="n">
        <v>288.18</v>
      </c>
      <c r="S7" t="n">
        <v>152.24</v>
      </c>
      <c r="T7" t="n">
        <v>61619.38</v>
      </c>
      <c r="U7" t="n">
        <v>0.53</v>
      </c>
      <c r="V7" t="n">
        <v>0.8100000000000001</v>
      </c>
      <c r="W7" t="n">
        <v>19.11</v>
      </c>
      <c r="X7" t="n">
        <v>3.64</v>
      </c>
      <c r="Y7" t="n">
        <v>2</v>
      </c>
      <c r="Z7" t="n">
        <v>10</v>
      </c>
      <c r="AA7" t="n">
        <v>509.0755611093385</v>
      </c>
      <c r="AB7" t="n">
        <v>696.5396415384894</v>
      </c>
      <c r="AC7" t="n">
        <v>630.062875749582</v>
      </c>
      <c r="AD7" t="n">
        <v>509075.5611093385</v>
      </c>
      <c r="AE7" t="n">
        <v>696539.6415384894</v>
      </c>
      <c r="AF7" t="n">
        <v>2.705878695107136e-06</v>
      </c>
      <c r="AG7" t="n">
        <v>8</v>
      </c>
      <c r="AH7" t="n">
        <v>630062.875749582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1.8743</v>
      </c>
      <c r="E8" t="n">
        <v>53.35</v>
      </c>
      <c r="F8" t="n">
        <v>48.35</v>
      </c>
      <c r="G8" t="n">
        <v>42.67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646.74</v>
      </c>
      <c r="Q8" t="n">
        <v>1189.31</v>
      </c>
      <c r="R8" t="n">
        <v>269.83</v>
      </c>
      <c r="S8" t="n">
        <v>152.24</v>
      </c>
      <c r="T8" t="n">
        <v>52502.87</v>
      </c>
      <c r="U8" t="n">
        <v>0.5600000000000001</v>
      </c>
      <c r="V8" t="n">
        <v>0.82</v>
      </c>
      <c r="W8" t="n">
        <v>19.09</v>
      </c>
      <c r="X8" t="n">
        <v>3.1</v>
      </c>
      <c r="Y8" t="n">
        <v>2</v>
      </c>
      <c r="Z8" t="n">
        <v>10</v>
      </c>
      <c r="AA8" t="n">
        <v>495.178932333595</v>
      </c>
      <c r="AB8" t="n">
        <v>677.5256609715243</v>
      </c>
      <c r="AC8" t="n">
        <v>612.8635628016389</v>
      </c>
      <c r="AD8" t="n">
        <v>495178.932333595</v>
      </c>
      <c r="AE8" t="n">
        <v>677525.6609715243</v>
      </c>
      <c r="AF8" t="n">
        <v>2.756170011542473e-06</v>
      </c>
      <c r="AG8" t="n">
        <v>8</v>
      </c>
      <c r="AH8" t="n">
        <v>612863.5628016389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1.9059</v>
      </c>
      <c r="E9" t="n">
        <v>52.47</v>
      </c>
      <c r="F9" t="n">
        <v>47.84</v>
      </c>
      <c r="G9" t="n">
        <v>49.49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635.92</v>
      </c>
      <c r="Q9" t="n">
        <v>1189.19</v>
      </c>
      <c r="R9" t="n">
        <v>252.84</v>
      </c>
      <c r="S9" t="n">
        <v>152.24</v>
      </c>
      <c r="T9" t="n">
        <v>44059.81</v>
      </c>
      <c r="U9" t="n">
        <v>0.6</v>
      </c>
      <c r="V9" t="n">
        <v>0.83</v>
      </c>
      <c r="W9" t="n">
        <v>19.06</v>
      </c>
      <c r="X9" t="n">
        <v>2.59</v>
      </c>
      <c r="Y9" t="n">
        <v>2</v>
      </c>
      <c r="Z9" t="n">
        <v>10</v>
      </c>
      <c r="AA9" t="n">
        <v>482.2924738453376</v>
      </c>
      <c r="AB9" t="n">
        <v>659.8938399574653</v>
      </c>
      <c r="AC9" t="n">
        <v>596.9144980387455</v>
      </c>
      <c r="AD9" t="n">
        <v>482292.4738453376</v>
      </c>
      <c r="AE9" t="n">
        <v>659893.8399574653</v>
      </c>
      <c r="AF9" t="n">
        <v>2.802638011523662e-06</v>
      </c>
      <c r="AG9" t="n">
        <v>8</v>
      </c>
      <c r="AH9" t="n">
        <v>596914.4980387455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1.9234</v>
      </c>
      <c r="E10" t="n">
        <v>51.99</v>
      </c>
      <c r="F10" t="n">
        <v>47.59</v>
      </c>
      <c r="G10" t="n">
        <v>54.91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629.48</v>
      </c>
      <c r="Q10" t="n">
        <v>1189.23</v>
      </c>
      <c r="R10" t="n">
        <v>244.43</v>
      </c>
      <c r="S10" t="n">
        <v>152.24</v>
      </c>
      <c r="T10" t="n">
        <v>39883.38</v>
      </c>
      <c r="U10" t="n">
        <v>0.62</v>
      </c>
      <c r="V10" t="n">
        <v>0.84</v>
      </c>
      <c r="W10" t="n">
        <v>19.05</v>
      </c>
      <c r="X10" t="n">
        <v>2.33</v>
      </c>
      <c r="Y10" t="n">
        <v>2</v>
      </c>
      <c r="Z10" t="n">
        <v>10</v>
      </c>
      <c r="AA10" t="n">
        <v>475.207237315906</v>
      </c>
      <c r="AB10" t="n">
        <v>650.1995067593222</v>
      </c>
      <c r="AC10" t="n">
        <v>588.1453783949509</v>
      </c>
      <c r="AD10" t="n">
        <v>475207.237315906</v>
      </c>
      <c r="AE10" t="n">
        <v>650199.5067593221</v>
      </c>
      <c r="AF10" t="n">
        <v>2.828371872272738e-06</v>
      </c>
      <c r="AG10" t="n">
        <v>8</v>
      </c>
      <c r="AH10" t="n">
        <v>588145.3783949509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1.9416</v>
      </c>
      <c r="E11" t="n">
        <v>51.5</v>
      </c>
      <c r="F11" t="n">
        <v>47.32</v>
      </c>
      <c r="G11" t="n">
        <v>61.73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622.8099999999999</v>
      </c>
      <c r="Q11" t="n">
        <v>1189.41</v>
      </c>
      <c r="R11" t="n">
        <v>234.93</v>
      </c>
      <c r="S11" t="n">
        <v>152.24</v>
      </c>
      <c r="T11" t="n">
        <v>35162.95</v>
      </c>
      <c r="U11" t="n">
        <v>0.65</v>
      </c>
      <c r="V11" t="n">
        <v>0.84</v>
      </c>
      <c r="W11" t="n">
        <v>19.05</v>
      </c>
      <c r="X11" t="n">
        <v>2.07</v>
      </c>
      <c r="Y11" t="n">
        <v>2</v>
      </c>
      <c r="Z11" t="n">
        <v>10</v>
      </c>
      <c r="AA11" t="n">
        <v>467.9645148151758</v>
      </c>
      <c r="AB11" t="n">
        <v>640.2896943074575</v>
      </c>
      <c r="AC11" t="n">
        <v>579.1813445349829</v>
      </c>
      <c r="AD11" t="n">
        <v>467964.5148151758</v>
      </c>
      <c r="AE11" t="n">
        <v>640289.6943074574</v>
      </c>
      <c r="AF11" t="n">
        <v>2.855135087451777e-06</v>
      </c>
      <c r="AG11" t="n">
        <v>8</v>
      </c>
      <c r="AH11" t="n">
        <v>579181.3445349829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1.9543</v>
      </c>
      <c r="E12" t="n">
        <v>51.17</v>
      </c>
      <c r="F12" t="n">
        <v>47.14</v>
      </c>
      <c r="G12" t="n">
        <v>67.34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617.14</v>
      </c>
      <c r="Q12" t="n">
        <v>1189.1</v>
      </c>
      <c r="R12" t="n">
        <v>228.79</v>
      </c>
      <c r="S12" t="n">
        <v>152.24</v>
      </c>
      <c r="T12" t="n">
        <v>32114.31</v>
      </c>
      <c r="U12" t="n">
        <v>0.67</v>
      </c>
      <c r="V12" t="n">
        <v>0.84</v>
      </c>
      <c r="W12" t="n">
        <v>19.05</v>
      </c>
      <c r="X12" t="n">
        <v>1.88</v>
      </c>
      <c r="Y12" t="n">
        <v>2</v>
      </c>
      <c r="Z12" t="n">
        <v>10</v>
      </c>
      <c r="AA12" t="n">
        <v>462.556247625892</v>
      </c>
      <c r="AB12" t="n">
        <v>632.8898645431701</v>
      </c>
      <c r="AC12" t="n">
        <v>572.487744137673</v>
      </c>
      <c r="AD12" t="n">
        <v>462556.2476258919</v>
      </c>
      <c r="AE12" t="n">
        <v>632889.8645431701</v>
      </c>
      <c r="AF12" t="n">
        <v>2.873810517823963e-06</v>
      </c>
      <c r="AG12" t="n">
        <v>8</v>
      </c>
      <c r="AH12" t="n">
        <v>572487.7441376729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1.9671</v>
      </c>
      <c r="E13" t="n">
        <v>50.84</v>
      </c>
      <c r="F13" t="n">
        <v>46.95</v>
      </c>
      <c r="G13" t="n">
        <v>74.14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611.17</v>
      </c>
      <c r="Q13" t="n">
        <v>1189.1</v>
      </c>
      <c r="R13" t="n">
        <v>222.77</v>
      </c>
      <c r="S13" t="n">
        <v>152.24</v>
      </c>
      <c r="T13" t="n">
        <v>29124.57</v>
      </c>
      <c r="U13" t="n">
        <v>0.68</v>
      </c>
      <c r="V13" t="n">
        <v>0.85</v>
      </c>
      <c r="W13" t="n">
        <v>19.03</v>
      </c>
      <c r="X13" t="n">
        <v>1.7</v>
      </c>
      <c r="Y13" t="n">
        <v>2</v>
      </c>
      <c r="Z13" t="n">
        <v>10</v>
      </c>
      <c r="AA13" t="n">
        <v>457.0444402841083</v>
      </c>
      <c r="AB13" t="n">
        <v>625.3483665743634</v>
      </c>
      <c r="AC13" t="n">
        <v>565.6659961504503</v>
      </c>
      <c r="AD13" t="n">
        <v>457044.4402841083</v>
      </c>
      <c r="AE13" t="n">
        <v>625348.3665743633</v>
      </c>
      <c r="AF13" t="n">
        <v>2.892632998829002e-06</v>
      </c>
      <c r="AG13" t="n">
        <v>8</v>
      </c>
      <c r="AH13" t="n">
        <v>565665.9961504503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1.9765</v>
      </c>
      <c r="E14" t="n">
        <v>50.59</v>
      </c>
      <c r="F14" t="n">
        <v>46.82</v>
      </c>
      <c r="G14" t="n">
        <v>80.27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606.37</v>
      </c>
      <c r="Q14" t="n">
        <v>1189.07</v>
      </c>
      <c r="R14" t="n">
        <v>218.14</v>
      </c>
      <c r="S14" t="n">
        <v>152.24</v>
      </c>
      <c r="T14" t="n">
        <v>26823.04</v>
      </c>
      <c r="U14" t="n">
        <v>0.7</v>
      </c>
      <c r="V14" t="n">
        <v>0.85</v>
      </c>
      <c r="W14" t="n">
        <v>19.04</v>
      </c>
      <c r="X14" t="n">
        <v>1.57</v>
      </c>
      <c r="Y14" t="n">
        <v>2</v>
      </c>
      <c r="Z14" t="n">
        <v>10</v>
      </c>
      <c r="AA14" t="n">
        <v>452.8795480784012</v>
      </c>
      <c r="AB14" t="n">
        <v>619.6497773164388</v>
      </c>
      <c r="AC14" t="n">
        <v>560.5112722532816</v>
      </c>
      <c r="AD14" t="n">
        <v>452879.5480784012</v>
      </c>
      <c r="AE14" t="n">
        <v>619649.7773164387</v>
      </c>
      <c r="AF14" t="n">
        <v>2.906455758317077e-06</v>
      </c>
      <c r="AG14" t="n">
        <v>8</v>
      </c>
      <c r="AH14" t="n">
        <v>560511.2722532817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1.9871</v>
      </c>
      <c r="E15" t="n">
        <v>50.32</v>
      </c>
      <c r="F15" t="n">
        <v>46.66</v>
      </c>
      <c r="G15" t="n">
        <v>87.5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30</v>
      </c>
      <c r="N15" t="n">
        <v>43.4</v>
      </c>
      <c r="O15" t="n">
        <v>25621.03</v>
      </c>
      <c r="P15" t="n">
        <v>601.1</v>
      </c>
      <c r="Q15" t="n">
        <v>1189.19</v>
      </c>
      <c r="R15" t="n">
        <v>212.87</v>
      </c>
      <c r="S15" t="n">
        <v>152.24</v>
      </c>
      <c r="T15" t="n">
        <v>24201.78</v>
      </c>
      <c r="U15" t="n">
        <v>0.72</v>
      </c>
      <c r="V15" t="n">
        <v>0.85</v>
      </c>
      <c r="W15" t="n">
        <v>19.03</v>
      </c>
      <c r="X15" t="n">
        <v>1.41</v>
      </c>
      <c r="Y15" t="n">
        <v>2</v>
      </c>
      <c r="Z15" t="n">
        <v>10</v>
      </c>
      <c r="AA15" t="n">
        <v>437.8414727135516</v>
      </c>
      <c r="AB15" t="n">
        <v>599.0740191691892</v>
      </c>
      <c r="AC15" t="n">
        <v>541.8992355853477</v>
      </c>
      <c r="AD15" t="n">
        <v>437841.4727135516</v>
      </c>
      <c r="AE15" t="n">
        <v>599074.0191691893</v>
      </c>
      <c r="AF15" t="n">
        <v>2.922043125399375e-06</v>
      </c>
      <c r="AG15" t="n">
        <v>7</v>
      </c>
      <c r="AH15" t="n">
        <v>541899.2355853477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1.9936</v>
      </c>
      <c r="E16" t="n">
        <v>50.16</v>
      </c>
      <c r="F16" t="n">
        <v>46.58</v>
      </c>
      <c r="G16" t="n">
        <v>93.15000000000001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595.6799999999999</v>
      </c>
      <c r="Q16" t="n">
        <v>1189.01</v>
      </c>
      <c r="R16" t="n">
        <v>209.84</v>
      </c>
      <c r="S16" t="n">
        <v>152.24</v>
      </c>
      <c r="T16" t="n">
        <v>22697.08</v>
      </c>
      <c r="U16" t="n">
        <v>0.73</v>
      </c>
      <c r="V16" t="n">
        <v>0.85</v>
      </c>
      <c r="W16" t="n">
        <v>19.02</v>
      </c>
      <c r="X16" t="n">
        <v>1.32</v>
      </c>
      <c r="Y16" t="n">
        <v>2</v>
      </c>
      <c r="Z16" t="n">
        <v>10</v>
      </c>
      <c r="AA16" t="n">
        <v>434.1184097485425</v>
      </c>
      <c r="AB16" t="n">
        <v>593.9799601705178</v>
      </c>
      <c r="AC16" t="n">
        <v>537.2913464279527</v>
      </c>
      <c r="AD16" t="n">
        <v>434118.4097485425</v>
      </c>
      <c r="AE16" t="n">
        <v>593979.9601705178</v>
      </c>
      <c r="AF16" t="n">
        <v>2.931601416534746e-06</v>
      </c>
      <c r="AG16" t="n">
        <v>7</v>
      </c>
      <c r="AH16" t="n">
        <v>537291.3464279528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2.0003</v>
      </c>
      <c r="E17" t="n">
        <v>49.99</v>
      </c>
      <c r="F17" t="n">
        <v>46.48</v>
      </c>
      <c r="G17" t="n">
        <v>99.61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591</v>
      </c>
      <c r="Q17" t="n">
        <v>1188.97</v>
      </c>
      <c r="R17" t="n">
        <v>206.73</v>
      </c>
      <c r="S17" t="n">
        <v>152.24</v>
      </c>
      <c r="T17" t="n">
        <v>21155.08</v>
      </c>
      <c r="U17" t="n">
        <v>0.74</v>
      </c>
      <c r="V17" t="n">
        <v>0.86</v>
      </c>
      <c r="W17" t="n">
        <v>19.02</v>
      </c>
      <c r="X17" t="n">
        <v>1.23</v>
      </c>
      <c r="Y17" t="n">
        <v>2</v>
      </c>
      <c r="Z17" t="n">
        <v>10</v>
      </c>
      <c r="AA17" t="n">
        <v>430.6634736162178</v>
      </c>
      <c r="AB17" t="n">
        <v>589.2527641332464</v>
      </c>
      <c r="AC17" t="n">
        <v>533.0153073458172</v>
      </c>
      <c r="AD17" t="n">
        <v>430663.4736162178</v>
      </c>
      <c r="AE17" t="n">
        <v>589252.7641332464</v>
      </c>
      <c r="AF17" t="n">
        <v>2.941453808935821e-06</v>
      </c>
      <c r="AG17" t="n">
        <v>7</v>
      </c>
      <c r="AH17" t="n">
        <v>533015.3073458172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2.0066</v>
      </c>
      <c r="E18" t="n">
        <v>49.84</v>
      </c>
      <c r="F18" t="n">
        <v>46.4</v>
      </c>
      <c r="G18" t="n">
        <v>107.08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586.74</v>
      </c>
      <c r="Q18" t="n">
        <v>1188.98</v>
      </c>
      <c r="R18" t="n">
        <v>204</v>
      </c>
      <c r="S18" t="n">
        <v>152.24</v>
      </c>
      <c r="T18" t="n">
        <v>19795.89</v>
      </c>
      <c r="U18" t="n">
        <v>0.75</v>
      </c>
      <c r="V18" t="n">
        <v>0.86</v>
      </c>
      <c r="W18" t="n">
        <v>19.02</v>
      </c>
      <c r="X18" t="n">
        <v>1.15</v>
      </c>
      <c r="Y18" t="n">
        <v>2</v>
      </c>
      <c r="Z18" t="n">
        <v>10</v>
      </c>
      <c r="AA18" t="n">
        <v>427.526642561719</v>
      </c>
      <c r="AB18" t="n">
        <v>584.9608134972619</v>
      </c>
      <c r="AC18" t="n">
        <v>529.1329744547406</v>
      </c>
      <c r="AD18" t="n">
        <v>427526.642561719</v>
      </c>
      <c r="AE18" t="n">
        <v>584960.813497262</v>
      </c>
      <c r="AF18" t="n">
        <v>2.950717998805488e-06</v>
      </c>
      <c r="AG18" t="n">
        <v>7</v>
      </c>
      <c r="AH18" t="n">
        <v>529132.9744547406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2.0101</v>
      </c>
      <c r="E19" t="n">
        <v>49.75</v>
      </c>
      <c r="F19" t="n">
        <v>46.35</v>
      </c>
      <c r="G19" t="n">
        <v>111.24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581.5599999999999</v>
      </c>
      <c r="Q19" t="n">
        <v>1189.01</v>
      </c>
      <c r="R19" t="n">
        <v>202.32</v>
      </c>
      <c r="S19" t="n">
        <v>152.24</v>
      </c>
      <c r="T19" t="n">
        <v>18964.89</v>
      </c>
      <c r="U19" t="n">
        <v>0.75</v>
      </c>
      <c r="V19" t="n">
        <v>0.86</v>
      </c>
      <c r="W19" t="n">
        <v>19.01</v>
      </c>
      <c r="X19" t="n">
        <v>1.1</v>
      </c>
      <c r="Y19" t="n">
        <v>2</v>
      </c>
      <c r="Z19" t="n">
        <v>10</v>
      </c>
      <c r="AA19" t="n">
        <v>424.5620319092488</v>
      </c>
      <c r="AB19" t="n">
        <v>580.9045024131609</v>
      </c>
      <c r="AC19" t="n">
        <v>525.4637920074377</v>
      </c>
      <c r="AD19" t="n">
        <v>424562.0319092488</v>
      </c>
      <c r="AE19" t="n">
        <v>580904.5024131609</v>
      </c>
      <c r="AF19" t="n">
        <v>2.955864770955303e-06</v>
      </c>
      <c r="AG19" t="n">
        <v>7</v>
      </c>
      <c r="AH19" t="n">
        <v>525463.7920074378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2.0174</v>
      </c>
      <c r="E20" t="n">
        <v>49.57</v>
      </c>
      <c r="F20" t="n">
        <v>46.24</v>
      </c>
      <c r="G20" t="n">
        <v>120.64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578.01</v>
      </c>
      <c r="Q20" t="n">
        <v>1188.96</v>
      </c>
      <c r="R20" t="n">
        <v>198.79</v>
      </c>
      <c r="S20" t="n">
        <v>152.24</v>
      </c>
      <c r="T20" t="n">
        <v>17210.16</v>
      </c>
      <c r="U20" t="n">
        <v>0.77</v>
      </c>
      <c r="V20" t="n">
        <v>0.86</v>
      </c>
      <c r="W20" t="n">
        <v>19.01</v>
      </c>
      <c r="X20" t="n">
        <v>0.99</v>
      </c>
      <c r="Y20" t="n">
        <v>2</v>
      </c>
      <c r="Z20" t="n">
        <v>10</v>
      </c>
      <c r="AA20" t="n">
        <v>421.5305759611186</v>
      </c>
      <c r="AB20" t="n">
        <v>576.7567306465315</v>
      </c>
      <c r="AC20" t="n">
        <v>521.7118777567813</v>
      </c>
      <c r="AD20" t="n">
        <v>421530.5759611186</v>
      </c>
      <c r="AE20" t="n">
        <v>576756.7306465316</v>
      </c>
      <c r="AF20" t="n">
        <v>2.966599467153489e-06</v>
      </c>
      <c r="AG20" t="n">
        <v>7</v>
      </c>
      <c r="AH20" t="n">
        <v>521711.8777567813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2.0205</v>
      </c>
      <c r="E21" t="n">
        <v>49.49</v>
      </c>
      <c r="F21" t="n">
        <v>46.21</v>
      </c>
      <c r="G21" t="n">
        <v>126.01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575.02</v>
      </c>
      <c r="Q21" t="n">
        <v>1188.95</v>
      </c>
      <c r="R21" t="n">
        <v>197.5</v>
      </c>
      <c r="S21" t="n">
        <v>152.24</v>
      </c>
      <c r="T21" t="n">
        <v>16566.55</v>
      </c>
      <c r="U21" t="n">
        <v>0.77</v>
      </c>
      <c r="V21" t="n">
        <v>0.86</v>
      </c>
      <c r="W21" t="n">
        <v>19.01</v>
      </c>
      <c r="X21" t="n">
        <v>0.95</v>
      </c>
      <c r="Y21" t="n">
        <v>2</v>
      </c>
      <c r="Z21" t="n">
        <v>10</v>
      </c>
      <c r="AA21" t="n">
        <v>419.6462539354405</v>
      </c>
      <c r="AB21" t="n">
        <v>574.1785181205781</v>
      </c>
      <c r="AC21" t="n">
        <v>519.3797262157608</v>
      </c>
      <c r="AD21" t="n">
        <v>419646.2539354406</v>
      </c>
      <c r="AE21" t="n">
        <v>574178.5181205781</v>
      </c>
      <c r="AF21" t="n">
        <v>2.971158036771897e-06</v>
      </c>
      <c r="AG21" t="n">
        <v>7</v>
      </c>
      <c r="AH21" t="n">
        <v>519379.7262157608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2.0231</v>
      </c>
      <c r="E22" t="n">
        <v>49.43</v>
      </c>
      <c r="F22" t="n">
        <v>46.18</v>
      </c>
      <c r="G22" t="n">
        <v>131.94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570.36</v>
      </c>
      <c r="Q22" t="n">
        <v>1189.05</v>
      </c>
      <c r="R22" t="n">
        <v>196.55</v>
      </c>
      <c r="S22" t="n">
        <v>152.24</v>
      </c>
      <c r="T22" t="n">
        <v>16099.4</v>
      </c>
      <c r="U22" t="n">
        <v>0.77</v>
      </c>
      <c r="V22" t="n">
        <v>0.86</v>
      </c>
      <c r="W22" t="n">
        <v>19.01</v>
      </c>
      <c r="X22" t="n">
        <v>0.93</v>
      </c>
      <c r="Y22" t="n">
        <v>2</v>
      </c>
      <c r="Z22" t="n">
        <v>10</v>
      </c>
      <c r="AA22" t="n">
        <v>417.1338177626257</v>
      </c>
      <c r="AB22" t="n">
        <v>570.7408921080715</v>
      </c>
      <c r="AC22" t="n">
        <v>516.2701824051494</v>
      </c>
      <c r="AD22" t="n">
        <v>417133.8177626256</v>
      </c>
      <c r="AE22" t="n">
        <v>570740.8921080715</v>
      </c>
      <c r="AF22" t="n">
        <v>2.974981353226045e-06</v>
      </c>
      <c r="AG22" t="n">
        <v>7</v>
      </c>
      <c r="AH22" t="n">
        <v>516270.1824051494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2.0272</v>
      </c>
      <c r="E23" t="n">
        <v>49.33</v>
      </c>
      <c r="F23" t="n">
        <v>46.12</v>
      </c>
      <c r="G23" t="n">
        <v>138.35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566.5599999999999</v>
      </c>
      <c r="Q23" t="n">
        <v>1188.97</v>
      </c>
      <c r="R23" t="n">
        <v>194.38</v>
      </c>
      <c r="S23" t="n">
        <v>152.24</v>
      </c>
      <c r="T23" t="n">
        <v>15016.38</v>
      </c>
      <c r="U23" t="n">
        <v>0.78</v>
      </c>
      <c r="V23" t="n">
        <v>0.86</v>
      </c>
      <c r="W23" t="n">
        <v>19.01</v>
      </c>
      <c r="X23" t="n">
        <v>0.86</v>
      </c>
      <c r="Y23" t="n">
        <v>2</v>
      </c>
      <c r="Z23" t="n">
        <v>10</v>
      </c>
      <c r="AA23" t="n">
        <v>414.682440527839</v>
      </c>
      <c r="AB23" t="n">
        <v>567.3868096283055</v>
      </c>
      <c r="AC23" t="n">
        <v>513.2362088497681</v>
      </c>
      <c r="AD23" t="n">
        <v>414682.4405278391</v>
      </c>
      <c r="AE23" t="n">
        <v>567386.8096283055</v>
      </c>
      <c r="AF23" t="n">
        <v>2.981010429172972e-06</v>
      </c>
      <c r="AG23" t="n">
        <v>7</v>
      </c>
      <c r="AH23" t="n">
        <v>513236.2088497682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2.0303</v>
      </c>
      <c r="E24" t="n">
        <v>49.25</v>
      </c>
      <c r="F24" t="n">
        <v>46.08</v>
      </c>
      <c r="G24" t="n">
        <v>145.51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562.46</v>
      </c>
      <c r="Q24" t="n">
        <v>1188.92</v>
      </c>
      <c r="R24" t="n">
        <v>193.15</v>
      </c>
      <c r="S24" t="n">
        <v>152.24</v>
      </c>
      <c r="T24" t="n">
        <v>14405.96</v>
      </c>
      <c r="U24" t="n">
        <v>0.79</v>
      </c>
      <c r="V24" t="n">
        <v>0.86</v>
      </c>
      <c r="W24" t="n">
        <v>19</v>
      </c>
      <c r="X24" t="n">
        <v>0.83</v>
      </c>
      <c r="Y24" t="n">
        <v>2</v>
      </c>
      <c r="Z24" t="n">
        <v>10</v>
      </c>
      <c r="AA24" t="n">
        <v>412.3206543004447</v>
      </c>
      <c r="AB24" t="n">
        <v>564.1553095173299</v>
      </c>
      <c r="AC24" t="n">
        <v>510.3131185739451</v>
      </c>
      <c r="AD24" t="n">
        <v>412320.6543004448</v>
      </c>
      <c r="AE24" t="n">
        <v>564155.3095173299</v>
      </c>
      <c r="AF24" t="n">
        <v>2.98556899879138e-06</v>
      </c>
      <c r="AG24" t="n">
        <v>7</v>
      </c>
      <c r="AH24" t="n">
        <v>510313.1185739451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2.0336</v>
      </c>
      <c r="E25" t="n">
        <v>49.18</v>
      </c>
      <c r="F25" t="n">
        <v>46.04</v>
      </c>
      <c r="G25" t="n">
        <v>153.45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557.86</v>
      </c>
      <c r="Q25" t="n">
        <v>1188.91</v>
      </c>
      <c r="R25" t="n">
        <v>191.73</v>
      </c>
      <c r="S25" t="n">
        <v>152.24</v>
      </c>
      <c r="T25" t="n">
        <v>13702.84</v>
      </c>
      <c r="U25" t="n">
        <v>0.79</v>
      </c>
      <c r="V25" t="n">
        <v>0.86</v>
      </c>
      <c r="W25" t="n">
        <v>19</v>
      </c>
      <c r="X25" t="n">
        <v>0.79</v>
      </c>
      <c r="Y25" t="n">
        <v>2</v>
      </c>
      <c r="Z25" t="n">
        <v>10</v>
      </c>
      <c r="AA25" t="n">
        <v>409.718987408926</v>
      </c>
      <c r="AB25" t="n">
        <v>560.5955940989114</v>
      </c>
      <c r="AC25" t="n">
        <v>507.0931373989685</v>
      </c>
      <c r="AD25" t="n">
        <v>409718.987408926</v>
      </c>
      <c r="AE25" t="n">
        <v>560595.5940989114</v>
      </c>
      <c r="AF25" t="n">
        <v>2.990421669675491e-06</v>
      </c>
      <c r="AG25" t="n">
        <v>7</v>
      </c>
      <c r="AH25" t="n">
        <v>507093.1373989685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2.0383</v>
      </c>
      <c r="E26" t="n">
        <v>49.06</v>
      </c>
      <c r="F26" t="n">
        <v>45.96</v>
      </c>
      <c r="G26" t="n">
        <v>162.21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552.38</v>
      </c>
      <c r="Q26" t="n">
        <v>1188.98</v>
      </c>
      <c r="R26" t="n">
        <v>189.06</v>
      </c>
      <c r="S26" t="n">
        <v>152.24</v>
      </c>
      <c r="T26" t="n">
        <v>12374.77</v>
      </c>
      <c r="U26" t="n">
        <v>0.8100000000000001</v>
      </c>
      <c r="V26" t="n">
        <v>0.87</v>
      </c>
      <c r="W26" t="n">
        <v>19</v>
      </c>
      <c r="X26" t="n">
        <v>0.71</v>
      </c>
      <c r="Y26" t="n">
        <v>2</v>
      </c>
      <c r="Z26" t="n">
        <v>10</v>
      </c>
      <c r="AA26" t="n">
        <v>406.4377199852623</v>
      </c>
      <c r="AB26" t="n">
        <v>556.1060192505524</v>
      </c>
      <c r="AC26" t="n">
        <v>503.032041272979</v>
      </c>
      <c r="AD26" t="n">
        <v>406437.7199852623</v>
      </c>
      <c r="AE26" t="n">
        <v>556106.0192505524</v>
      </c>
      <c r="AF26" t="n">
        <v>2.997333049419529e-06</v>
      </c>
      <c r="AG26" t="n">
        <v>7</v>
      </c>
      <c r="AH26" t="n">
        <v>503032.041272979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2.0416</v>
      </c>
      <c r="E27" t="n">
        <v>48.98</v>
      </c>
      <c r="F27" t="n">
        <v>45.92</v>
      </c>
      <c r="G27" t="n">
        <v>172.19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545.23</v>
      </c>
      <c r="Q27" t="n">
        <v>1188.94</v>
      </c>
      <c r="R27" t="n">
        <v>187.39</v>
      </c>
      <c r="S27" t="n">
        <v>152.24</v>
      </c>
      <c r="T27" t="n">
        <v>11544.13</v>
      </c>
      <c r="U27" t="n">
        <v>0.8100000000000001</v>
      </c>
      <c r="V27" t="n">
        <v>0.87</v>
      </c>
      <c r="W27" t="n">
        <v>19.01</v>
      </c>
      <c r="X27" t="n">
        <v>0.67</v>
      </c>
      <c r="Y27" t="n">
        <v>2</v>
      </c>
      <c r="Z27" t="n">
        <v>10</v>
      </c>
      <c r="AA27" t="n">
        <v>402.7682180247063</v>
      </c>
      <c r="AB27" t="n">
        <v>551.0852447811188</v>
      </c>
      <c r="AC27" t="n">
        <v>498.4904424722068</v>
      </c>
      <c r="AD27" t="n">
        <v>402768.2180247063</v>
      </c>
      <c r="AE27" t="n">
        <v>551085.2447811188</v>
      </c>
      <c r="AF27" t="n">
        <v>3.00218572030364e-06</v>
      </c>
      <c r="AG27" t="n">
        <v>7</v>
      </c>
      <c r="AH27" t="n">
        <v>498490.4424722068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2.0404</v>
      </c>
      <c r="E28" t="n">
        <v>49.01</v>
      </c>
      <c r="F28" t="n">
        <v>45.95</v>
      </c>
      <c r="G28" t="n">
        <v>172.3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546.99</v>
      </c>
      <c r="Q28" t="n">
        <v>1188.94</v>
      </c>
      <c r="R28" t="n">
        <v>188.81</v>
      </c>
      <c r="S28" t="n">
        <v>152.24</v>
      </c>
      <c r="T28" t="n">
        <v>12253.43</v>
      </c>
      <c r="U28" t="n">
        <v>0.8100000000000001</v>
      </c>
      <c r="V28" t="n">
        <v>0.87</v>
      </c>
      <c r="W28" t="n">
        <v>19</v>
      </c>
      <c r="X28" t="n">
        <v>0.6899999999999999</v>
      </c>
      <c r="Y28" t="n">
        <v>2</v>
      </c>
      <c r="Z28" t="n">
        <v>10</v>
      </c>
      <c r="AA28" t="n">
        <v>403.7750161565131</v>
      </c>
      <c r="AB28" t="n">
        <v>552.4627904018557</v>
      </c>
      <c r="AC28" t="n">
        <v>499.7365170722981</v>
      </c>
      <c r="AD28" t="n">
        <v>403775.0161565131</v>
      </c>
      <c r="AE28" t="n">
        <v>552462.7904018557</v>
      </c>
      <c r="AF28" t="n">
        <v>3.000421112709418e-06</v>
      </c>
      <c r="AG28" t="n">
        <v>7</v>
      </c>
      <c r="AH28" t="n">
        <v>499736.5170722981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2.045</v>
      </c>
      <c r="E29" t="n">
        <v>48.9</v>
      </c>
      <c r="F29" t="n">
        <v>45.87</v>
      </c>
      <c r="G29" t="n">
        <v>183.49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540.24</v>
      </c>
      <c r="Q29" t="n">
        <v>1189</v>
      </c>
      <c r="R29" t="n">
        <v>186.23</v>
      </c>
      <c r="S29" t="n">
        <v>152.24</v>
      </c>
      <c r="T29" t="n">
        <v>10965.47</v>
      </c>
      <c r="U29" t="n">
        <v>0.82</v>
      </c>
      <c r="V29" t="n">
        <v>0.87</v>
      </c>
      <c r="W29" t="n">
        <v>18.99</v>
      </c>
      <c r="X29" t="n">
        <v>0.62</v>
      </c>
      <c r="Y29" t="n">
        <v>2</v>
      </c>
      <c r="Z29" t="n">
        <v>10</v>
      </c>
      <c r="AA29" t="n">
        <v>399.9935289991259</v>
      </c>
      <c r="AB29" t="n">
        <v>547.2887928456793</v>
      </c>
      <c r="AC29" t="n">
        <v>495.0563185811318</v>
      </c>
      <c r="AD29" t="n">
        <v>399993.5289991259</v>
      </c>
      <c r="AE29" t="n">
        <v>547288.7928456792</v>
      </c>
      <c r="AF29" t="n">
        <v>3.007185441820604e-06</v>
      </c>
      <c r="AG29" t="n">
        <v>7</v>
      </c>
      <c r="AH29" t="n">
        <v>495056.3185811319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2.0441</v>
      </c>
      <c r="E30" t="n">
        <v>48.92</v>
      </c>
      <c r="F30" t="n">
        <v>45.89</v>
      </c>
      <c r="G30" t="n">
        <v>183.58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537.38</v>
      </c>
      <c r="Q30" t="n">
        <v>1188.91</v>
      </c>
      <c r="R30" t="n">
        <v>186.96</v>
      </c>
      <c r="S30" t="n">
        <v>152.24</v>
      </c>
      <c r="T30" t="n">
        <v>11334.81</v>
      </c>
      <c r="U30" t="n">
        <v>0.8100000000000001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398.9602988468156</v>
      </c>
      <c r="AB30" t="n">
        <v>545.8750817683909</v>
      </c>
      <c r="AC30" t="n">
        <v>493.7775301049041</v>
      </c>
      <c r="AD30" t="n">
        <v>398960.2988468156</v>
      </c>
      <c r="AE30" t="n">
        <v>545875.081768391</v>
      </c>
      <c r="AF30" t="n">
        <v>3.005861986124936e-06</v>
      </c>
      <c r="AG30" t="n">
        <v>7</v>
      </c>
      <c r="AH30" t="n">
        <v>493777.5301049041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2.0471</v>
      </c>
      <c r="E31" t="n">
        <v>48.85</v>
      </c>
      <c r="F31" t="n">
        <v>45.86</v>
      </c>
      <c r="G31" t="n">
        <v>196.54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6</v>
      </c>
      <c r="N31" t="n">
        <v>53.75</v>
      </c>
      <c r="O31" t="n">
        <v>28870.05</v>
      </c>
      <c r="P31" t="n">
        <v>534.6799999999999</v>
      </c>
      <c r="Q31" t="n">
        <v>1188.88</v>
      </c>
      <c r="R31" t="n">
        <v>185.37</v>
      </c>
      <c r="S31" t="n">
        <v>152.24</v>
      </c>
      <c r="T31" t="n">
        <v>10541.64</v>
      </c>
      <c r="U31" t="n">
        <v>0.82</v>
      </c>
      <c r="V31" t="n">
        <v>0.87</v>
      </c>
      <c r="W31" t="n">
        <v>19.01</v>
      </c>
      <c r="X31" t="n">
        <v>0.61</v>
      </c>
      <c r="Y31" t="n">
        <v>2</v>
      </c>
      <c r="Z31" t="n">
        <v>10</v>
      </c>
      <c r="AA31" t="n">
        <v>397.2738429241271</v>
      </c>
      <c r="AB31" t="n">
        <v>543.5675983737842</v>
      </c>
      <c r="AC31" t="n">
        <v>491.6902696869053</v>
      </c>
      <c r="AD31" t="n">
        <v>397273.8429241271</v>
      </c>
      <c r="AE31" t="n">
        <v>543567.5983737842</v>
      </c>
      <c r="AF31" t="n">
        <v>3.010273505110493e-06</v>
      </c>
      <c r="AG31" t="n">
        <v>7</v>
      </c>
      <c r="AH31" t="n">
        <v>491690.2696869053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2.0479</v>
      </c>
      <c r="E32" t="n">
        <v>48.83</v>
      </c>
      <c r="F32" t="n">
        <v>45.84</v>
      </c>
      <c r="G32" t="n">
        <v>196.46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537.05</v>
      </c>
      <c r="Q32" t="n">
        <v>1188.96</v>
      </c>
      <c r="R32" t="n">
        <v>184.73</v>
      </c>
      <c r="S32" t="n">
        <v>152.24</v>
      </c>
      <c r="T32" t="n">
        <v>10223.34</v>
      </c>
      <c r="U32" t="n">
        <v>0.82</v>
      </c>
      <c r="V32" t="n">
        <v>0.87</v>
      </c>
      <c r="W32" t="n">
        <v>19.01</v>
      </c>
      <c r="X32" t="n">
        <v>0.59</v>
      </c>
      <c r="Y32" t="n">
        <v>2</v>
      </c>
      <c r="Z32" t="n">
        <v>10</v>
      </c>
      <c r="AA32" t="n">
        <v>398.1137810419791</v>
      </c>
      <c r="AB32" t="n">
        <v>544.7168387620837</v>
      </c>
      <c r="AC32" t="n">
        <v>492.7298281855145</v>
      </c>
      <c r="AD32" t="n">
        <v>398113.781041979</v>
      </c>
      <c r="AE32" t="n">
        <v>544716.8387620838</v>
      </c>
      <c r="AF32" t="n">
        <v>3.011449910173307e-06</v>
      </c>
      <c r="AG32" t="n">
        <v>7</v>
      </c>
      <c r="AH32" t="n">
        <v>492729.8281855145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2.0469</v>
      </c>
      <c r="E33" t="n">
        <v>48.85</v>
      </c>
      <c r="F33" t="n">
        <v>45.86</v>
      </c>
      <c r="G33" t="n">
        <v>196.56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538.92</v>
      </c>
      <c r="Q33" t="n">
        <v>1188.96</v>
      </c>
      <c r="R33" t="n">
        <v>185.16</v>
      </c>
      <c r="S33" t="n">
        <v>152.24</v>
      </c>
      <c r="T33" t="n">
        <v>10438.88</v>
      </c>
      <c r="U33" t="n">
        <v>0.82</v>
      </c>
      <c r="V33" t="n">
        <v>0.87</v>
      </c>
      <c r="W33" t="n">
        <v>19.02</v>
      </c>
      <c r="X33" t="n">
        <v>0.61</v>
      </c>
      <c r="Y33" t="n">
        <v>2</v>
      </c>
      <c r="Z33" t="n">
        <v>10</v>
      </c>
      <c r="AA33" t="n">
        <v>399.1090060462196</v>
      </c>
      <c r="AB33" t="n">
        <v>546.0785495191141</v>
      </c>
      <c r="AC33" t="n">
        <v>493.9615791790669</v>
      </c>
      <c r="AD33" t="n">
        <v>399109.0060462196</v>
      </c>
      <c r="AE33" t="n">
        <v>546078.5495191141</v>
      </c>
      <c r="AF33" t="n">
        <v>3.009979403844789e-06</v>
      </c>
      <c r="AG33" t="n">
        <v>7</v>
      </c>
      <c r="AH33" t="n">
        <v>493961.5791790669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2.0475</v>
      </c>
      <c r="E34" t="n">
        <v>48.84</v>
      </c>
      <c r="F34" t="n">
        <v>45.85</v>
      </c>
      <c r="G34" t="n">
        <v>196.51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542</v>
      </c>
      <c r="Q34" t="n">
        <v>1188.91</v>
      </c>
      <c r="R34" t="n">
        <v>184.97</v>
      </c>
      <c r="S34" t="n">
        <v>152.24</v>
      </c>
      <c r="T34" t="n">
        <v>10342.17</v>
      </c>
      <c r="U34" t="n">
        <v>0.82</v>
      </c>
      <c r="V34" t="n">
        <v>0.87</v>
      </c>
      <c r="W34" t="n">
        <v>19.01</v>
      </c>
      <c r="X34" t="n">
        <v>0.6</v>
      </c>
      <c r="Y34" t="n">
        <v>2</v>
      </c>
      <c r="Z34" t="n">
        <v>10</v>
      </c>
      <c r="AA34" t="n">
        <v>400.3028447141642</v>
      </c>
      <c r="AB34" t="n">
        <v>547.7120122530407</v>
      </c>
      <c r="AC34" t="n">
        <v>495.4391465222469</v>
      </c>
      <c r="AD34" t="n">
        <v>400302.8447141642</v>
      </c>
      <c r="AE34" t="n">
        <v>547712.0122530407</v>
      </c>
      <c r="AF34" t="n">
        <v>3.0108617076419e-06</v>
      </c>
      <c r="AG34" t="n">
        <v>7</v>
      </c>
      <c r="AH34" t="n">
        <v>495439.1465222469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1.1768</v>
      </c>
      <c r="E2" t="n">
        <v>84.98</v>
      </c>
      <c r="F2" t="n">
        <v>70.47</v>
      </c>
      <c r="G2" t="n">
        <v>8.130000000000001</v>
      </c>
      <c r="H2" t="n">
        <v>0.15</v>
      </c>
      <c r="I2" t="n">
        <v>520</v>
      </c>
      <c r="J2" t="n">
        <v>116.05</v>
      </c>
      <c r="K2" t="n">
        <v>43.4</v>
      </c>
      <c r="L2" t="n">
        <v>1</v>
      </c>
      <c r="M2" t="n">
        <v>518</v>
      </c>
      <c r="N2" t="n">
        <v>16.65</v>
      </c>
      <c r="O2" t="n">
        <v>14546.17</v>
      </c>
      <c r="P2" t="n">
        <v>711.52</v>
      </c>
      <c r="Q2" t="n">
        <v>1193.01</v>
      </c>
      <c r="R2" t="n">
        <v>1019.57</v>
      </c>
      <c r="S2" t="n">
        <v>152.24</v>
      </c>
      <c r="T2" t="n">
        <v>425114.75</v>
      </c>
      <c r="U2" t="n">
        <v>0.15</v>
      </c>
      <c r="V2" t="n">
        <v>0.57</v>
      </c>
      <c r="W2" t="n">
        <v>19.82</v>
      </c>
      <c r="X2" t="n">
        <v>25.15</v>
      </c>
      <c r="Y2" t="n">
        <v>2</v>
      </c>
      <c r="Z2" t="n">
        <v>10</v>
      </c>
      <c r="AA2" t="n">
        <v>848.8607507060943</v>
      </c>
      <c r="AB2" t="n">
        <v>1161.448728209376</v>
      </c>
      <c r="AC2" t="n">
        <v>1050.6016916926</v>
      </c>
      <c r="AD2" t="n">
        <v>848860.7507060943</v>
      </c>
      <c r="AE2" t="n">
        <v>1161448.728209376</v>
      </c>
      <c r="AF2" t="n">
        <v>1.872127470576729e-06</v>
      </c>
      <c r="AG2" t="n">
        <v>12</v>
      </c>
      <c r="AH2" t="n">
        <v>1050601.6916926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54.49</v>
      </c>
      <c r="G3" t="n">
        <v>16.51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196</v>
      </c>
      <c r="N3" t="n">
        <v>16.94</v>
      </c>
      <c r="O3" t="n">
        <v>14705.49</v>
      </c>
      <c r="P3" t="n">
        <v>545.14</v>
      </c>
      <c r="Q3" t="n">
        <v>1190.73</v>
      </c>
      <c r="R3" t="n">
        <v>477.5</v>
      </c>
      <c r="S3" t="n">
        <v>152.24</v>
      </c>
      <c r="T3" t="n">
        <v>155687.55</v>
      </c>
      <c r="U3" t="n">
        <v>0.32</v>
      </c>
      <c r="V3" t="n">
        <v>0.73</v>
      </c>
      <c r="W3" t="n">
        <v>19.29</v>
      </c>
      <c r="X3" t="n">
        <v>9.210000000000001</v>
      </c>
      <c r="Y3" t="n">
        <v>2</v>
      </c>
      <c r="Z3" t="n">
        <v>10</v>
      </c>
      <c r="AA3" t="n">
        <v>493.8634765324709</v>
      </c>
      <c r="AB3" t="n">
        <v>675.7257963106121</v>
      </c>
      <c r="AC3" t="n">
        <v>611.235474697838</v>
      </c>
      <c r="AD3" t="n">
        <v>493863.4765324709</v>
      </c>
      <c r="AE3" t="n">
        <v>675725.796310612</v>
      </c>
      <c r="AF3" t="n">
        <v>2.594856489851888e-06</v>
      </c>
      <c r="AG3" t="n">
        <v>9</v>
      </c>
      <c r="AH3" t="n">
        <v>611235.474697838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1.7899</v>
      </c>
      <c r="E4" t="n">
        <v>55.87</v>
      </c>
      <c r="F4" t="n">
        <v>50.87</v>
      </c>
      <c r="G4" t="n">
        <v>25.02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120</v>
      </c>
      <c r="N4" t="n">
        <v>17.23</v>
      </c>
      <c r="O4" t="n">
        <v>14865.24</v>
      </c>
      <c r="P4" t="n">
        <v>502.46</v>
      </c>
      <c r="Q4" t="n">
        <v>1189.69</v>
      </c>
      <c r="R4" t="n">
        <v>355.42</v>
      </c>
      <c r="S4" t="n">
        <v>152.24</v>
      </c>
      <c r="T4" t="n">
        <v>95029.75</v>
      </c>
      <c r="U4" t="n">
        <v>0.43</v>
      </c>
      <c r="V4" t="n">
        <v>0.78</v>
      </c>
      <c r="W4" t="n">
        <v>19.16</v>
      </c>
      <c r="X4" t="n">
        <v>5.6</v>
      </c>
      <c r="Y4" t="n">
        <v>2</v>
      </c>
      <c r="Z4" t="n">
        <v>10</v>
      </c>
      <c r="AA4" t="n">
        <v>420.5511835306549</v>
      </c>
      <c r="AB4" t="n">
        <v>575.4166827154265</v>
      </c>
      <c r="AC4" t="n">
        <v>520.4997221194519</v>
      </c>
      <c r="AD4" t="n">
        <v>420551.1835306549</v>
      </c>
      <c r="AE4" t="n">
        <v>575416.6827154265</v>
      </c>
      <c r="AF4" t="n">
        <v>2.847485519701977e-06</v>
      </c>
      <c r="AG4" t="n">
        <v>8</v>
      </c>
      <c r="AH4" t="n">
        <v>520499.722119452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1.8739</v>
      </c>
      <c r="E5" t="n">
        <v>53.37</v>
      </c>
      <c r="F5" t="n">
        <v>49.2</v>
      </c>
      <c r="G5" t="n">
        <v>33.93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479.21</v>
      </c>
      <c r="Q5" t="n">
        <v>1189.44</v>
      </c>
      <c r="R5" t="n">
        <v>298.5</v>
      </c>
      <c r="S5" t="n">
        <v>152.24</v>
      </c>
      <c r="T5" t="n">
        <v>66742.12</v>
      </c>
      <c r="U5" t="n">
        <v>0.51</v>
      </c>
      <c r="V5" t="n">
        <v>0.8100000000000001</v>
      </c>
      <c r="W5" t="n">
        <v>19.12</v>
      </c>
      <c r="X5" t="n">
        <v>3.94</v>
      </c>
      <c r="Y5" t="n">
        <v>2</v>
      </c>
      <c r="Z5" t="n">
        <v>10</v>
      </c>
      <c r="AA5" t="n">
        <v>391.3926233171299</v>
      </c>
      <c r="AB5" t="n">
        <v>535.5206542463935</v>
      </c>
      <c r="AC5" t="n">
        <v>484.4113146130757</v>
      </c>
      <c r="AD5" t="n">
        <v>391392.6233171299</v>
      </c>
      <c r="AE5" t="n">
        <v>535520.6542463935</v>
      </c>
      <c r="AF5" t="n">
        <v>2.98111800400555e-06</v>
      </c>
      <c r="AG5" t="n">
        <v>8</v>
      </c>
      <c r="AH5" t="n">
        <v>484411.3146130757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1.9215</v>
      </c>
      <c r="E6" t="n">
        <v>52.04</v>
      </c>
      <c r="F6" t="n">
        <v>48.34</v>
      </c>
      <c r="G6" t="n">
        <v>42.65</v>
      </c>
      <c r="H6" t="n">
        <v>0.73</v>
      </c>
      <c r="I6" t="n">
        <v>68</v>
      </c>
      <c r="J6" t="n">
        <v>121.23</v>
      </c>
      <c r="K6" t="n">
        <v>43.4</v>
      </c>
      <c r="L6" t="n">
        <v>5</v>
      </c>
      <c r="M6" t="n">
        <v>66</v>
      </c>
      <c r="N6" t="n">
        <v>17.83</v>
      </c>
      <c r="O6" t="n">
        <v>15186.08</v>
      </c>
      <c r="P6" t="n">
        <v>463.83</v>
      </c>
      <c r="Q6" t="n">
        <v>1189.44</v>
      </c>
      <c r="R6" t="n">
        <v>269.47</v>
      </c>
      <c r="S6" t="n">
        <v>152.24</v>
      </c>
      <c r="T6" t="n">
        <v>52323.99</v>
      </c>
      <c r="U6" t="n">
        <v>0.5600000000000001</v>
      </c>
      <c r="V6" t="n">
        <v>0.82</v>
      </c>
      <c r="W6" t="n">
        <v>19.08</v>
      </c>
      <c r="X6" t="n">
        <v>3.08</v>
      </c>
      <c r="Y6" t="n">
        <v>2</v>
      </c>
      <c r="Z6" t="n">
        <v>10</v>
      </c>
      <c r="AA6" t="n">
        <v>375.1554336604747</v>
      </c>
      <c r="AB6" t="n">
        <v>513.3042150239066</v>
      </c>
      <c r="AC6" t="n">
        <v>464.3151811690146</v>
      </c>
      <c r="AD6" t="n">
        <v>375155.4336604747</v>
      </c>
      <c r="AE6" t="n">
        <v>513304.2150239067</v>
      </c>
      <c r="AF6" t="n">
        <v>3.056843078444242e-06</v>
      </c>
      <c r="AG6" t="n">
        <v>8</v>
      </c>
      <c r="AH6" t="n">
        <v>464315.1811690147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1.9562</v>
      </c>
      <c r="E7" t="n">
        <v>51.12</v>
      </c>
      <c r="F7" t="n">
        <v>47.72</v>
      </c>
      <c r="G7" t="n">
        <v>52.06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53</v>
      </c>
      <c r="N7" t="n">
        <v>18.14</v>
      </c>
      <c r="O7" t="n">
        <v>15347.16</v>
      </c>
      <c r="P7" t="n">
        <v>450.83</v>
      </c>
      <c r="Q7" t="n">
        <v>1189.25</v>
      </c>
      <c r="R7" t="n">
        <v>248.7</v>
      </c>
      <c r="S7" t="n">
        <v>152.24</v>
      </c>
      <c r="T7" t="n">
        <v>42002.3</v>
      </c>
      <c r="U7" t="n">
        <v>0.61</v>
      </c>
      <c r="V7" t="n">
        <v>0.83</v>
      </c>
      <c r="W7" t="n">
        <v>19.06</v>
      </c>
      <c r="X7" t="n">
        <v>2.47</v>
      </c>
      <c r="Y7" t="n">
        <v>2</v>
      </c>
      <c r="Z7" t="n">
        <v>10</v>
      </c>
      <c r="AA7" t="n">
        <v>363.0328629035995</v>
      </c>
      <c r="AB7" t="n">
        <v>496.717578904273</v>
      </c>
      <c r="AC7" t="n">
        <v>449.3115503211489</v>
      </c>
      <c r="AD7" t="n">
        <v>363032.8629035995</v>
      </c>
      <c r="AE7" t="n">
        <v>496717.578904273</v>
      </c>
      <c r="AF7" t="n">
        <v>3.112046021364885e-06</v>
      </c>
      <c r="AG7" t="n">
        <v>8</v>
      </c>
      <c r="AH7" t="n">
        <v>449311.5503211489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1.9801</v>
      </c>
      <c r="E8" t="n">
        <v>50.5</v>
      </c>
      <c r="F8" t="n">
        <v>47.32</v>
      </c>
      <c r="G8" t="n">
        <v>61.72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44</v>
      </c>
      <c r="N8" t="n">
        <v>18.45</v>
      </c>
      <c r="O8" t="n">
        <v>15508.69</v>
      </c>
      <c r="P8" t="n">
        <v>439.54</v>
      </c>
      <c r="Q8" t="n">
        <v>1189.18</v>
      </c>
      <c r="R8" t="n">
        <v>234.87</v>
      </c>
      <c r="S8" t="n">
        <v>152.24</v>
      </c>
      <c r="T8" t="n">
        <v>35134.18</v>
      </c>
      <c r="U8" t="n">
        <v>0.65</v>
      </c>
      <c r="V8" t="n">
        <v>0.84</v>
      </c>
      <c r="W8" t="n">
        <v>19.05</v>
      </c>
      <c r="X8" t="n">
        <v>2.06</v>
      </c>
      <c r="Y8" t="n">
        <v>2</v>
      </c>
      <c r="Z8" t="n">
        <v>10</v>
      </c>
      <c r="AA8" t="n">
        <v>353.9497989269245</v>
      </c>
      <c r="AB8" t="n">
        <v>484.2897300548848</v>
      </c>
      <c r="AC8" t="n">
        <v>438.0697979233508</v>
      </c>
      <c r="AD8" t="n">
        <v>353949.7989269245</v>
      </c>
      <c r="AE8" t="n">
        <v>484289.7300548848</v>
      </c>
      <c r="AF8" t="n">
        <v>3.150067644875068e-06</v>
      </c>
      <c r="AG8" t="n">
        <v>8</v>
      </c>
      <c r="AH8" t="n">
        <v>438069.7979233508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1.9963</v>
      </c>
      <c r="E9" t="n">
        <v>50.09</v>
      </c>
      <c r="F9" t="n">
        <v>47.05</v>
      </c>
      <c r="G9" t="n">
        <v>70.58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430.37</v>
      </c>
      <c r="Q9" t="n">
        <v>1189.11</v>
      </c>
      <c r="R9" t="n">
        <v>226.05</v>
      </c>
      <c r="S9" t="n">
        <v>152.24</v>
      </c>
      <c r="T9" t="n">
        <v>30753.89</v>
      </c>
      <c r="U9" t="n">
        <v>0.67</v>
      </c>
      <c r="V9" t="n">
        <v>0.85</v>
      </c>
      <c r="W9" t="n">
        <v>19.04</v>
      </c>
      <c r="X9" t="n">
        <v>1.8</v>
      </c>
      <c r="Y9" t="n">
        <v>2</v>
      </c>
      <c r="Z9" t="n">
        <v>10</v>
      </c>
      <c r="AA9" t="n">
        <v>337.5635553995199</v>
      </c>
      <c r="AB9" t="n">
        <v>461.8693487506459</v>
      </c>
      <c r="AC9" t="n">
        <v>417.7891863435858</v>
      </c>
      <c r="AD9" t="n">
        <v>337563.5553995199</v>
      </c>
      <c r="AE9" t="n">
        <v>461869.3487506459</v>
      </c>
      <c r="AF9" t="n">
        <v>3.175839623990757e-06</v>
      </c>
      <c r="AG9" t="n">
        <v>7</v>
      </c>
      <c r="AH9" t="n">
        <v>417789.1863435858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2.0105</v>
      </c>
      <c r="E10" t="n">
        <v>49.74</v>
      </c>
      <c r="F10" t="n">
        <v>46.82</v>
      </c>
      <c r="G10" t="n">
        <v>80.26000000000001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420.79</v>
      </c>
      <c r="Q10" t="n">
        <v>1188.98</v>
      </c>
      <c r="R10" t="n">
        <v>218.27</v>
      </c>
      <c r="S10" t="n">
        <v>152.24</v>
      </c>
      <c r="T10" t="n">
        <v>26890.04</v>
      </c>
      <c r="U10" t="n">
        <v>0.7</v>
      </c>
      <c r="V10" t="n">
        <v>0.85</v>
      </c>
      <c r="W10" t="n">
        <v>19.03</v>
      </c>
      <c r="X10" t="n">
        <v>1.57</v>
      </c>
      <c r="Y10" t="n">
        <v>2</v>
      </c>
      <c r="Z10" t="n">
        <v>10</v>
      </c>
      <c r="AA10" t="n">
        <v>331.1290898177079</v>
      </c>
      <c r="AB10" t="n">
        <v>453.0654290730236</v>
      </c>
      <c r="AC10" t="n">
        <v>409.8255004036169</v>
      </c>
      <c r="AD10" t="n">
        <v>331129.0898177079</v>
      </c>
      <c r="AE10" t="n">
        <v>453065.4290730236</v>
      </c>
      <c r="AF10" t="n">
        <v>3.198429877289695e-06</v>
      </c>
      <c r="AG10" t="n">
        <v>7</v>
      </c>
      <c r="AH10" t="n">
        <v>409825.5004036169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2.0219</v>
      </c>
      <c r="E11" t="n">
        <v>49.46</v>
      </c>
      <c r="F11" t="n">
        <v>46.63</v>
      </c>
      <c r="G11" t="n">
        <v>90.26000000000001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411.31</v>
      </c>
      <c r="Q11" t="n">
        <v>1189.04</v>
      </c>
      <c r="R11" t="n">
        <v>211.69</v>
      </c>
      <c r="S11" t="n">
        <v>152.24</v>
      </c>
      <c r="T11" t="n">
        <v>23616.61</v>
      </c>
      <c r="U11" t="n">
        <v>0.72</v>
      </c>
      <c r="V11" t="n">
        <v>0.85</v>
      </c>
      <c r="W11" t="n">
        <v>19.03</v>
      </c>
      <c r="X11" t="n">
        <v>1.38</v>
      </c>
      <c r="Y11" t="n">
        <v>2</v>
      </c>
      <c r="Z11" t="n">
        <v>10</v>
      </c>
      <c r="AA11" t="n">
        <v>325.249328410154</v>
      </c>
      <c r="AB11" t="n">
        <v>445.0204801184424</v>
      </c>
      <c r="AC11" t="n">
        <v>402.5483500861042</v>
      </c>
      <c r="AD11" t="n">
        <v>325249.328410154</v>
      </c>
      <c r="AE11" t="n">
        <v>445020.4801184424</v>
      </c>
      <c r="AF11" t="n">
        <v>3.21656571444518e-06</v>
      </c>
      <c r="AG11" t="n">
        <v>7</v>
      </c>
      <c r="AH11" t="n">
        <v>402548.3500861042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2.0343</v>
      </c>
      <c r="E12" t="n">
        <v>49.16</v>
      </c>
      <c r="F12" t="n">
        <v>46.43</v>
      </c>
      <c r="G12" t="n">
        <v>103.17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399.43</v>
      </c>
      <c r="Q12" t="n">
        <v>1189.13</v>
      </c>
      <c r="R12" t="n">
        <v>205.04</v>
      </c>
      <c r="S12" t="n">
        <v>152.24</v>
      </c>
      <c r="T12" t="n">
        <v>20311.55</v>
      </c>
      <c r="U12" t="n">
        <v>0.74</v>
      </c>
      <c r="V12" t="n">
        <v>0.86</v>
      </c>
      <c r="W12" t="n">
        <v>19.01</v>
      </c>
      <c r="X12" t="n">
        <v>1.17</v>
      </c>
      <c r="Y12" t="n">
        <v>2</v>
      </c>
      <c r="Z12" t="n">
        <v>10</v>
      </c>
      <c r="AA12" t="n">
        <v>318.2685107181948</v>
      </c>
      <c r="AB12" t="n">
        <v>435.4690173803629</v>
      </c>
      <c r="AC12" t="n">
        <v>393.9084655461848</v>
      </c>
      <c r="AD12" t="n">
        <v>318268.5107181948</v>
      </c>
      <c r="AE12" t="n">
        <v>435469.0173803628</v>
      </c>
      <c r="AF12" t="n">
        <v>3.236292414509041e-06</v>
      </c>
      <c r="AG12" t="n">
        <v>7</v>
      </c>
      <c r="AH12" t="n">
        <v>393908.4655461848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2.0395</v>
      </c>
      <c r="E13" t="n">
        <v>49.03</v>
      </c>
      <c r="F13" t="n">
        <v>46.35</v>
      </c>
      <c r="G13" t="n">
        <v>111.24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21</v>
      </c>
      <c r="N13" t="n">
        <v>20.05</v>
      </c>
      <c r="O13" t="n">
        <v>16323.22</v>
      </c>
      <c r="P13" t="n">
        <v>392.11</v>
      </c>
      <c r="Q13" t="n">
        <v>1189.21</v>
      </c>
      <c r="R13" t="n">
        <v>202.33</v>
      </c>
      <c r="S13" t="n">
        <v>152.24</v>
      </c>
      <c r="T13" t="n">
        <v>18969.56</v>
      </c>
      <c r="U13" t="n">
        <v>0.75</v>
      </c>
      <c r="V13" t="n">
        <v>0.86</v>
      </c>
      <c r="W13" t="n">
        <v>19.01</v>
      </c>
      <c r="X13" t="n">
        <v>1.1</v>
      </c>
      <c r="Y13" t="n">
        <v>2</v>
      </c>
      <c r="Z13" t="n">
        <v>10</v>
      </c>
      <c r="AA13" t="n">
        <v>314.374641238022</v>
      </c>
      <c r="AB13" t="n">
        <v>430.1412533721929</v>
      </c>
      <c r="AC13" t="n">
        <v>389.0891758573908</v>
      </c>
      <c r="AD13" t="n">
        <v>314374.641238022</v>
      </c>
      <c r="AE13" t="n">
        <v>430141.2533721928</v>
      </c>
      <c r="AF13" t="n">
        <v>3.244564901632595e-06</v>
      </c>
      <c r="AG13" t="n">
        <v>7</v>
      </c>
      <c r="AH13" t="n">
        <v>389089.1758573908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2.045</v>
      </c>
      <c r="E14" t="n">
        <v>48.9</v>
      </c>
      <c r="F14" t="n">
        <v>46.27</v>
      </c>
      <c r="G14" t="n">
        <v>120.7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386.6</v>
      </c>
      <c r="Q14" t="n">
        <v>1189.19</v>
      </c>
      <c r="R14" t="n">
        <v>198.78</v>
      </c>
      <c r="S14" t="n">
        <v>152.24</v>
      </c>
      <c r="T14" t="n">
        <v>17205.17</v>
      </c>
      <c r="U14" t="n">
        <v>0.77</v>
      </c>
      <c r="V14" t="n">
        <v>0.86</v>
      </c>
      <c r="W14" t="n">
        <v>19.03</v>
      </c>
      <c r="X14" t="n">
        <v>1.01</v>
      </c>
      <c r="Y14" t="n">
        <v>2</v>
      </c>
      <c r="Z14" t="n">
        <v>10</v>
      </c>
      <c r="AA14" t="n">
        <v>311.2358513788433</v>
      </c>
      <c r="AB14" t="n">
        <v>425.8466226132292</v>
      </c>
      <c r="AC14" t="n">
        <v>385.2044186305105</v>
      </c>
      <c r="AD14" t="n">
        <v>311235.8513788434</v>
      </c>
      <c r="AE14" t="n">
        <v>425846.6226132292</v>
      </c>
      <c r="AF14" t="n">
        <v>3.253314647628662e-06</v>
      </c>
      <c r="AG14" t="n">
        <v>7</v>
      </c>
      <c r="AH14" t="n">
        <v>385204.4186305105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2.0448</v>
      </c>
      <c r="E15" t="n">
        <v>48.9</v>
      </c>
      <c r="F15" t="n">
        <v>46.27</v>
      </c>
      <c r="G15" t="n">
        <v>120.71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389.62</v>
      </c>
      <c r="Q15" t="n">
        <v>1189.18</v>
      </c>
      <c r="R15" t="n">
        <v>198.64</v>
      </c>
      <c r="S15" t="n">
        <v>152.24</v>
      </c>
      <c r="T15" t="n">
        <v>17132.95</v>
      </c>
      <c r="U15" t="n">
        <v>0.77</v>
      </c>
      <c r="V15" t="n">
        <v>0.86</v>
      </c>
      <c r="W15" t="n">
        <v>19.04</v>
      </c>
      <c r="X15" t="n">
        <v>1.02</v>
      </c>
      <c r="Y15" t="n">
        <v>2</v>
      </c>
      <c r="Z15" t="n">
        <v>10</v>
      </c>
      <c r="AA15" t="n">
        <v>312.5454848268968</v>
      </c>
      <c r="AB15" t="n">
        <v>427.6385208738059</v>
      </c>
      <c r="AC15" t="n">
        <v>386.8253006360428</v>
      </c>
      <c r="AD15" t="n">
        <v>312545.4848268968</v>
      </c>
      <c r="AE15" t="n">
        <v>427638.5208738059</v>
      </c>
      <c r="AF15" t="n">
        <v>3.252996475046988e-06</v>
      </c>
      <c r="AG15" t="n">
        <v>7</v>
      </c>
      <c r="AH15" t="n">
        <v>386825.3006360428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1.3569</v>
      </c>
      <c r="E2" t="n">
        <v>73.7</v>
      </c>
      <c r="F2" t="n">
        <v>64.26000000000001</v>
      </c>
      <c r="G2" t="n">
        <v>9.710000000000001</v>
      </c>
      <c r="H2" t="n">
        <v>0.2</v>
      </c>
      <c r="I2" t="n">
        <v>397</v>
      </c>
      <c r="J2" t="n">
        <v>89.87</v>
      </c>
      <c r="K2" t="n">
        <v>37.55</v>
      </c>
      <c r="L2" t="n">
        <v>1</v>
      </c>
      <c r="M2" t="n">
        <v>395</v>
      </c>
      <c r="N2" t="n">
        <v>11.32</v>
      </c>
      <c r="O2" t="n">
        <v>11317.98</v>
      </c>
      <c r="P2" t="n">
        <v>544.99</v>
      </c>
      <c r="Q2" t="n">
        <v>1191.65</v>
      </c>
      <c r="R2" t="n">
        <v>808.3200000000001</v>
      </c>
      <c r="S2" t="n">
        <v>152.24</v>
      </c>
      <c r="T2" t="n">
        <v>320104.28</v>
      </c>
      <c r="U2" t="n">
        <v>0.19</v>
      </c>
      <c r="V2" t="n">
        <v>0.62</v>
      </c>
      <c r="W2" t="n">
        <v>19.63</v>
      </c>
      <c r="X2" t="n">
        <v>18.95</v>
      </c>
      <c r="Y2" t="n">
        <v>2</v>
      </c>
      <c r="Z2" t="n">
        <v>10</v>
      </c>
      <c r="AA2" t="n">
        <v>596.2038394643001</v>
      </c>
      <c r="AB2" t="n">
        <v>815.7523958121052</v>
      </c>
      <c r="AC2" t="n">
        <v>737.8981320714753</v>
      </c>
      <c r="AD2" t="n">
        <v>596203.8394643001</v>
      </c>
      <c r="AE2" t="n">
        <v>815752.3958121052</v>
      </c>
      <c r="AF2" t="n">
        <v>2.24858927697551e-06</v>
      </c>
      <c r="AG2" t="n">
        <v>11</v>
      </c>
      <c r="AH2" t="n">
        <v>737898.1320714753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1.7366</v>
      </c>
      <c r="E3" t="n">
        <v>57.58</v>
      </c>
      <c r="F3" t="n">
        <v>52.64</v>
      </c>
      <c r="G3" t="n">
        <v>19.86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438.31</v>
      </c>
      <c r="Q3" t="n">
        <v>1190.24</v>
      </c>
      <c r="R3" t="n">
        <v>413.85</v>
      </c>
      <c r="S3" t="n">
        <v>152.24</v>
      </c>
      <c r="T3" t="n">
        <v>124057.94</v>
      </c>
      <c r="U3" t="n">
        <v>0.37</v>
      </c>
      <c r="V3" t="n">
        <v>0.76</v>
      </c>
      <c r="W3" t="n">
        <v>19.26</v>
      </c>
      <c r="X3" t="n">
        <v>7.37</v>
      </c>
      <c r="Y3" t="n">
        <v>2</v>
      </c>
      <c r="Z3" t="n">
        <v>10</v>
      </c>
      <c r="AA3" t="n">
        <v>387.0150069887915</v>
      </c>
      <c r="AB3" t="n">
        <v>529.5310064591587</v>
      </c>
      <c r="AC3" t="n">
        <v>478.9933104041312</v>
      </c>
      <c r="AD3" t="n">
        <v>387015.0069887915</v>
      </c>
      <c r="AE3" t="n">
        <v>529531.0064591587</v>
      </c>
      <c r="AF3" t="n">
        <v>2.877809815311128e-06</v>
      </c>
      <c r="AG3" t="n">
        <v>8</v>
      </c>
      <c r="AH3" t="n">
        <v>478993.3104041312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1.869</v>
      </c>
      <c r="E4" t="n">
        <v>53.5</v>
      </c>
      <c r="F4" t="n">
        <v>49.71</v>
      </c>
      <c r="G4" t="n">
        <v>30.44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96</v>
      </c>
      <c r="N4" t="n">
        <v>11.77</v>
      </c>
      <c r="O4" t="n">
        <v>11620.34</v>
      </c>
      <c r="P4" t="n">
        <v>404.83</v>
      </c>
      <c r="Q4" t="n">
        <v>1189.61</v>
      </c>
      <c r="R4" t="n">
        <v>316.11</v>
      </c>
      <c r="S4" t="n">
        <v>152.24</v>
      </c>
      <c r="T4" t="n">
        <v>75493.62</v>
      </c>
      <c r="U4" t="n">
        <v>0.48</v>
      </c>
      <c r="V4" t="n">
        <v>0.8</v>
      </c>
      <c r="W4" t="n">
        <v>19.13</v>
      </c>
      <c r="X4" t="n">
        <v>4.45</v>
      </c>
      <c r="Y4" t="n">
        <v>2</v>
      </c>
      <c r="Z4" t="n">
        <v>10</v>
      </c>
      <c r="AA4" t="n">
        <v>344.685284593231</v>
      </c>
      <c r="AB4" t="n">
        <v>471.6136128219991</v>
      </c>
      <c r="AC4" t="n">
        <v>426.6034715281295</v>
      </c>
      <c r="AD4" t="n">
        <v>344685.284593231</v>
      </c>
      <c r="AE4" t="n">
        <v>471613.6128219991</v>
      </c>
      <c r="AF4" t="n">
        <v>3.097216713587757e-06</v>
      </c>
      <c r="AG4" t="n">
        <v>8</v>
      </c>
      <c r="AH4" t="n">
        <v>426603.4715281295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1.9337</v>
      </c>
      <c r="E5" t="n">
        <v>51.71</v>
      </c>
      <c r="F5" t="n">
        <v>48.45</v>
      </c>
      <c r="G5" t="n">
        <v>41.53</v>
      </c>
      <c r="H5" t="n">
        <v>0.75</v>
      </c>
      <c r="I5" t="n">
        <v>70</v>
      </c>
      <c r="J5" t="n">
        <v>93.55</v>
      </c>
      <c r="K5" t="n">
        <v>37.55</v>
      </c>
      <c r="L5" t="n">
        <v>4</v>
      </c>
      <c r="M5" t="n">
        <v>68</v>
      </c>
      <c r="N5" t="n">
        <v>12</v>
      </c>
      <c r="O5" t="n">
        <v>11772.07</v>
      </c>
      <c r="P5" t="n">
        <v>384.72</v>
      </c>
      <c r="Q5" t="n">
        <v>1189.39</v>
      </c>
      <c r="R5" t="n">
        <v>272.74</v>
      </c>
      <c r="S5" t="n">
        <v>152.24</v>
      </c>
      <c r="T5" t="n">
        <v>53947.64</v>
      </c>
      <c r="U5" t="n">
        <v>0.5600000000000001</v>
      </c>
      <c r="V5" t="n">
        <v>0.82</v>
      </c>
      <c r="W5" t="n">
        <v>19.1</v>
      </c>
      <c r="X5" t="n">
        <v>3.19</v>
      </c>
      <c r="Y5" t="n">
        <v>2</v>
      </c>
      <c r="Z5" t="n">
        <v>10</v>
      </c>
      <c r="AA5" t="n">
        <v>324.6871741134836</v>
      </c>
      <c r="AB5" t="n">
        <v>444.2513158092408</v>
      </c>
      <c r="AC5" t="n">
        <v>401.8525937390438</v>
      </c>
      <c r="AD5" t="n">
        <v>324687.1741134836</v>
      </c>
      <c r="AE5" t="n">
        <v>444251.3158092408</v>
      </c>
      <c r="AF5" t="n">
        <v>3.204434435026563e-06</v>
      </c>
      <c r="AG5" t="n">
        <v>8</v>
      </c>
      <c r="AH5" t="n">
        <v>401852.5937390438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1.9748</v>
      </c>
      <c r="E6" t="n">
        <v>50.64</v>
      </c>
      <c r="F6" t="n">
        <v>47.68</v>
      </c>
      <c r="G6" t="n">
        <v>52.98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368.87</v>
      </c>
      <c r="Q6" t="n">
        <v>1189.2</v>
      </c>
      <c r="R6" t="n">
        <v>247.18</v>
      </c>
      <c r="S6" t="n">
        <v>152.24</v>
      </c>
      <c r="T6" t="n">
        <v>41249.18</v>
      </c>
      <c r="U6" t="n">
        <v>0.62</v>
      </c>
      <c r="V6" t="n">
        <v>0.83</v>
      </c>
      <c r="W6" t="n">
        <v>19.06</v>
      </c>
      <c r="X6" t="n">
        <v>2.42</v>
      </c>
      <c r="Y6" t="n">
        <v>2</v>
      </c>
      <c r="Z6" t="n">
        <v>10</v>
      </c>
      <c r="AA6" t="n">
        <v>311.3544916653211</v>
      </c>
      <c r="AB6" t="n">
        <v>426.0089514872281</v>
      </c>
      <c r="AC6" t="n">
        <v>385.3512550646049</v>
      </c>
      <c r="AD6" t="n">
        <v>311354.4916653211</v>
      </c>
      <c r="AE6" t="n">
        <v>426008.9514872281</v>
      </c>
      <c r="AF6" t="n">
        <v>3.2725433739931e-06</v>
      </c>
      <c r="AG6" t="n">
        <v>8</v>
      </c>
      <c r="AH6" t="n">
        <v>385351.2550646049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1.9996</v>
      </c>
      <c r="E7" t="n">
        <v>50.01</v>
      </c>
      <c r="F7" t="n">
        <v>47.24</v>
      </c>
      <c r="G7" t="n">
        <v>64.42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354.92</v>
      </c>
      <c r="Q7" t="n">
        <v>1189.19</v>
      </c>
      <c r="R7" t="n">
        <v>232.06</v>
      </c>
      <c r="S7" t="n">
        <v>152.24</v>
      </c>
      <c r="T7" t="n">
        <v>33736.44</v>
      </c>
      <c r="U7" t="n">
        <v>0.66</v>
      </c>
      <c r="V7" t="n">
        <v>0.84</v>
      </c>
      <c r="W7" t="n">
        <v>19.05</v>
      </c>
      <c r="X7" t="n">
        <v>1.98</v>
      </c>
      <c r="Y7" t="n">
        <v>2</v>
      </c>
      <c r="Z7" t="n">
        <v>10</v>
      </c>
      <c r="AA7" t="n">
        <v>292.3648659570747</v>
      </c>
      <c r="AB7" t="n">
        <v>400.0265078300455</v>
      </c>
      <c r="AC7" t="n">
        <v>361.848539363475</v>
      </c>
      <c r="AD7" t="n">
        <v>292364.8659570747</v>
      </c>
      <c r="AE7" t="n">
        <v>400026.5078300455</v>
      </c>
      <c r="AF7" t="n">
        <v>3.313640738624975e-06</v>
      </c>
      <c r="AG7" t="n">
        <v>7</v>
      </c>
      <c r="AH7" t="n">
        <v>361848.5393634751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2.0211</v>
      </c>
      <c r="E8" t="n">
        <v>49.48</v>
      </c>
      <c r="F8" t="n">
        <v>46.86</v>
      </c>
      <c r="G8" t="n">
        <v>78.09999999999999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340.69</v>
      </c>
      <c r="Q8" t="n">
        <v>1189.06</v>
      </c>
      <c r="R8" t="n">
        <v>219.48</v>
      </c>
      <c r="S8" t="n">
        <v>152.24</v>
      </c>
      <c r="T8" t="n">
        <v>27486.7</v>
      </c>
      <c r="U8" t="n">
        <v>0.6899999999999999</v>
      </c>
      <c r="V8" t="n">
        <v>0.85</v>
      </c>
      <c r="W8" t="n">
        <v>19.03</v>
      </c>
      <c r="X8" t="n">
        <v>1.6</v>
      </c>
      <c r="Y8" t="n">
        <v>2</v>
      </c>
      <c r="Z8" t="n">
        <v>10</v>
      </c>
      <c r="AA8" t="n">
        <v>283.2701010999871</v>
      </c>
      <c r="AB8" t="n">
        <v>387.5826493198701</v>
      </c>
      <c r="AC8" t="n">
        <v>350.5923052444459</v>
      </c>
      <c r="AD8" t="n">
        <v>283270.101099987</v>
      </c>
      <c r="AE8" t="n">
        <v>387582.6493198702</v>
      </c>
      <c r="AF8" t="n">
        <v>3.349269502317933e-06</v>
      </c>
      <c r="AG8" t="n">
        <v>7</v>
      </c>
      <c r="AH8" t="n">
        <v>350592.3052444459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2.0314</v>
      </c>
      <c r="E9" t="n">
        <v>49.23</v>
      </c>
      <c r="F9" t="n">
        <v>46.68</v>
      </c>
      <c r="G9" t="n">
        <v>87.53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331.16</v>
      </c>
      <c r="Q9" t="n">
        <v>1189.36</v>
      </c>
      <c r="R9" t="n">
        <v>212.66</v>
      </c>
      <c r="S9" t="n">
        <v>152.24</v>
      </c>
      <c r="T9" t="n">
        <v>24096.99</v>
      </c>
      <c r="U9" t="n">
        <v>0.72</v>
      </c>
      <c r="V9" t="n">
        <v>0.85</v>
      </c>
      <c r="W9" t="n">
        <v>19.05</v>
      </c>
      <c r="X9" t="n">
        <v>1.43</v>
      </c>
      <c r="Y9" t="n">
        <v>2</v>
      </c>
      <c r="Z9" t="n">
        <v>10</v>
      </c>
      <c r="AA9" t="n">
        <v>277.8215117352545</v>
      </c>
      <c r="AB9" t="n">
        <v>380.1276489762452</v>
      </c>
      <c r="AC9" t="n">
        <v>343.8487996704577</v>
      </c>
      <c r="AD9" t="n">
        <v>277821.5117352545</v>
      </c>
      <c r="AE9" t="n">
        <v>380127.6489762451</v>
      </c>
      <c r="AF9" t="n">
        <v>3.366338165854559e-06</v>
      </c>
      <c r="AG9" t="n">
        <v>7</v>
      </c>
      <c r="AH9" t="n">
        <v>343848.7996704577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2.033</v>
      </c>
      <c r="E10" t="n">
        <v>49.19</v>
      </c>
      <c r="F10" t="n">
        <v>46.66</v>
      </c>
      <c r="G10" t="n">
        <v>90.31999999999999</v>
      </c>
      <c r="H10" t="n">
        <v>1.59</v>
      </c>
      <c r="I10" t="n">
        <v>31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332.99</v>
      </c>
      <c r="Q10" t="n">
        <v>1189.69</v>
      </c>
      <c r="R10" t="n">
        <v>211.69</v>
      </c>
      <c r="S10" t="n">
        <v>152.24</v>
      </c>
      <c r="T10" t="n">
        <v>23616.46</v>
      </c>
      <c r="U10" t="n">
        <v>0.72</v>
      </c>
      <c r="V10" t="n">
        <v>0.85</v>
      </c>
      <c r="W10" t="n">
        <v>19.06</v>
      </c>
      <c r="X10" t="n">
        <v>1.41</v>
      </c>
      <c r="Y10" t="n">
        <v>2</v>
      </c>
      <c r="Z10" t="n">
        <v>10</v>
      </c>
      <c r="AA10" t="n">
        <v>278.4096572834743</v>
      </c>
      <c r="AB10" t="n">
        <v>380.9323756624698</v>
      </c>
      <c r="AC10" t="n">
        <v>344.57672437119</v>
      </c>
      <c r="AD10" t="n">
        <v>278409.6572834743</v>
      </c>
      <c r="AE10" t="n">
        <v>380932.3756624698</v>
      </c>
      <c r="AF10" t="n">
        <v>3.368989608734034e-06</v>
      </c>
      <c r="AG10" t="n">
        <v>7</v>
      </c>
      <c r="AH10" t="n">
        <v>344576.72437119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1.3569</v>
      </c>
      <c r="E37" t="n">
        <v>73.7</v>
      </c>
      <c r="F37" t="n">
        <v>64.26000000000001</v>
      </c>
      <c r="G37" t="n">
        <v>9.710000000000001</v>
      </c>
      <c r="H37" t="n">
        <v>0.2</v>
      </c>
      <c r="I37" t="n">
        <v>397</v>
      </c>
      <c r="J37" t="n">
        <v>89.87</v>
      </c>
      <c r="K37" t="n">
        <v>37.55</v>
      </c>
      <c r="L37" t="n">
        <v>1</v>
      </c>
      <c r="M37" t="n">
        <v>395</v>
      </c>
      <c r="N37" t="n">
        <v>11.32</v>
      </c>
      <c r="O37" t="n">
        <v>11317.98</v>
      </c>
      <c r="P37" t="n">
        <v>544.99</v>
      </c>
      <c r="Q37" t="n">
        <v>1191.65</v>
      </c>
      <c r="R37" t="n">
        <v>808.3200000000001</v>
      </c>
      <c r="S37" t="n">
        <v>152.24</v>
      </c>
      <c r="T37" t="n">
        <v>320104.28</v>
      </c>
      <c r="U37" t="n">
        <v>0.19</v>
      </c>
      <c r="V37" t="n">
        <v>0.62</v>
      </c>
      <c r="W37" t="n">
        <v>19.63</v>
      </c>
      <c r="X37" t="n">
        <v>18.95</v>
      </c>
      <c r="Y37" t="n">
        <v>2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1.7366</v>
      </c>
      <c r="E38" t="n">
        <v>57.58</v>
      </c>
      <c r="F38" t="n">
        <v>52.64</v>
      </c>
      <c r="G38" t="n">
        <v>19.86</v>
      </c>
      <c r="H38" t="n">
        <v>0.39</v>
      </c>
      <c r="I38" t="n">
        <v>159</v>
      </c>
      <c r="J38" t="n">
        <v>91.09999999999999</v>
      </c>
      <c r="K38" t="n">
        <v>37.55</v>
      </c>
      <c r="L38" t="n">
        <v>2</v>
      </c>
      <c r="M38" t="n">
        <v>157</v>
      </c>
      <c r="N38" t="n">
        <v>11.54</v>
      </c>
      <c r="O38" t="n">
        <v>11468.97</v>
      </c>
      <c r="P38" t="n">
        <v>438.31</v>
      </c>
      <c r="Q38" t="n">
        <v>1190.24</v>
      </c>
      <c r="R38" t="n">
        <v>413.85</v>
      </c>
      <c r="S38" t="n">
        <v>152.24</v>
      </c>
      <c r="T38" t="n">
        <v>124057.94</v>
      </c>
      <c r="U38" t="n">
        <v>0.37</v>
      </c>
      <c r="V38" t="n">
        <v>0.76</v>
      </c>
      <c r="W38" t="n">
        <v>19.26</v>
      </c>
      <c r="X38" t="n">
        <v>7.37</v>
      </c>
      <c r="Y38" t="n">
        <v>2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1.869</v>
      </c>
      <c r="E39" t="n">
        <v>53.5</v>
      </c>
      <c r="F39" t="n">
        <v>49.71</v>
      </c>
      <c r="G39" t="n">
        <v>30.44</v>
      </c>
      <c r="H39" t="n">
        <v>0.57</v>
      </c>
      <c r="I39" t="n">
        <v>98</v>
      </c>
      <c r="J39" t="n">
        <v>92.31999999999999</v>
      </c>
      <c r="K39" t="n">
        <v>37.55</v>
      </c>
      <c r="L39" t="n">
        <v>3</v>
      </c>
      <c r="M39" t="n">
        <v>96</v>
      </c>
      <c r="N39" t="n">
        <v>11.77</v>
      </c>
      <c r="O39" t="n">
        <v>11620.34</v>
      </c>
      <c r="P39" t="n">
        <v>404.83</v>
      </c>
      <c r="Q39" t="n">
        <v>1189.61</v>
      </c>
      <c r="R39" t="n">
        <v>316.11</v>
      </c>
      <c r="S39" t="n">
        <v>152.24</v>
      </c>
      <c r="T39" t="n">
        <v>75493.62</v>
      </c>
      <c r="U39" t="n">
        <v>0.48</v>
      </c>
      <c r="V39" t="n">
        <v>0.8</v>
      </c>
      <c r="W39" t="n">
        <v>19.13</v>
      </c>
      <c r="X39" t="n">
        <v>4.45</v>
      </c>
      <c r="Y39" t="n">
        <v>2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1.9337</v>
      </c>
      <c r="E40" t="n">
        <v>51.71</v>
      </c>
      <c r="F40" t="n">
        <v>48.45</v>
      </c>
      <c r="G40" t="n">
        <v>41.53</v>
      </c>
      <c r="H40" t="n">
        <v>0.75</v>
      </c>
      <c r="I40" t="n">
        <v>70</v>
      </c>
      <c r="J40" t="n">
        <v>93.55</v>
      </c>
      <c r="K40" t="n">
        <v>37.55</v>
      </c>
      <c r="L40" t="n">
        <v>4</v>
      </c>
      <c r="M40" t="n">
        <v>68</v>
      </c>
      <c r="N40" t="n">
        <v>12</v>
      </c>
      <c r="O40" t="n">
        <v>11772.07</v>
      </c>
      <c r="P40" t="n">
        <v>384.72</v>
      </c>
      <c r="Q40" t="n">
        <v>1189.39</v>
      </c>
      <c r="R40" t="n">
        <v>272.74</v>
      </c>
      <c r="S40" t="n">
        <v>152.24</v>
      </c>
      <c r="T40" t="n">
        <v>53947.64</v>
      </c>
      <c r="U40" t="n">
        <v>0.5600000000000001</v>
      </c>
      <c r="V40" t="n">
        <v>0.82</v>
      </c>
      <c r="W40" t="n">
        <v>19.1</v>
      </c>
      <c r="X40" t="n">
        <v>3.19</v>
      </c>
      <c r="Y40" t="n">
        <v>2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1.9748</v>
      </c>
      <c r="E41" t="n">
        <v>50.64</v>
      </c>
      <c r="F41" t="n">
        <v>47.68</v>
      </c>
      <c r="G41" t="n">
        <v>52.98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368.87</v>
      </c>
      <c r="Q41" t="n">
        <v>1189.2</v>
      </c>
      <c r="R41" t="n">
        <v>247.18</v>
      </c>
      <c r="S41" t="n">
        <v>152.24</v>
      </c>
      <c r="T41" t="n">
        <v>41249.18</v>
      </c>
      <c r="U41" t="n">
        <v>0.62</v>
      </c>
      <c r="V41" t="n">
        <v>0.83</v>
      </c>
      <c r="W41" t="n">
        <v>19.06</v>
      </c>
      <c r="X41" t="n">
        <v>2.42</v>
      </c>
      <c r="Y41" t="n">
        <v>2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1.9996</v>
      </c>
      <c r="E42" t="n">
        <v>50.01</v>
      </c>
      <c r="F42" t="n">
        <v>47.24</v>
      </c>
      <c r="G42" t="n">
        <v>64.42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354.92</v>
      </c>
      <c r="Q42" t="n">
        <v>1189.19</v>
      </c>
      <c r="R42" t="n">
        <v>232.06</v>
      </c>
      <c r="S42" t="n">
        <v>152.24</v>
      </c>
      <c r="T42" t="n">
        <v>33736.44</v>
      </c>
      <c r="U42" t="n">
        <v>0.66</v>
      </c>
      <c r="V42" t="n">
        <v>0.84</v>
      </c>
      <c r="W42" t="n">
        <v>19.05</v>
      </c>
      <c r="X42" t="n">
        <v>1.98</v>
      </c>
      <c r="Y42" t="n">
        <v>2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2.0211</v>
      </c>
      <c r="E43" t="n">
        <v>49.48</v>
      </c>
      <c r="F43" t="n">
        <v>46.86</v>
      </c>
      <c r="G43" t="n">
        <v>78.09999999999999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34</v>
      </c>
      <c r="N43" t="n">
        <v>12.71</v>
      </c>
      <c r="O43" t="n">
        <v>12229.54</v>
      </c>
      <c r="P43" t="n">
        <v>340.69</v>
      </c>
      <c r="Q43" t="n">
        <v>1189.06</v>
      </c>
      <c r="R43" t="n">
        <v>219.48</v>
      </c>
      <c r="S43" t="n">
        <v>152.24</v>
      </c>
      <c r="T43" t="n">
        <v>27486.7</v>
      </c>
      <c r="U43" t="n">
        <v>0.6899999999999999</v>
      </c>
      <c r="V43" t="n">
        <v>0.85</v>
      </c>
      <c r="W43" t="n">
        <v>19.03</v>
      </c>
      <c r="X43" t="n">
        <v>1.6</v>
      </c>
      <c r="Y43" t="n">
        <v>2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2.0314</v>
      </c>
      <c r="E44" t="n">
        <v>49.23</v>
      </c>
      <c r="F44" t="n">
        <v>46.68</v>
      </c>
      <c r="G44" t="n">
        <v>87.53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12</v>
      </c>
      <c r="N44" t="n">
        <v>12.95</v>
      </c>
      <c r="O44" t="n">
        <v>12382.79</v>
      </c>
      <c r="P44" t="n">
        <v>331.16</v>
      </c>
      <c r="Q44" t="n">
        <v>1189.36</v>
      </c>
      <c r="R44" t="n">
        <v>212.66</v>
      </c>
      <c r="S44" t="n">
        <v>152.24</v>
      </c>
      <c r="T44" t="n">
        <v>24096.99</v>
      </c>
      <c r="U44" t="n">
        <v>0.72</v>
      </c>
      <c r="V44" t="n">
        <v>0.85</v>
      </c>
      <c r="W44" t="n">
        <v>19.05</v>
      </c>
      <c r="X44" t="n">
        <v>1.43</v>
      </c>
      <c r="Y44" t="n">
        <v>2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2.033</v>
      </c>
      <c r="E45" t="n">
        <v>49.19</v>
      </c>
      <c r="F45" t="n">
        <v>46.66</v>
      </c>
      <c r="G45" t="n">
        <v>90.31999999999999</v>
      </c>
      <c r="H45" t="n">
        <v>1.59</v>
      </c>
      <c r="I45" t="n">
        <v>31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332.99</v>
      </c>
      <c r="Q45" t="n">
        <v>1189.69</v>
      </c>
      <c r="R45" t="n">
        <v>211.69</v>
      </c>
      <c r="S45" t="n">
        <v>152.24</v>
      </c>
      <c r="T45" t="n">
        <v>23616.46</v>
      </c>
      <c r="U45" t="n">
        <v>0.72</v>
      </c>
      <c r="V45" t="n">
        <v>0.85</v>
      </c>
      <c r="W45" t="n">
        <v>19.06</v>
      </c>
      <c r="X45" t="n">
        <v>1.41</v>
      </c>
      <c r="Y45" t="n">
        <v>2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1.4951</v>
      </c>
      <c r="E46" t="n">
        <v>66.88</v>
      </c>
      <c r="F46" t="n">
        <v>60.14</v>
      </c>
      <c r="G46" t="n">
        <v>11.46</v>
      </c>
      <c r="H46" t="n">
        <v>0.24</v>
      </c>
      <c r="I46" t="n">
        <v>315</v>
      </c>
      <c r="J46" t="n">
        <v>71.52</v>
      </c>
      <c r="K46" t="n">
        <v>32.27</v>
      </c>
      <c r="L46" t="n">
        <v>1</v>
      </c>
      <c r="M46" t="n">
        <v>313</v>
      </c>
      <c r="N46" t="n">
        <v>8.25</v>
      </c>
      <c r="O46" t="n">
        <v>9054.6</v>
      </c>
      <c r="P46" t="n">
        <v>433</v>
      </c>
      <c r="Q46" t="n">
        <v>1191.42</v>
      </c>
      <c r="R46" t="n">
        <v>668.5</v>
      </c>
      <c r="S46" t="n">
        <v>152.24</v>
      </c>
      <c r="T46" t="n">
        <v>250602.67</v>
      </c>
      <c r="U46" t="n">
        <v>0.23</v>
      </c>
      <c r="V46" t="n">
        <v>0.66</v>
      </c>
      <c r="W46" t="n">
        <v>19.49</v>
      </c>
      <c r="X46" t="n">
        <v>14.85</v>
      </c>
      <c r="Y46" t="n">
        <v>2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1.8146</v>
      </c>
      <c r="E47" t="n">
        <v>55.11</v>
      </c>
      <c r="F47" t="n">
        <v>51.24</v>
      </c>
      <c r="G47" t="n">
        <v>23.65</v>
      </c>
      <c r="H47" t="n">
        <v>0.48</v>
      </c>
      <c r="I47" t="n">
        <v>130</v>
      </c>
      <c r="J47" t="n">
        <v>72.7</v>
      </c>
      <c r="K47" t="n">
        <v>32.27</v>
      </c>
      <c r="L47" t="n">
        <v>2</v>
      </c>
      <c r="M47" t="n">
        <v>128</v>
      </c>
      <c r="N47" t="n">
        <v>8.43</v>
      </c>
      <c r="O47" t="n">
        <v>9200.25</v>
      </c>
      <c r="P47" t="n">
        <v>357.55</v>
      </c>
      <c r="Q47" t="n">
        <v>1190.11</v>
      </c>
      <c r="R47" t="n">
        <v>367.58</v>
      </c>
      <c r="S47" t="n">
        <v>152.24</v>
      </c>
      <c r="T47" t="n">
        <v>101068.38</v>
      </c>
      <c r="U47" t="n">
        <v>0.41</v>
      </c>
      <c r="V47" t="n">
        <v>0.78</v>
      </c>
      <c r="W47" t="n">
        <v>19.18</v>
      </c>
      <c r="X47" t="n">
        <v>5.98</v>
      </c>
      <c r="Y47" t="n">
        <v>2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1.9227</v>
      </c>
      <c r="E48" t="n">
        <v>52.01</v>
      </c>
      <c r="F48" t="n">
        <v>48.92</v>
      </c>
      <c r="G48" t="n">
        <v>36.69</v>
      </c>
      <c r="H48" t="n">
        <v>0.71</v>
      </c>
      <c r="I48" t="n">
        <v>80</v>
      </c>
      <c r="J48" t="n">
        <v>73.88</v>
      </c>
      <c r="K48" t="n">
        <v>32.27</v>
      </c>
      <c r="L48" t="n">
        <v>3</v>
      </c>
      <c r="M48" t="n">
        <v>78</v>
      </c>
      <c r="N48" t="n">
        <v>8.609999999999999</v>
      </c>
      <c r="O48" t="n">
        <v>9346.23</v>
      </c>
      <c r="P48" t="n">
        <v>328.75</v>
      </c>
      <c r="Q48" t="n">
        <v>1189.34</v>
      </c>
      <c r="R48" t="n">
        <v>288.84</v>
      </c>
      <c r="S48" t="n">
        <v>152.24</v>
      </c>
      <c r="T48" t="n">
        <v>61946.44</v>
      </c>
      <c r="U48" t="n">
        <v>0.53</v>
      </c>
      <c r="V48" t="n">
        <v>0.8100000000000001</v>
      </c>
      <c r="W48" t="n">
        <v>19.12</v>
      </c>
      <c r="X48" t="n">
        <v>3.66</v>
      </c>
      <c r="Y48" t="n">
        <v>2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1.9806</v>
      </c>
      <c r="E49" t="n">
        <v>50.49</v>
      </c>
      <c r="F49" t="n">
        <v>47.78</v>
      </c>
      <c r="G49" t="n">
        <v>51.19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306.88</v>
      </c>
      <c r="Q49" t="n">
        <v>1189.41</v>
      </c>
      <c r="R49" t="n">
        <v>250.51</v>
      </c>
      <c r="S49" t="n">
        <v>152.24</v>
      </c>
      <c r="T49" t="n">
        <v>42901.37</v>
      </c>
      <c r="U49" t="n">
        <v>0.61</v>
      </c>
      <c r="V49" t="n">
        <v>0.83</v>
      </c>
      <c r="W49" t="n">
        <v>19.06</v>
      </c>
      <c r="X49" t="n">
        <v>2.52</v>
      </c>
      <c r="Y49" t="n">
        <v>2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2.0121</v>
      </c>
      <c r="E50" t="n">
        <v>49.7</v>
      </c>
      <c r="F50" t="n">
        <v>47.19</v>
      </c>
      <c r="G50" t="n">
        <v>65.84</v>
      </c>
      <c r="H50" t="n">
        <v>1.15</v>
      </c>
      <c r="I50" t="n">
        <v>43</v>
      </c>
      <c r="J50" t="n">
        <v>76.26000000000001</v>
      </c>
      <c r="K50" t="n">
        <v>32.27</v>
      </c>
      <c r="L50" t="n">
        <v>5</v>
      </c>
      <c r="M50" t="n">
        <v>31</v>
      </c>
      <c r="N50" t="n">
        <v>8.99</v>
      </c>
      <c r="O50" t="n">
        <v>9639.200000000001</v>
      </c>
      <c r="P50" t="n">
        <v>289.74</v>
      </c>
      <c r="Q50" t="n">
        <v>1189.37</v>
      </c>
      <c r="R50" t="n">
        <v>230.04</v>
      </c>
      <c r="S50" t="n">
        <v>152.24</v>
      </c>
      <c r="T50" t="n">
        <v>32731.35</v>
      </c>
      <c r="U50" t="n">
        <v>0.66</v>
      </c>
      <c r="V50" t="n">
        <v>0.84</v>
      </c>
      <c r="W50" t="n">
        <v>19.06</v>
      </c>
      <c r="X50" t="n">
        <v>1.93</v>
      </c>
      <c r="Y50" t="n">
        <v>2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2.0161</v>
      </c>
      <c r="E51" t="n">
        <v>49.6</v>
      </c>
      <c r="F51" t="n">
        <v>47.12</v>
      </c>
      <c r="G51" t="n">
        <v>68.95</v>
      </c>
      <c r="H51" t="n">
        <v>1.36</v>
      </c>
      <c r="I51" t="n">
        <v>41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289.67</v>
      </c>
      <c r="Q51" t="n">
        <v>1189.59</v>
      </c>
      <c r="R51" t="n">
        <v>226.73</v>
      </c>
      <c r="S51" t="n">
        <v>152.24</v>
      </c>
      <c r="T51" t="n">
        <v>31086.04</v>
      </c>
      <c r="U51" t="n">
        <v>0.67</v>
      </c>
      <c r="V51" t="n">
        <v>0.84</v>
      </c>
      <c r="W51" t="n">
        <v>19.08</v>
      </c>
      <c r="X51" t="n">
        <v>1.86</v>
      </c>
      <c r="Y51" t="n">
        <v>2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1.7585</v>
      </c>
      <c r="E52" t="n">
        <v>56.87</v>
      </c>
      <c r="F52" t="n">
        <v>53.26</v>
      </c>
      <c r="G52" t="n">
        <v>18.58</v>
      </c>
      <c r="H52" t="n">
        <v>0.43</v>
      </c>
      <c r="I52" t="n">
        <v>172</v>
      </c>
      <c r="J52" t="n">
        <v>39.78</v>
      </c>
      <c r="K52" t="n">
        <v>19.54</v>
      </c>
      <c r="L52" t="n">
        <v>1</v>
      </c>
      <c r="M52" t="n">
        <v>170</v>
      </c>
      <c r="N52" t="n">
        <v>4.24</v>
      </c>
      <c r="O52" t="n">
        <v>5140</v>
      </c>
      <c r="P52" t="n">
        <v>236.98</v>
      </c>
      <c r="Q52" t="n">
        <v>1190.28</v>
      </c>
      <c r="R52" t="n">
        <v>434.71</v>
      </c>
      <c r="S52" t="n">
        <v>152.24</v>
      </c>
      <c r="T52" t="n">
        <v>134421.53</v>
      </c>
      <c r="U52" t="n">
        <v>0.35</v>
      </c>
      <c r="V52" t="n">
        <v>0.75</v>
      </c>
      <c r="W52" t="n">
        <v>19.28</v>
      </c>
      <c r="X52" t="n">
        <v>7.98</v>
      </c>
      <c r="Y52" t="n">
        <v>2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1.9383</v>
      </c>
      <c r="E53" t="n">
        <v>51.59</v>
      </c>
      <c r="F53" t="n">
        <v>48.99</v>
      </c>
      <c r="G53" t="n">
        <v>36.29</v>
      </c>
      <c r="H53" t="n">
        <v>0.84</v>
      </c>
      <c r="I53" t="n">
        <v>81</v>
      </c>
      <c r="J53" t="n">
        <v>40.89</v>
      </c>
      <c r="K53" t="n">
        <v>19.54</v>
      </c>
      <c r="L53" t="n">
        <v>2</v>
      </c>
      <c r="M53" t="n">
        <v>6</v>
      </c>
      <c r="N53" t="n">
        <v>4.35</v>
      </c>
      <c r="O53" t="n">
        <v>5277.26</v>
      </c>
      <c r="P53" t="n">
        <v>197.92</v>
      </c>
      <c r="Q53" t="n">
        <v>1190.14</v>
      </c>
      <c r="R53" t="n">
        <v>288.2</v>
      </c>
      <c r="S53" t="n">
        <v>152.24</v>
      </c>
      <c r="T53" t="n">
        <v>61621.49</v>
      </c>
      <c r="U53" t="n">
        <v>0.53</v>
      </c>
      <c r="V53" t="n">
        <v>0.8100000000000001</v>
      </c>
      <c r="W53" t="n">
        <v>19.2</v>
      </c>
      <c r="X53" t="n">
        <v>3.73</v>
      </c>
      <c r="Y53" t="n">
        <v>2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1.9381</v>
      </c>
      <c r="E54" t="n">
        <v>51.6</v>
      </c>
      <c r="F54" t="n">
        <v>49</v>
      </c>
      <c r="G54" t="n">
        <v>36.29</v>
      </c>
      <c r="H54" t="n">
        <v>1.22</v>
      </c>
      <c r="I54" t="n">
        <v>81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203.1</v>
      </c>
      <c r="Q54" t="n">
        <v>1190.15</v>
      </c>
      <c r="R54" t="n">
        <v>287.67</v>
      </c>
      <c r="S54" t="n">
        <v>152.24</v>
      </c>
      <c r="T54" t="n">
        <v>61359.49</v>
      </c>
      <c r="U54" t="n">
        <v>0.53</v>
      </c>
      <c r="V54" t="n">
        <v>0.8100000000000001</v>
      </c>
      <c r="W54" t="n">
        <v>19.22</v>
      </c>
      <c r="X54" t="n">
        <v>3.74</v>
      </c>
      <c r="Y54" t="n">
        <v>2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1.0145</v>
      </c>
      <c r="E55" t="n">
        <v>98.58</v>
      </c>
      <c r="F55" t="n">
        <v>77.45</v>
      </c>
      <c r="G55" t="n">
        <v>7.11</v>
      </c>
      <c r="H55" t="n">
        <v>0.12</v>
      </c>
      <c r="I55" t="n">
        <v>654</v>
      </c>
      <c r="J55" t="n">
        <v>141.81</v>
      </c>
      <c r="K55" t="n">
        <v>47.83</v>
      </c>
      <c r="L55" t="n">
        <v>1</v>
      </c>
      <c r="M55" t="n">
        <v>652</v>
      </c>
      <c r="N55" t="n">
        <v>22.98</v>
      </c>
      <c r="O55" t="n">
        <v>17723.39</v>
      </c>
      <c r="P55" t="n">
        <v>892.3</v>
      </c>
      <c r="Q55" t="n">
        <v>1194.44</v>
      </c>
      <c r="R55" t="n">
        <v>1257.02</v>
      </c>
      <c r="S55" t="n">
        <v>152.24</v>
      </c>
      <c r="T55" t="n">
        <v>543167.6899999999</v>
      </c>
      <c r="U55" t="n">
        <v>0.12</v>
      </c>
      <c r="V55" t="n">
        <v>0.51</v>
      </c>
      <c r="W55" t="n">
        <v>20.04</v>
      </c>
      <c r="X55" t="n">
        <v>32.12</v>
      </c>
      <c r="Y55" t="n">
        <v>2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1.534</v>
      </c>
      <c r="E56" t="n">
        <v>65.19</v>
      </c>
      <c r="F56" t="n">
        <v>56.2</v>
      </c>
      <c r="G56" t="n">
        <v>14.41</v>
      </c>
      <c r="H56" t="n">
        <v>0.25</v>
      </c>
      <c r="I56" t="n">
        <v>234</v>
      </c>
      <c r="J56" t="n">
        <v>143.17</v>
      </c>
      <c r="K56" t="n">
        <v>47.83</v>
      </c>
      <c r="L56" t="n">
        <v>2</v>
      </c>
      <c r="M56" t="n">
        <v>232</v>
      </c>
      <c r="N56" t="n">
        <v>23.34</v>
      </c>
      <c r="O56" t="n">
        <v>17891.86</v>
      </c>
      <c r="P56" t="n">
        <v>644.54</v>
      </c>
      <c r="Q56" t="n">
        <v>1191.14</v>
      </c>
      <c r="R56" t="n">
        <v>534.79</v>
      </c>
      <c r="S56" t="n">
        <v>152.24</v>
      </c>
      <c r="T56" t="n">
        <v>184151.68</v>
      </c>
      <c r="U56" t="n">
        <v>0.28</v>
      </c>
      <c r="V56" t="n">
        <v>0.71</v>
      </c>
      <c r="W56" t="n">
        <v>19.37</v>
      </c>
      <c r="X56" t="n">
        <v>10.92</v>
      </c>
      <c r="Y56" t="n">
        <v>2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1.7179</v>
      </c>
      <c r="E57" t="n">
        <v>58.21</v>
      </c>
      <c r="F57" t="n">
        <v>51.85</v>
      </c>
      <c r="G57" t="n">
        <v>21.76</v>
      </c>
      <c r="H57" t="n">
        <v>0.37</v>
      </c>
      <c r="I57" t="n">
        <v>143</v>
      </c>
      <c r="J57" t="n">
        <v>144.54</v>
      </c>
      <c r="K57" t="n">
        <v>47.83</v>
      </c>
      <c r="L57" t="n">
        <v>3</v>
      </c>
      <c r="M57" t="n">
        <v>141</v>
      </c>
      <c r="N57" t="n">
        <v>23.71</v>
      </c>
      <c r="O57" t="n">
        <v>18060.85</v>
      </c>
      <c r="P57" t="n">
        <v>589.99</v>
      </c>
      <c r="Q57" t="n">
        <v>1189.89</v>
      </c>
      <c r="R57" t="n">
        <v>387.91</v>
      </c>
      <c r="S57" t="n">
        <v>152.24</v>
      </c>
      <c r="T57" t="n">
        <v>111165.78</v>
      </c>
      <c r="U57" t="n">
        <v>0.39</v>
      </c>
      <c r="V57" t="n">
        <v>0.77</v>
      </c>
      <c r="W57" t="n">
        <v>19.21</v>
      </c>
      <c r="X57" t="n">
        <v>6.58</v>
      </c>
      <c r="Y57" t="n">
        <v>2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1.8122</v>
      </c>
      <c r="E58" t="n">
        <v>55.18</v>
      </c>
      <c r="F58" t="n">
        <v>49.98</v>
      </c>
      <c r="G58" t="n">
        <v>29.11</v>
      </c>
      <c r="H58" t="n">
        <v>0.49</v>
      </c>
      <c r="I58" t="n">
        <v>103</v>
      </c>
      <c r="J58" t="n">
        <v>145.92</v>
      </c>
      <c r="K58" t="n">
        <v>47.83</v>
      </c>
      <c r="L58" t="n">
        <v>4</v>
      </c>
      <c r="M58" t="n">
        <v>101</v>
      </c>
      <c r="N58" t="n">
        <v>24.09</v>
      </c>
      <c r="O58" t="n">
        <v>18230.35</v>
      </c>
      <c r="P58" t="n">
        <v>563.8</v>
      </c>
      <c r="Q58" t="n">
        <v>1189.72</v>
      </c>
      <c r="R58" t="n">
        <v>324.68</v>
      </c>
      <c r="S58" t="n">
        <v>152.24</v>
      </c>
      <c r="T58" t="n">
        <v>79751.2</v>
      </c>
      <c r="U58" t="n">
        <v>0.47</v>
      </c>
      <c r="V58" t="n">
        <v>0.8</v>
      </c>
      <c r="W58" t="n">
        <v>19.14</v>
      </c>
      <c r="X58" t="n">
        <v>4.72</v>
      </c>
      <c r="Y58" t="n">
        <v>2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1.871</v>
      </c>
      <c r="E59" t="n">
        <v>53.45</v>
      </c>
      <c r="F59" t="n">
        <v>48.91</v>
      </c>
      <c r="G59" t="n">
        <v>36.68</v>
      </c>
      <c r="H59" t="n">
        <v>0.6</v>
      </c>
      <c r="I59" t="n">
        <v>80</v>
      </c>
      <c r="J59" t="n">
        <v>147.3</v>
      </c>
      <c r="K59" t="n">
        <v>47.83</v>
      </c>
      <c r="L59" t="n">
        <v>5</v>
      </c>
      <c r="M59" t="n">
        <v>78</v>
      </c>
      <c r="N59" t="n">
        <v>24.47</v>
      </c>
      <c r="O59" t="n">
        <v>18400.38</v>
      </c>
      <c r="P59" t="n">
        <v>546.5</v>
      </c>
      <c r="Q59" t="n">
        <v>1189.59</v>
      </c>
      <c r="R59" t="n">
        <v>288.77</v>
      </c>
      <c r="S59" t="n">
        <v>152.24</v>
      </c>
      <c r="T59" t="n">
        <v>61913.14</v>
      </c>
      <c r="U59" t="n">
        <v>0.53</v>
      </c>
      <c r="V59" t="n">
        <v>0.8100000000000001</v>
      </c>
      <c r="W59" t="n">
        <v>19.1</v>
      </c>
      <c r="X59" t="n">
        <v>3.65</v>
      </c>
      <c r="Y59" t="n">
        <v>2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1.9121</v>
      </c>
      <c r="E60" t="n">
        <v>52.3</v>
      </c>
      <c r="F60" t="n">
        <v>48.19</v>
      </c>
      <c r="G60" t="n">
        <v>44.49</v>
      </c>
      <c r="H60" t="n">
        <v>0.71</v>
      </c>
      <c r="I60" t="n">
        <v>65</v>
      </c>
      <c r="J60" t="n">
        <v>148.68</v>
      </c>
      <c r="K60" t="n">
        <v>47.83</v>
      </c>
      <c r="L60" t="n">
        <v>6</v>
      </c>
      <c r="M60" t="n">
        <v>63</v>
      </c>
      <c r="N60" t="n">
        <v>24.85</v>
      </c>
      <c r="O60" t="n">
        <v>18570.94</v>
      </c>
      <c r="P60" t="n">
        <v>533.36</v>
      </c>
      <c r="Q60" t="n">
        <v>1189.39</v>
      </c>
      <c r="R60" t="n">
        <v>264.52</v>
      </c>
      <c r="S60" t="n">
        <v>152.24</v>
      </c>
      <c r="T60" t="n">
        <v>49864.68</v>
      </c>
      <c r="U60" t="n">
        <v>0.58</v>
      </c>
      <c r="V60" t="n">
        <v>0.83</v>
      </c>
      <c r="W60" t="n">
        <v>19.08</v>
      </c>
      <c r="X60" t="n">
        <v>2.94</v>
      </c>
      <c r="Y60" t="n">
        <v>2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1.9396</v>
      </c>
      <c r="E61" t="n">
        <v>51.56</v>
      </c>
      <c r="F61" t="n">
        <v>47.74</v>
      </c>
      <c r="G61" t="n">
        <v>52.08</v>
      </c>
      <c r="H61" t="n">
        <v>0.83</v>
      </c>
      <c r="I61" t="n">
        <v>55</v>
      </c>
      <c r="J61" t="n">
        <v>150.07</v>
      </c>
      <c r="K61" t="n">
        <v>47.83</v>
      </c>
      <c r="L61" t="n">
        <v>7</v>
      </c>
      <c r="M61" t="n">
        <v>53</v>
      </c>
      <c r="N61" t="n">
        <v>25.24</v>
      </c>
      <c r="O61" t="n">
        <v>18742.03</v>
      </c>
      <c r="P61" t="n">
        <v>522.64</v>
      </c>
      <c r="Q61" t="n">
        <v>1189.3</v>
      </c>
      <c r="R61" t="n">
        <v>249.2</v>
      </c>
      <c r="S61" t="n">
        <v>152.24</v>
      </c>
      <c r="T61" t="n">
        <v>42252.67</v>
      </c>
      <c r="U61" t="n">
        <v>0.61</v>
      </c>
      <c r="V61" t="n">
        <v>0.83</v>
      </c>
      <c r="W61" t="n">
        <v>19.06</v>
      </c>
      <c r="X61" t="n">
        <v>2.48</v>
      </c>
      <c r="Y61" t="n">
        <v>2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1.9586</v>
      </c>
      <c r="E62" t="n">
        <v>51.06</v>
      </c>
      <c r="F62" t="n">
        <v>47.44</v>
      </c>
      <c r="G62" t="n">
        <v>59.3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514.25</v>
      </c>
      <c r="Q62" t="n">
        <v>1189.24</v>
      </c>
      <c r="R62" t="n">
        <v>239.37</v>
      </c>
      <c r="S62" t="n">
        <v>152.24</v>
      </c>
      <c r="T62" t="n">
        <v>37372.74</v>
      </c>
      <c r="U62" t="n">
        <v>0.64</v>
      </c>
      <c r="V62" t="n">
        <v>0.84</v>
      </c>
      <c r="W62" t="n">
        <v>19.05</v>
      </c>
      <c r="X62" t="n">
        <v>2.19</v>
      </c>
      <c r="Y62" t="n">
        <v>2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1.9765</v>
      </c>
      <c r="E63" t="n">
        <v>50.59</v>
      </c>
      <c r="F63" t="n">
        <v>47.15</v>
      </c>
      <c r="G63" t="n">
        <v>67.36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506.1</v>
      </c>
      <c r="Q63" t="n">
        <v>1189.19</v>
      </c>
      <c r="R63" t="n">
        <v>229.49</v>
      </c>
      <c r="S63" t="n">
        <v>152.24</v>
      </c>
      <c r="T63" t="n">
        <v>32460.23</v>
      </c>
      <c r="U63" t="n">
        <v>0.66</v>
      </c>
      <c r="V63" t="n">
        <v>0.84</v>
      </c>
      <c r="W63" t="n">
        <v>19.04</v>
      </c>
      <c r="X63" t="n">
        <v>1.9</v>
      </c>
      <c r="Y63" t="n">
        <v>2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1.9924</v>
      </c>
      <c r="E64" t="n">
        <v>50.19</v>
      </c>
      <c r="F64" t="n">
        <v>46.89</v>
      </c>
      <c r="G64" t="n">
        <v>76.04000000000001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497.35</v>
      </c>
      <c r="Q64" t="n">
        <v>1189.23</v>
      </c>
      <c r="R64" t="n">
        <v>220.75</v>
      </c>
      <c r="S64" t="n">
        <v>152.24</v>
      </c>
      <c r="T64" t="n">
        <v>28119.24</v>
      </c>
      <c r="U64" t="n">
        <v>0.6899999999999999</v>
      </c>
      <c r="V64" t="n">
        <v>0.85</v>
      </c>
      <c r="W64" t="n">
        <v>19.03</v>
      </c>
      <c r="X64" t="n">
        <v>1.64</v>
      </c>
      <c r="Y64" t="n">
        <v>2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2.0044</v>
      </c>
      <c r="E65" t="n">
        <v>49.89</v>
      </c>
      <c r="F65" t="n">
        <v>46.71</v>
      </c>
      <c r="G65" t="n">
        <v>84.92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489.44</v>
      </c>
      <c r="Q65" t="n">
        <v>1189.13</v>
      </c>
      <c r="R65" t="n">
        <v>214.27</v>
      </c>
      <c r="S65" t="n">
        <v>152.24</v>
      </c>
      <c r="T65" t="n">
        <v>24896.86</v>
      </c>
      <c r="U65" t="n">
        <v>0.71</v>
      </c>
      <c r="V65" t="n">
        <v>0.85</v>
      </c>
      <c r="W65" t="n">
        <v>19.03</v>
      </c>
      <c r="X65" t="n">
        <v>1.46</v>
      </c>
      <c r="Y65" t="n">
        <v>2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2.0136</v>
      </c>
      <c r="E66" t="n">
        <v>49.66</v>
      </c>
      <c r="F66" t="n">
        <v>46.57</v>
      </c>
      <c r="G66" t="n">
        <v>93.13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482.81</v>
      </c>
      <c r="Q66" t="n">
        <v>1189.08</v>
      </c>
      <c r="R66" t="n">
        <v>209.57</v>
      </c>
      <c r="S66" t="n">
        <v>152.24</v>
      </c>
      <c r="T66" t="n">
        <v>22564.32</v>
      </c>
      <c r="U66" t="n">
        <v>0.73</v>
      </c>
      <c r="V66" t="n">
        <v>0.85</v>
      </c>
      <c r="W66" t="n">
        <v>19.02</v>
      </c>
      <c r="X66" t="n">
        <v>1.31</v>
      </c>
      <c r="Y66" t="n">
        <v>2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2.0187</v>
      </c>
      <c r="E67" t="n">
        <v>49.54</v>
      </c>
      <c r="F67" t="n">
        <v>46.5</v>
      </c>
      <c r="G67" t="n">
        <v>99.64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475.25</v>
      </c>
      <c r="Q67" t="n">
        <v>1188.99</v>
      </c>
      <c r="R67" t="n">
        <v>207.33</v>
      </c>
      <c r="S67" t="n">
        <v>152.24</v>
      </c>
      <c r="T67" t="n">
        <v>21453.47</v>
      </c>
      <c r="U67" t="n">
        <v>0.73</v>
      </c>
      <c r="V67" t="n">
        <v>0.86</v>
      </c>
      <c r="W67" t="n">
        <v>19.02</v>
      </c>
      <c r="X67" t="n">
        <v>1.25</v>
      </c>
      <c r="Y67" t="n">
        <v>2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2.0279</v>
      </c>
      <c r="E68" t="n">
        <v>49.31</v>
      </c>
      <c r="F68" t="n">
        <v>46.36</v>
      </c>
      <c r="G68" t="n">
        <v>111.27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467.92</v>
      </c>
      <c r="Q68" t="n">
        <v>1189.06</v>
      </c>
      <c r="R68" t="n">
        <v>202.44</v>
      </c>
      <c r="S68" t="n">
        <v>152.24</v>
      </c>
      <c r="T68" t="n">
        <v>19024.84</v>
      </c>
      <c r="U68" t="n">
        <v>0.75</v>
      </c>
      <c r="V68" t="n">
        <v>0.86</v>
      </c>
      <c r="W68" t="n">
        <v>19.02</v>
      </c>
      <c r="X68" t="n">
        <v>1.11</v>
      </c>
      <c r="Y68" t="n">
        <v>2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2.0345</v>
      </c>
      <c r="E69" t="n">
        <v>49.15</v>
      </c>
      <c r="F69" t="n">
        <v>46.26</v>
      </c>
      <c r="G69" t="n">
        <v>120.68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461.07</v>
      </c>
      <c r="Q69" t="n">
        <v>1189.06</v>
      </c>
      <c r="R69" t="n">
        <v>199.35</v>
      </c>
      <c r="S69" t="n">
        <v>152.24</v>
      </c>
      <c r="T69" t="n">
        <v>17488.04</v>
      </c>
      <c r="U69" t="n">
        <v>0.76</v>
      </c>
      <c r="V69" t="n">
        <v>0.86</v>
      </c>
      <c r="W69" t="n">
        <v>19.01</v>
      </c>
      <c r="X69" t="n">
        <v>1.01</v>
      </c>
      <c r="Y69" t="n">
        <v>2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2.038</v>
      </c>
      <c r="E70" t="n">
        <v>49.07</v>
      </c>
      <c r="F70" t="n">
        <v>46.2</v>
      </c>
      <c r="G70" t="n">
        <v>126.01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455.8</v>
      </c>
      <c r="Q70" t="n">
        <v>1189.02</v>
      </c>
      <c r="R70" t="n">
        <v>197.49</v>
      </c>
      <c r="S70" t="n">
        <v>152.24</v>
      </c>
      <c r="T70" t="n">
        <v>16562.77</v>
      </c>
      <c r="U70" t="n">
        <v>0.77</v>
      </c>
      <c r="V70" t="n">
        <v>0.86</v>
      </c>
      <c r="W70" t="n">
        <v>19.01</v>
      </c>
      <c r="X70" t="n">
        <v>0.95</v>
      </c>
      <c r="Y70" t="n">
        <v>2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2.0438</v>
      </c>
      <c r="E71" t="n">
        <v>48.93</v>
      </c>
      <c r="F71" t="n">
        <v>46.12</v>
      </c>
      <c r="G71" t="n">
        <v>138.36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17</v>
      </c>
      <c r="N71" t="n">
        <v>29.36</v>
      </c>
      <c r="O71" t="n">
        <v>20483.57</v>
      </c>
      <c r="P71" t="n">
        <v>447.86</v>
      </c>
      <c r="Q71" t="n">
        <v>1188.94</v>
      </c>
      <c r="R71" t="n">
        <v>194.44</v>
      </c>
      <c r="S71" t="n">
        <v>152.24</v>
      </c>
      <c r="T71" t="n">
        <v>15046.67</v>
      </c>
      <c r="U71" t="n">
        <v>0.78</v>
      </c>
      <c r="V71" t="n">
        <v>0.86</v>
      </c>
      <c r="W71" t="n">
        <v>19.01</v>
      </c>
      <c r="X71" t="n">
        <v>0.87</v>
      </c>
      <c r="Y71" t="n">
        <v>2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2.0472</v>
      </c>
      <c r="E72" t="n">
        <v>48.85</v>
      </c>
      <c r="F72" t="n">
        <v>46.07</v>
      </c>
      <c r="G72" t="n">
        <v>145.48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12</v>
      </c>
      <c r="N72" t="n">
        <v>29.8</v>
      </c>
      <c r="O72" t="n">
        <v>20660.89</v>
      </c>
      <c r="P72" t="n">
        <v>442.78</v>
      </c>
      <c r="Q72" t="n">
        <v>1189.09</v>
      </c>
      <c r="R72" t="n">
        <v>192.52</v>
      </c>
      <c r="S72" t="n">
        <v>152.24</v>
      </c>
      <c r="T72" t="n">
        <v>14092.87</v>
      </c>
      <c r="U72" t="n">
        <v>0.79</v>
      </c>
      <c r="V72" t="n">
        <v>0.86</v>
      </c>
      <c r="W72" t="n">
        <v>19.01</v>
      </c>
      <c r="X72" t="n">
        <v>0.82</v>
      </c>
      <c r="Y72" t="n">
        <v>2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2.046</v>
      </c>
      <c r="E73" t="n">
        <v>48.88</v>
      </c>
      <c r="F73" t="n">
        <v>46.1</v>
      </c>
      <c r="G73" t="n">
        <v>145.58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4</v>
      </c>
      <c r="N73" t="n">
        <v>30.24</v>
      </c>
      <c r="O73" t="n">
        <v>20838.81</v>
      </c>
      <c r="P73" t="n">
        <v>441.14</v>
      </c>
      <c r="Q73" t="n">
        <v>1189.19</v>
      </c>
      <c r="R73" t="n">
        <v>193.07</v>
      </c>
      <c r="S73" t="n">
        <v>152.24</v>
      </c>
      <c r="T73" t="n">
        <v>14367.52</v>
      </c>
      <c r="U73" t="n">
        <v>0.79</v>
      </c>
      <c r="V73" t="n">
        <v>0.86</v>
      </c>
      <c r="W73" t="n">
        <v>19.03</v>
      </c>
      <c r="X73" t="n">
        <v>0.85</v>
      </c>
      <c r="Y73" t="n">
        <v>2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2.0502</v>
      </c>
      <c r="E74" t="n">
        <v>48.78</v>
      </c>
      <c r="F74" t="n">
        <v>46.03</v>
      </c>
      <c r="G74" t="n">
        <v>153.43</v>
      </c>
      <c r="H74" t="n">
        <v>2.1</v>
      </c>
      <c r="I74" t="n">
        <v>18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442.51</v>
      </c>
      <c r="Q74" t="n">
        <v>1189.08</v>
      </c>
      <c r="R74" t="n">
        <v>190.84</v>
      </c>
      <c r="S74" t="n">
        <v>152.24</v>
      </c>
      <c r="T74" t="n">
        <v>13257.37</v>
      </c>
      <c r="U74" t="n">
        <v>0.8</v>
      </c>
      <c r="V74" t="n">
        <v>0.86</v>
      </c>
      <c r="W74" t="n">
        <v>19.02</v>
      </c>
      <c r="X74" t="n">
        <v>0.78</v>
      </c>
      <c r="Y74" t="n">
        <v>2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0.8152</v>
      </c>
      <c r="E75" t="n">
        <v>122.67</v>
      </c>
      <c r="F75" t="n">
        <v>89.23999999999999</v>
      </c>
      <c r="G75" t="n">
        <v>6.14</v>
      </c>
      <c r="H75" t="n">
        <v>0.1</v>
      </c>
      <c r="I75" t="n">
        <v>872</v>
      </c>
      <c r="J75" t="n">
        <v>176.73</v>
      </c>
      <c r="K75" t="n">
        <v>52.44</v>
      </c>
      <c r="L75" t="n">
        <v>1</v>
      </c>
      <c r="M75" t="n">
        <v>870</v>
      </c>
      <c r="N75" t="n">
        <v>33.29</v>
      </c>
      <c r="O75" t="n">
        <v>22031.19</v>
      </c>
      <c r="P75" t="n">
        <v>1184.05</v>
      </c>
      <c r="Q75" t="n">
        <v>1195.38</v>
      </c>
      <c r="R75" t="n">
        <v>1658.74</v>
      </c>
      <c r="S75" t="n">
        <v>152.24</v>
      </c>
      <c r="T75" t="n">
        <v>742938.99</v>
      </c>
      <c r="U75" t="n">
        <v>0.09</v>
      </c>
      <c r="V75" t="n">
        <v>0.45</v>
      </c>
      <c r="W75" t="n">
        <v>20.41</v>
      </c>
      <c r="X75" t="n">
        <v>43.89</v>
      </c>
      <c r="Y75" t="n">
        <v>2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1.4092</v>
      </c>
      <c r="E76" t="n">
        <v>70.95999999999999</v>
      </c>
      <c r="F76" t="n">
        <v>58.52</v>
      </c>
      <c r="G76" t="n">
        <v>12.45</v>
      </c>
      <c r="H76" t="n">
        <v>0.2</v>
      </c>
      <c r="I76" t="n">
        <v>282</v>
      </c>
      <c r="J76" t="n">
        <v>178.21</v>
      </c>
      <c r="K76" t="n">
        <v>52.44</v>
      </c>
      <c r="L76" t="n">
        <v>2</v>
      </c>
      <c r="M76" t="n">
        <v>280</v>
      </c>
      <c r="N76" t="n">
        <v>33.77</v>
      </c>
      <c r="O76" t="n">
        <v>22213.89</v>
      </c>
      <c r="P76" t="n">
        <v>775.8200000000001</v>
      </c>
      <c r="Q76" t="n">
        <v>1191.16</v>
      </c>
      <c r="R76" t="n">
        <v>614.33</v>
      </c>
      <c r="S76" t="n">
        <v>152.24</v>
      </c>
      <c r="T76" t="n">
        <v>223681.51</v>
      </c>
      <c r="U76" t="n">
        <v>0.25</v>
      </c>
      <c r="V76" t="n">
        <v>0.68</v>
      </c>
      <c r="W76" t="n">
        <v>19.42</v>
      </c>
      <c r="X76" t="n">
        <v>13.24</v>
      </c>
      <c r="Y76" t="n">
        <v>2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1.6245</v>
      </c>
      <c r="E77" t="n">
        <v>61.56</v>
      </c>
      <c r="F77" t="n">
        <v>53.09</v>
      </c>
      <c r="G77" t="n">
        <v>18.74</v>
      </c>
      <c r="H77" t="n">
        <v>0.3</v>
      </c>
      <c r="I77" t="n">
        <v>170</v>
      </c>
      <c r="J77" t="n">
        <v>179.7</v>
      </c>
      <c r="K77" t="n">
        <v>52.44</v>
      </c>
      <c r="L77" t="n">
        <v>3</v>
      </c>
      <c r="M77" t="n">
        <v>168</v>
      </c>
      <c r="N77" t="n">
        <v>34.26</v>
      </c>
      <c r="O77" t="n">
        <v>22397.24</v>
      </c>
      <c r="P77" t="n">
        <v>700.92</v>
      </c>
      <c r="Q77" t="n">
        <v>1190.06</v>
      </c>
      <c r="R77" t="n">
        <v>429.85</v>
      </c>
      <c r="S77" t="n">
        <v>152.24</v>
      </c>
      <c r="T77" t="n">
        <v>132003.04</v>
      </c>
      <c r="U77" t="n">
        <v>0.35</v>
      </c>
      <c r="V77" t="n">
        <v>0.75</v>
      </c>
      <c r="W77" t="n">
        <v>19.25</v>
      </c>
      <c r="X77" t="n">
        <v>7.82</v>
      </c>
      <c r="Y77" t="n">
        <v>2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1.7382</v>
      </c>
      <c r="E78" t="n">
        <v>57.53</v>
      </c>
      <c r="F78" t="n">
        <v>50.81</v>
      </c>
      <c r="G78" t="n">
        <v>25.19</v>
      </c>
      <c r="H78" t="n">
        <v>0.39</v>
      </c>
      <c r="I78" t="n">
        <v>121</v>
      </c>
      <c r="J78" t="n">
        <v>181.19</v>
      </c>
      <c r="K78" t="n">
        <v>52.44</v>
      </c>
      <c r="L78" t="n">
        <v>4</v>
      </c>
      <c r="M78" t="n">
        <v>119</v>
      </c>
      <c r="N78" t="n">
        <v>34.75</v>
      </c>
      <c r="O78" t="n">
        <v>22581.25</v>
      </c>
      <c r="P78" t="n">
        <v>667.23</v>
      </c>
      <c r="Q78" t="n">
        <v>1189.98</v>
      </c>
      <c r="R78" t="n">
        <v>352.23</v>
      </c>
      <c r="S78" t="n">
        <v>152.24</v>
      </c>
      <c r="T78" t="n">
        <v>93435.81</v>
      </c>
      <c r="U78" t="n">
        <v>0.43</v>
      </c>
      <c r="V78" t="n">
        <v>0.78</v>
      </c>
      <c r="W78" t="n">
        <v>19.19</v>
      </c>
      <c r="X78" t="n">
        <v>5.54</v>
      </c>
      <c r="Y78" t="n">
        <v>2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1.804</v>
      </c>
      <c r="E79" t="n">
        <v>55.43</v>
      </c>
      <c r="F79" t="n">
        <v>49.63</v>
      </c>
      <c r="G79" t="n">
        <v>31.35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648.24</v>
      </c>
      <c r="Q79" t="n">
        <v>1189.56</v>
      </c>
      <c r="R79" t="n">
        <v>313.21</v>
      </c>
      <c r="S79" t="n">
        <v>152.24</v>
      </c>
      <c r="T79" t="n">
        <v>74055.78999999999</v>
      </c>
      <c r="U79" t="n">
        <v>0.49</v>
      </c>
      <c r="V79" t="n">
        <v>0.8</v>
      </c>
      <c r="W79" t="n">
        <v>19.13</v>
      </c>
      <c r="X79" t="n">
        <v>4.37</v>
      </c>
      <c r="Y79" t="n">
        <v>2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1.8552</v>
      </c>
      <c r="E80" t="n">
        <v>53.9</v>
      </c>
      <c r="F80" t="n">
        <v>48.74</v>
      </c>
      <c r="G80" t="n">
        <v>37.98</v>
      </c>
      <c r="H80" t="n">
        <v>0.58</v>
      </c>
      <c r="I80" t="n">
        <v>77</v>
      </c>
      <c r="J80" t="n">
        <v>184.19</v>
      </c>
      <c r="K80" t="n">
        <v>52.44</v>
      </c>
      <c r="L80" t="n">
        <v>6</v>
      </c>
      <c r="M80" t="n">
        <v>75</v>
      </c>
      <c r="N80" t="n">
        <v>35.75</v>
      </c>
      <c r="O80" t="n">
        <v>22951.43</v>
      </c>
      <c r="P80" t="n">
        <v>633.01</v>
      </c>
      <c r="Q80" t="n">
        <v>1189.6</v>
      </c>
      <c r="R80" t="n">
        <v>282.97</v>
      </c>
      <c r="S80" t="n">
        <v>152.24</v>
      </c>
      <c r="T80" t="n">
        <v>59029.4</v>
      </c>
      <c r="U80" t="n">
        <v>0.54</v>
      </c>
      <c r="V80" t="n">
        <v>0.82</v>
      </c>
      <c r="W80" t="n">
        <v>19.1</v>
      </c>
      <c r="X80" t="n">
        <v>3.48</v>
      </c>
      <c r="Y80" t="n">
        <v>2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1.8893</v>
      </c>
      <c r="E81" t="n">
        <v>52.93</v>
      </c>
      <c r="F81" t="n">
        <v>48.2</v>
      </c>
      <c r="G81" t="n">
        <v>44.49</v>
      </c>
      <c r="H81" t="n">
        <v>0.67</v>
      </c>
      <c r="I81" t="n">
        <v>65</v>
      </c>
      <c r="J81" t="n">
        <v>185.7</v>
      </c>
      <c r="K81" t="n">
        <v>52.44</v>
      </c>
      <c r="L81" t="n">
        <v>7</v>
      </c>
      <c r="M81" t="n">
        <v>63</v>
      </c>
      <c r="N81" t="n">
        <v>36.26</v>
      </c>
      <c r="O81" t="n">
        <v>23137.49</v>
      </c>
      <c r="P81" t="n">
        <v>622.29</v>
      </c>
      <c r="Q81" t="n">
        <v>1189.46</v>
      </c>
      <c r="R81" t="n">
        <v>264.43</v>
      </c>
      <c r="S81" t="n">
        <v>152.24</v>
      </c>
      <c r="T81" t="n">
        <v>49816.59</v>
      </c>
      <c r="U81" t="n">
        <v>0.58</v>
      </c>
      <c r="V81" t="n">
        <v>0.83</v>
      </c>
      <c r="W81" t="n">
        <v>19.09</v>
      </c>
      <c r="X81" t="n">
        <v>2.94</v>
      </c>
      <c r="Y81" t="n">
        <v>2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1.9157</v>
      </c>
      <c r="E82" t="n">
        <v>52.2</v>
      </c>
      <c r="F82" t="n">
        <v>47.79</v>
      </c>
      <c r="G82" t="n">
        <v>51.2</v>
      </c>
      <c r="H82" t="n">
        <v>0.76</v>
      </c>
      <c r="I82" t="n">
        <v>56</v>
      </c>
      <c r="J82" t="n">
        <v>187.22</v>
      </c>
      <c r="K82" t="n">
        <v>52.44</v>
      </c>
      <c r="L82" t="n">
        <v>8</v>
      </c>
      <c r="M82" t="n">
        <v>54</v>
      </c>
      <c r="N82" t="n">
        <v>36.78</v>
      </c>
      <c r="O82" t="n">
        <v>23324.24</v>
      </c>
      <c r="P82" t="n">
        <v>612.89</v>
      </c>
      <c r="Q82" t="n">
        <v>1189.38</v>
      </c>
      <c r="R82" t="n">
        <v>250.83</v>
      </c>
      <c r="S82" t="n">
        <v>152.24</v>
      </c>
      <c r="T82" t="n">
        <v>43064.53</v>
      </c>
      <c r="U82" t="n">
        <v>0.61</v>
      </c>
      <c r="V82" t="n">
        <v>0.83</v>
      </c>
      <c r="W82" t="n">
        <v>19.07</v>
      </c>
      <c r="X82" t="n">
        <v>2.53</v>
      </c>
      <c r="Y82" t="n">
        <v>2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1.9326</v>
      </c>
      <c r="E83" t="n">
        <v>51.74</v>
      </c>
      <c r="F83" t="n">
        <v>47.55</v>
      </c>
      <c r="G83" t="n">
        <v>57.05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606.4</v>
      </c>
      <c r="Q83" t="n">
        <v>1189.21</v>
      </c>
      <c r="R83" t="n">
        <v>242.3</v>
      </c>
      <c r="S83" t="n">
        <v>152.24</v>
      </c>
      <c r="T83" t="n">
        <v>38828.76</v>
      </c>
      <c r="U83" t="n">
        <v>0.63</v>
      </c>
      <c r="V83" t="n">
        <v>0.84</v>
      </c>
      <c r="W83" t="n">
        <v>19.07</v>
      </c>
      <c r="X83" t="n">
        <v>2.29</v>
      </c>
      <c r="Y83" t="n">
        <v>2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1.9524</v>
      </c>
      <c r="E84" t="n">
        <v>51.22</v>
      </c>
      <c r="F84" t="n">
        <v>47.23</v>
      </c>
      <c r="G84" t="n">
        <v>64.41</v>
      </c>
      <c r="H84" t="n">
        <v>0.93</v>
      </c>
      <c r="I84" t="n">
        <v>44</v>
      </c>
      <c r="J84" t="n">
        <v>190.26</v>
      </c>
      <c r="K84" t="n">
        <v>52.44</v>
      </c>
      <c r="L84" t="n">
        <v>10</v>
      </c>
      <c r="M84" t="n">
        <v>42</v>
      </c>
      <c r="N84" t="n">
        <v>37.82</v>
      </c>
      <c r="O84" t="n">
        <v>23699.85</v>
      </c>
      <c r="P84" t="n">
        <v>598.87</v>
      </c>
      <c r="Q84" t="n">
        <v>1189.35</v>
      </c>
      <c r="R84" t="n">
        <v>232.06</v>
      </c>
      <c r="S84" t="n">
        <v>152.24</v>
      </c>
      <c r="T84" t="n">
        <v>33740.18</v>
      </c>
      <c r="U84" t="n">
        <v>0.66</v>
      </c>
      <c r="V84" t="n">
        <v>0.84</v>
      </c>
      <c r="W84" t="n">
        <v>19.05</v>
      </c>
      <c r="X84" t="n">
        <v>1.98</v>
      </c>
      <c r="Y84" t="n">
        <v>2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1.9648</v>
      </c>
      <c r="E85" t="n">
        <v>50.9</v>
      </c>
      <c r="F85" t="n">
        <v>47.05</v>
      </c>
      <c r="G85" t="n">
        <v>70.58</v>
      </c>
      <c r="H85" t="n">
        <v>1.02</v>
      </c>
      <c r="I85" t="n">
        <v>40</v>
      </c>
      <c r="J85" t="n">
        <v>191.79</v>
      </c>
      <c r="K85" t="n">
        <v>52.44</v>
      </c>
      <c r="L85" t="n">
        <v>11</v>
      </c>
      <c r="M85" t="n">
        <v>38</v>
      </c>
      <c r="N85" t="n">
        <v>38.35</v>
      </c>
      <c r="O85" t="n">
        <v>23888.73</v>
      </c>
      <c r="P85" t="n">
        <v>592.72</v>
      </c>
      <c r="Q85" t="n">
        <v>1189.04</v>
      </c>
      <c r="R85" t="n">
        <v>225.82</v>
      </c>
      <c r="S85" t="n">
        <v>152.24</v>
      </c>
      <c r="T85" t="n">
        <v>30639.37</v>
      </c>
      <c r="U85" t="n">
        <v>0.67</v>
      </c>
      <c r="V85" t="n">
        <v>0.85</v>
      </c>
      <c r="W85" t="n">
        <v>19.05</v>
      </c>
      <c r="X85" t="n">
        <v>1.8</v>
      </c>
      <c r="Y85" t="n">
        <v>2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1.9772</v>
      </c>
      <c r="E86" t="n">
        <v>50.58</v>
      </c>
      <c r="F86" t="n">
        <v>46.88</v>
      </c>
      <c r="G86" t="n">
        <v>78.13</v>
      </c>
      <c r="H86" t="n">
        <v>1.1</v>
      </c>
      <c r="I86" t="n">
        <v>36</v>
      </c>
      <c r="J86" t="n">
        <v>193.33</v>
      </c>
      <c r="K86" t="n">
        <v>52.44</v>
      </c>
      <c r="L86" t="n">
        <v>12</v>
      </c>
      <c r="M86" t="n">
        <v>34</v>
      </c>
      <c r="N86" t="n">
        <v>38.89</v>
      </c>
      <c r="O86" t="n">
        <v>24078.33</v>
      </c>
      <c r="P86" t="n">
        <v>586.34</v>
      </c>
      <c r="Q86" t="n">
        <v>1189.06</v>
      </c>
      <c r="R86" t="n">
        <v>219.87</v>
      </c>
      <c r="S86" t="n">
        <v>152.24</v>
      </c>
      <c r="T86" t="n">
        <v>27682.52</v>
      </c>
      <c r="U86" t="n">
        <v>0.6899999999999999</v>
      </c>
      <c r="V86" t="n">
        <v>0.85</v>
      </c>
      <c r="W86" t="n">
        <v>19.04</v>
      </c>
      <c r="X86" t="n">
        <v>1.62</v>
      </c>
      <c r="Y86" t="n">
        <v>2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1.9874</v>
      </c>
      <c r="E87" t="n">
        <v>50.32</v>
      </c>
      <c r="F87" t="n">
        <v>46.72</v>
      </c>
      <c r="G87" t="n">
        <v>84.95</v>
      </c>
      <c r="H87" t="n">
        <v>1.18</v>
      </c>
      <c r="I87" t="n">
        <v>33</v>
      </c>
      <c r="J87" t="n">
        <v>194.88</v>
      </c>
      <c r="K87" t="n">
        <v>52.44</v>
      </c>
      <c r="L87" t="n">
        <v>13</v>
      </c>
      <c r="M87" t="n">
        <v>31</v>
      </c>
      <c r="N87" t="n">
        <v>39.43</v>
      </c>
      <c r="O87" t="n">
        <v>24268.67</v>
      </c>
      <c r="P87" t="n">
        <v>580.58</v>
      </c>
      <c r="Q87" t="n">
        <v>1189.24</v>
      </c>
      <c r="R87" t="n">
        <v>214.81</v>
      </c>
      <c r="S87" t="n">
        <v>152.24</v>
      </c>
      <c r="T87" t="n">
        <v>25170.02</v>
      </c>
      <c r="U87" t="n">
        <v>0.71</v>
      </c>
      <c r="V87" t="n">
        <v>0.85</v>
      </c>
      <c r="W87" t="n">
        <v>19.03</v>
      </c>
      <c r="X87" t="n">
        <v>1.47</v>
      </c>
      <c r="Y87" t="n">
        <v>2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1.9932</v>
      </c>
      <c r="E88" t="n">
        <v>50.17</v>
      </c>
      <c r="F88" t="n">
        <v>46.65</v>
      </c>
      <c r="G88" t="n">
        <v>90.28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576.89</v>
      </c>
      <c r="Q88" t="n">
        <v>1189.12</v>
      </c>
      <c r="R88" t="n">
        <v>212.26</v>
      </c>
      <c r="S88" t="n">
        <v>152.24</v>
      </c>
      <c r="T88" t="n">
        <v>23903.07</v>
      </c>
      <c r="U88" t="n">
        <v>0.72</v>
      </c>
      <c r="V88" t="n">
        <v>0.85</v>
      </c>
      <c r="W88" t="n">
        <v>19.03</v>
      </c>
      <c r="X88" t="n">
        <v>1.39</v>
      </c>
      <c r="Y88" t="n">
        <v>2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2.0004</v>
      </c>
      <c r="E89" t="n">
        <v>49.99</v>
      </c>
      <c r="F89" t="n">
        <v>46.54</v>
      </c>
      <c r="G89" t="n">
        <v>96.29000000000001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571.77</v>
      </c>
      <c r="Q89" t="n">
        <v>1188.93</v>
      </c>
      <c r="R89" t="n">
        <v>208.73</v>
      </c>
      <c r="S89" t="n">
        <v>152.24</v>
      </c>
      <c r="T89" t="n">
        <v>22148.59</v>
      </c>
      <c r="U89" t="n">
        <v>0.73</v>
      </c>
      <c r="V89" t="n">
        <v>0.85</v>
      </c>
      <c r="W89" t="n">
        <v>19.02</v>
      </c>
      <c r="X89" t="n">
        <v>1.29</v>
      </c>
      <c r="Y89" t="n">
        <v>2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2.0063</v>
      </c>
      <c r="E90" t="n">
        <v>49.84</v>
      </c>
      <c r="F90" t="n">
        <v>46.46</v>
      </c>
      <c r="G90" t="n">
        <v>103.25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567.15</v>
      </c>
      <c r="Q90" t="n">
        <v>1189.11</v>
      </c>
      <c r="R90" t="n">
        <v>206.11</v>
      </c>
      <c r="S90" t="n">
        <v>152.24</v>
      </c>
      <c r="T90" t="n">
        <v>20846.93</v>
      </c>
      <c r="U90" t="n">
        <v>0.74</v>
      </c>
      <c r="V90" t="n">
        <v>0.86</v>
      </c>
      <c r="W90" t="n">
        <v>19.02</v>
      </c>
      <c r="X90" t="n">
        <v>1.21</v>
      </c>
      <c r="Y90" t="n">
        <v>2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2.0139</v>
      </c>
      <c r="E91" t="n">
        <v>49.66</v>
      </c>
      <c r="F91" t="n">
        <v>46.35</v>
      </c>
      <c r="G91" t="n">
        <v>111.23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560.86</v>
      </c>
      <c r="Q91" t="n">
        <v>1188.98</v>
      </c>
      <c r="R91" t="n">
        <v>202.11</v>
      </c>
      <c r="S91" t="n">
        <v>152.24</v>
      </c>
      <c r="T91" t="n">
        <v>18858.85</v>
      </c>
      <c r="U91" t="n">
        <v>0.75</v>
      </c>
      <c r="V91" t="n">
        <v>0.86</v>
      </c>
      <c r="W91" t="n">
        <v>19.02</v>
      </c>
      <c r="X91" t="n">
        <v>1.1</v>
      </c>
      <c r="Y91" t="n">
        <v>2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2.0166</v>
      </c>
      <c r="E92" t="n">
        <v>49.59</v>
      </c>
      <c r="F92" t="n">
        <v>46.31</v>
      </c>
      <c r="G92" t="n">
        <v>115.78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556.3</v>
      </c>
      <c r="Q92" t="n">
        <v>1189.07</v>
      </c>
      <c r="R92" t="n">
        <v>201.03</v>
      </c>
      <c r="S92" t="n">
        <v>152.24</v>
      </c>
      <c r="T92" t="n">
        <v>18322.72</v>
      </c>
      <c r="U92" t="n">
        <v>0.76</v>
      </c>
      <c r="V92" t="n">
        <v>0.86</v>
      </c>
      <c r="W92" t="n">
        <v>19.01</v>
      </c>
      <c r="X92" t="n">
        <v>1.06</v>
      </c>
      <c r="Y92" t="n">
        <v>2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2.0246</v>
      </c>
      <c r="E93" t="n">
        <v>49.39</v>
      </c>
      <c r="F93" t="n">
        <v>46.19</v>
      </c>
      <c r="G93" t="n">
        <v>125.97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551.62</v>
      </c>
      <c r="Q93" t="n">
        <v>1188.91</v>
      </c>
      <c r="R93" t="n">
        <v>196.94</v>
      </c>
      <c r="S93" t="n">
        <v>152.24</v>
      </c>
      <c r="T93" t="n">
        <v>16289.99</v>
      </c>
      <c r="U93" t="n">
        <v>0.77</v>
      </c>
      <c r="V93" t="n">
        <v>0.86</v>
      </c>
      <c r="W93" t="n">
        <v>19.01</v>
      </c>
      <c r="X93" t="n">
        <v>0.9399999999999999</v>
      </c>
      <c r="Y93" t="n">
        <v>2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2.0266</v>
      </c>
      <c r="E94" t="n">
        <v>49.34</v>
      </c>
      <c r="F94" t="n">
        <v>46.18</v>
      </c>
      <c r="G94" t="n">
        <v>131.93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546.87</v>
      </c>
      <c r="Q94" t="n">
        <v>1188.98</v>
      </c>
      <c r="R94" t="n">
        <v>196.49</v>
      </c>
      <c r="S94" t="n">
        <v>152.24</v>
      </c>
      <c r="T94" t="n">
        <v>16066.87</v>
      </c>
      <c r="U94" t="n">
        <v>0.77</v>
      </c>
      <c r="V94" t="n">
        <v>0.86</v>
      </c>
      <c r="W94" t="n">
        <v>19.01</v>
      </c>
      <c r="X94" t="n">
        <v>0.92</v>
      </c>
      <c r="Y94" t="n">
        <v>2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2.0312</v>
      </c>
      <c r="E95" t="n">
        <v>49.23</v>
      </c>
      <c r="F95" t="n">
        <v>46.1</v>
      </c>
      <c r="G95" t="n">
        <v>138.3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543.41</v>
      </c>
      <c r="Q95" t="n">
        <v>1189.01</v>
      </c>
      <c r="R95" t="n">
        <v>193.98</v>
      </c>
      <c r="S95" t="n">
        <v>152.24</v>
      </c>
      <c r="T95" t="n">
        <v>14819.87</v>
      </c>
      <c r="U95" t="n">
        <v>0.78</v>
      </c>
      <c r="V95" t="n">
        <v>0.86</v>
      </c>
      <c r="W95" t="n">
        <v>19</v>
      </c>
      <c r="X95" t="n">
        <v>0.85</v>
      </c>
      <c r="Y95" t="n">
        <v>2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2.0343</v>
      </c>
      <c r="E96" t="n">
        <v>49.16</v>
      </c>
      <c r="F96" t="n">
        <v>46.06</v>
      </c>
      <c r="G96" t="n">
        <v>145.45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538.51</v>
      </c>
      <c r="Q96" t="n">
        <v>1188.97</v>
      </c>
      <c r="R96" t="n">
        <v>192.67</v>
      </c>
      <c r="S96" t="n">
        <v>152.24</v>
      </c>
      <c r="T96" t="n">
        <v>14169.92</v>
      </c>
      <c r="U96" t="n">
        <v>0.79</v>
      </c>
      <c r="V96" t="n">
        <v>0.86</v>
      </c>
      <c r="W96" t="n">
        <v>19</v>
      </c>
      <c r="X96" t="n">
        <v>0.8100000000000001</v>
      </c>
      <c r="Y96" t="n">
        <v>2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2.0374</v>
      </c>
      <c r="E97" t="n">
        <v>49.08</v>
      </c>
      <c r="F97" t="n">
        <v>46.02</v>
      </c>
      <c r="G97" t="n">
        <v>153.41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533.37</v>
      </c>
      <c r="Q97" t="n">
        <v>1188.93</v>
      </c>
      <c r="R97" t="n">
        <v>191.36</v>
      </c>
      <c r="S97" t="n">
        <v>152.24</v>
      </c>
      <c r="T97" t="n">
        <v>13517.48</v>
      </c>
      <c r="U97" t="n">
        <v>0.8</v>
      </c>
      <c r="V97" t="n">
        <v>0.86</v>
      </c>
      <c r="W97" t="n">
        <v>19</v>
      </c>
      <c r="X97" t="n">
        <v>0.77</v>
      </c>
      <c r="Y97" t="n">
        <v>2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2.0408</v>
      </c>
      <c r="E98" t="n">
        <v>49</v>
      </c>
      <c r="F98" t="n">
        <v>45.98</v>
      </c>
      <c r="G98" t="n">
        <v>162.27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527.97</v>
      </c>
      <c r="Q98" t="n">
        <v>1188.98</v>
      </c>
      <c r="R98" t="n">
        <v>189.64</v>
      </c>
      <c r="S98" t="n">
        <v>152.24</v>
      </c>
      <c r="T98" t="n">
        <v>12662.72</v>
      </c>
      <c r="U98" t="n">
        <v>0.8</v>
      </c>
      <c r="V98" t="n">
        <v>0.86</v>
      </c>
      <c r="W98" t="n">
        <v>19</v>
      </c>
      <c r="X98" t="n">
        <v>0.72</v>
      </c>
      <c r="Y98" t="n">
        <v>2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2.0442</v>
      </c>
      <c r="E99" t="n">
        <v>48.92</v>
      </c>
      <c r="F99" t="n">
        <v>45.93</v>
      </c>
      <c r="G99" t="n">
        <v>172.23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14</v>
      </c>
      <c r="N99" t="n">
        <v>46.44</v>
      </c>
      <c r="O99" t="n">
        <v>26613.43</v>
      </c>
      <c r="P99" t="n">
        <v>521.28</v>
      </c>
      <c r="Q99" t="n">
        <v>1188.97</v>
      </c>
      <c r="R99" t="n">
        <v>187.97</v>
      </c>
      <c r="S99" t="n">
        <v>152.24</v>
      </c>
      <c r="T99" t="n">
        <v>11831.94</v>
      </c>
      <c r="U99" t="n">
        <v>0.8100000000000001</v>
      </c>
      <c r="V99" t="n">
        <v>0.87</v>
      </c>
      <c r="W99" t="n">
        <v>19</v>
      </c>
      <c r="X99" t="n">
        <v>0.68</v>
      </c>
      <c r="Y99" t="n">
        <v>2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2.0441</v>
      </c>
      <c r="E100" t="n">
        <v>48.92</v>
      </c>
      <c r="F100" t="n">
        <v>45.93</v>
      </c>
      <c r="G100" t="n">
        <v>172.25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13</v>
      </c>
      <c r="N100" t="n">
        <v>47.07</v>
      </c>
      <c r="O100" t="n">
        <v>26814.17</v>
      </c>
      <c r="P100" t="n">
        <v>520.4</v>
      </c>
      <c r="Q100" t="n">
        <v>1188.94</v>
      </c>
      <c r="R100" t="n">
        <v>188.24</v>
      </c>
      <c r="S100" t="n">
        <v>152.24</v>
      </c>
      <c r="T100" t="n">
        <v>11965.73</v>
      </c>
      <c r="U100" t="n">
        <v>0.8100000000000001</v>
      </c>
      <c r="V100" t="n">
        <v>0.87</v>
      </c>
      <c r="W100" t="n">
        <v>19</v>
      </c>
      <c r="X100" t="n">
        <v>0.68</v>
      </c>
      <c r="Y100" t="n">
        <v>2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2.0478</v>
      </c>
      <c r="E101" t="n">
        <v>48.83</v>
      </c>
      <c r="F101" t="n">
        <v>45.88</v>
      </c>
      <c r="G101" t="n">
        <v>183.52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10</v>
      </c>
      <c r="N101" t="n">
        <v>47.71</v>
      </c>
      <c r="O101" t="n">
        <v>27015.77</v>
      </c>
      <c r="P101" t="n">
        <v>516.78</v>
      </c>
      <c r="Q101" t="n">
        <v>1188.96</v>
      </c>
      <c r="R101" t="n">
        <v>186.25</v>
      </c>
      <c r="S101" t="n">
        <v>152.24</v>
      </c>
      <c r="T101" t="n">
        <v>10976.86</v>
      </c>
      <c r="U101" t="n">
        <v>0.82</v>
      </c>
      <c r="V101" t="n">
        <v>0.87</v>
      </c>
      <c r="W101" t="n">
        <v>19</v>
      </c>
      <c r="X101" t="n">
        <v>0.63</v>
      </c>
      <c r="Y101" t="n">
        <v>2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2.0468</v>
      </c>
      <c r="E102" t="n">
        <v>48.86</v>
      </c>
      <c r="F102" t="n">
        <v>45.9</v>
      </c>
      <c r="G102" t="n">
        <v>183.61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514.29</v>
      </c>
      <c r="Q102" t="n">
        <v>1189.18</v>
      </c>
      <c r="R102" t="n">
        <v>186.83</v>
      </c>
      <c r="S102" t="n">
        <v>152.24</v>
      </c>
      <c r="T102" t="n">
        <v>11269.11</v>
      </c>
      <c r="U102" t="n">
        <v>0.8100000000000001</v>
      </c>
      <c r="V102" t="n">
        <v>0.87</v>
      </c>
      <c r="W102" t="n">
        <v>19.01</v>
      </c>
      <c r="X102" t="n">
        <v>0.65</v>
      </c>
      <c r="Y102" t="n">
        <v>2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2.047</v>
      </c>
      <c r="E103" t="n">
        <v>48.85</v>
      </c>
      <c r="F103" t="n">
        <v>45.9</v>
      </c>
      <c r="G103" t="n">
        <v>183.6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516.49</v>
      </c>
      <c r="Q103" t="n">
        <v>1188.97</v>
      </c>
      <c r="R103" t="n">
        <v>186.75</v>
      </c>
      <c r="S103" t="n">
        <v>152.24</v>
      </c>
      <c r="T103" t="n">
        <v>11225.99</v>
      </c>
      <c r="U103" t="n">
        <v>0.82</v>
      </c>
      <c r="V103" t="n">
        <v>0.87</v>
      </c>
      <c r="W103" t="n">
        <v>19.01</v>
      </c>
      <c r="X103" t="n">
        <v>0.65</v>
      </c>
      <c r="Y103" t="n">
        <v>2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1.858</v>
      </c>
      <c r="E104" t="n">
        <v>53.82</v>
      </c>
      <c r="F104" t="n">
        <v>50.83</v>
      </c>
      <c r="G104" t="n">
        <v>25.21</v>
      </c>
      <c r="H104" t="n">
        <v>0.64</v>
      </c>
      <c r="I104" t="n">
        <v>121</v>
      </c>
      <c r="J104" t="n">
        <v>26.11</v>
      </c>
      <c r="K104" t="n">
        <v>12.1</v>
      </c>
      <c r="L104" t="n">
        <v>1</v>
      </c>
      <c r="M104" t="n">
        <v>6</v>
      </c>
      <c r="N104" t="n">
        <v>3.01</v>
      </c>
      <c r="O104" t="n">
        <v>3454.41</v>
      </c>
      <c r="P104" t="n">
        <v>146.93</v>
      </c>
      <c r="Q104" t="n">
        <v>1191.21</v>
      </c>
      <c r="R104" t="n">
        <v>348.02</v>
      </c>
      <c r="S104" t="n">
        <v>152.24</v>
      </c>
      <c r="T104" t="n">
        <v>91333.62</v>
      </c>
      <c r="U104" t="n">
        <v>0.44</v>
      </c>
      <c r="V104" t="n">
        <v>0.78</v>
      </c>
      <c r="W104" t="n">
        <v>19.32</v>
      </c>
      <c r="X104" t="n">
        <v>5.56</v>
      </c>
      <c r="Y104" t="n">
        <v>2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1.8592</v>
      </c>
      <c r="E105" t="n">
        <v>53.79</v>
      </c>
      <c r="F105" t="n">
        <v>50.81</v>
      </c>
      <c r="G105" t="n">
        <v>25.4</v>
      </c>
      <c r="H105" t="n">
        <v>1.23</v>
      </c>
      <c r="I105" t="n">
        <v>120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152.83</v>
      </c>
      <c r="Q105" t="n">
        <v>1190.96</v>
      </c>
      <c r="R105" t="n">
        <v>346.7</v>
      </c>
      <c r="S105" t="n">
        <v>152.24</v>
      </c>
      <c r="T105" t="n">
        <v>90676.42999999999</v>
      </c>
      <c r="U105" t="n">
        <v>0.44</v>
      </c>
      <c r="V105" t="n">
        <v>0.78</v>
      </c>
      <c r="W105" t="n">
        <v>19.34</v>
      </c>
      <c r="X105" t="n">
        <v>5.54</v>
      </c>
      <c r="Y105" t="n">
        <v>2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1.294</v>
      </c>
      <c r="E106" t="n">
        <v>77.28</v>
      </c>
      <c r="F106" t="n">
        <v>66.29000000000001</v>
      </c>
      <c r="G106" t="n">
        <v>9.08</v>
      </c>
      <c r="H106" t="n">
        <v>0.18</v>
      </c>
      <c r="I106" t="n">
        <v>438</v>
      </c>
      <c r="J106" t="n">
        <v>98.70999999999999</v>
      </c>
      <c r="K106" t="n">
        <v>39.72</v>
      </c>
      <c r="L106" t="n">
        <v>1</v>
      </c>
      <c r="M106" t="n">
        <v>436</v>
      </c>
      <c r="N106" t="n">
        <v>12.99</v>
      </c>
      <c r="O106" t="n">
        <v>12407.75</v>
      </c>
      <c r="P106" t="n">
        <v>599.9299999999999</v>
      </c>
      <c r="Q106" t="n">
        <v>1192.44</v>
      </c>
      <c r="R106" t="n">
        <v>876.85</v>
      </c>
      <c r="S106" t="n">
        <v>152.24</v>
      </c>
      <c r="T106" t="n">
        <v>354163.6</v>
      </c>
      <c r="U106" t="n">
        <v>0.17</v>
      </c>
      <c r="V106" t="n">
        <v>0.6</v>
      </c>
      <c r="W106" t="n">
        <v>19.7</v>
      </c>
      <c r="X106" t="n">
        <v>20.98</v>
      </c>
      <c r="Y106" t="n">
        <v>2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1.7025</v>
      </c>
      <c r="E107" t="n">
        <v>58.74</v>
      </c>
      <c r="F107" t="n">
        <v>53.21</v>
      </c>
      <c r="G107" t="n">
        <v>18.56</v>
      </c>
      <c r="H107" t="n">
        <v>0.35</v>
      </c>
      <c r="I107" t="n">
        <v>172</v>
      </c>
      <c r="J107" t="n">
        <v>99.95</v>
      </c>
      <c r="K107" t="n">
        <v>39.72</v>
      </c>
      <c r="L107" t="n">
        <v>2</v>
      </c>
      <c r="M107" t="n">
        <v>170</v>
      </c>
      <c r="N107" t="n">
        <v>13.24</v>
      </c>
      <c r="O107" t="n">
        <v>12561.45</v>
      </c>
      <c r="P107" t="n">
        <v>474.56</v>
      </c>
      <c r="Q107" t="n">
        <v>1190.19</v>
      </c>
      <c r="R107" t="n">
        <v>434.08</v>
      </c>
      <c r="S107" t="n">
        <v>152.24</v>
      </c>
      <c r="T107" t="n">
        <v>134109.6</v>
      </c>
      <c r="U107" t="n">
        <v>0.35</v>
      </c>
      <c r="V107" t="n">
        <v>0.75</v>
      </c>
      <c r="W107" t="n">
        <v>19.25</v>
      </c>
      <c r="X107" t="n">
        <v>7.94</v>
      </c>
      <c r="Y107" t="n">
        <v>2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1.8389</v>
      </c>
      <c r="E108" t="n">
        <v>54.38</v>
      </c>
      <c r="F108" t="n">
        <v>50.19</v>
      </c>
      <c r="G108" t="n">
        <v>28.15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439.31</v>
      </c>
      <c r="Q108" t="n">
        <v>1189.55</v>
      </c>
      <c r="R108" t="n">
        <v>332.09</v>
      </c>
      <c r="S108" t="n">
        <v>152.24</v>
      </c>
      <c r="T108" t="n">
        <v>83435.28</v>
      </c>
      <c r="U108" t="n">
        <v>0.46</v>
      </c>
      <c r="V108" t="n">
        <v>0.79</v>
      </c>
      <c r="W108" t="n">
        <v>19.15</v>
      </c>
      <c r="X108" t="n">
        <v>4.93</v>
      </c>
      <c r="Y108" t="n">
        <v>2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1.9141</v>
      </c>
      <c r="E109" t="n">
        <v>52.24</v>
      </c>
      <c r="F109" t="n">
        <v>48.69</v>
      </c>
      <c r="G109" t="n">
        <v>38.44</v>
      </c>
      <c r="H109" t="n">
        <v>0.6899999999999999</v>
      </c>
      <c r="I109" t="n">
        <v>76</v>
      </c>
      <c r="J109" t="n">
        <v>102.45</v>
      </c>
      <c r="K109" t="n">
        <v>39.72</v>
      </c>
      <c r="L109" t="n">
        <v>4</v>
      </c>
      <c r="M109" t="n">
        <v>74</v>
      </c>
      <c r="N109" t="n">
        <v>13.74</v>
      </c>
      <c r="O109" t="n">
        <v>12870.03</v>
      </c>
      <c r="P109" t="n">
        <v>417.91</v>
      </c>
      <c r="Q109" t="n">
        <v>1189.52</v>
      </c>
      <c r="R109" t="n">
        <v>281.11</v>
      </c>
      <c r="S109" t="n">
        <v>152.24</v>
      </c>
      <c r="T109" t="n">
        <v>58102.73</v>
      </c>
      <c r="U109" t="n">
        <v>0.54</v>
      </c>
      <c r="V109" t="n">
        <v>0.82</v>
      </c>
      <c r="W109" t="n">
        <v>19.11</v>
      </c>
      <c r="X109" t="n">
        <v>3.43</v>
      </c>
      <c r="Y109" t="n">
        <v>2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1.9565</v>
      </c>
      <c r="E110" t="n">
        <v>51.11</v>
      </c>
      <c r="F110" t="n">
        <v>47.91</v>
      </c>
      <c r="G110" t="n">
        <v>48.72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402.77</v>
      </c>
      <c r="Q110" t="n">
        <v>1189.19</v>
      </c>
      <c r="R110" t="n">
        <v>254.93</v>
      </c>
      <c r="S110" t="n">
        <v>152.24</v>
      </c>
      <c r="T110" t="n">
        <v>45096.84</v>
      </c>
      <c r="U110" t="n">
        <v>0.6</v>
      </c>
      <c r="V110" t="n">
        <v>0.83</v>
      </c>
      <c r="W110" t="n">
        <v>19.07</v>
      </c>
      <c r="X110" t="n">
        <v>2.66</v>
      </c>
      <c r="Y110" t="n">
        <v>2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1.9849</v>
      </c>
      <c r="E111" t="n">
        <v>50.38</v>
      </c>
      <c r="F111" t="n">
        <v>47.4</v>
      </c>
      <c r="G111" t="n">
        <v>59.26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389.68</v>
      </c>
      <c r="Q111" t="n">
        <v>1189.23</v>
      </c>
      <c r="R111" t="n">
        <v>237.82</v>
      </c>
      <c r="S111" t="n">
        <v>152.24</v>
      </c>
      <c r="T111" t="n">
        <v>36596.63</v>
      </c>
      <c r="U111" t="n">
        <v>0.64</v>
      </c>
      <c r="V111" t="n">
        <v>0.84</v>
      </c>
      <c r="W111" t="n">
        <v>19.05</v>
      </c>
      <c r="X111" t="n">
        <v>2.15</v>
      </c>
      <c r="Y111" t="n">
        <v>2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2.0061</v>
      </c>
      <c r="E112" t="n">
        <v>49.85</v>
      </c>
      <c r="F112" t="n">
        <v>47.04</v>
      </c>
      <c r="G112" t="n">
        <v>70.56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377.13</v>
      </c>
      <c r="Q112" t="n">
        <v>1189.14</v>
      </c>
      <c r="R112" t="n">
        <v>225.61</v>
      </c>
      <c r="S112" t="n">
        <v>152.24</v>
      </c>
      <c r="T112" t="n">
        <v>30533.74</v>
      </c>
      <c r="U112" t="n">
        <v>0.67</v>
      </c>
      <c r="V112" t="n">
        <v>0.85</v>
      </c>
      <c r="W112" t="n">
        <v>19.04</v>
      </c>
      <c r="X112" t="n">
        <v>1.78</v>
      </c>
      <c r="Y112" t="n">
        <v>2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2.0223</v>
      </c>
      <c r="E113" t="n">
        <v>49.45</v>
      </c>
      <c r="F113" t="n">
        <v>46.76</v>
      </c>
      <c r="G113" t="n">
        <v>82.52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364.52</v>
      </c>
      <c r="Q113" t="n">
        <v>1189.02</v>
      </c>
      <c r="R113" t="n">
        <v>216.02</v>
      </c>
      <c r="S113" t="n">
        <v>152.24</v>
      </c>
      <c r="T113" t="n">
        <v>25768.02</v>
      </c>
      <c r="U113" t="n">
        <v>0.7</v>
      </c>
      <c r="V113" t="n">
        <v>0.85</v>
      </c>
      <c r="W113" t="n">
        <v>19.03</v>
      </c>
      <c r="X113" t="n">
        <v>1.51</v>
      </c>
      <c r="Y113" t="n">
        <v>2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2.0331</v>
      </c>
      <c r="E114" t="n">
        <v>49.19</v>
      </c>
      <c r="F114" t="n">
        <v>46.58</v>
      </c>
      <c r="G114" t="n">
        <v>93.16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25</v>
      </c>
      <c r="N114" t="n">
        <v>15.05</v>
      </c>
      <c r="O114" t="n">
        <v>13648.58</v>
      </c>
      <c r="P114" t="n">
        <v>352.59</v>
      </c>
      <c r="Q114" t="n">
        <v>1189.1</v>
      </c>
      <c r="R114" t="n">
        <v>209.9</v>
      </c>
      <c r="S114" t="n">
        <v>152.24</v>
      </c>
      <c r="T114" t="n">
        <v>22727.7</v>
      </c>
      <c r="U114" t="n">
        <v>0.73</v>
      </c>
      <c r="V114" t="n">
        <v>0.85</v>
      </c>
      <c r="W114" t="n">
        <v>19.03</v>
      </c>
      <c r="X114" t="n">
        <v>1.33</v>
      </c>
      <c r="Y114" t="n">
        <v>2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2.0385</v>
      </c>
      <c r="E115" t="n">
        <v>49.06</v>
      </c>
      <c r="F115" t="n">
        <v>46.49</v>
      </c>
      <c r="G115" t="n">
        <v>99.63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349.99</v>
      </c>
      <c r="Q115" t="n">
        <v>1189.21</v>
      </c>
      <c r="R115" t="n">
        <v>205.98</v>
      </c>
      <c r="S115" t="n">
        <v>152.24</v>
      </c>
      <c r="T115" t="n">
        <v>20779.16</v>
      </c>
      <c r="U115" t="n">
        <v>0.74</v>
      </c>
      <c r="V115" t="n">
        <v>0.86</v>
      </c>
      <c r="W115" t="n">
        <v>19.05</v>
      </c>
      <c r="X115" t="n">
        <v>1.24</v>
      </c>
      <c r="Y115" t="n">
        <v>2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2.0383</v>
      </c>
      <c r="E116" t="n">
        <v>49.06</v>
      </c>
      <c r="F116" t="n">
        <v>46.5</v>
      </c>
      <c r="G116" t="n">
        <v>99.64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353.85</v>
      </c>
      <c r="Q116" t="n">
        <v>1189.24</v>
      </c>
      <c r="R116" t="n">
        <v>206.18</v>
      </c>
      <c r="S116" t="n">
        <v>152.24</v>
      </c>
      <c r="T116" t="n">
        <v>20876.18</v>
      </c>
      <c r="U116" t="n">
        <v>0.74</v>
      </c>
      <c r="V116" t="n">
        <v>0.86</v>
      </c>
      <c r="W116" t="n">
        <v>19.05</v>
      </c>
      <c r="X116" t="n">
        <v>1.24</v>
      </c>
      <c r="Y116" t="n">
        <v>2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1.1212</v>
      </c>
      <c r="E117" t="n">
        <v>89.19</v>
      </c>
      <c r="F117" t="n">
        <v>72.67</v>
      </c>
      <c r="G117" t="n">
        <v>7.74</v>
      </c>
      <c r="H117" t="n">
        <v>0.14</v>
      </c>
      <c r="I117" t="n">
        <v>563</v>
      </c>
      <c r="J117" t="n">
        <v>124.63</v>
      </c>
      <c r="K117" t="n">
        <v>45</v>
      </c>
      <c r="L117" t="n">
        <v>1</v>
      </c>
      <c r="M117" t="n">
        <v>561</v>
      </c>
      <c r="N117" t="n">
        <v>18.64</v>
      </c>
      <c r="O117" t="n">
        <v>15605.44</v>
      </c>
      <c r="P117" t="n">
        <v>769.4</v>
      </c>
      <c r="Q117" t="n">
        <v>1193.65</v>
      </c>
      <c r="R117" t="n">
        <v>1093.78</v>
      </c>
      <c r="S117" t="n">
        <v>152.24</v>
      </c>
      <c r="T117" t="n">
        <v>462002.48</v>
      </c>
      <c r="U117" t="n">
        <v>0.14</v>
      </c>
      <c r="V117" t="n">
        <v>0.55</v>
      </c>
      <c r="W117" t="n">
        <v>19.9</v>
      </c>
      <c r="X117" t="n">
        <v>27.35</v>
      </c>
      <c r="Y117" t="n">
        <v>2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1.5987</v>
      </c>
      <c r="E118" t="n">
        <v>62.55</v>
      </c>
      <c r="F118" t="n">
        <v>55.05</v>
      </c>
      <c r="G118" t="n">
        <v>15.73</v>
      </c>
      <c r="H118" t="n">
        <v>0.28</v>
      </c>
      <c r="I118" t="n">
        <v>210</v>
      </c>
      <c r="J118" t="n">
        <v>125.95</v>
      </c>
      <c r="K118" t="n">
        <v>45</v>
      </c>
      <c r="L118" t="n">
        <v>2</v>
      </c>
      <c r="M118" t="n">
        <v>208</v>
      </c>
      <c r="N118" t="n">
        <v>18.95</v>
      </c>
      <c r="O118" t="n">
        <v>15767.7</v>
      </c>
      <c r="P118" t="n">
        <v>578.61</v>
      </c>
      <c r="Q118" t="n">
        <v>1190.29</v>
      </c>
      <c r="R118" t="n">
        <v>496.51</v>
      </c>
      <c r="S118" t="n">
        <v>152.24</v>
      </c>
      <c r="T118" t="n">
        <v>165132.74</v>
      </c>
      <c r="U118" t="n">
        <v>0.31</v>
      </c>
      <c r="V118" t="n">
        <v>0.72</v>
      </c>
      <c r="W118" t="n">
        <v>19.31</v>
      </c>
      <c r="X118" t="n">
        <v>9.779999999999999</v>
      </c>
      <c r="Y118" t="n">
        <v>2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1.7666</v>
      </c>
      <c r="E119" t="n">
        <v>56.61</v>
      </c>
      <c r="F119" t="n">
        <v>51.18</v>
      </c>
      <c r="G119" t="n">
        <v>23.8</v>
      </c>
      <c r="H119" t="n">
        <v>0.42</v>
      </c>
      <c r="I119" t="n">
        <v>129</v>
      </c>
      <c r="J119" t="n">
        <v>127.27</v>
      </c>
      <c r="K119" t="n">
        <v>45</v>
      </c>
      <c r="L119" t="n">
        <v>3</v>
      </c>
      <c r="M119" t="n">
        <v>127</v>
      </c>
      <c r="N119" t="n">
        <v>19.27</v>
      </c>
      <c r="O119" t="n">
        <v>15930.42</v>
      </c>
      <c r="P119" t="n">
        <v>532.16</v>
      </c>
      <c r="Q119" t="n">
        <v>1189.88</v>
      </c>
      <c r="R119" t="n">
        <v>365.79</v>
      </c>
      <c r="S119" t="n">
        <v>152.24</v>
      </c>
      <c r="T119" t="n">
        <v>100176.87</v>
      </c>
      <c r="U119" t="n">
        <v>0.42</v>
      </c>
      <c r="V119" t="n">
        <v>0.78</v>
      </c>
      <c r="W119" t="n">
        <v>19.17</v>
      </c>
      <c r="X119" t="n">
        <v>5.91</v>
      </c>
      <c r="Y119" t="n">
        <v>2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1.8516</v>
      </c>
      <c r="E120" t="n">
        <v>54.01</v>
      </c>
      <c r="F120" t="n">
        <v>49.5</v>
      </c>
      <c r="G120" t="n">
        <v>31.93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508.51</v>
      </c>
      <c r="Q120" t="n">
        <v>1189.7</v>
      </c>
      <c r="R120" t="n">
        <v>308.81</v>
      </c>
      <c r="S120" t="n">
        <v>152.24</v>
      </c>
      <c r="T120" t="n">
        <v>71869.91</v>
      </c>
      <c r="U120" t="n">
        <v>0.49</v>
      </c>
      <c r="V120" t="n">
        <v>0.8</v>
      </c>
      <c r="W120" t="n">
        <v>19.12</v>
      </c>
      <c r="X120" t="n">
        <v>4.24</v>
      </c>
      <c r="Y120" t="n">
        <v>2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1.9049</v>
      </c>
      <c r="E121" t="n">
        <v>52.5</v>
      </c>
      <c r="F121" t="n">
        <v>48.52</v>
      </c>
      <c r="G121" t="n">
        <v>40.44</v>
      </c>
      <c r="H121" t="n">
        <v>0.68</v>
      </c>
      <c r="I121" t="n">
        <v>72</v>
      </c>
      <c r="J121" t="n">
        <v>129.92</v>
      </c>
      <c r="K121" t="n">
        <v>45</v>
      </c>
      <c r="L121" t="n">
        <v>5</v>
      </c>
      <c r="M121" t="n">
        <v>70</v>
      </c>
      <c r="N121" t="n">
        <v>19.92</v>
      </c>
      <c r="O121" t="n">
        <v>16257.24</v>
      </c>
      <c r="P121" t="n">
        <v>492.22</v>
      </c>
      <c r="Q121" t="n">
        <v>1189.16</v>
      </c>
      <c r="R121" t="n">
        <v>275.45</v>
      </c>
      <c r="S121" t="n">
        <v>152.24</v>
      </c>
      <c r="T121" t="n">
        <v>55291.71</v>
      </c>
      <c r="U121" t="n">
        <v>0.55</v>
      </c>
      <c r="V121" t="n">
        <v>0.82</v>
      </c>
      <c r="W121" t="n">
        <v>19.1</v>
      </c>
      <c r="X121" t="n">
        <v>3.27</v>
      </c>
      <c r="Y121" t="n">
        <v>2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1.9401</v>
      </c>
      <c r="E122" t="n">
        <v>51.54</v>
      </c>
      <c r="F122" t="n">
        <v>47.9</v>
      </c>
      <c r="G122" t="n">
        <v>48.71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479.22</v>
      </c>
      <c r="Q122" t="n">
        <v>1189.34</v>
      </c>
      <c r="R122" t="n">
        <v>254.75</v>
      </c>
      <c r="S122" t="n">
        <v>152.24</v>
      </c>
      <c r="T122" t="n">
        <v>45008.48</v>
      </c>
      <c r="U122" t="n">
        <v>0.6</v>
      </c>
      <c r="V122" t="n">
        <v>0.83</v>
      </c>
      <c r="W122" t="n">
        <v>19.07</v>
      </c>
      <c r="X122" t="n">
        <v>2.65</v>
      </c>
      <c r="Y122" t="n">
        <v>2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1.9669</v>
      </c>
      <c r="E123" t="n">
        <v>50.84</v>
      </c>
      <c r="F123" t="n">
        <v>47.46</v>
      </c>
      <c r="G123" t="n">
        <v>58.11</v>
      </c>
      <c r="H123" t="n">
        <v>0.93</v>
      </c>
      <c r="I123" t="n">
        <v>49</v>
      </c>
      <c r="J123" t="n">
        <v>132.58</v>
      </c>
      <c r="K123" t="n">
        <v>45</v>
      </c>
      <c r="L123" t="n">
        <v>7</v>
      </c>
      <c r="M123" t="n">
        <v>47</v>
      </c>
      <c r="N123" t="n">
        <v>20.59</v>
      </c>
      <c r="O123" t="n">
        <v>16585.95</v>
      </c>
      <c r="P123" t="n">
        <v>468.28</v>
      </c>
      <c r="Q123" t="n">
        <v>1189.11</v>
      </c>
      <c r="R123" t="n">
        <v>239.64</v>
      </c>
      <c r="S123" t="n">
        <v>152.24</v>
      </c>
      <c r="T123" t="n">
        <v>37501.72</v>
      </c>
      <c r="U123" t="n">
        <v>0.64</v>
      </c>
      <c r="V123" t="n">
        <v>0.84</v>
      </c>
      <c r="W123" t="n">
        <v>19.05</v>
      </c>
      <c r="X123" t="n">
        <v>2.2</v>
      </c>
      <c r="Y123" t="n">
        <v>2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1.9839</v>
      </c>
      <c r="E124" t="n">
        <v>50.41</v>
      </c>
      <c r="F124" t="n">
        <v>47.17</v>
      </c>
      <c r="G124" t="n">
        <v>65.81999999999999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459.18</v>
      </c>
      <c r="Q124" t="n">
        <v>1189.2</v>
      </c>
      <c r="R124" t="n">
        <v>230.46</v>
      </c>
      <c r="S124" t="n">
        <v>152.24</v>
      </c>
      <c r="T124" t="n">
        <v>32941.36</v>
      </c>
      <c r="U124" t="n">
        <v>0.66</v>
      </c>
      <c r="V124" t="n">
        <v>0.84</v>
      </c>
      <c r="W124" t="n">
        <v>19.04</v>
      </c>
      <c r="X124" t="n">
        <v>1.92</v>
      </c>
      <c r="Y124" t="n">
        <v>2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2.0011</v>
      </c>
      <c r="E125" t="n">
        <v>49.97</v>
      </c>
      <c r="F125" t="n">
        <v>46.89</v>
      </c>
      <c r="G125" t="n">
        <v>76.04000000000001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449.98</v>
      </c>
      <c r="Q125" t="n">
        <v>1189.08</v>
      </c>
      <c r="R125" t="n">
        <v>220.93</v>
      </c>
      <c r="S125" t="n">
        <v>152.24</v>
      </c>
      <c r="T125" t="n">
        <v>28205.96</v>
      </c>
      <c r="U125" t="n">
        <v>0.6899999999999999</v>
      </c>
      <c r="V125" t="n">
        <v>0.85</v>
      </c>
      <c r="W125" t="n">
        <v>19.03</v>
      </c>
      <c r="X125" t="n">
        <v>1.64</v>
      </c>
      <c r="Y125" t="n">
        <v>2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2.0128</v>
      </c>
      <c r="E126" t="n">
        <v>49.68</v>
      </c>
      <c r="F126" t="n">
        <v>46.71</v>
      </c>
      <c r="G126" t="n">
        <v>84.92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441.13</v>
      </c>
      <c r="Q126" t="n">
        <v>1189.17</v>
      </c>
      <c r="R126" t="n">
        <v>214.28</v>
      </c>
      <c r="S126" t="n">
        <v>152.24</v>
      </c>
      <c r="T126" t="n">
        <v>24900.77</v>
      </c>
      <c r="U126" t="n">
        <v>0.71</v>
      </c>
      <c r="V126" t="n">
        <v>0.85</v>
      </c>
      <c r="W126" t="n">
        <v>19.03</v>
      </c>
      <c r="X126" t="n">
        <v>1.45</v>
      </c>
      <c r="Y126" t="n">
        <v>2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2.0213</v>
      </c>
      <c r="E127" t="n">
        <v>49.47</v>
      </c>
      <c r="F127" t="n">
        <v>46.58</v>
      </c>
      <c r="G127" t="n">
        <v>93.15000000000001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432.05</v>
      </c>
      <c r="Q127" t="n">
        <v>1189.02</v>
      </c>
      <c r="R127" t="n">
        <v>209.9</v>
      </c>
      <c r="S127" t="n">
        <v>152.24</v>
      </c>
      <c r="T127" t="n">
        <v>22729.16</v>
      </c>
      <c r="U127" t="n">
        <v>0.73</v>
      </c>
      <c r="V127" t="n">
        <v>0.85</v>
      </c>
      <c r="W127" t="n">
        <v>19.02</v>
      </c>
      <c r="X127" t="n">
        <v>1.32</v>
      </c>
      <c r="Y127" t="n">
        <v>2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2.0287</v>
      </c>
      <c r="E128" t="n">
        <v>49.29</v>
      </c>
      <c r="F128" t="n">
        <v>46.47</v>
      </c>
      <c r="G128" t="n">
        <v>103.27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425.47</v>
      </c>
      <c r="Q128" t="n">
        <v>1189.08</v>
      </c>
      <c r="R128" t="n">
        <v>206.4</v>
      </c>
      <c r="S128" t="n">
        <v>152.24</v>
      </c>
      <c r="T128" t="n">
        <v>20990.67</v>
      </c>
      <c r="U128" t="n">
        <v>0.74</v>
      </c>
      <c r="V128" t="n">
        <v>0.86</v>
      </c>
      <c r="W128" t="n">
        <v>19.02</v>
      </c>
      <c r="X128" t="n">
        <v>1.22</v>
      </c>
      <c r="Y128" t="n">
        <v>2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2.039</v>
      </c>
      <c r="E129" t="n">
        <v>49.04</v>
      </c>
      <c r="F129" t="n">
        <v>46.3</v>
      </c>
      <c r="G129" t="n">
        <v>115.74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22</v>
      </c>
      <c r="N129" t="n">
        <v>22.68</v>
      </c>
      <c r="O129" t="n">
        <v>17583.88</v>
      </c>
      <c r="P129" t="n">
        <v>414.97</v>
      </c>
      <c r="Q129" t="n">
        <v>1189.04</v>
      </c>
      <c r="R129" t="n">
        <v>200.61</v>
      </c>
      <c r="S129" t="n">
        <v>152.24</v>
      </c>
      <c r="T129" t="n">
        <v>18113.38</v>
      </c>
      <c r="U129" t="n">
        <v>0.76</v>
      </c>
      <c r="V129" t="n">
        <v>0.86</v>
      </c>
      <c r="W129" t="n">
        <v>19.01</v>
      </c>
      <c r="X129" t="n">
        <v>1.05</v>
      </c>
      <c r="Y129" t="n">
        <v>2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2.0445</v>
      </c>
      <c r="E130" t="n">
        <v>48.91</v>
      </c>
      <c r="F130" t="n">
        <v>46.22</v>
      </c>
      <c r="G130" t="n">
        <v>126.04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17</v>
      </c>
      <c r="N130" t="n">
        <v>23.04</v>
      </c>
      <c r="O130" t="n">
        <v>17751.93</v>
      </c>
      <c r="P130" t="n">
        <v>407.61</v>
      </c>
      <c r="Q130" t="n">
        <v>1188.95</v>
      </c>
      <c r="R130" t="n">
        <v>197.72</v>
      </c>
      <c r="S130" t="n">
        <v>152.24</v>
      </c>
      <c r="T130" t="n">
        <v>16676.15</v>
      </c>
      <c r="U130" t="n">
        <v>0.77</v>
      </c>
      <c r="V130" t="n">
        <v>0.86</v>
      </c>
      <c r="W130" t="n">
        <v>19.01</v>
      </c>
      <c r="X130" t="n">
        <v>0.96</v>
      </c>
      <c r="Y130" t="n">
        <v>2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2.046</v>
      </c>
      <c r="E131" t="n">
        <v>48.87</v>
      </c>
      <c r="F131" t="n">
        <v>46.21</v>
      </c>
      <c r="G131" t="n">
        <v>132.02</v>
      </c>
      <c r="H131" t="n">
        <v>1.85</v>
      </c>
      <c r="I131" t="n">
        <v>21</v>
      </c>
      <c r="J131" t="n">
        <v>143.4</v>
      </c>
      <c r="K131" t="n">
        <v>45</v>
      </c>
      <c r="L131" t="n">
        <v>15</v>
      </c>
      <c r="M131" t="n">
        <v>3</v>
      </c>
      <c r="N131" t="n">
        <v>23.41</v>
      </c>
      <c r="O131" t="n">
        <v>17920.49</v>
      </c>
      <c r="P131" t="n">
        <v>404.4</v>
      </c>
      <c r="Q131" t="n">
        <v>1188.96</v>
      </c>
      <c r="R131" t="n">
        <v>196.84</v>
      </c>
      <c r="S131" t="n">
        <v>152.24</v>
      </c>
      <c r="T131" t="n">
        <v>16243.96</v>
      </c>
      <c r="U131" t="n">
        <v>0.77</v>
      </c>
      <c r="V131" t="n">
        <v>0.86</v>
      </c>
      <c r="W131" t="n">
        <v>19.03</v>
      </c>
      <c r="X131" t="n">
        <v>0.95</v>
      </c>
      <c r="Y131" t="n">
        <v>2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2.0459</v>
      </c>
      <c r="E132" t="n">
        <v>48.88</v>
      </c>
      <c r="F132" t="n">
        <v>46.21</v>
      </c>
      <c r="G132" t="n">
        <v>132.03</v>
      </c>
      <c r="H132" t="n">
        <v>1.96</v>
      </c>
      <c r="I132" t="n">
        <v>21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407.6</v>
      </c>
      <c r="Q132" t="n">
        <v>1189.22</v>
      </c>
      <c r="R132" t="n">
        <v>196.86</v>
      </c>
      <c r="S132" t="n">
        <v>152.24</v>
      </c>
      <c r="T132" t="n">
        <v>16250.96</v>
      </c>
      <c r="U132" t="n">
        <v>0.77</v>
      </c>
      <c r="V132" t="n">
        <v>0.86</v>
      </c>
      <c r="W132" t="n">
        <v>19.03</v>
      </c>
      <c r="X132" t="n">
        <v>0.96</v>
      </c>
      <c r="Y132" t="n">
        <v>2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0.9133</v>
      </c>
      <c r="E133" t="n">
        <v>109.49</v>
      </c>
      <c r="F133" t="n">
        <v>82.84</v>
      </c>
      <c r="G133" t="n">
        <v>6.58</v>
      </c>
      <c r="H133" t="n">
        <v>0.11</v>
      </c>
      <c r="I133" t="n">
        <v>755</v>
      </c>
      <c r="J133" t="n">
        <v>159.12</v>
      </c>
      <c r="K133" t="n">
        <v>50.28</v>
      </c>
      <c r="L133" t="n">
        <v>1</v>
      </c>
      <c r="M133" t="n">
        <v>753</v>
      </c>
      <c r="N133" t="n">
        <v>27.84</v>
      </c>
      <c r="O133" t="n">
        <v>19859.16</v>
      </c>
      <c r="P133" t="n">
        <v>1027.91</v>
      </c>
      <c r="Q133" t="n">
        <v>1195.55</v>
      </c>
      <c r="R133" t="n">
        <v>1439.2</v>
      </c>
      <c r="S133" t="n">
        <v>152.24</v>
      </c>
      <c r="T133" t="n">
        <v>633752.0699999999</v>
      </c>
      <c r="U133" t="n">
        <v>0.11</v>
      </c>
      <c r="V133" t="n">
        <v>0.48</v>
      </c>
      <c r="W133" t="n">
        <v>20.23</v>
      </c>
      <c r="X133" t="n">
        <v>37.48</v>
      </c>
      <c r="Y133" t="n">
        <v>2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1.4707</v>
      </c>
      <c r="E134" t="n">
        <v>68</v>
      </c>
      <c r="F134" t="n">
        <v>57.36</v>
      </c>
      <c r="G134" t="n">
        <v>13.34</v>
      </c>
      <c r="H134" t="n">
        <v>0.22</v>
      </c>
      <c r="I134" t="n">
        <v>258</v>
      </c>
      <c r="J134" t="n">
        <v>160.54</v>
      </c>
      <c r="K134" t="n">
        <v>50.28</v>
      </c>
      <c r="L134" t="n">
        <v>2</v>
      </c>
      <c r="M134" t="n">
        <v>256</v>
      </c>
      <c r="N134" t="n">
        <v>28.26</v>
      </c>
      <c r="O134" t="n">
        <v>20034.4</v>
      </c>
      <c r="P134" t="n">
        <v>710.04</v>
      </c>
      <c r="Q134" t="n">
        <v>1191.03</v>
      </c>
      <c r="R134" t="n">
        <v>574.15</v>
      </c>
      <c r="S134" t="n">
        <v>152.24</v>
      </c>
      <c r="T134" t="n">
        <v>203712.56</v>
      </c>
      <c r="U134" t="n">
        <v>0.27</v>
      </c>
      <c r="V134" t="n">
        <v>0.6899999999999999</v>
      </c>
      <c r="W134" t="n">
        <v>19.4</v>
      </c>
      <c r="X134" t="n">
        <v>12.08</v>
      </c>
      <c r="Y134" t="n">
        <v>2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1.6689</v>
      </c>
      <c r="E135" t="n">
        <v>59.92</v>
      </c>
      <c r="F135" t="n">
        <v>52.54</v>
      </c>
      <c r="G135" t="n">
        <v>20.08</v>
      </c>
      <c r="H135" t="n">
        <v>0.33</v>
      </c>
      <c r="I135" t="n">
        <v>157</v>
      </c>
      <c r="J135" t="n">
        <v>161.97</v>
      </c>
      <c r="K135" t="n">
        <v>50.28</v>
      </c>
      <c r="L135" t="n">
        <v>3</v>
      </c>
      <c r="M135" t="n">
        <v>155</v>
      </c>
      <c r="N135" t="n">
        <v>28.69</v>
      </c>
      <c r="O135" t="n">
        <v>20210.21</v>
      </c>
      <c r="P135" t="n">
        <v>646.46</v>
      </c>
      <c r="Q135" t="n">
        <v>1190.16</v>
      </c>
      <c r="R135" t="n">
        <v>411.22</v>
      </c>
      <c r="S135" t="n">
        <v>152.24</v>
      </c>
      <c r="T135" t="n">
        <v>122754.98</v>
      </c>
      <c r="U135" t="n">
        <v>0.37</v>
      </c>
      <c r="V135" t="n">
        <v>0.76</v>
      </c>
      <c r="W135" t="n">
        <v>19.24</v>
      </c>
      <c r="X135" t="n">
        <v>7.27</v>
      </c>
      <c r="Y135" t="n">
        <v>2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1.7752</v>
      </c>
      <c r="E136" t="n">
        <v>56.33</v>
      </c>
      <c r="F136" t="n">
        <v>50.4</v>
      </c>
      <c r="G136" t="n">
        <v>27</v>
      </c>
      <c r="H136" t="n">
        <v>0.43</v>
      </c>
      <c r="I136" t="n">
        <v>112</v>
      </c>
      <c r="J136" t="n">
        <v>163.4</v>
      </c>
      <c r="K136" t="n">
        <v>50.28</v>
      </c>
      <c r="L136" t="n">
        <v>4</v>
      </c>
      <c r="M136" t="n">
        <v>110</v>
      </c>
      <c r="N136" t="n">
        <v>29.12</v>
      </c>
      <c r="O136" t="n">
        <v>20386.62</v>
      </c>
      <c r="P136" t="n">
        <v>615.92</v>
      </c>
      <c r="Q136" t="n">
        <v>1189.63</v>
      </c>
      <c r="R136" t="n">
        <v>338.95</v>
      </c>
      <c r="S136" t="n">
        <v>152.24</v>
      </c>
      <c r="T136" t="n">
        <v>86841.41</v>
      </c>
      <c r="U136" t="n">
        <v>0.45</v>
      </c>
      <c r="V136" t="n">
        <v>0.79</v>
      </c>
      <c r="W136" t="n">
        <v>19.16</v>
      </c>
      <c r="X136" t="n">
        <v>5.13</v>
      </c>
      <c r="Y136" t="n">
        <v>2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1.8402</v>
      </c>
      <c r="E137" t="n">
        <v>54.34</v>
      </c>
      <c r="F137" t="n">
        <v>49.21</v>
      </c>
      <c r="G137" t="n">
        <v>33.94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597.35</v>
      </c>
      <c r="Q137" t="n">
        <v>1189.41</v>
      </c>
      <c r="R137" t="n">
        <v>299.28</v>
      </c>
      <c r="S137" t="n">
        <v>152.24</v>
      </c>
      <c r="T137" t="n">
        <v>67131.7</v>
      </c>
      <c r="U137" t="n">
        <v>0.51</v>
      </c>
      <c r="V137" t="n">
        <v>0.8100000000000001</v>
      </c>
      <c r="W137" t="n">
        <v>19.11</v>
      </c>
      <c r="X137" t="n">
        <v>3.96</v>
      </c>
      <c r="Y137" t="n">
        <v>2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1.8837</v>
      </c>
      <c r="E138" t="n">
        <v>53.09</v>
      </c>
      <c r="F138" t="n">
        <v>48.47</v>
      </c>
      <c r="G138" t="n">
        <v>40.96</v>
      </c>
      <c r="H138" t="n">
        <v>0.64</v>
      </c>
      <c r="I138" t="n">
        <v>71</v>
      </c>
      <c r="J138" t="n">
        <v>166.27</v>
      </c>
      <c r="K138" t="n">
        <v>50.28</v>
      </c>
      <c r="L138" t="n">
        <v>6</v>
      </c>
      <c r="M138" t="n">
        <v>69</v>
      </c>
      <c r="N138" t="n">
        <v>29.99</v>
      </c>
      <c r="O138" t="n">
        <v>20741.2</v>
      </c>
      <c r="P138" t="n">
        <v>583.91</v>
      </c>
      <c r="Q138" t="n">
        <v>1189.17</v>
      </c>
      <c r="R138" t="n">
        <v>274.23</v>
      </c>
      <c r="S138" t="n">
        <v>152.24</v>
      </c>
      <c r="T138" t="n">
        <v>54687.98</v>
      </c>
      <c r="U138" t="n">
        <v>0.5600000000000001</v>
      </c>
      <c r="V138" t="n">
        <v>0.82</v>
      </c>
      <c r="W138" t="n">
        <v>19.08</v>
      </c>
      <c r="X138" t="n">
        <v>3.22</v>
      </c>
      <c r="Y138" t="n">
        <v>2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1.9144</v>
      </c>
      <c r="E139" t="n">
        <v>52.24</v>
      </c>
      <c r="F139" t="n">
        <v>47.98</v>
      </c>
      <c r="G139" t="n">
        <v>47.98</v>
      </c>
      <c r="H139" t="n">
        <v>0.74</v>
      </c>
      <c r="I139" t="n">
        <v>60</v>
      </c>
      <c r="J139" t="n">
        <v>167.72</v>
      </c>
      <c r="K139" t="n">
        <v>50.28</v>
      </c>
      <c r="L139" t="n">
        <v>7</v>
      </c>
      <c r="M139" t="n">
        <v>58</v>
      </c>
      <c r="N139" t="n">
        <v>30.44</v>
      </c>
      <c r="O139" t="n">
        <v>20919.39</v>
      </c>
      <c r="P139" t="n">
        <v>573.49</v>
      </c>
      <c r="Q139" t="n">
        <v>1189.38</v>
      </c>
      <c r="R139" t="n">
        <v>256.99</v>
      </c>
      <c r="S139" t="n">
        <v>152.24</v>
      </c>
      <c r="T139" t="n">
        <v>46121.69</v>
      </c>
      <c r="U139" t="n">
        <v>0.59</v>
      </c>
      <c r="V139" t="n">
        <v>0.83</v>
      </c>
      <c r="W139" t="n">
        <v>19.08</v>
      </c>
      <c r="X139" t="n">
        <v>2.72</v>
      </c>
      <c r="Y139" t="n">
        <v>2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1.9374</v>
      </c>
      <c r="E140" t="n">
        <v>51.62</v>
      </c>
      <c r="F140" t="n">
        <v>47.62</v>
      </c>
      <c r="G140" t="n">
        <v>54.94</v>
      </c>
      <c r="H140" t="n">
        <v>0.84</v>
      </c>
      <c r="I140" t="n">
        <v>52</v>
      </c>
      <c r="J140" t="n">
        <v>169.17</v>
      </c>
      <c r="K140" t="n">
        <v>50.28</v>
      </c>
      <c r="L140" t="n">
        <v>8</v>
      </c>
      <c r="M140" t="n">
        <v>50</v>
      </c>
      <c r="N140" t="n">
        <v>30.89</v>
      </c>
      <c r="O140" t="n">
        <v>21098.19</v>
      </c>
      <c r="P140" t="n">
        <v>564.9299999999999</v>
      </c>
      <c r="Q140" t="n">
        <v>1189.2</v>
      </c>
      <c r="R140" t="n">
        <v>245.09</v>
      </c>
      <c r="S140" t="n">
        <v>152.24</v>
      </c>
      <c r="T140" t="n">
        <v>40211.19</v>
      </c>
      <c r="U140" t="n">
        <v>0.62</v>
      </c>
      <c r="V140" t="n">
        <v>0.84</v>
      </c>
      <c r="W140" t="n">
        <v>19.05</v>
      </c>
      <c r="X140" t="n">
        <v>2.36</v>
      </c>
      <c r="Y140" t="n">
        <v>2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1.9558</v>
      </c>
      <c r="E141" t="n">
        <v>51.13</v>
      </c>
      <c r="F141" t="n">
        <v>47.32</v>
      </c>
      <c r="G141" t="n">
        <v>61.72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557.13</v>
      </c>
      <c r="Q141" t="n">
        <v>1189.21</v>
      </c>
      <c r="R141" t="n">
        <v>235.12</v>
      </c>
      <c r="S141" t="n">
        <v>152.24</v>
      </c>
      <c r="T141" t="n">
        <v>35259.87</v>
      </c>
      <c r="U141" t="n">
        <v>0.65</v>
      </c>
      <c r="V141" t="n">
        <v>0.84</v>
      </c>
      <c r="W141" t="n">
        <v>19.05</v>
      </c>
      <c r="X141" t="n">
        <v>2.07</v>
      </c>
      <c r="Y141" t="n">
        <v>2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1.9708</v>
      </c>
      <c r="E142" t="n">
        <v>50.74</v>
      </c>
      <c r="F142" t="n">
        <v>47.1</v>
      </c>
      <c r="G142" t="n">
        <v>68.92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549.71</v>
      </c>
      <c r="Q142" t="n">
        <v>1189.1</v>
      </c>
      <c r="R142" t="n">
        <v>227.4</v>
      </c>
      <c r="S142" t="n">
        <v>152.24</v>
      </c>
      <c r="T142" t="n">
        <v>31422.72</v>
      </c>
      <c r="U142" t="n">
        <v>0.67</v>
      </c>
      <c r="V142" t="n">
        <v>0.84</v>
      </c>
      <c r="W142" t="n">
        <v>19.04</v>
      </c>
      <c r="X142" t="n">
        <v>1.84</v>
      </c>
      <c r="Y142" t="n">
        <v>2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1.9837</v>
      </c>
      <c r="E143" t="n">
        <v>50.41</v>
      </c>
      <c r="F143" t="n">
        <v>46.89</v>
      </c>
      <c r="G143" t="n">
        <v>76.05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542.5</v>
      </c>
      <c r="Q143" t="n">
        <v>1189.09</v>
      </c>
      <c r="R143" t="n">
        <v>220.79</v>
      </c>
      <c r="S143" t="n">
        <v>152.24</v>
      </c>
      <c r="T143" t="n">
        <v>28139.56</v>
      </c>
      <c r="U143" t="n">
        <v>0.6899999999999999</v>
      </c>
      <c r="V143" t="n">
        <v>0.85</v>
      </c>
      <c r="W143" t="n">
        <v>19.03</v>
      </c>
      <c r="X143" t="n">
        <v>1.64</v>
      </c>
      <c r="Y143" t="n">
        <v>2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1.9958</v>
      </c>
      <c r="E144" t="n">
        <v>50.1</v>
      </c>
      <c r="F144" t="n">
        <v>46.72</v>
      </c>
      <c r="G144" t="n">
        <v>84.94</v>
      </c>
      <c r="H144" t="n">
        <v>1.22</v>
      </c>
      <c r="I144" t="n">
        <v>33</v>
      </c>
      <c r="J144" t="n">
        <v>175.02</v>
      </c>
      <c r="K144" t="n">
        <v>50.28</v>
      </c>
      <c r="L144" t="n">
        <v>12</v>
      </c>
      <c r="M144" t="n">
        <v>31</v>
      </c>
      <c r="N144" t="n">
        <v>32.74</v>
      </c>
      <c r="O144" t="n">
        <v>21819.6</v>
      </c>
      <c r="P144" t="n">
        <v>535.75</v>
      </c>
      <c r="Q144" t="n">
        <v>1189.04</v>
      </c>
      <c r="R144" t="n">
        <v>214.74</v>
      </c>
      <c r="S144" t="n">
        <v>152.24</v>
      </c>
      <c r="T144" t="n">
        <v>25133.28</v>
      </c>
      <c r="U144" t="n">
        <v>0.71</v>
      </c>
      <c r="V144" t="n">
        <v>0.85</v>
      </c>
      <c r="W144" t="n">
        <v>19.03</v>
      </c>
      <c r="X144" t="n">
        <v>1.46</v>
      </c>
      <c r="Y144" t="n">
        <v>2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2.0021</v>
      </c>
      <c r="E145" t="n">
        <v>49.95</v>
      </c>
      <c r="F145" t="n">
        <v>46.63</v>
      </c>
      <c r="G145" t="n">
        <v>90.23999999999999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530.3</v>
      </c>
      <c r="Q145" t="n">
        <v>1188.97</v>
      </c>
      <c r="R145" t="n">
        <v>211.75</v>
      </c>
      <c r="S145" t="n">
        <v>152.24</v>
      </c>
      <c r="T145" t="n">
        <v>23649.33</v>
      </c>
      <c r="U145" t="n">
        <v>0.72</v>
      </c>
      <c r="V145" t="n">
        <v>0.85</v>
      </c>
      <c r="W145" t="n">
        <v>19.02</v>
      </c>
      <c r="X145" t="n">
        <v>1.37</v>
      </c>
      <c r="Y145" t="n">
        <v>2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2.0121</v>
      </c>
      <c r="E146" t="n">
        <v>49.7</v>
      </c>
      <c r="F146" t="n">
        <v>46.47</v>
      </c>
      <c r="G146" t="n">
        <v>99.58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523.8</v>
      </c>
      <c r="Q146" t="n">
        <v>1188.9</v>
      </c>
      <c r="R146" t="n">
        <v>206.32</v>
      </c>
      <c r="S146" t="n">
        <v>152.24</v>
      </c>
      <c r="T146" t="n">
        <v>20948.7</v>
      </c>
      <c r="U146" t="n">
        <v>0.74</v>
      </c>
      <c r="V146" t="n">
        <v>0.86</v>
      </c>
      <c r="W146" t="n">
        <v>19.02</v>
      </c>
      <c r="X146" t="n">
        <v>1.22</v>
      </c>
      <c r="Y146" t="n">
        <v>2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2.0174</v>
      </c>
      <c r="E147" t="n">
        <v>49.57</v>
      </c>
      <c r="F147" t="n">
        <v>46.41</v>
      </c>
      <c r="G147" t="n">
        <v>107.09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518.29</v>
      </c>
      <c r="Q147" t="n">
        <v>1189.11</v>
      </c>
      <c r="R147" t="n">
        <v>204.13</v>
      </c>
      <c r="S147" t="n">
        <v>152.24</v>
      </c>
      <c r="T147" t="n">
        <v>19864.77</v>
      </c>
      <c r="U147" t="n">
        <v>0.75</v>
      </c>
      <c r="V147" t="n">
        <v>0.86</v>
      </c>
      <c r="W147" t="n">
        <v>19.02</v>
      </c>
      <c r="X147" t="n">
        <v>1.15</v>
      </c>
      <c r="Y147" t="n">
        <v>2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2.0237</v>
      </c>
      <c r="E148" t="n">
        <v>49.42</v>
      </c>
      <c r="F148" t="n">
        <v>46.32</v>
      </c>
      <c r="G148" t="n">
        <v>115.79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511.87</v>
      </c>
      <c r="Q148" t="n">
        <v>1188.99</v>
      </c>
      <c r="R148" t="n">
        <v>201.24</v>
      </c>
      <c r="S148" t="n">
        <v>152.24</v>
      </c>
      <c r="T148" t="n">
        <v>18427.41</v>
      </c>
      <c r="U148" t="n">
        <v>0.76</v>
      </c>
      <c r="V148" t="n">
        <v>0.86</v>
      </c>
      <c r="W148" t="n">
        <v>19.01</v>
      </c>
      <c r="X148" t="n">
        <v>1.07</v>
      </c>
      <c r="Y148" t="n">
        <v>2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2.0267</v>
      </c>
      <c r="E149" t="n">
        <v>49.34</v>
      </c>
      <c r="F149" t="n">
        <v>46.28</v>
      </c>
      <c r="G149" t="n">
        <v>120.72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507.25</v>
      </c>
      <c r="Q149" t="n">
        <v>1189.02</v>
      </c>
      <c r="R149" t="n">
        <v>199.77</v>
      </c>
      <c r="S149" t="n">
        <v>152.24</v>
      </c>
      <c r="T149" t="n">
        <v>17695.74</v>
      </c>
      <c r="U149" t="n">
        <v>0.76</v>
      </c>
      <c r="V149" t="n">
        <v>0.86</v>
      </c>
      <c r="W149" t="n">
        <v>19.01</v>
      </c>
      <c r="X149" t="n">
        <v>1.02</v>
      </c>
      <c r="Y149" t="n">
        <v>2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2.0332</v>
      </c>
      <c r="E150" t="n">
        <v>49.18</v>
      </c>
      <c r="F150" t="n">
        <v>46.18</v>
      </c>
      <c r="G150" t="n">
        <v>131.95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500.31</v>
      </c>
      <c r="Q150" t="n">
        <v>1189.15</v>
      </c>
      <c r="R150" t="n">
        <v>196.63</v>
      </c>
      <c r="S150" t="n">
        <v>152.24</v>
      </c>
      <c r="T150" t="n">
        <v>16138.91</v>
      </c>
      <c r="U150" t="n">
        <v>0.77</v>
      </c>
      <c r="V150" t="n">
        <v>0.86</v>
      </c>
      <c r="W150" t="n">
        <v>19.01</v>
      </c>
      <c r="X150" t="n">
        <v>0.93</v>
      </c>
      <c r="Y150" t="n">
        <v>2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2.0371</v>
      </c>
      <c r="E151" t="n">
        <v>49.09</v>
      </c>
      <c r="F151" t="n">
        <v>46.12</v>
      </c>
      <c r="G151" t="n">
        <v>138.36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496.81</v>
      </c>
      <c r="Q151" t="n">
        <v>1188.97</v>
      </c>
      <c r="R151" t="n">
        <v>194.37</v>
      </c>
      <c r="S151" t="n">
        <v>152.24</v>
      </c>
      <c r="T151" t="n">
        <v>15012.35</v>
      </c>
      <c r="U151" t="n">
        <v>0.78</v>
      </c>
      <c r="V151" t="n">
        <v>0.86</v>
      </c>
      <c r="W151" t="n">
        <v>19.01</v>
      </c>
      <c r="X151" t="n">
        <v>0.87</v>
      </c>
      <c r="Y151" t="n">
        <v>2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2.0409</v>
      </c>
      <c r="E152" t="n">
        <v>49</v>
      </c>
      <c r="F152" t="n">
        <v>46.06</v>
      </c>
      <c r="G152" t="n">
        <v>145.46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490.91</v>
      </c>
      <c r="Q152" t="n">
        <v>1188.94</v>
      </c>
      <c r="R152" t="n">
        <v>192.78</v>
      </c>
      <c r="S152" t="n">
        <v>152.24</v>
      </c>
      <c r="T152" t="n">
        <v>14221.01</v>
      </c>
      <c r="U152" t="n">
        <v>0.79</v>
      </c>
      <c r="V152" t="n">
        <v>0.86</v>
      </c>
      <c r="W152" t="n">
        <v>19</v>
      </c>
      <c r="X152" t="n">
        <v>0.8100000000000001</v>
      </c>
      <c r="Y152" t="n">
        <v>2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2.0442</v>
      </c>
      <c r="E153" t="n">
        <v>48.92</v>
      </c>
      <c r="F153" t="n">
        <v>46.01</v>
      </c>
      <c r="G153" t="n">
        <v>153.38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484.39</v>
      </c>
      <c r="Q153" t="n">
        <v>1188.9</v>
      </c>
      <c r="R153" t="n">
        <v>190.88</v>
      </c>
      <c r="S153" t="n">
        <v>152.24</v>
      </c>
      <c r="T153" t="n">
        <v>13278.29</v>
      </c>
      <c r="U153" t="n">
        <v>0.8</v>
      </c>
      <c r="V153" t="n">
        <v>0.86</v>
      </c>
      <c r="W153" t="n">
        <v>19</v>
      </c>
      <c r="X153" t="n">
        <v>0.76</v>
      </c>
      <c r="Y153" t="n">
        <v>2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2.0469</v>
      </c>
      <c r="E154" t="n">
        <v>48.85</v>
      </c>
      <c r="F154" t="n">
        <v>45.98</v>
      </c>
      <c r="G154" t="n">
        <v>162.29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12</v>
      </c>
      <c r="N154" t="n">
        <v>37.74</v>
      </c>
      <c r="O154" t="n">
        <v>23669.2</v>
      </c>
      <c r="P154" t="n">
        <v>479.04</v>
      </c>
      <c r="Q154" t="n">
        <v>1188.93</v>
      </c>
      <c r="R154" t="n">
        <v>189.58</v>
      </c>
      <c r="S154" t="n">
        <v>152.24</v>
      </c>
      <c r="T154" t="n">
        <v>12632.82</v>
      </c>
      <c r="U154" t="n">
        <v>0.8</v>
      </c>
      <c r="V154" t="n">
        <v>0.86</v>
      </c>
      <c r="W154" t="n">
        <v>19.01</v>
      </c>
      <c r="X154" t="n">
        <v>0.73</v>
      </c>
      <c r="Y154" t="n">
        <v>2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2.0466</v>
      </c>
      <c r="E155" t="n">
        <v>48.86</v>
      </c>
      <c r="F155" t="n">
        <v>45.99</v>
      </c>
      <c r="G155" t="n">
        <v>162.31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5</v>
      </c>
      <c r="N155" t="n">
        <v>38.27</v>
      </c>
      <c r="O155" t="n">
        <v>23857.96</v>
      </c>
      <c r="P155" t="n">
        <v>475.23</v>
      </c>
      <c r="Q155" t="n">
        <v>1189.04</v>
      </c>
      <c r="R155" t="n">
        <v>189.65</v>
      </c>
      <c r="S155" t="n">
        <v>152.24</v>
      </c>
      <c r="T155" t="n">
        <v>12665.61</v>
      </c>
      <c r="U155" t="n">
        <v>0.8</v>
      </c>
      <c r="V155" t="n">
        <v>0.86</v>
      </c>
      <c r="W155" t="n">
        <v>19.01</v>
      </c>
      <c r="X155" t="n">
        <v>0.74</v>
      </c>
      <c r="Y155" t="n">
        <v>2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2.0497</v>
      </c>
      <c r="E156" t="n">
        <v>48.79</v>
      </c>
      <c r="F156" t="n">
        <v>45.95</v>
      </c>
      <c r="G156" t="n">
        <v>172.3</v>
      </c>
      <c r="H156" t="n">
        <v>2.21</v>
      </c>
      <c r="I156" t="n">
        <v>16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476.72</v>
      </c>
      <c r="Q156" t="n">
        <v>1189.02</v>
      </c>
      <c r="R156" t="n">
        <v>188.03</v>
      </c>
      <c r="S156" t="n">
        <v>152.24</v>
      </c>
      <c r="T156" t="n">
        <v>11861.45</v>
      </c>
      <c r="U156" t="n">
        <v>0.8100000000000001</v>
      </c>
      <c r="V156" t="n">
        <v>0.87</v>
      </c>
      <c r="W156" t="n">
        <v>19.02</v>
      </c>
      <c r="X156" t="n">
        <v>0.7</v>
      </c>
      <c r="Y156" t="n">
        <v>2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1.4233</v>
      </c>
      <c r="E157" t="n">
        <v>70.26000000000001</v>
      </c>
      <c r="F157" t="n">
        <v>62.22</v>
      </c>
      <c r="G157" t="n">
        <v>10.46</v>
      </c>
      <c r="H157" t="n">
        <v>0.22</v>
      </c>
      <c r="I157" t="n">
        <v>357</v>
      </c>
      <c r="J157" t="n">
        <v>80.84</v>
      </c>
      <c r="K157" t="n">
        <v>35.1</v>
      </c>
      <c r="L157" t="n">
        <v>1</v>
      </c>
      <c r="M157" t="n">
        <v>355</v>
      </c>
      <c r="N157" t="n">
        <v>9.74</v>
      </c>
      <c r="O157" t="n">
        <v>10204.21</v>
      </c>
      <c r="P157" t="n">
        <v>489.68</v>
      </c>
      <c r="Q157" t="n">
        <v>1191.62</v>
      </c>
      <c r="R157" t="n">
        <v>739.42</v>
      </c>
      <c r="S157" t="n">
        <v>152.24</v>
      </c>
      <c r="T157" t="n">
        <v>285851.07</v>
      </c>
      <c r="U157" t="n">
        <v>0.21</v>
      </c>
      <c r="V157" t="n">
        <v>0.64</v>
      </c>
      <c r="W157" t="n">
        <v>19.56</v>
      </c>
      <c r="X157" t="n">
        <v>16.92</v>
      </c>
      <c r="Y157" t="n">
        <v>2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1.775</v>
      </c>
      <c r="E158" t="n">
        <v>56.34</v>
      </c>
      <c r="F158" t="n">
        <v>51.95</v>
      </c>
      <c r="G158" t="n">
        <v>21.5</v>
      </c>
      <c r="H158" t="n">
        <v>0.43</v>
      </c>
      <c r="I158" t="n">
        <v>145</v>
      </c>
      <c r="J158" t="n">
        <v>82.04000000000001</v>
      </c>
      <c r="K158" t="n">
        <v>35.1</v>
      </c>
      <c r="L158" t="n">
        <v>2</v>
      </c>
      <c r="M158" t="n">
        <v>143</v>
      </c>
      <c r="N158" t="n">
        <v>9.94</v>
      </c>
      <c r="O158" t="n">
        <v>10352.53</v>
      </c>
      <c r="P158" t="n">
        <v>399.18</v>
      </c>
      <c r="Q158" t="n">
        <v>1189.97</v>
      </c>
      <c r="R158" t="n">
        <v>391.26</v>
      </c>
      <c r="S158" t="n">
        <v>152.24</v>
      </c>
      <c r="T158" t="n">
        <v>112833.33</v>
      </c>
      <c r="U158" t="n">
        <v>0.39</v>
      </c>
      <c r="V158" t="n">
        <v>0.77</v>
      </c>
      <c r="W158" t="n">
        <v>19.21</v>
      </c>
      <c r="X158" t="n">
        <v>6.68</v>
      </c>
      <c r="Y158" t="n">
        <v>2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1.8937</v>
      </c>
      <c r="E159" t="n">
        <v>52.81</v>
      </c>
      <c r="F159" t="n">
        <v>49.37</v>
      </c>
      <c r="G159" t="n">
        <v>32.91</v>
      </c>
      <c r="H159" t="n">
        <v>0.63</v>
      </c>
      <c r="I159" t="n">
        <v>90</v>
      </c>
      <c r="J159" t="n">
        <v>83.25</v>
      </c>
      <c r="K159" t="n">
        <v>35.1</v>
      </c>
      <c r="L159" t="n">
        <v>3</v>
      </c>
      <c r="M159" t="n">
        <v>88</v>
      </c>
      <c r="N159" t="n">
        <v>10.15</v>
      </c>
      <c r="O159" t="n">
        <v>10501.19</v>
      </c>
      <c r="P159" t="n">
        <v>368.76</v>
      </c>
      <c r="Q159" t="n">
        <v>1189.61</v>
      </c>
      <c r="R159" t="n">
        <v>303.74</v>
      </c>
      <c r="S159" t="n">
        <v>152.24</v>
      </c>
      <c r="T159" t="n">
        <v>69349.96000000001</v>
      </c>
      <c r="U159" t="n">
        <v>0.5</v>
      </c>
      <c r="V159" t="n">
        <v>0.8100000000000001</v>
      </c>
      <c r="W159" t="n">
        <v>19.13</v>
      </c>
      <c r="X159" t="n">
        <v>4.1</v>
      </c>
      <c r="Y159" t="n">
        <v>2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1.9553</v>
      </c>
      <c r="E160" t="n">
        <v>51.14</v>
      </c>
      <c r="F160" t="n">
        <v>48.15</v>
      </c>
      <c r="G160" t="n">
        <v>45.14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348.38</v>
      </c>
      <c r="Q160" t="n">
        <v>1189.27</v>
      </c>
      <c r="R160" t="n">
        <v>262.92</v>
      </c>
      <c r="S160" t="n">
        <v>152.24</v>
      </c>
      <c r="T160" t="n">
        <v>49067.64</v>
      </c>
      <c r="U160" t="n">
        <v>0.58</v>
      </c>
      <c r="V160" t="n">
        <v>0.83</v>
      </c>
      <c r="W160" t="n">
        <v>19.08</v>
      </c>
      <c r="X160" t="n">
        <v>2.89</v>
      </c>
      <c r="Y160" t="n">
        <v>2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1.9917</v>
      </c>
      <c r="E161" t="n">
        <v>50.21</v>
      </c>
      <c r="F161" t="n">
        <v>47.47</v>
      </c>
      <c r="G161" t="n">
        <v>58.13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331.99</v>
      </c>
      <c r="Q161" t="n">
        <v>1189.15</v>
      </c>
      <c r="R161" t="n">
        <v>240.19</v>
      </c>
      <c r="S161" t="n">
        <v>152.24</v>
      </c>
      <c r="T161" t="n">
        <v>37775.48</v>
      </c>
      <c r="U161" t="n">
        <v>0.63</v>
      </c>
      <c r="V161" t="n">
        <v>0.84</v>
      </c>
      <c r="W161" t="n">
        <v>19.05</v>
      </c>
      <c r="X161" t="n">
        <v>2.22</v>
      </c>
      <c r="Y161" t="n">
        <v>2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2.0183</v>
      </c>
      <c r="E162" t="n">
        <v>49.55</v>
      </c>
      <c r="F162" t="n">
        <v>46.98</v>
      </c>
      <c r="G162" t="n">
        <v>72.28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33</v>
      </c>
      <c r="N162" t="n">
        <v>10.78</v>
      </c>
      <c r="O162" t="n">
        <v>10949.33</v>
      </c>
      <c r="P162" t="n">
        <v>315.17</v>
      </c>
      <c r="Q162" t="n">
        <v>1189.06</v>
      </c>
      <c r="R162" t="n">
        <v>223.62</v>
      </c>
      <c r="S162" t="n">
        <v>152.24</v>
      </c>
      <c r="T162" t="n">
        <v>29541.08</v>
      </c>
      <c r="U162" t="n">
        <v>0.68</v>
      </c>
      <c r="V162" t="n">
        <v>0.85</v>
      </c>
      <c r="W162" t="n">
        <v>19.04</v>
      </c>
      <c r="X162" t="n">
        <v>1.73</v>
      </c>
      <c r="Y162" t="n">
        <v>2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2.0244</v>
      </c>
      <c r="E163" t="n">
        <v>49.4</v>
      </c>
      <c r="F163" t="n">
        <v>46.89</v>
      </c>
      <c r="G163" t="n">
        <v>78.14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2</v>
      </c>
      <c r="N163" t="n">
        <v>11</v>
      </c>
      <c r="O163" t="n">
        <v>11099.43</v>
      </c>
      <c r="P163" t="n">
        <v>311.23</v>
      </c>
      <c r="Q163" t="n">
        <v>1189.44</v>
      </c>
      <c r="R163" t="n">
        <v>219.08</v>
      </c>
      <c r="S163" t="n">
        <v>152.24</v>
      </c>
      <c r="T163" t="n">
        <v>27286.99</v>
      </c>
      <c r="U163" t="n">
        <v>0.6899999999999999</v>
      </c>
      <c r="V163" t="n">
        <v>0.85</v>
      </c>
      <c r="W163" t="n">
        <v>19.07</v>
      </c>
      <c r="X163" t="n">
        <v>1.63</v>
      </c>
      <c r="Y163" t="n">
        <v>2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2.0277</v>
      </c>
      <c r="E164" t="n">
        <v>49.32</v>
      </c>
      <c r="F164" t="n">
        <v>46.82</v>
      </c>
      <c r="G164" t="n">
        <v>80.27</v>
      </c>
      <c r="H164" t="n">
        <v>1.57</v>
      </c>
      <c r="I164" t="n">
        <v>35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314.18</v>
      </c>
      <c r="Q164" t="n">
        <v>1189.17</v>
      </c>
      <c r="R164" t="n">
        <v>216.65</v>
      </c>
      <c r="S164" t="n">
        <v>152.24</v>
      </c>
      <c r="T164" t="n">
        <v>26076.28</v>
      </c>
      <c r="U164" t="n">
        <v>0.7</v>
      </c>
      <c r="V164" t="n">
        <v>0.85</v>
      </c>
      <c r="W164" t="n">
        <v>19.08</v>
      </c>
      <c r="X164" t="n">
        <v>1.57</v>
      </c>
      <c r="Y164" t="n">
        <v>2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1.2354</v>
      </c>
      <c r="E165" t="n">
        <v>80.95</v>
      </c>
      <c r="F165" t="n">
        <v>68.29000000000001</v>
      </c>
      <c r="G165" t="n">
        <v>8.57</v>
      </c>
      <c r="H165" t="n">
        <v>0.16</v>
      </c>
      <c r="I165" t="n">
        <v>478</v>
      </c>
      <c r="J165" t="n">
        <v>107.41</v>
      </c>
      <c r="K165" t="n">
        <v>41.65</v>
      </c>
      <c r="L165" t="n">
        <v>1</v>
      </c>
      <c r="M165" t="n">
        <v>476</v>
      </c>
      <c r="N165" t="n">
        <v>14.77</v>
      </c>
      <c r="O165" t="n">
        <v>13481.73</v>
      </c>
      <c r="P165" t="n">
        <v>654.66</v>
      </c>
      <c r="Q165" t="n">
        <v>1193.11</v>
      </c>
      <c r="R165" t="n">
        <v>945.0700000000001</v>
      </c>
      <c r="S165" t="n">
        <v>152.24</v>
      </c>
      <c r="T165" t="n">
        <v>388072.73</v>
      </c>
      <c r="U165" t="n">
        <v>0.16</v>
      </c>
      <c r="V165" t="n">
        <v>0.58</v>
      </c>
      <c r="W165" t="n">
        <v>19.75</v>
      </c>
      <c r="X165" t="n">
        <v>22.97</v>
      </c>
      <c r="Y165" t="n">
        <v>2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1.6637</v>
      </c>
      <c r="E166" t="n">
        <v>60.11</v>
      </c>
      <c r="F166" t="n">
        <v>53.94</v>
      </c>
      <c r="G166" t="n">
        <v>17.4</v>
      </c>
      <c r="H166" t="n">
        <v>0.32</v>
      </c>
      <c r="I166" t="n">
        <v>186</v>
      </c>
      <c r="J166" t="n">
        <v>108.68</v>
      </c>
      <c r="K166" t="n">
        <v>41.65</v>
      </c>
      <c r="L166" t="n">
        <v>2</v>
      </c>
      <c r="M166" t="n">
        <v>184</v>
      </c>
      <c r="N166" t="n">
        <v>15.03</v>
      </c>
      <c r="O166" t="n">
        <v>13638.32</v>
      </c>
      <c r="P166" t="n">
        <v>511.13</v>
      </c>
      <c r="Q166" t="n">
        <v>1190.98</v>
      </c>
      <c r="R166" t="n">
        <v>457.82</v>
      </c>
      <c r="S166" t="n">
        <v>152.24</v>
      </c>
      <c r="T166" t="n">
        <v>145908.44</v>
      </c>
      <c r="U166" t="n">
        <v>0.33</v>
      </c>
      <c r="V166" t="n">
        <v>0.74</v>
      </c>
      <c r="W166" t="n">
        <v>19.3</v>
      </c>
      <c r="X166" t="n">
        <v>8.66</v>
      </c>
      <c r="Y166" t="n">
        <v>2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1.8158</v>
      </c>
      <c r="E167" t="n">
        <v>55.07</v>
      </c>
      <c r="F167" t="n">
        <v>50.5</v>
      </c>
      <c r="G167" t="n">
        <v>26.58</v>
      </c>
      <c r="H167" t="n">
        <v>0.48</v>
      </c>
      <c r="I167" t="n">
        <v>114</v>
      </c>
      <c r="J167" t="n">
        <v>109.96</v>
      </c>
      <c r="K167" t="n">
        <v>41.65</v>
      </c>
      <c r="L167" t="n">
        <v>3</v>
      </c>
      <c r="M167" t="n">
        <v>112</v>
      </c>
      <c r="N167" t="n">
        <v>15.31</v>
      </c>
      <c r="O167" t="n">
        <v>13795.21</v>
      </c>
      <c r="P167" t="n">
        <v>471.22</v>
      </c>
      <c r="Q167" t="n">
        <v>1189.73</v>
      </c>
      <c r="R167" t="n">
        <v>342.07</v>
      </c>
      <c r="S167" t="n">
        <v>152.24</v>
      </c>
      <c r="T167" t="n">
        <v>88390.99000000001</v>
      </c>
      <c r="U167" t="n">
        <v>0.45</v>
      </c>
      <c r="V167" t="n">
        <v>0.79</v>
      </c>
      <c r="W167" t="n">
        <v>19.17</v>
      </c>
      <c r="X167" t="n">
        <v>5.24</v>
      </c>
      <c r="Y167" t="n">
        <v>2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1.8912</v>
      </c>
      <c r="E168" t="n">
        <v>52.88</v>
      </c>
      <c r="F168" t="n">
        <v>49.02</v>
      </c>
      <c r="G168" t="n">
        <v>35.87</v>
      </c>
      <c r="H168" t="n">
        <v>0.63</v>
      </c>
      <c r="I168" t="n">
        <v>82</v>
      </c>
      <c r="J168" t="n">
        <v>111.23</v>
      </c>
      <c r="K168" t="n">
        <v>41.65</v>
      </c>
      <c r="L168" t="n">
        <v>4</v>
      </c>
      <c r="M168" t="n">
        <v>80</v>
      </c>
      <c r="N168" t="n">
        <v>15.58</v>
      </c>
      <c r="O168" t="n">
        <v>13952.52</v>
      </c>
      <c r="P168" t="n">
        <v>449.98</v>
      </c>
      <c r="Q168" t="n">
        <v>1189.17</v>
      </c>
      <c r="R168" t="n">
        <v>292.26</v>
      </c>
      <c r="S168" t="n">
        <v>152.24</v>
      </c>
      <c r="T168" t="n">
        <v>63649.69</v>
      </c>
      <c r="U168" t="n">
        <v>0.52</v>
      </c>
      <c r="V168" t="n">
        <v>0.8100000000000001</v>
      </c>
      <c r="W168" t="n">
        <v>19.11</v>
      </c>
      <c r="X168" t="n">
        <v>3.76</v>
      </c>
      <c r="Y168" t="n">
        <v>2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1.9378</v>
      </c>
      <c r="E169" t="n">
        <v>51.61</v>
      </c>
      <c r="F169" t="n">
        <v>48.15</v>
      </c>
      <c r="G169" t="n">
        <v>45.14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434.32</v>
      </c>
      <c r="Q169" t="n">
        <v>1189.46</v>
      </c>
      <c r="R169" t="n">
        <v>262.87</v>
      </c>
      <c r="S169" t="n">
        <v>152.24</v>
      </c>
      <c r="T169" t="n">
        <v>49042.39</v>
      </c>
      <c r="U169" t="n">
        <v>0.58</v>
      </c>
      <c r="V169" t="n">
        <v>0.83</v>
      </c>
      <c r="W169" t="n">
        <v>19.08</v>
      </c>
      <c r="X169" t="n">
        <v>2.89</v>
      </c>
      <c r="Y169" t="n">
        <v>2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1.9684</v>
      </c>
      <c r="E170" t="n">
        <v>50.8</v>
      </c>
      <c r="F170" t="n">
        <v>47.61</v>
      </c>
      <c r="G170" t="n">
        <v>54.93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421.46</v>
      </c>
      <c r="Q170" t="n">
        <v>1189.1</v>
      </c>
      <c r="R170" t="n">
        <v>244.73</v>
      </c>
      <c r="S170" t="n">
        <v>152.24</v>
      </c>
      <c r="T170" t="n">
        <v>40034.26</v>
      </c>
      <c r="U170" t="n">
        <v>0.62</v>
      </c>
      <c r="V170" t="n">
        <v>0.84</v>
      </c>
      <c r="W170" t="n">
        <v>19.06</v>
      </c>
      <c r="X170" t="n">
        <v>2.36</v>
      </c>
      <c r="Y170" t="n">
        <v>2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1.9929</v>
      </c>
      <c r="E171" t="n">
        <v>50.18</v>
      </c>
      <c r="F171" t="n">
        <v>47.19</v>
      </c>
      <c r="G171" t="n">
        <v>65.84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409.66</v>
      </c>
      <c r="Q171" t="n">
        <v>1189.13</v>
      </c>
      <c r="R171" t="n">
        <v>230.31</v>
      </c>
      <c r="S171" t="n">
        <v>152.24</v>
      </c>
      <c r="T171" t="n">
        <v>32868.88</v>
      </c>
      <c r="U171" t="n">
        <v>0.66</v>
      </c>
      <c r="V171" t="n">
        <v>0.84</v>
      </c>
      <c r="W171" t="n">
        <v>19.05</v>
      </c>
      <c r="X171" t="n">
        <v>1.93</v>
      </c>
      <c r="Y171" t="n">
        <v>2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2.0097</v>
      </c>
      <c r="E172" t="n">
        <v>49.76</v>
      </c>
      <c r="F172" t="n">
        <v>46.9</v>
      </c>
      <c r="G172" t="n">
        <v>76.06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398.72</v>
      </c>
      <c r="Q172" t="n">
        <v>1189.16</v>
      </c>
      <c r="R172" t="n">
        <v>220.69</v>
      </c>
      <c r="S172" t="n">
        <v>152.24</v>
      </c>
      <c r="T172" t="n">
        <v>28086.69</v>
      </c>
      <c r="U172" t="n">
        <v>0.6899999999999999</v>
      </c>
      <c r="V172" t="n">
        <v>0.85</v>
      </c>
      <c r="W172" t="n">
        <v>19.04</v>
      </c>
      <c r="X172" t="n">
        <v>1.65</v>
      </c>
      <c r="Y172" t="n">
        <v>2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2.0238</v>
      </c>
      <c r="E173" t="n">
        <v>49.41</v>
      </c>
      <c r="F173" t="n">
        <v>46.66</v>
      </c>
      <c r="G173" t="n">
        <v>87.5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388.4</v>
      </c>
      <c r="Q173" t="n">
        <v>1189.01</v>
      </c>
      <c r="R173" t="n">
        <v>212.81</v>
      </c>
      <c r="S173" t="n">
        <v>152.24</v>
      </c>
      <c r="T173" t="n">
        <v>24172.41</v>
      </c>
      <c r="U173" t="n">
        <v>0.72</v>
      </c>
      <c r="V173" t="n">
        <v>0.85</v>
      </c>
      <c r="W173" t="n">
        <v>19.03</v>
      </c>
      <c r="X173" t="n">
        <v>1.41</v>
      </c>
      <c r="Y173" t="n">
        <v>2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2.0349</v>
      </c>
      <c r="E174" t="n">
        <v>49.14</v>
      </c>
      <c r="F174" t="n">
        <v>46.48</v>
      </c>
      <c r="G174" t="n">
        <v>99.61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26</v>
      </c>
      <c r="N174" t="n">
        <v>17.31</v>
      </c>
      <c r="O174" t="n">
        <v>14905.25</v>
      </c>
      <c r="P174" t="n">
        <v>377.08</v>
      </c>
      <c r="Q174" t="n">
        <v>1189.06</v>
      </c>
      <c r="R174" t="n">
        <v>206.8</v>
      </c>
      <c r="S174" t="n">
        <v>152.24</v>
      </c>
      <c r="T174" t="n">
        <v>21186.08</v>
      </c>
      <c r="U174" t="n">
        <v>0.74</v>
      </c>
      <c r="V174" t="n">
        <v>0.86</v>
      </c>
      <c r="W174" t="n">
        <v>19.02</v>
      </c>
      <c r="X174" t="n">
        <v>1.23</v>
      </c>
      <c r="Y174" t="n">
        <v>2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2.0393</v>
      </c>
      <c r="E175" t="n">
        <v>49.04</v>
      </c>
      <c r="F175" t="n">
        <v>46.42</v>
      </c>
      <c r="G175" t="n">
        <v>107.13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12</v>
      </c>
      <c r="N175" t="n">
        <v>17.61</v>
      </c>
      <c r="O175" t="n">
        <v>15065.56</v>
      </c>
      <c r="P175" t="n">
        <v>369.77</v>
      </c>
      <c r="Q175" t="n">
        <v>1189.11</v>
      </c>
      <c r="R175" t="n">
        <v>204.03</v>
      </c>
      <c r="S175" t="n">
        <v>152.24</v>
      </c>
      <c r="T175" t="n">
        <v>19813.95</v>
      </c>
      <c r="U175" t="n">
        <v>0.75</v>
      </c>
      <c r="V175" t="n">
        <v>0.86</v>
      </c>
      <c r="W175" t="n">
        <v>19.04</v>
      </c>
      <c r="X175" t="n">
        <v>1.17</v>
      </c>
      <c r="Y175" t="n">
        <v>2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2.0424</v>
      </c>
      <c r="E176" t="n">
        <v>48.96</v>
      </c>
      <c r="F176" t="n">
        <v>46.37</v>
      </c>
      <c r="G176" t="n">
        <v>111.29</v>
      </c>
      <c r="H176" t="n">
        <v>1.74</v>
      </c>
      <c r="I176" t="n">
        <v>25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370.27</v>
      </c>
      <c r="Q176" t="n">
        <v>1189.25</v>
      </c>
      <c r="R176" t="n">
        <v>201.9</v>
      </c>
      <c r="S176" t="n">
        <v>152.24</v>
      </c>
      <c r="T176" t="n">
        <v>18753.1</v>
      </c>
      <c r="U176" t="n">
        <v>0.75</v>
      </c>
      <c r="V176" t="n">
        <v>0.86</v>
      </c>
      <c r="W176" t="n">
        <v>19.05</v>
      </c>
      <c r="X176" t="n">
        <v>1.12</v>
      </c>
      <c r="Y176" t="n">
        <v>2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1.5714</v>
      </c>
      <c r="E177" t="n">
        <v>63.64</v>
      </c>
      <c r="F177" t="n">
        <v>58.06</v>
      </c>
      <c r="G177" t="n">
        <v>12.81</v>
      </c>
      <c r="H177" t="n">
        <v>0.28</v>
      </c>
      <c r="I177" t="n">
        <v>272</v>
      </c>
      <c r="J177" t="n">
        <v>61.76</v>
      </c>
      <c r="K177" t="n">
        <v>28.92</v>
      </c>
      <c r="L177" t="n">
        <v>1</v>
      </c>
      <c r="M177" t="n">
        <v>270</v>
      </c>
      <c r="N177" t="n">
        <v>6.84</v>
      </c>
      <c r="O177" t="n">
        <v>7851.41</v>
      </c>
      <c r="P177" t="n">
        <v>374.33</v>
      </c>
      <c r="Q177" t="n">
        <v>1191.34</v>
      </c>
      <c r="R177" t="n">
        <v>597.99</v>
      </c>
      <c r="S177" t="n">
        <v>152.24</v>
      </c>
      <c r="T177" t="n">
        <v>215561.2</v>
      </c>
      <c r="U177" t="n">
        <v>0.25</v>
      </c>
      <c r="V177" t="n">
        <v>0.6899999999999999</v>
      </c>
      <c r="W177" t="n">
        <v>19.43</v>
      </c>
      <c r="X177" t="n">
        <v>12.78</v>
      </c>
      <c r="Y177" t="n">
        <v>2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1.8592</v>
      </c>
      <c r="E178" t="n">
        <v>53.79</v>
      </c>
      <c r="F178" t="n">
        <v>50.42</v>
      </c>
      <c r="G178" t="n">
        <v>26.77</v>
      </c>
      <c r="H178" t="n">
        <v>0.55</v>
      </c>
      <c r="I178" t="n">
        <v>113</v>
      </c>
      <c r="J178" t="n">
        <v>62.92</v>
      </c>
      <c r="K178" t="n">
        <v>28.92</v>
      </c>
      <c r="L178" t="n">
        <v>2</v>
      </c>
      <c r="M178" t="n">
        <v>111</v>
      </c>
      <c r="N178" t="n">
        <v>7</v>
      </c>
      <c r="O178" t="n">
        <v>7994.37</v>
      </c>
      <c r="P178" t="n">
        <v>310.69</v>
      </c>
      <c r="Q178" t="n">
        <v>1189.88</v>
      </c>
      <c r="R178" t="n">
        <v>339.63</v>
      </c>
      <c r="S178" t="n">
        <v>152.24</v>
      </c>
      <c r="T178" t="n">
        <v>87176.03</v>
      </c>
      <c r="U178" t="n">
        <v>0.45</v>
      </c>
      <c r="V178" t="n">
        <v>0.79</v>
      </c>
      <c r="W178" t="n">
        <v>19.16</v>
      </c>
      <c r="X178" t="n">
        <v>5.16</v>
      </c>
      <c r="Y178" t="n">
        <v>2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1.955</v>
      </c>
      <c r="E179" t="n">
        <v>51.15</v>
      </c>
      <c r="F179" t="n">
        <v>48.4</v>
      </c>
      <c r="G179" t="n">
        <v>42.08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283.03</v>
      </c>
      <c r="Q179" t="n">
        <v>1189.42</v>
      </c>
      <c r="R179" t="n">
        <v>271.38</v>
      </c>
      <c r="S179" t="n">
        <v>152.24</v>
      </c>
      <c r="T179" t="n">
        <v>53270.26</v>
      </c>
      <c r="U179" t="n">
        <v>0.5600000000000001</v>
      </c>
      <c r="V179" t="n">
        <v>0.82</v>
      </c>
      <c r="W179" t="n">
        <v>19.09</v>
      </c>
      <c r="X179" t="n">
        <v>3.14</v>
      </c>
      <c r="Y179" t="n">
        <v>2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1.9981</v>
      </c>
      <c r="E180" t="n">
        <v>50.05</v>
      </c>
      <c r="F180" t="n">
        <v>47.56</v>
      </c>
      <c r="G180" t="n">
        <v>57.07</v>
      </c>
      <c r="H180" t="n">
        <v>1.07</v>
      </c>
      <c r="I180" t="n">
        <v>50</v>
      </c>
      <c r="J180" t="n">
        <v>65.25</v>
      </c>
      <c r="K180" t="n">
        <v>28.92</v>
      </c>
      <c r="L180" t="n">
        <v>4</v>
      </c>
      <c r="M180" t="n">
        <v>18</v>
      </c>
      <c r="N180" t="n">
        <v>7.33</v>
      </c>
      <c r="O180" t="n">
        <v>8281.25</v>
      </c>
      <c r="P180" t="n">
        <v>263.85</v>
      </c>
      <c r="Q180" t="n">
        <v>1189.42</v>
      </c>
      <c r="R180" t="n">
        <v>241.48</v>
      </c>
      <c r="S180" t="n">
        <v>152.24</v>
      </c>
      <c r="T180" t="n">
        <v>38417.66</v>
      </c>
      <c r="U180" t="n">
        <v>0.63</v>
      </c>
      <c r="V180" t="n">
        <v>0.84</v>
      </c>
      <c r="W180" t="n">
        <v>19.1</v>
      </c>
      <c r="X180" t="n">
        <v>2.3</v>
      </c>
      <c r="Y180" t="n">
        <v>2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2.0012</v>
      </c>
      <c r="E181" t="n">
        <v>49.97</v>
      </c>
      <c r="F181" t="n">
        <v>47.49</v>
      </c>
      <c r="G181" t="n">
        <v>58.16</v>
      </c>
      <c r="H181" t="n">
        <v>1.31</v>
      </c>
      <c r="I181" t="n">
        <v>49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266.04</v>
      </c>
      <c r="Q181" t="n">
        <v>1189.9</v>
      </c>
      <c r="R181" t="n">
        <v>238.76</v>
      </c>
      <c r="S181" t="n">
        <v>152.24</v>
      </c>
      <c r="T181" t="n">
        <v>37060.33</v>
      </c>
      <c r="U181" t="n">
        <v>0.64</v>
      </c>
      <c r="V181" t="n">
        <v>0.84</v>
      </c>
      <c r="W181" t="n">
        <v>19.11</v>
      </c>
      <c r="X181" t="n">
        <v>2.24</v>
      </c>
      <c r="Y181" t="n">
        <v>2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0.8629</v>
      </c>
      <c r="E182" t="n">
        <v>115.89</v>
      </c>
      <c r="F182" t="n">
        <v>86</v>
      </c>
      <c r="G182" t="n">
        <v>6.35</v>
      </c>
      <c r="H182" t="n">
        <v>0.11</v>
      </c>
      <c r="I182" t="n">
        <v>812</v>
      </c>
      <c r="J182" t="n">
        <v>167.88</v>
      </c>
      <c r="K182" t="n">
        <v>51.39</v>
      </c>
      <c r="L182" t="n">
        <v>1</v>
      </c>
      <c r="M182" t="n">
        <v>810</v>
      </c>
      <c r="N182" t="n">
        <v>30.49</v>
      </c>
      <c r="O182" t="n">
        <v>20939.59</v>
      </c>
      <c r="P182" t="n">
        <v>1104.36</v>
      </c>
      <c r="Q182" t="n">
        <v>1195.04</v>
      </c>
      <c r="R182" t="n">
        <v>1546.8</v>
      </c>
      <c r="S182" t="n">
        <v>152.24</v>
      </c>
      <c r="T182" t="n">
        <v>687266.97</v>
      </c>
      <c r="U182" t="n">
        <v>0.1</v>
      </c>
      <c r="V182" t="n">
        <v>0.46</v>
      </c>
      <c r="W182" t="n">
        <v>20.35</v>
      </c>
      <c r="X182" t="n">
        <v>40.64</v>
      </c>
      <c r="Y182" t="n">
        <v>2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1.4394</v>
      </c>
      <c r="E183" t="n">
        <v>69.47</v>
      </c>
      <c r="F183" t="n">
        <v>57.95</v>
      </c>
      <c r="G183" t="n">
        <v>12.88</v>
      </c>
      <c r="H183" t="n">
        <v>0.21</v>
      </c>
      <c r="I183" t="n">
        <v>270</v>
      </c>
      <c r="J183" t="n">
        <v>169.33</v>
      </c>
      <c r="K183" t="n">
        <v>51.39</v>
      </c>
      <c r="L183" t="n">
        <v>2</v>
      </c>
      <c r="M183" t="n">
        <v>268</v>
      </c>
      <c r="N183" t="n">
        <v>30.94</v>
      </c>
      <c r="O183" t="n">
        <v>21118.46</v>
      </c>
      <c r="P183" t="n">
        <v>743.03</v>
      </c>
      <c r="Q183" t="n">
        <v>1191.2</v>
      </c>
      <c r="R183" t="n">
        <v>594.12</v>
      </c>
      <c r="S183" t="n">
        <v>152.24</v>
      </c>
      <c r="T183" t="n">
        <v>213637.88</v>
      </c>
      <c r="U183" t="n">
        <v>0.26</v>
      </c>
      <c r="V183" t="n">
        <v>0.6899999999999999</v>
      </c>
      <c r="W183" t="n">
        <v>19.42</v>
      </c>
      <c r="X183" t="n">
        <v>12.66</v>
      </c>
      <c r="Y183" t="n">
        <v>2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1.6483</v>
      </c>
      <c r="E184" t="n">
        <v>60.67</v>
      </c>
      <c r="F184" t="n">
        <v>52.77</v>
      </c>
      <c r="G184" t="n">
        <v>19.43</v>
      </c>
      <c r="H184" t="n">
        <v>0.31</v>
      </c>
      <c r="I184" t="n">
        <v>163</v>
      </c>
      <c r="J184" t="n">
        <v>170.79</v>
      </c>
      <c r="K184" t="n">
        <v>51.39</v>
      </c>
      <c r="L184" t="n">
        <v>3</v>
      </c>
      <c r="M184" t="n">
        <v>161</v>
      </c>
      <c r="N184" t="n">
        <v>31.4</v>
      </c>
      <c r="O184" t="n">
        <v>21297.94</v>
      </c>
      <c r="P184" t="n">
        <v>673.28</v>
      </c>
      <c r="Q184" t="n">
        <v>1190.22</v>
      </c>
      <c r="R184" t="n">
        <v>419.6</v>
      </c>
      <c r="S184" t="n">
        <v>152.24</v>
      </c>
      <c r="T184" t="n">
        <v>126913.84</v>
      </c>
      <c r="U184" t="n">
        <v>0.36</v>
      </c>
      <c r="V184" t="n">
        <v>0.75</v>
      </c>
      <c r="W184" t="n">
        <v>19.23</v>
      </c>
      <c r="X184" t="n">
        <v>7.5</v>
      </c>
      <c r="Y184" t="n">
        <v>2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1.7558</v>
      </c>
      <c r="E185" t="n">
        <v>56.95</v>
      </c>
      <c r="F185" t="n">
        <v>50.62</v>
      </c>
      <c r="G185" t="n">
        <v>25.96</v>
      </c>
      <c r="H185" t="n">
        <v>0.41</v>
      </c>
      <c r="I185" t="n">
        <v>117</v>
      </c>
      <c r="J185" t="n">
        <v>172.25</v>
      </c>
      <c r="K185" t="n">
        <v>51.39</v>
      </c>
      <c r="L185" t="n">
        <v>4</v>
      </c>
      <c r="M185" t="n">
        <v>115</v>
      </c>
      <c r="N185" t="n">
        <v>31.86</v>
      </c>
      <c r="O185" t="n">
        <v>21478.05</v>
      </c>
      <c r="P185" t="n">
        <v>641.88</v>
      </c>
      <c r="Q185" t="n">
        <v>1190.13</v>
      </c>
      <c r="R185" t="n">
        <v>345.65</v>
      </c>
      <c r="S185" t="n">
        <v>152.24</v>
      </c>
      <c r="T185" t="n">
        <v>90169.55</v>
      </c>
      <c r="U185" t="n">
        <v>0.44</v>
      </c>
      <c r="V185" t="n">
        <v>0.79</v>
      </c>
      <c r="W185" t="n">
        <v>19.18</v>
      </c>
      <c r="X185" t="n">
        <v>5.35</v>
      </c>
      <c r="Y185" t="n">
        <v>2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1.8232</v>
      </c>
      <c r="E186" t="n">
        <v>54.85</v>
      </c>
      <c r="F186" t="n">
        <v>49.39</v>
      </c>
      <c r="G186" t="n">
        <v>32.57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622.45</v>
      </c>
      <c r="Q186" t="n">
        <v>1189.39</v>
      </c>
      <c r="R186" t="n">
        <v>305.15</v>
      </c>
      <c r="S186" t="n">
        <v>152.24</v>
      </c>
      <c r="T186" t="n">
        <v>70046.53999999999</v>
      </c>
      <c r="U186" t="n">
        <v>0.5</v>
      </c>
      <c r="V186" t="n">
        <v>0.8100000000000001</v>
      </c>
      <c r="W186" t="n">
        <v>19.12</v>
      </c>
      <c r="X186" t="n">
        <v>4.13</v>
      </c>
      <c r="Y186" t="n">
        <v>2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1.8693</v>
      </c>
      <c r="E187" t="n">
        <v>53.5</v>
      </c>
      <c r="F187" t="n">
        <v>48.62</v>
      </c>
      <c r="G187" t="n">
        <v>39.42</v>
      </c>
      <c r="H187" t="n">
        <v>0.61</v>
      </c>
      <c r="I187" t="n">
        <v>74</v>
      </c>
      <c r="J187" t="n">
        <v>175.18</v>
      </c>
      <c r="K187" t="n">
        <v>51.39</v>
      </c>
      <c r="L187" t="n">
        <v>6</v>
      </c>
      <c r="M187" t="n">
        <v>72</v>
      </c>
      <c r="N187" t="n">
        <v>32.79</v>
      </c>
      <c r="O187" t="n">
        <v>21840.16</v>
      </c>
      <c r="P187" t="n">
        <v>608.77</v>
      </c>
      <c r="Q187" t="n">
        <v>1189.38</v>
      </c>
      <c r="R187" t="n">
        <v>278.67</v>
      </c>
      <c r="S187" t="n">
        <v>152.24</v>
      </c>
      <c r="T187" t="n">
        <v>56893.44</v>
      </c>
      <c r="U187" t="n">
        <v>0.55</v>
      </c>
      <c r="V187" t="n">
        <v>0.82</v>
      </c>
      <c r="W187" t="n">
        <v>19.1</v>
      </c>
      <c r="X187" t="n">
        <v>3.36</v>
      </c>
      <c r="Y187" t="n">
        <v>2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1.9012</v>
      </c>
      <c r="E188" t="n">
        <v>52.6</v>
      </c>
      <c r="F188" t="n">
        <v>48.09</v>
      </c>
      <c r="G188" t="n">
        <v>45.8</v>
      </c>
      <c r="H188" t="n">
        <v>0.7</v>
      </c>
      <c r="I188" t="n">
        <v>63</v>
      </c>
      <c r="J188" t="n">
        <v>176.66</v>
      </c>
      <c r="K188" t="n">
        <v>51.39</v>
      </c>
      <c r="L188" t="n">
        <v>7</v>
      </c>
      <c r="M188" t="n">
        <v>61</v>
      </c>
      <c r="N188" t="n">
        <v>33.27</v>
      </c>
      <c r="O188" t="n">
        <v>22022.17</v>
      </c>
      <c r="P188" t="n">
        <v>598.0599999999999</v>
      </c>
      <c r="Q188" t="n">
        <v>1189.13</v>
      </c>
      <c r="R188" t="n">
        <v>261.38</v>
      </c>
      <c r="S188" t="n">
        <v>152.24</v>
      </c>
      <c r="T188" t="n">
        <v>48303.51</v>
      </c>
      <c r="U188" t="n">
        <v>0.58</v>
      </c>
      <c r="V188" t="n">
        <v>0.83</v>
      </c>
      <c r="W188" t="n">
        <v>19.07</v>
      </c>
      <c r="X188" t="n">
        <v>2.83</v>
      </c>
      <c r="Y188" t="n">
        <v>2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1.9276</v>
      </c>
      <c r="E189" t="n">
        <v>51.88</v>
      </c>
      <c r="F189" t="n">
        <v>47.67</v>
      </c>
      <c r="G189" t="n">
        <v>52.97</v>
      </c>
      <c r="H189" t="n">
        <v>0.8</v>
      </c>
      <c r="I189" t="n">
        <v>54</v>
      </c>
      <c r="J189" t="n">
        <v>178.14</v>
      </c>
      <c r="K189" t="n">
        <v>51.39</v>
      </c>
      <c r="L189" t="n">
        <v>8</v>
      </c>
      <c r="M189" t="n">
        <v>52</v>
      </c>
      <c r="N189" t="n">
        <v>33.75</v>
      </c>
      <c r="O189" t="n">
        <v>22204.83</v>
      </c>
      <c r="P189" t="n">
        <v>589.12</v>
      </c>
      <c r="Q189" t="n">
        <v>1189.23</v>
      </c>
      <c r="R189" t="n">
        <v>247.34</v>
      </c>
      <c r="S189" t="n">
        <v>152.24</v>
      </c>
      <c r="T189" t="n">
        <v>41326.73</v>
      </c>
      <c r="U189" t="n">
        <v>0.62</v>
      </c>
      <c r="V189" t="n">
        <v>0.83</v>
      </c>
      <c r="W189" t="n">
        <v>19.05</v>
      </c>
      <c r="X189" t="n">
        <v>2.42</v>
      </c>
      <c r="Y189" t="n">
        <v>2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1.9442</v>
      </c>
      <c r="E190" t="n">
        <v>51.44</v>
      </c>
      <c r="F190" t="n">
        <v>47.44</v>
      </c>
      <c r="G190" t="n">
        <v>59.29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582.05</v>
      </c>
      <c r="Q190" t="n">
        <v>1189.21</v>
      </c>
      <c r="R190" t="n">
        <v>238.83</v>
      </c>
      <c r="S190" t="n">
        <v>152.24</v>
      </c>
      <c r="T190" t="n">
        <v>37102.38</v>
      </c>
      <c r="U190" t="n">
        <v>0.64</v>
      </c>
      <c r="V190" t="n">
        <v>0.84</v>
      </c>
      <c r="W190" t="n">
        <v>19.06</v>
      </c>
      <c r="X190" t="n">
        <v>2.18</v>
      </c>
      <c r="Y190" t="n">
        <v>2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1.9605</v>
      </c>
      <c r="E191" t="n">
        <v>51.01</v>
      </c>
      <c r="F191" t="n">
        <v>47.18</v>
      </c>
      <c r="G191" t="n">
        <v>65.83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574.6799999999999</v>
      </c>
      <c r="Q191" t="n">
        <v>1189.08</v>
      </c>
      <c r="R191" t="n">
        <v>230.3</v>
      </c>
      <c r="S191" t="n">
        <v>152.24</v>
      </c>
      <c r="T191" t="n">
        <v>32862.56</v>
      </c>
      <c r="U191" t="n">
        <v>0.66</v>
      </c>
      <c r="V191" t="n">
        <v>0.84</v>
      </c>
      <c r="W191" t="n">
        <v>19.04</v>
      </c>
      <c r="X191" t="n">
        <v>1.92</v>
      </c>
      <c r="Y191" t="n">
        <v>2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1.9756</v>
      </c>
      <c r="E192" t="n">
        <v>50.62</v>
      </c>
      <c r="F192" t="n">
        <v>46.96</v>
      </c>
      <c r="G192" t="n">
        <v>74.14</v>
      </c>
      <c r="H192" t="n">
        <v>1.07</v>
      </c>
      <c r="I192" t="n">
        <v>38</v>
      </c>
      <c r="J192" t="n">
        <v>182.62</v>
      </c>
      <c r="K192" t="n">
        <v>51.39</v>
      </c>
      <c r="L192" t="n">
        <v>11</v>
      </c>
      <c r="M192" t="n">
        <v>36</v>
      </c>
      <c r="N192" t="n">
        <v>35.22</v>
      </c>
      <c r="O192" t="n">
        <v>22756.91</v>
      </c>
      <c r="P192" t="n">
        <v>568.15</v>
      </c>
      <c r="Q192" t="n">
        <v>1189.17</v>
      </c>
      <c r="R192" t="n">
        <v>222.62</v>
      </c>
      <c r="S192" t="n">
        <v>152.24</v>
      </c>
      <c r="T192" t="n">
        <v>29047.31</v>
      </c>
      <c r="U192" t="n">
        <v>0.68</v>
      </c>
      <c r="V192" t="n">
        <v>0.85</v>
      </c>
      <c r="W192" t="n">
        <v>19.04</v>
      </c>
      <c r="X192" t="n">
        <v>1.7</v>
      </c>
      <c r="Y192" t="n">
        <v>2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1.9847</v>
      </c>
      <c r="E193" t="n">
        <v>50.39</v>
      </c>
      <c r="F193" t="n">
        <v>46.83</v>
      </c>
      <c r="G193" t="n">
        <v>80.27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562.1799999999999</v>
      </c>
      <c r="Q193" t="n">
        <v>1189.09</v>
      </c>
      <c r="R193" t="n">
        <v>218.59</v>
      </c>
      <c r="S193" t="n">
        <v>152.24</v>
      </c>
      <c r="T193" t="n">
        <v>27047.34</v>
      </c>
      <c r="U193" t="n">
        <v>0.7</v>
      </c>
      <c r="V193" t="n">
        <v>0.85</v>
      </c>
      <c r="W193" t="n">
        <v>19.03</v>
      </c>
      <c r="X193" t="n">
        <v>1.57</v>
      </c>
      <c r="Y193" t="n">
        <v>2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1.9952</v>
      </c>
      <c r="E194" t="n">
        <v>50.12</v>
      </c>
      <c r="F194" t="n">
        <v>46.66</v>
      </c>
      <c r="G194" t="n">
        <v>87.48999999999999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556.47</v>
      </c>
      <c r="Q194" t="n">
        <v>1188.98</v>
      </c>
      <c r="R194" t="n">
        <v>212.84</v>
      </c>
      <c r="S194" t="n">
        <v>152.24</v>
      </c>
      <c r="T194" t="n">
        <v>24187.49</v>
      </c>
      <c r="U194" t="n">
        <v>0.72</v>
      </c>
      <c r="V194" t="n">
        <v>0.85</v>
      </c>
      <c r="W194" t="n">
        <v>19.03</v>
      </c>
      <c r="X194" t="n">
        <v>1.41</v>
      </c>
      <c r="Y194" t="n">
        <v>2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2.0016</v>
      </c>
      <c r="E195" t="n">
        <v>49.96</v>
      </c>
      <c r="F195" t="n">
        <v>46.57</v>
      </c>
      <c r="G195" t="n">
        <v>93.14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549.92</v>
      </c>
      <c r="Q195" t="n">
        <v>1189.03</v>
      </c>
      <c r="R195" t="n">
        <v>209.51</v>
      </c>
      <c r="S195" t="n">
        <v>152.24</v>
      </c>
      <c r="T195" t="n">
        <v>22532.36</v>
      </c>
      <c r="U195" t="n">
        <v>0.73</v>
      </c>
      <c r="V195" t="n">
        <v>0.85</v>
      </c>
      <c r="W195" t="n">
        <v>19.03</v>
      </c>
      <c r="X195" t="n">
        <v>1.32</v>
      </c>
      <c r="Y195" t="n">
        <v>2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2.0115</v>
      </c>
      <c r="E196" t="n">
        <v>49.71</v>
      </c>
      <c r="F196" t="n">
        <v>46.43</v>
      </c>
      <c r="G196" t="n">
        <v>103.17</v>
      </c>
      <c r="H196" t="n">
        <v>1.41</v>
      </c>
      <c r="I196" t="n">
        <v>27</v>
      </c>
      <c r="J196" t="n">
        <v>188.66</v>
      </c>
      <c r="K196" t="n">
        <v>51.39</v>
      </c>
      <c r="L196" t="n">
        <v>15</v>
      </c>
      <c r="M196" t="n">
        <v>25</v>
      </c>
      <c r="N196" t="n">
        <v>37.27</v>
      </c>
      <c r="O196" t="n">
        <v>23502.4</v>
      </c>
      <c r="P196" t="n">
        <v>543.5700000000001</v>
      </c>
      <c r="Q196" t="n">
        <v>1189.05</v>
      </c>
      <c r="R196" t="n">
        <v>204.83</v>
      </c>
      <c r="S196" t="n">
        <v>152.24</v>
      </c>
      <c r="T196" t="n">
        <v>20209.07</v>
      </c>
      <c r="U196" t="n">
        <v>0.74</v>
      </c>
      <c r="V196" t="n">
        <v>0.86</v>
      </c>
      <c r="W196" t="n">
        <v>19.02</v>
      </c>
      <c r="X196" t="n">
        <v>1.17</v>
      </c>
      <c r="Y196" t="n">
        <v>2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2.0139</v>
      </c>
      <c r="E197" t="n">
        <v>49.65</v>
      </c>
      <c r="F197" t="n">
        <v>46.4</v>
      </c>
      <c r="G197" t="n">
        <v>107.08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539.09</v>
      </c>
      <c r="Q197" t="n">
        <v>1188.95</v>
      </c>
      <c r="R197" t="n">
        <v>203.89</v>
      </c>
      <c r="S197" t="n">
        <v>152.24</v>
      </c>
      <c r="T197" t="n">
        <v>19741.36</v>
      </c>
      <c r="U197" t="n">
        <v>0.75</v>
      </c>
      <c r="V197" t="n">
        <v>0.86</v>
      </c>
      <c r="W197" t="n">
        <v>19.02</v>
      </c>
      <c r="X197" t="n">
        <v>1.15</v>
      </c>
      <c r="Y197" t="n">
        <v>2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2.0205</v>
      </c>
      <c r="E198" t="n">
        <v>49.49</v>
      </c>
      <c r="F198" t="n">
        <v>46.31</v>
      </c>
      <c r="G198" t="n">
        <v>115.77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534.4299999999999</v>
      </c>
      <c r="Q198" t="n">
        <v>1188.97</v>
      </c>
      <c r="R198" t="n">
        <v>200.64</v>
      </c>
      <c r="S198" t="n">
        <v>152.24</v>
      </c>
      <c r="T198" t="n">
        <v>18128.79</v>
      </c>
      <c r="U198" t="n">
        <v>0.76</v>
      </c>
      <c r="V198" t="n">
        <v>0.86</v>
      </c>
      <c r="W198" t="n">
        <v>19.02</v>
      </c>
      <c r="X198" t="n">
        <v>1.05</v>
      </c>
      <c r="Y198" t="n">
        <v>2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2.0271</v>
      </c>
      <c r="E199" t="n">
        <v>49.33</v>
      </c>
      <c r="F199" t="n">
        <v>46.21</v>
      </c>
      <c r="G199" t="n">
        <v>126.04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528.09</v>
      </c>
      <c r="Q199" t="n">
        <v>1188.91</v>
      </c>
      <c r="R199" t="n">
        <v>197.65</v>
      </c>
      <c r="S199" t="n">
        <v>152.24</v>
      </c>
      <c r="T199" t="n">
        <v>16643.85</v>
      </c>
      <c r="U199" t="n">
        <v>0.77</v>
      </c>
      <c r="V199" t="n">
        <v>0.86</v>
      </c>
      <c r="W199" t="n">
        <v>19.01</v>
      </c>
      <c r="X199" t="n">
        <v>0.96</v>
      </c>
      <c r="Y199" t="n">
        <v>2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2.0301</v>
      </c>
      <c r="E200" t="n">
        <v>49.26</v>
      </c>
      <c r="F200" t="n">
        <v>46.17</v>
      </c>
      <c r="G200" t="n">
        <v>131.93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524.39</v>
      </c>
      <c r="Q200" t="n">
        <v>1188.98</v>
      </c>
      <c r="R200" t="n">
        <v>196.51</v>
      </c>
      <c r="S200" t="n">
        <v>152.24</v>
      </c>
      <c r="T200" t="n">
        <v>16078.62</v>
      </c>
      <c r="U200" t="n">
        <v>0.77</v>
      </c>
      <c r="V200" t="n">
        <v>0.86</v>
      </c>
      <c r="W200" t="n">
        <v>19</v>
      </c>
      <c r="X200" t="n">
        <v>0.92</v>
      </c>
      <c r="Y200" t="n">
        <v>2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2.0339</v>
      </c>
      <c r="E201" t="n">
        <v>49.17</v>
      </c>
      <c r="F201" t="n">
        <v>46.12</v>
      </c>
      <c r="G201" t="n">
        <v>138.35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520.12</v>
      </c>
      <c r="Q201" t="n">
        <v>1189.05</v>
      </c>
      <c r="R201" t="n">
        <v>194.33</v>
      </c>
      <c r="S201" t="n">
        <v>152.24</v>
      </c>
      <c r="T201" t="n">
        <v>14992.61</v>
      </c>
      <c r="U201" t="n">
        <v>0.78</v>
      </c>
      <c r="V201" t="n">
        <v>0.86</v>
      </c>
      <c r="W201" t="n">
        <v>19.01</v>
      </c>
      <c r="X201" t="n">
        <v>0.86</v>
      </c>
      <c r="Y201" t="n">
        <v>2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2.037</v>
      </c>
      <c r="E202" t="n">
        <v>49.09</v>
      </c>
      <c r="F202" t="n">
        <v>46.08</v>
      </c>
      <c r="G202" t="n">
        <v>145.5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515.03</v>
      </c>
      <c r="Q202" t="n">
        <v>1188.86</v>
      </c>
      <c r="R202" t="n">
        <v>192.84</v>
      </c>
      <c r="S202" t="n">
        <v>152.24</v>
      </c>
      <c r="T202" t="n">
        <v>14251.33</v>
      </c>
      <c r="U202" t="n">
        <v>0.79</v>
      </c>
      <c r="V202" t="n">
        <v>0.86</v>
      </c>
      <c r="W202" t="n">
        <v>19.01</v>
      </c>
      <c r="X202" t="n">
        <v>0.83</v>
      </c>
      <c r="Y202" t="n">
        <v>2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2.0408</v>
      </c>
      <c r="E203" t="n">
        <v>49</v>
      </c>
      <c r="F203" t="n">
        <v>46.02</v>
      </c>
      <c r="G203" t="n">
        <v>153.39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508.91</v>
      </c>
      <c r="Q203" t="n">
        <v>1188.91</v>
      </c>
      <c r="R203" t="n">
        <v>191.23</v>
      </c>
      <c r="S203" t="n">
        <v>152.24</v>
      </c>
      <c r="T203" t="n">
        <v>13452.35</v>
      </c>
      <c r="U203" t="n">
        <v>0.8</v>
      </c>
      <c r="V203" t="n">
        <v>0.86</v>
      </c>
      <c r="W203" t="n">
        <v>19</v>
      </c>
      <c r="X203" t="n">
        <v>0.77</v>
      </c>
      <c r="Y203" t="n">
        <v>2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2.0437</v>
      </c>
      <c r="E204" t="n">
        <v>48.93</v>
      </c>
      <c r="F204" t="n">
        <v>45.98</v>
      </c>
      <c r="G204" t="n">
        <v>162.29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15</v>
      </c>
      <c r="N204" t="n">
        <v>41.64</v>
      </c>
      <c r="O204" t="n">
        <v>25027.94</v>
      </c>
      <c r="P204" t="n">
        <v>503.38</v>
      </c>
      <c r="Q204" t="n">
        <v>1189</v>
      </c>
      <c r="R204" t="n">
        <v>189.8</v>
      </c>
      <c r="S204" t="n">
        <v>152.24</v>
      </c>
      <c r="T204" t="n">
        <v>12744.22</v>
      </c>
      <c r="U204" t="n">
        <v>0.8</v>
      </c>
      <c r="V204" t="n">
        <v>0.86</v>
      </c>
      <c r="W204" t="n">
        <v>19</v>
      </c>
      <c r="X204" t="n">
        <v>0.73</v>
      </c>
      <c r="Y204" t="n">
        <v>2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2.0476</v>
      </c>
      <c r="E205" t="n">
        <v>48.84</v>
      </c>
      <c r="F205" t="n">
        <v>45.92</v>
      </c>
      <c r="G205" t="n">
        <v>172.21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12</v>
      </c>
      <c r="N205" t="n">
        <v>42.21</v>
      </c>
      <c r="O205" t="n">
        <v>25222.04</v>
      </c>
      <c r="P205" t="n">
        <v>497.24</v>
      </c>
      <c r="Q205" t="n">
        <v>1188.97</v>
      </c>
      <c r="R205" t="n">
        <v>187.92</v>
      </c>
      <c r="S205" t="n">
        <v>152.24</v>
      </c>
      <c r="T205" t="n">
        <v>11806.69</v>
      </c>
      <c r="U205" t="n">
        <v>0.8100000000000001</v>
      </c>
      <c r="V205" t="n">
        <v>0.87</v>
      </c>
      <c r="W205" t="n">
        <v>19</v>
      </c>
      <c r="X205" t="n">
        <v>0.67</v>
      </c>
      <c r="Y205" t="n">
        <v>2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2.0465</v>
      </c>
      <c r="E206" t="n">
        <v>48.86</v>
      </c>
      <c r="F206" t="n">
        <v>45.95</v>
      </c>
      <c r="G206" t="n">
        <v>172.31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8</v>
      </c>
      <c r="N206" t="n">
        <v>42.79</v>
      </c>
      <c r="O206" t="n">
        <v>25417.05</v>
      </c>
      <c r="P206" t="n">
        <v>497.02</v>
      </c>
      <c r="Q206" t="n">
        <v>1188.93</v>
      </c>
      <c r="R206" t="n">
        <v>188.6</v>
      </c>
      <c r="S206" t="n">
        <v>152.24</v>
      </c>
      <c r="T206" t="n">
        <v>12146.64</v>
      </c>
      <c r="U206" t="n">
        <v>0.8100000000000001</v>
      </c>
      <c r="V206" t="n">
        <v>0.87</v>
      </c>
      <c r="W206" t="n">
        <v>19</v>
      </c>
      <c r="X206" t="n">
        <v>0.7</v>
      </c>
      <c r="Y206" t="n">
        <v>2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2.0454</v>
      </c>
      <c r="E207" t="n">
        <v>48.89</v>
      </c>
      <c r="F207" t="n">
        <v>45.98</v>
      </c>
      <c r="G207" t="n">
        <v>172.41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1</v>
      </c>
      <c r="N207" t="n">
        <v>43.38</v>
      </c>
      <c r="O207" t="n">
        <v>25612.75</v>
      </c>
      <c r="P207" t="n">
        <v>495.17</v>
      </c>
      <c r="Q207" t="n">
        <v>1189.02</v>
      </c>
      <c r="R207" t="n">
        <v>189.16</v>
      </c>
      <c r="S207" t="n">
        <v>152.24</v>
      </c>
      <c r="T207" t="n">
        <v>12426.2</v>
      </c>
      <c r="U207" t="n">
        <v>0.8</v>
      </c>
      <c r="V207" t="n">
        <v>0.86</v>
      </c>
      <c r="W207" t="n">
        <v>19.02</v>
      </c>
      <c r="X207" t="n">
        <v>0.72</v>
      </c>
      <c r="Y207" t="n">
        <v>2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2.0494</v>
      </c>
      <c r="E208" t="n">
        <v>48.79</v>
      </c>
      <c r="F208" t="n">
        <v>45.91</v>
      </c>
      <c r="G208" t="n">
        <v>183.66</v>
      </c>
      <c r="H208" t="n">
        <v>2.31</v>
      </c>
      <c r="I208" t="n">
        <v>15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497.4</v>
      </c>
      <c r="Q208" t="n">
        <v>1189.03</v>
      </c>
      <c r="R208" t="n">
        <v>187.09</v>
      </c>
      <c r="S208" t="n">
        <v>152.24</v>
      </c>
      <c r="T208" t="n">
        <v>11398.58</v>
      </c>
      <c r="U208" t="n">
        <v>0.8100000000000001</v>
      </c>
      <c r="V208" t="n">
        <v>0.87</v>
      </c>
      <c r="W208" t="n">
        <v>19.01</v>
      </c>
      <c r="X208" t="n">
        <v>0.66</v>
      </c>
      <c r="Y208" t="n">
        <v>2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1.658</v>
      </c>
      <c r="E209" t="n">
        <v>60.32</v>
      </c>
      <c r="F209" t="n">
        <v>55.8</v>
      </c>
      <c r="G209" t="n">
        <v>14.82</v>
      </c>
      <c r="H209" t="n">
        <v>0.34</v>
      </c>
      <c r="I209" t="n">
        <v>226</v>
      </c>
      <c r="J209" t="n">
        <v>51.33</v>
      </c>
      <c r="K209" t="n">
        <v>24.83</v>
      </c>
      <c r="L209" t="n">
        <v>1</v>
      </c>
      <c r="M209" t="n">
        <v>224</v>
      </c>
      <c r="N209" t="n">
        <v>5.51</v>
      </c>
      <c r="O209" t="n">
        <v>6564.78</v>
      </c>
      <c r="P209" t="n">
        <v>310.46</v>
      </c>
      <c r="Q209" t="n">
        <v>1190.82</v>
      </c>
      <c r="R209" t="n">
        <v>522.21</v>
      </c>
      <c r="S209" t="n">
        <v>152.24</v>
      </c>
      <c r="T209" t="n">
        <v>177902.55</v>
      </c>
      <c r="U209" t="n">
        <v>0.29</v>
      </c>
      <c r="V209" t="n">
        <v>0.71</v>
      </c>
      <c r="W209" t="n">
        <v>19.33</v>
      </c>
      <c r="X209" t="n">
        <v>10.53</v>
      </c>
      <c r="Y209" t="n">
        <v>2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1.9053</v>
      </c>
      <c r="E210" t="n">
        <v>52.48</v>
      </c>
      <c r="F210" t="n">
        <v>49.59</v>
      </c>
      <c r="G210" t="n">
        <v>31.65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257.71</v>
      </c>
      <c r="Q210" t="n">
        <v>1189.81</v>
      </c>
      <c r="R210" t="n">
        <v>311.59</v>
      </c>
      <c r="S210" t="n">
        <v>152.24</v>
      </c>
      <c r="T210" t="n">
        <v>73251.71000000001</v>
      </c>
      <c r="U210" t="n">
        <v>0.49</v>
      </c>
      <c r="V210" t="n">
        <v>0.8</v>
      </c>
      <c r="W210" t="n">
        <v>19.12</v>
      </c>
      <c r="X210" t="n">
        <v>4.32</v>
      </c>
      <c r="Y210" t="n">
        <v>2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1.9782</v>
      </c>
      <c r="E211" t="n">
        <v>50.55</v>
      </c>
      <c r="F211" t="n">
        <v>48.06</v>
      </c>
      <c r="G211" t="n">
        <v>47.27</v>
      </c>
      <c r="H211" t="n">
        <v>0.97</v>
      </c>
      <c r="I211" t="n">
        <v>61</v>
      </c>
      <c r="J211" t="n">
        <v>53.61</v>
      </c>
      <c r="K211" t="n">
        <v>24.83</v>
      </c>
      <c r="L211" t="n">
        <v>3</v>
      </c>
      <c r="M211" t="n">
        <v>7</v>
      </c>
      <c r="N211" t="n">
        <v>5.78</v>
      </c>
      <c r="O211" t="n">
        <v>6845.59</v>
      </c>
      <c r="P211" t="n">
        <v>233.71</v>
      </c>
      <c r="Q211" t="n">
        <v>1189.84</v>
      </c>
      <c r="R211" t="n">
        <v>257.64</v>
      </c>
      <c r="S211" t="n">
        <v>152.24</v>
      </c>
      <c r="T211" t="n">
        <v>46445.17</v>
      </c>
      <c r="U211" t="n">
        <v>0.59</v>
      </c>
      <c r="V211" t="n">
        <v>0.83</v>
      </c>
      <c r="W211" t="n">
        <v>19.14</v>
      </c>
      <c r="X211" t="n">
        <v>2.8</v>
      </c>
      <c r="Y211" t="n">
        <v>2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1.9775</v>
      </c>
      <c r="E212" t="n">
        <v>50.57</v>
      </c>
      <c r="F212" t="n">
        <v>48.08</v>
      </c>
      <c r="G212" t="n">
        <v>47.29</v>
      </c>
      <c r="H212" t="n">
        <v>1.27</v>
      </c>
      <c r="I212" t="n">
        <v>61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238.26</v>
      </c>
      <c r="Q212" t="n">
        <v>1189.9</v>
      </c>
      <c r="R212" t="n">
        <v>257.5</v>
      </c>
      <c r="S212" t="n">
        <v>152.24</v>
      </c>
      <c r="T212" t="n">
        <v>46372.66</v>
      </c>
      <c r="U212" t="n">
        <v>0.59</v>
      </c>
      <c r="V212" t="n">
        <v>0.83</v>
      </c>
      <c r="W212" t="n">
        <v>19.16</v>
      </c>
      <c r="X212" t="n">
        <v>2.82</v>
      </c>
      <c r="Y212" t="n">
        <v>2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1.0676</v>
      </c>
      <c r="E213" t="n">
        <v>93.66</v>
      </c>
      <c r="F213" t="n">
        <v>74.95999999999999</v>
      </c>
      <c r="G213" t="n">
        <v>7.41</v>
      </c>
      <c r="H213" t="n">
        <v>0.13</v>
      </c>
      <c r="I213" t="n">
        <v>607</v>
      </c>
      <c r="J213" t="n">
        <v>133.21</v>
      </c>
      <c r="K213" t="n">
        <v>46.47</v>
      </c>
      <c r="L213" t="n">
        <v>1</v>
      </c>
      <c r="M213" t="n">
        <v>605</v>
      </c>
      <c r="N213" t="n">
        <v>20.75</v>
      </c>
      <c r="O213" t="n">
        <v>16663.42</v>
      </c>
      <c r="P213" t="n">
        <v>829.11</v>
      </c>
      <c r="Q213" t="n">
        <v>1193.97</v>
      </c>
      <c r="R213" t="n">
        <v>1170.69</v>
      </c>
      <c r="S213" t="n">
        <v>152.24</v>
      </c>
      <c r="T213" t="n">
        <v>500238.94</v>
      </c>
      <c r="U213" t="n">
        <v>0.13</v>
      </c>
      <c r="V213" t="n">
        <v>0.53</v>
      </c>
      <c r="W213" t="n">
        <v>20</v>
      </c>
      <c r="X213" t="n">
        <v>29.63</v>
      </c>
      <c r="Y213" t="n">
        <v>2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1.5666</v>
      </c>
      <c r="E214" t="n">
        <v>63.83</v>
      </c>
      <c r="F214" t="n">
        <v>55.61</v>
      </c>
      <c r="G214" t="n">
        <v>15.03</v>
      </c>
      <c r="H214" t="n">
        <v>0.26</v>
      </c>
      <c r="I214" t="n">
        <v>222</v>
      </c>
      <c r="J214" t="n">
        <v>134.55</v>
      </c>
      <c r="K214" t="n">
        <v>46.47</v>
      </c>
      <c r="L214" t="n">
        <v>2</v>
      </c>
      <c r="M214" t="n">
        <v>220</v>
      </c>
      <c r="N214" t="n">
        <v>21.09</v>
      </c>
      <c r="O214" t="n">
        <v>16828.84</v>
      </c>
      <c r="P214" t="n">
        <v>611.53</v>
      </c>
      <c r="Q214" t="n">
        <v>1190.57</v>
      </c>
      <c r="R214" t="n">
        <v>514.89</v>
      </c>
      <c r="S214" t="n">
        <v>152.24</v>
      </c>
      <c r="T214" t="n">
        <v>174261.01</v>
      </c>
      <c r="U214" t="n">
        <v>0.3</v>
      </c>
      <c r="V214" t="n">
        <v>0.72</v>
      </c>
      <c r="W214" t="n">
        <v>19.34</v>
      </c>
      <c r="X214" t="n">
        <v>10.33</v>
      </c>
      <c r="Y214" t="n">
        <v>2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1.7437</v>
      </c>
      <c r="E215" t="n">
        <v>57.35</v>
      </c>
      <c r="F215" t="n">
        <v>51.47</v>
      </c>
      <c r="G215" t="n">
        <v>22.71</v>
      </c>
      <c r="H215" t="n">
        <v>0.39</v>
      </c>
      <c r="I215" t="n">
        <v>136</v>
      </c>
      <c r="J215" t="n">
        <v>135.9</v>
      </c>
      <c r="K215" t="n">
        <v>46.47</v>
      </c>
      <c r="L215" t="n">
        <v>3</v>
      </c>
      <c r="M215" t="n">
        <v>134</v>
      </c>
      <c r="N215" t="n">
        <v>21.43</v>
      </c>
      <c r="O215" t="n">
        <v>16994.64</v>
      </c>
      <c r="P215" t="n">
        <v>560.6799999999999</v>
      </c>
      <c r="Q215" t="n">
        <v>1189.62</v>
      </c>
      <c r="R215" t="n">
        <v>375.33</v>
      </c>
      <c r="S215" t="n">
        <v>152.24</v>
      </c>
      <c r="T215" t="n">
        <v>104912.9</v>
      </c>
      <c r="U215" t="n">
        <v>0.41</v>
      </c>
      <c r="V215" t="n">
        <v>0.77</v>
      </c>
      <c r="W215" t="n">
        <v>19.19</v>
      </c>
      <c r="X215" t="n">
        <v>6.2</v>
      </c>
      <c r="Y215" t="n">
        <v>2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1.8323</v>
      </c>
      <c r="E216" t="n">
        <v>54.58</v>
      </c>
      <c r="F216" t="n">
        <v>49.73</v>
      </c>
      <c r="G216" t="n">
        <v>30.45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536.13</v>
      </c>
      <c r="Q216" t="n">
        <v>1189.53</v>
      </c>
      <c r="R216" t="n">
        <v>316.29</v>
      </c>
      <c r="S216" t="n">
        <v>152.24</v>
      </c>
      <c r="T216" t="n">
        <v>75583.35000000001</v>
      </c>
      <c r="U216" t="n">
        <v>0.48</v>
      </c>
      <c r="V216" t="n">
        <v>0.8</v>
      </c>
      <c r="W216" t="n">
        <v>19.13</v>
      </c>
      <c r="X216" t="n">
        <v>4.47</v>
      </c>
      <c r="Y216" t="n">
        <v>2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1.8888</v>
      </c>
      <c r="E217" t="n">
        <v>52.94</v>
      </c>
      <c r="F217" t="n">
        <v>48.69</v>
      </c>
      <c r="G217" t="n">
        <v>38.44</v>
      </c>
      <c r="H217" t="n">
        <v>0.64</v>
      </c>
      <c r="I217" t="n">
        <v>76</v>
      </c>
      <c r="J217" t="n">
        <v>138.6</v>
      </c>
      <c r="K217" t="n">
        <v>46.47</v>
      </c>
      <c r="L217" t="n">
        <v>5</v>
      </c>
      <c r="M217" t="n">
        <v>74</v>
      </c>
      <c r="N217" t="n">
        <v>22.13</v>
      </c>
      <c r="O217" t="n">
        <v>17327.69</v>
      </c>
      <c r="P217" t="n">
        <v>519.62</v>
      </c>
      <c r="Q217" t="n">
        <v>1189.24</v>
      </c>
      <c r="R217" t="n">
        <v>281.29</v>
      </c>
      <c r="S217" t="n">
        <v>152.24</v>
      </c>
      <c r="T217" t="n">
        <v>58193.34</v>
      </c>
      <c r="U217" t="n">
        <v>0.54</v>
      </c>
      <c r="V217" t="n">
        <v>0.82</v>
      </c>
      <c r="W217" t="n">
        <v>19.1</v>
      </c>
      <c r="X217" t="n">
        <v>3.44</v>
      </c>
      <c r="Y217" t="n">
        <v>2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1.9258</v>
      </c>
      <c r="E218" t="n">
        <v>51.93</v>
      </c>
      <c r="F218" t="n">
        <v>48.06</v>
      </c>
      <c r="G218" t="n">
        <v>46.51</v>
      </c>
      <c r="H218" t="n">
        <v>0.76</v>
      </c>
      <c r="I218" t="n">
        <v>62</v>
      </c>
      <c r="J218" t="n">
        <v>139.95</v>
      </c>
      <c r="K218" t="n">
        <v>46.47</v>
      </c>
      <c r="L218" t="n">
        <v>6</v>
      </c>
      <c r="M218" t="n">
        <v>60</v>
      </c>
      <c r="N218" t="n">
        <v>22.49</v>
      </c>
      <c r="O218" t="n">
        <v>17494.97</v>
      </c>
      <c r="P218" t="n">
        <v>507.06</v>
      </c>
      <c r="Q218" t="n">
        <v>1189.41</v>
      </c>
      <c r="R218" t="n">
        <v>259.86</v>
      </c>
      <c r="S218" t="n">
        <v>152.24</v>
      </c>
      <c r="T218" t="n">
        <v>47549.7</v>
      </c>
      <c r="U218" t="n">
        <v>0.59</v>
      </c>
      <c r="V218" t="n">
        <v>0.83</v>
      </c>
      <c r="W218" t="n">
        <v>19.08</v>
      </c>
      <c r="X218" t="n">
        <v>2.8</v>
      </c>
      <c r="Y218" t="n">
        <v>2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1.9526</v>
      </c>
      <c r="E219" t="n">
        <v>51.21</v>
      </c>
      <c r="F219" t="n">
        <v>47.62</v>
      </c>
      <c r="G219" t="n">
        <v>54.94</v>
      </c>
      <c r="H219" t="n">
        <v>0.88</v>
      </c>
      <c r="I219" t="n">
        <v>52</v>
      </c>
      <c r="J219" t="n">
        <v>141.31</v>
      </c>
      <c r="K219" t="n">
        <v>46.47</v>
      </c>
      <c r="L219" t="n">
        <v>7</v>
      </c>
      <c r="M219" t="n">
        <v>50</v>
      </c>
      <c r="N219" t="n">
        <v>22.85</v>
      </c>
      <c r="O219" t="n">
        <v>17662.75</v>
      </c>
      <c r="P219" t="n">
        <v>496.4</v>
      </c>
      <c r="Q219" t="n">
        <v>1189.27</v>
      </c>
      <c r="R219" t="n">
        <v>245.13</v>
      </c>
      <c r="S219" t="n">
        <v>152.24</v>
      </c>
      <c r="T219" t="n">
        <v>40234.99</v>
      </c>
      <c r="U219" t="n">
        <v>0.62</v>
      </c>
      <c r="V219" t="n">
        <v>0.84</v>
      </c>
      <c r="W219" t="n">
        <v>19.06</v>
      </c>
      <c r="X219" t="n">
        <v>2.36</v>
      </c>
      <c r="Y219" t="n">
        <v>2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1.9743</v>
      </c>
      <c r="E220" t="n">
        <v>50.65</v>
      </c>
      <c r="F220" t="n">
        <v>47.25</v>
      </c>
      <c r="G220" t="n">
        <v>62.99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486.56</v>
      </c>
      <c r="Q220" t="n">
        <v>1189.1</v>
      </c>
      <c r="R220" t="n">
        <v>232.69</v>
      </c>
      <c r="S220" t="n">
        <v>152.24</v>
      </c>
      <c r="T220" t="n">
        <v>34046.22</v>
      </c>
      <c r="U220" t="n">
        <v>0.65</v>
      </c>
      <c r="V220" t="n">
        <v>0.84</v>
      </c>
      <c r="W220" t="n">
        <v>19.04</v>
      </c>
      <c r="X220" t="n">
        <v>1.99</v>
      </c>
      <c r="Y220" t="n">
        <v>2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1.9863</v>
      </c>
      <c r="E221" t="n">
        <v>50.34</v>
      </c>
      <c r="F221" t="n">
        <v>47.08</v>
      </c>
      <c r="G221" t="n">
        <v>70.61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478.9</v>
      </c>
      <c r="Q221" t="n">
        <v>1189.28</v>
      </c>
      <c r="R221" t="n">
        <v>226.68</v>
      </c>
      <c r="S221" t="n">
        <v>152.24</v>
      </c>
      <c r="T221" t="n">
        <v>31066.92</v>
      </c>
      <c r="U221" t="n">
        <v>0.67</v>
      </c>
      <c r="V221" t="n">
        <v>0.84</v>
      </c>
      <c r="W221" t="n">
        <v>19.04</v>
      </c>
      <c r="X221" t="n">
        <v>1.82</v>
      </c>
      <c r="Y221" t="n">
        <v>2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2.002</v>
      </c>
      <c r="E222" t="n">
        <v>49.95</v>
      </c>
      <c r="F222" t="n">
        <v>46.82</v>
      </c>
      <c r="G222" t="n">
        <v>80.26000000000001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470.22</v>
      </c>
      <c r="Q222" t="n">
        <v>1188.98</v>
      </c>
      <c r="R222" t="n">
        <v>217.78</v>
      </c>
      <c r="S222" t="n">
        <v>152.24</v>
      </c>
      <c r="T222" t="n">
        <v>26643.46</v>
      </c>
      <c r="U222" t="n">
        <v>0.7</v>
      </c>
      <c r="V222" t="n">
        <v>0.85</v>
      </c>
      <c r="W222" t="n">
        <v>19.04</v>
      </c>
      <c r="X222" t="n">
        <v>1.57</v>
      </c>
      <c r="Y222" t="n">
        <v>2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2.0108</v>
      </c>
      <c r="E223" t="n">
        <v>49.73</v>
      </c>
      <c r="F223" t="n">
        <v>46.68</v>
      </c>
      <c r="G223" t="n">
        <v>87.53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461.88</v>
      </c>
      <c r="Q223" t="n">
        <v>1189.16</v>
      </c>
      <c r="R223" t="n">
        <v>213.3</v>
      </c>
      <c r="S223" t="n">
        <v>152.24</v>
      </c>
      <c r="T223" t="n">
        <v>24419.28</v>
      </c>
      <c r="U223" t="n">
        <v>0.71</v>
      </c>
      <c r="V223" t="n">
        <v>0.85</v>
      </c>
      <c r="W223" t="n">
        <v>19.03</v>
      </c>
      <c r="X223" t="n">
        <v>1.43</v>
      </c>
      <c r="Y223" t="n">
        <v>2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2.02</v>
      </c>
      <c r="E224" t="n">
        <v>49.5</v>
      </c>
      <c r="F224" t="n">
        <v>46.53</v>
      </c>
      <c r="G224" t="n">
        <v>96.28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455.04</v>
      </c>
      <c r="Q224" t="n">
        <v>1189.02</v>
      </c>
      <c r="R224" t="n">
        <v>208.45</v>
      </c>
      <c r="S224" t="n">
        <v>152.24</v>
      </c>
      <c r="T224" t="n">
        <v>22005.96</v>
      </c>
      <c r="U224" t="n">
        <v>0.73</v>
      </c>
      <c r="V224" t="n">
        <v>0.85</v>
      </c>
      <c r="W224" t="n">
        <v>19.02</v>
      </c>
      <c r="X224" t="n">
        <v>1.28</v>
      </c>
      <c r="Y224" t="n">
        <v>2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2.0289</v>
      </c>
      <c r="E225" t="n">
        <v>49.29</v>
      </c>
      <c r="F225" t="n">
        <v>46.4</v>
      </c>
      <c r="G225" t="n">
        <v>107.08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446.04</v>
      </c>
      <c r="Q225" t="n">
        <v>1189.06</v>
      </c>
      <c r="R225" t="n">
        <v>203.75</v>
      </c>
      <c r="S225" t="n">
        <v>152.24</v>
      </c>
      <c r="T225" t="n">
        <v>19670.23</v>
      </c>
      <c r="U225" t="n">
        <v>0.75</v>
      </c>
      <c r="V225" t="n">
        <v>0.86</v>
      </c>
      <c r="W225" t="n">
        <v>19.02</v>
      </c>
      <c r="X225" t="n">
        <v>1.15</v>
      </c>
      <c r="Y225" t="n">
        <v>2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2.0347</v>
      </c>
      <c r="E226" t="n">
        <v>49.15</v>
      </c>
      <c r="F226" t="n">
        <v>46.31</v>
      </c>
      <c r="G226" t="n">
        <v>115.79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439.07</v>
      </c>
      <c r="Q226" t="n">
        <v>1189.04</v>
      </c>
      <c r="R226" t="n">
        <v>200.93</v>
      </c>
      <c r="S226" t="n">
        <v>152.24</v>
      </c>
      <c r="T226" t="n">
        <v>18270.96</v>
      </c>
      <c r="U226" t="n">
        <v>0.76</v>
      </c>
      <c r="V226" t="n">
        <v>0.86</v>
      </c>
      <c r="W226" t="n">
        <v>19.02</v>
      </c>
      <c r="X226" t="n">
        <v>1.06</v>
      </c>
      <c r="Y226" t="n">
        <v>2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2.0412</v>
      </c>
      <c r="E227" t="n">
        <v>48.99</v>
      </c>
      <c r="F227" t="n">
        <v>46.21</v>
      </c>
      <c r="G227" t="n">
        <v>126.03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20</v>
      </c>
      <c r="N227" t="n">
        <v>25.88</v>
      </c>
      <c r="O227" t="n">
        <v>19023.66</v>
      </c>
      <c r="P227" t="n">
        <v>432.31</v>
      </c>
      <c r="Q227" t="n">
        <v>1189.03</v>
      </c>
      <c r="R227" t="n">
        <v>197.77</v>
      </c>
      <c r="S227" t="n">
        <v>152.24</v>
      </c>
      <c r="T227" t="n">
        <v>16700.99</v>
      </c>
      <c r="U227" t="n">
        <v>0.77</v>
      </c>
      <c r="V227" t="n">
        <v>0.86</v>
      </c>
      <c r="W227" t="n">
        <v>19.01</v>
      </c>
      <c r="X227" t="n">
        <v>0.96</v>
      </c>
      <c r="Y227" t="n">
        <v>2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2.0487</v>
      </c>
      <c r="E228" t="n">
        <v>48.81</v>
      </c>
      <c r="F228" t="n">
        <v>46.09</v>
      </c>
      <c r="G228" t="n">
        <v>138.26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13</v>
      </c>
      <c r="N228" t="n">
        <v>26.28</v>
      </c>
      <c r="O228" t="n">
        <v>19196.18</v>
      </c>
      <c r="P228" t="n">
        <v>422.99</v>
      </c>
      <c r="Q228" t="n">
        <v>1189.04</v>
      </c>
      <c r="R228" t="n">
        <v>193.1</v>
      </c>
      <c r="S228" t="n">
        <v>152.24</v>
      </c>
      <c r="T228" t="n">
        <v>14378.96</v>
      </c>
      <c r="U228" t="n">
        <v>0.79</v>
      </c>
      <c r="V228" t="n">
        <v>0.86</v>
      </c>
      <c r="W228" t="n">
        <v>19.01</v>
      </c>
      <c r="X228" t="n">
        <v>0.83</v>
      </c>
      <c r="Y228" t="n">
        <v>2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2.0467</v>
      </c>
      <c r="E229" t="n">
        <v>48.86</v>
      </c>
      <c r="F229" t="n">
        <v>46.13</v>
      </c>
      <c r="G229" t="n">
        <v>138.4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4</v>
      </c>
      <c r="N229" t="n">
        <v>26.68</v>
      </c>
      <c r="O229" t="n">
        <v>19369.26</v>
      </c>
      <c r="P229" t="n">
        <v>424.81</v>
      </c>
      <c r="Q229" t="n">
        <v>1189.21</v>
      </c>
      <c r="R229" t="n">
        <v>194.43</v>
      </c>
      <c r="S229" t="n">
        <v>152.24</v>
      </c>
      <c r="T229" t="n">
        <v>15040.8</v>
      </c>
      <c r="U229" t="n">
        <v>0.78</v>
      </c>
      <c r="V229" t="n">
        <v>0.86</v>
      </c>
      <c r="W229" t="n">
        <v>19.02</v>
      </c>
      <c r="X229" t="n">
        <v>0.88</v>
      </c>
      <c r="Y229" t="n">
        <v>2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2.046</v>
      </c>
      <c r="E230" t="n">
        <v>48.87</v>
      </c>
      <c r="F230" t="n">
        <v>46.15</v>
      </c>
      <c r="G230" t="n">
        <v>138.45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426.37</v>
      </c>
      <c r="Q230" t="n">
        <v>1189.17</v>
      </c>
      <c r="R230" t="n">
        <v>194.67</v>
      </c>
      <c r="S230" t="n">
        <v>152.24</v>
      </c>
      <c r="T230" t="n">
        <v>15160.51</v>
      </c>
      <c r="U230" t="n">
        <v>0.78</v>
      </c>
      <c r="V230" t="n">
        <v>0.86</v>
      </c>
      <c r="W230" t="n">
        <v>19.03</v>
      </c>
      <c r="X230" t="n">
        <v>0.9</v>
      </c>
      <c r="Y230" t="n">
        <v>2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0.9621</v>
      </c>
      <c r="E231" t="n">
        <v>103.93</v>
      </c>
      <c r="F231" t="n">
        <v>80.15000000000001</v>
      </c>
      <c r="G231" t="n">
        <v>6.83</v>
      </c>
      <c r="H231" t="n">
        <v>0.12</v>
      </c>
      <c r="I231" t="n">
        <v>704</v>
      </c>
      <c r="J231" t="n">
        <v>150.44</v>
      </c>
      <c r="K231" t="n">
        <v>49.1</v>
      </c>
      <c r="L231" t="n">
        <v>1</v>
      </c>
      <c r="M231" t="n">
        <v>702</v>
      </c>
      <c r="N231" t="n">
        <v>25.34</v>
      </c>
      <c r="O231" t="n">
        <v>18787.76</v>
      </c>
      <c r="P231" t="n">
        <v>959.3200000000001</v>
      </c>
      <c r="Q231" t="n">
        <v>1194.27</v>
      </c>
      <c r="R231" t="n">
        <v>1348.14</v>
      </c>
      <c r="S231" t="n">
        <v>152.24</v>
      </c>
      <c r="T231" t="n">
        <v>588475.51</v>
      </c>
      <c r="U231" t="n">
        <v>0.11</v>
      </c>
      <c r="V231" t="n">
        <v>0.5</v>
      </c>
      <c r="W231" t="n">
        <v>20.14</v>
      </c>
      <c r="X231" t="n">
        <v>34.8</v>
      </c>
      <c r="Y231" t="n">
        <v>2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1.5015</v>
      </c>
      <c r="E232" t="n">
        <v>66.59999999999999</v>
      </c>
      <c r="F232" t="n">
        <v>56.81</v>
      </c>
      <c r="G232" t="n">
        <v>13.86</v>
      </c>
      <c r="H232" t="n">
        <v>0.23</v>
      </c>
      <c r="I232" t="n">
        <v>246</v>
      </c>
      <c r="J232" t="n">
        <v>151.83</v>
      </c>
      <c r="K232" t="n">
        <v>49.1</v>
      </c>
      <c r="L232" t="n">
        <v>2</v>
      </c>
      <c r="M232" t="n">
        <v>244</v>
      </c>
      <c r="N232" t="n">
        <v>25.73</v>
      </c>
      <c r="O232" t="n">
        <v>18959.54</v>
      </c>
      <c r="P232" t="n">
        <v>677.62</v>
      </c>
      <c r="Q232" t="n">
        <v>1190.77</v>
      </c>
      <c r="R232" t="n">
        <v>555.98</v>
      </c>
      <c r="S232" t="n">
        <v>152.24</v>
      </c>
      <c r="T232" t="n">
        <v>194686.45</v>
      </c>
      <c r="U232" t="n">
        <v>0.27</v>
      </c>
      <c r="V232" t="n">
        <v>0.7</v>
      </c>
      <c r="W232" t="n">
        <v>19.37</v>
      </c>
      <c r="X232" t="n">
        <v>11.53</v>
      </c>
      <c r="Y232" t="n">
        <v>2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1.6934</v>
      </c>
      <c r="E233" t="n">
        <v>59.05</v>
      </c>
      <c r="F233" t="n">
        <v>52.19</v>
      </c>
      <c r="G233" t="n">
        <v>20.88</v>
      </c>
      <c r="H233" t="n">
        <v>0.35</v>
      </c>
      <c r="I233" t="n">
        <v>150</v>
      </c>
      <c r="J233" t="n">
        <v>153.23</v>
      </c>
      <c r="K233" t="n">
        <v>49.1</v>
      </c>
      <c r="L233" t="n">
        <v>3</v>
      </c>
      <c r="M233" t="n">
        <v>148</v>
      </c>
      <c r="N233" t="n">
        <v>26.13</v>
      </c>
      <c r="O233" t="n">
        <v>19131.85</v>
      </c>
      <c r="P233" t="n">
        <v>618.29</v>
      </c>
      <c r="Q233" t="n">
        <v>1190.09</v>
      </c>
      <c r="R233" t="n">
        <v>400.01</v>
      </c>
      <c r="S233" t="n">
        <v>152.24</v>
      </c>
      <c r="T233" t="n">
        <v>117181.78</v>
      </c>
      <c r="U233" t="n">
        <v>0.38</v>
      </c>
      <c r="V233" t="n">
        <v>0.76</v>
      </c>
      <c r="W233" t="n">
        <v>19.21</v>
      </c>
      <c r="X233" t="n">
        <v>6.92</v>
      </c>
      <c r="Y233" t="n">
        <v>2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1.7955</v>
      </c>
      <c r="E234" t="n">
        <v>55.7</v>
      </c>
      <c r="F234" t="n">
        <v>50.15</v>
      </c>
      <c r="G234" t="n">
        <v>28.12</v>
      </c>
      <c r="H234" t="n">
        <v>0.46</v>
      </c>
      <c r="I234" t="n">
        <v>107</v>
      </c>
      <c r="J234" t="n">
        <v>154.63</v>
      </c>
      <c r="K234" t="n">
        <v>49.1</v>
      </c>
      <c r="L234" t="n">
        <v>4</v>
      </c>
      <c r="M234" t="n">
        <v>105</v>
      </c>
      <c r="N234" t="n">
        <v>26.53</v>
      </c>
      <c r="O234" t="n">
        <v>19304.72</v>
      </c>
      <c r="P234" t="n">
        <v>589.45</v>
      </c>
      <c r="Q234" t="n">
        <v>1189.48</v>
      </c>
      <c r="R234" t="n">
        <v>330.54</v>
      </c>
      <c r="S234" t="n">
        <v>152.24</v>
      </c>
      <c r="T234" t="n">
        <v>82665.09</v>
      </c>
      <c r="U234" t="n">
        <v>0.46</v>
      </c>
      <c r="V234" t="n">
        <v>0.79</v>
      </c>
      <c r="W234" t="n">
        <v>19.15</v>
      </c>
      <c r="X234" t="n">
        <v>4.89</v>
      </c>
      <c r="Y234" t="n">
        <v>2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1.8541</v>
      </c>
      <c r="E235" t="n">
        <v>53.93</v>
      </c>
      <c r="F235" t="n">
        <v>49.09</v>
      </c>
      <c r="G235" t="n">
        <v>35.06</v>
      </c>
      <c r="H235" t="n">
        <v>0.57</v>
      </c>
      <c r="I235" t="n">
        <v>84</v>
      </c>
      <c r="J235" t="n">
        <v>156.03</v>
      </c>
      <c r="K235" t="n">
        <v>49.1</v>
      </c>
      <c r="L235" t="n">
        <v>5</v>
      </c>
      <c r="M235" t="n">
        <v>82</v>
      </c>
      <c r="N235" t="n">
        <v>26.94</v>
      </c>
      <c r="O235" t="n">
        <v>19478.15</v>
      </c>
      <c r="P235" t="n">
        <v>572.29</v>
      </c>
      <c r="Q235" t="n">
        <v>1189.6</v>
      </c>
      <c r="R235" t="n">
        <v>294.8</v>
      </c>
      <c r="S235" t="n">
        <v>152.24</v>
      </c>
      <c r="T235" t="n">
        <v>64906.62</v>
      </c>
      <c r="U235" t="n">
        <v>0.52</v>
      </c>
      <c r="V235" t="n">
        <v>0.8100000000000001</v>
      </c>
      <c r="W235" t="n">
        <v>19.11</v>
      </c>
      <c r="X235" t="n">
        <v>3.83</v>
      </c>
      <c r="Y235" t="n">
        <v>2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1.8972</v>
      </c>
      <c r="E236" t="n">
        <v>52.71</v>
      </c>
      <c r="F236" t="n">
        <v>48.35</v>
      </c>
      <c r="G236" t="n">
        <v>42.67</v>
      </c>
      <c r="H236" t="n">
        <v>0.67</v>
      </c>
      <c r="I236" t="n">
        <v>68</v>
      </c>
      <c r="J236" t="n">
        <v>157.44</v>
      </c>
      <c r="K236" t="n">
        <v>49.1</v>
      </c>
      <c r="L236" t="n">
        <v>6</v>
      </c>
      <c r="M236" t="n">
        <v>66</v>
      </c>
      <c r="N236" t="n">
        <v>27.35</v>
      </c>
      <c r="O236" t="n">
        <v>19652.13</v>
      </c>
      <c r="P236" t="n">
        <v>559.01</v>
      </c>
      <c r="Q236" t="n">
        <v>1189.61</v>
      </c>
      <c r="R236" t="n">
        <v>269.61</v>
      </c>
      <c r="S236" t="n">
        <v>152.24</v>
      </c>
      <c r="T236" t="n">
        <v>52393</v>
      </c>
      <c r="U236" t="n">
        <v>0.5600000000000001</v>
      </c>
      <c r="V236" t="n">
        <v>0.82</v>
      </c>
      <c r="W236" t="n">
        <v>19.09</v>
      </c>
      <c r="X236" t="n">
        <v>3.09</v>
      </c>
      <c r="Y236" t="n">
        <v>2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1.9261</v>
      </c>
      <c r="E237" t="n">
        <v>51.92</v>
      </c>
      <c r="F237" t="n">
        <v>47.87</v>
      </c>
      <c r="G237" t="n">
        <v>49.52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548.63</v>
      </c>
      <c r="Q237" t="n">
        <v>1189.17</v>
      </c>
      <c r="R237" t="n">
        <v>253.69</v>
      </c>
      <c r="S237" t="n">
        <v>152.24</v>
      </c>
      <c r="T237" t="n">
        <v>44481.14</v>
      </c>
      <c r="U237" t="n">
        <v>0.6</v>
      </c>
      <c r="V237" t="n">
        <v>0.83</v>
      </c>
      <c r="W237" t="n">
        <v>19.07</v>
      </c>
      <c r="X237" t="n">
        <v>2.62</v>
      </c>
      <c r="Y237" t="n">
        <v>2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1.9489</v>
      </c>
      <c r="E238" t="n">
        <v>51.31</v>
      </c>
      <c r="F238" t="n">
        <v>47.51</v>
      </c>
      <c r="G238" t="n">
        <v>57.01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539.53</v>
      </c>
      <c r="Q238" t="n">
        <v>1189.21</v>
      </c>
      <c r="R238" t="n">
        <v>241.58</v>
      </c>
      <c r="S238" t="n">
        <v>152.24</v>
      </c>
      <c r="T238" t="n">
        <v>38469.49</v>
      </c>
      <c r="U238" t="n">
        <v>0.63</v>
      </c>
      <c r="V238" t="n">
        <v>0.84</v>
      </c>
      <c r="W238" t="n">
        <v>19.05</v>
      </c>
      <c r="X238" t="n">
        <v>2.25</v>
      </c>
      <c r="Y238" t="n">
        <v>2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1.9662</v>
      </c>
      <c r="E239" t="n">
        <v>50.86</v>
      </c>
      <c r="F239" t="n">
        <v>47.24</v>
      </c>
      <c r="G239" t="n">
        <v>64.42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531.7</v>
      </c>
      <c r="Q239" t="n">
        <v>1189.18</v>
      </c>
      <c r="R239" t="n">
        <v>232.13</v>
      </c>
      <c r="S239" t="n">
        <v>152.24</v>
      </c>
      <c r="T239" t="n">
        <v>33774.37</v>
      </c>
      <c r="U239" t="n">
        <v>0.66</v>
      </c>
      <c r="V239" t="n">
        <v>0.84</v>
      </c>
      <c r="W239" t="n">
        <v>19.05</v>
      </c>
      <c r="X239" t="n">
        <v>1.99</v>
      </c>
      <c r="Y239" t="n">
        <v>2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1.9821</v>
      </c>
      <c r="E240" t="n">
        <v>50.45</v>
      </c>
      <c r="F240" t="n">
        <v>46.98</v>
      </c>
      <c r="G240" t="n">
        <v>72.28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523.6799999999999</v>
      </c>
      <c r="Q240" t="n">
        <v>1189.22</v>
      </c>
      <c r="R240" t="n">
        <v>223.77</v>
      </c>
      <c r="S240" t="n">
        <v>152.24</v>
      </c>
      <c r="T240" t="n">
        <v>29615.45</v>
      </c>
      <c r="U240" t="n">
        <v>0.68</v>
      </c>
      <c r="V240" t="n">
        <v>0.85</v>
      </c>
      <c r="W240" t="n">
        <v>19.03</v>
      </c>
      <c r="X240" t="n">
        <v>1.73</v>
      </c>
      <c r="Y240" t="n">
        <v>2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1.9938</v>
      </c>
      <c r="E241" t="n">
        <v>50.15</v>
      </c>
      <c r="F241" t="n">
        <v>46.81</v>
      </c>
      <c r="G241" t="n">
        <v>80.23999999999999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516.95</v>
      </c>
      <c r="Q241" t="n">
        <v>1189</v>
      </c>
      <c r="R241" t="n">
        <v>217.69</v>
      </c>
      <c r="S241" t="n">
        <v>152.24</v>
      </c>
      <c r="T241" t="n">
        <v>26597.34</v>
      </c>
      <c r="U241" t="n">
        <v>0.7</v>
      </c>
      <c r="V241" t="n">
        <v>0.85</v>
      </c>
      <c r="W241" t="n">
        <v>19.03</v>
      </c>
      <c r="X241" t="n">
        <v>1.56</v>
      </c>
      <c r="Y241" t="n">
        <v>2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2.0032</v>
      </c>
      <c r="E242" t="n">
        <v>49.92</v>
      </c>
      <c r="F242" t="n">
        <v>46.66</v>
      </c>
      <c r="G242" t="n">
        <v>87.5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510.53</v>
      </c>
      <c r="Q242" t="n">
        <v>1189.22</v>
      </c>
      <c r="R242" t="n">
        <v>213.23</v>
      </c>
      <c r="S242" t="n">
        <v>152.24</v>
      </c>
      <c r="T242" t="n">
        <v>24384.32</v>
      </c>
      <c r="U242" t="n">
        <v>0.71</v>
      </c>
      <c r="V242" t="n">
        <v>0.85</v>
      </c>
      <c r="W242" t="n">
        <v>19.02</v>
      </c>
      <c r="X242" t="n">
        <v>1.41</v>
      </c>
      <c r="Y242" t="n">
        <v>2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2.0124</v>
      </c>
      <c r="E243" t="n">
        <v>49.69</v>
      </c>
      <c r="F243" t="n">
        <v>46.53</v>
      </c>
      <c r="G243" t="n">
        <v>96.27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503.5</v>
      </c>
      <c r="Q243" t="n">
        <v>1188.97</v>
      </c>
      <c r="R243" t="n">
        <v>208.55</v>
      </c>
      <c r="S243" t="n">
        <v>152.24</v>
      </c>
      <c r="T243" t="n">
        <v>22060.11</v>
      </c>
      <c r="U243" t="n">
        <v>0.73</v>
      </c>
      <c r="V243" t="n">
        <v>0.85</v>
      </c>
      <c r="W243" t="n">
        <v>19.01</v>
      </c>
      <c r="X243" t="n">
        <v>1.28</v>
      </c>
      <c r="Y243" t="n">
        <v>2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2.0181</v>
      </c>
      <c r="E244" t="n">
        <v>49.55</v>
      </c>
      <c r="F244" t="n">
        <v>46.45</v>
      </c>
      <c r="G244" t="n">
        <v>103.22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497.91</v>
      </c>
      <c r="Q244" t="n">
        <v>1188.94</v>
      </c>
      <c r="R244" t="n">
        <v>205.54</v>
      </c>
      <c r="S244" t="n">
        <v>152.24</v>
      </c>
      <c r="T244" t="n">
        <v>20562.9</v>
      </c>
      <c r="U244" t="n">
        <v>0.74</v>
      </c>
      <c r="V244" t="n">
        <v>0.86</v>
      </c>
      <c r="W244" t="n">
        <v>19.02</v>
      </c>
      <c r="X244" t="n">
        <v>1.2</v>
      </c>
      <c r="Y244" t="n">
        <v>2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2.0248</v>
      </c>
      <c r="E245" t="n">
        <v>49.39</v>
      </c>
      <c r="F245" t="n">
        <v>46.35</v>
      </c>
      <c r="G245" t="n">
        <v>111.23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490.92</v>
      </c>
      <c r="Q245" t="n">
        <v>1188.89</v>
      </c>
      <c r="R245" t="n">
        <v>202.53</v>
      </c>
      <c r="S245" t="n">
        <v>152.24</v>
      </c>
      <c r="T245" t="n">
        <v>19068.23</v>
      </c>
      <c r="U245" t="n">
        <v>0.75</v>
      </c>
      <c r="V245" t="n">
        <v>0.86</v>
      </c>
      <c r="W245" t="n">
        <v>19.01</v>
      </c>
      <c r="X245" t="n">
        <v>1.1</v>
      </c>
      <c r="Y245" t="n">
        <v>2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2.0308</v>
      </c>
      <c r="E246" t="n">
        <v>49.24</v>
      </c>
      <c r="F246" t="n">
        <v>46.26</v>
      </c>
      <c r="G246" t="n">
        <v>120.68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484.83</v>
      </c>
      <c r="Q246" t="n">
        <v>1189.05</v>
      </c>
      <c r="R246" t="n">
        <v>199.33</v>
      </c>
      <c r="S246" t="n">
        <v>152.24</v>
      </c>
      <c r="T246" t="n">
        <v>17477.94</v>
      </c>
      <c r="U246" t="n">
        <v>0.76</v>
      </c>
      <c r="V246" t="n">
        <v>0.86</v>
      </c>
      <c r="W246" t="n">
        <v>19.01</v>
      </c>
      <c r="X246" t="n">
        <v>1.01</v>
      </c>
      <c r="Y246" t="n">
        <v>2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2.0334</v>
      </c>
      <c r="E247" t="n">
        <v>49.18</v>
      </c>
      <c r="F247" t="n">
        <v>46.23</v>
      </c>
      <c r="G247" t="n">
        <v>126.08</v>
      </c>
      <c r="H247" t="n">
        <v>1.74</v>
      </c>
      <c r="I247" t="n">
        <v>22</v>
      </c>
      <c r="J247" t="n">
        <v>173.28</v>
      </c>
      <c r="K247" t="n">
        <v>49.1</v>
      </c>
      <c r="L247" t="n">
        <v>17</v>
      </c>
      <c r="M247" t="n">
        <v>20</v>
      </c>
      <c r="N247" t="n">
        <v>32.18</v>
      </c>
      <c r="O247" t="n">
        <v>21604.83</v>
      </c>
      <c r="P247" t="n">
        <v>477.88</v>
      </c>
      <c r="Q247" t="n">
        <v>1188.98</v>
      </c>
      <c r="R247" t="n">
        <v>198.27</v>
      </c>
      <c r="S247" t="n">
        <v>152.24</v>
      </c>
      <c r="T247" t="n">
        <v>16952.41</v>
      </c>
      <c r="U247" t="n">
        <v>0.77</v>
      </c>
      <c r="V247" t="n">
        <v>0.86</v>
      </c>
      <c r="W247" t="n">
        <v>19.01</v>
      </c>
      <c r="X247" t="n">
        <v>0.98</v>
      </c>
      <c r="Y247" t="n">
        <v>2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2.0409</v>
      </c>
      <c r="E248" t="n">
        <v>49</v>
      </c>
      <c r="F248" t="n">
        <v>46.11</v>
      </c>
      <c r="G248" t="n">
        <v>138.34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472.36</v>
      </c>
      <c r="Q248" t="n">
        <v>1188.96</v>
      </c>
      <c r="R248" t="n">
        <v>194.26</v>
      </c>
      <c r="S248" t="n">
        <v>152.24</v>
      </c>
      <c r="T248" t="n">
        <v>14956.33</v>
      </c>
      <c r="U248" t="n">
        <v>0.78</v>
      </c>
      <c r="V248" t="n">
        <v>0.86</v>
      </c>
      <c r="W248" t="n">
        <v>19.01</v>
      </c>
      <c r="X248" t="n">
        <v>0.86</v>
      </c>
      <c r="Y248" t="n">
        <v>2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2.0441</v>
      </c>
      <c r="E249" t="n">
        <v>48.92</v>
      </c>
      <c r="F249" t="n">
        <v>46.06</v>
      </c>
      <c r="G249" t="n">
        <v>145.46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16</v>
      </c>
      <c r="N249" t="n">
        <v>33.13</v>
      </c>
      <c r="O249" t="n">
        <v>21967.84</v>
      </c>
      <c r="P249" t="n">
        <v>466.44</v>
      </c>
      <c r="Q249" t="n">
        <v>1188.98</v>
      </c>
      <c r="R249" t="n">
        <v>192.75</v>
      </c>
      <c r="S249" t="n">
        <v>152.24</v>
      </c>
      <c r="T249" t="n">
        <v>14205.3</v>
      </c>
      <c r="U249" t="n">
        <v>0.79</v>
      </c>
      <c r="V249" t="n">
        <v>0.86</v>
      </c>
      <c r="W249" t="n">
        <v>19</v>
      </c>
      <c r="X249" t="n">
        <v>0.8100000000000001</v>
      </c>
      <c r="Y249" t="n">
        <v>2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2.0463</v>
      </c>
      <c r="E250" t="n">
        <v>48.87</v>
      </c>
      <c r="F250" t="n">
        <v>46.04</v>
      </c>
      <c r="G250" t="n">
        <v>153.47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11</v>
      </c>
      <c r="N250" t="n">
        <v>33.61</v>
      </c>
      <c r="O250" t="n">
        <v>22150.3</v>
      </c>
      <c r="P250" t="n">
        <v>461.52</v>
      </c>
      <c r="Q250" t="n">
        <v>1189.03</v>
      </c>
      <c r="R250" t="n">
        <v>191.67</v>
      </c>
      <c r="S250" t="n">
        <v>152.24</v>
      </c>
      <c r="T250" t="n">
        <v>13674.8</v>
      </c>
      <c r="U250" t="n">
        <v>0.79</v>
      </c>
      <c r="V250" t="n">
        <v>0.86</v>
      </c>
      <c r="W250" t="n">
        <v>19.01</v>
      </c>
      <c r="X250" t="n">
        <v>0.79</v>
      </c>
      <c r="Y250" t="n">
        <v>2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2.0502</v>
      </c>
      <c r="E251" t="n">
        <v>48.77</v>
      </c>
      <c r="F251" t="n">
        <v>45.98</v>
      </c>
      <c r="G251" t="n">
        <v>162.28</v>
      </c>
      <c r="H251" t="n">
        <v>2.08</v>
      </c>
      <c r="I251" t="n">
        <v>17</v>
      </c>
      <c r="J251" t="n">
        <v>179.18</v>
      </c>
      <c r="K251" t="n">
        <v>49.1</v>
      </c>
      <c r="L251" t="n">
        <v>21</v>
      </c>
      <c r="M251" t="n">
        <v>4</v>
      </c>
      <c r="N251" t="n">
        <v>34.09</v>
      </c>
      <c r="O251" t="n">
        <v>22333.43</v>
      </c>
      <c r="P251" t="n">
        <v>457.23</v>
      </c>
      <c r="Q251" t="n">
        <v>1188.99</v>
      </c>
      <c r="R251" t="n">
        <v>189.11</v>
      </c>
      <c r="S251" t="n">
        <v>152.24</v>
      </c>
      <c r="T251" t="n">
        <v>12399.73</v>
      </c>
      <c r="U251" t="n">
        <v>0.8</v>
      </c>
      <c r="V251" t="n">
        <v>0.86</v>
      </c>
      <c r="W251" t="n">
        <v>19.02</v>
      </c>
      <c r="X251" t="n">
        <v>0.73</v>
      </c>
      <c r="Y251" t="n">
        <v>2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2.0502</v>
      </c>
      <c r="E252" t="n">
        <v>48.78</v>
      </c>
      <c r="F252" t="n">
        <v>45.98</v>
      </c>
      <c r="G252" t="n">
        <v>162.28</v>
      </c>
      <c r="H252" t="n">
        <v>2.16</v>
      </c>
      <c r="I252" t="n">
        <v>17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460.18</v>
      </c>
      <c r="Q252" t="n">
        <v>1189.17</v>
      </c>
      <c r="R252" t="n">
        <v>189.1</v>
      </c>
      <c r="S252" t="n">
        <v>152.24</v>
      </c>
      <c r="T252" t="n">
        <v>12394.36</v>
      </c>
      <c r="U252" t="n">
        <v>0.8100000000000001</v>
      </c>
      <c r="V252" t="n">
        <v>0.86</v>
      </c>
      <c r="W252" t="n">
        <v>19.02</v>
      </c>
      <c r="X252" t="n">
        <v>0.73</v>
      </c>
      <c r="Y252" t="n">
        <v>2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0.7679</v>
      </c>
      <c r="E253" t="n">
        <v>130.23</v>
      </c>
      <c r="F253" t="n">
        <v>92.88</v>
      </c>
      <c r="G253" t="n">
        <v>5.95</v>
      </c>
      <c r="H253" t="n">
        <v>0.1</v>
      </c>
      <c r="I253" t="n">
        <v>937</v>
      </c>
      <c r="J253" t="n">
        <v>185.69</v>
      </c>
      <c r="K253" t="n">
        <v>53.44</v>
      </c>
      <c r="L253" t="n">
        <v>1</v>
      </c>
      <c r="M253" t="n">
        <v>935</v>
      </c>
      <c r="N253" t="n">
        <v>36.26</v>
      </c>
      <c r="O253" t="n">
        <v>23136.14</v>
      </c>
      <c r="P253" t="n">
        <v>1271.44</v>
      </c>
      <c r="Q253" t="n">
        <v>1196.23</v>
      </c>
      <c r="R253" t="n">
        <v>1781.88</v>
      </c>
      <c r="S253" t="n">
        <v>152.24</v>
      </c>
      <c r="T253" t="n">
        <v>804184.41</v>
      </c>
      <c r="U253" t="n">
        <v>0.09</v>
      </c>
      <c r="V253" t="n">
        <v>0.43</v>
      </c>
      <c r="W253" t="n">
        <v>20.53</v>
      </c>
      <c r="X253" t="n">
        <v>47.51</v>
      </c>
      <c r="Y253" t="n">
        <v>2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1.3796</v>
      </c>
      <c r="E254" t="n">
        <v>72.48</v>
      </c>
      <c r="F254" t="n">
        <v>59.07</v>
      </c>
      <c r="G254" t="n">
        <v>12.06</v>
      </c>
      <c r="H254" t="n">
        <v>0.19</v>
      </c>
      <c r="I254" t="n">
        <v>294</v>
      </c>
      <c r="J254" t="n">
        <v>187.21</v>
      </c>
      <c r="K254" t="n">
        <v>53.44</v>
      </c>
      <c r="L254" t="n">
        <v>2</v>
      </c>
      <c r="M254" t="n">
        <v>292</v>
      </c>
      <c r="N254" t="n">
        <v>36.77</v>
      </c>
      <c r="O254" t="n">
        <v>23322.88</v>
      </c>
      <c r="P254" t="n">
        <v>808.6</v>
      </c>
      <c r="Q254" t="n">
        <v>1190.98</v>
      </c>
      <c r="R254" t="n">
        <v>633.26</v>
      </c>
      <c r="S254" t="n">
        <v>152.24</v>
      </c>
      <c r="T254" t="n">
        <v>233086.88</v>
      </c>
      <c r="U254" t="n">
        <v>0.24</v>
      </c>
      <c r="V254" t="n">
        <v>0.67</v>
      </c>
      <c r="W254" t="n">
        <v>19.43</v>
      </c>
      <c r="X254" t="n">
        <v>13.79</v>
      </c>
      <c r="Y254" t="n">
        <v>2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1.6016</v>
      </c>
      <c r="E255" t="n">
        <v>62.44</v>
      </c>
      <c r="F255" t="n">
        <v>53.42</v>
      </c>
      <c r="G255" t="n">
        <v>18.21</v>
      </c>
      <c r="H255" t="n">
        <v>0.28</v>
      </c>
      <c r="I255" t="n">
        <v>176</v>
      </c>
      <c r="J255" t="n">
        <v>188.73</v>
      </c>
      <c r="K255" t="n">
        <v>53.44</v>
      </c>
      <c r="L255" t="n">
        <v>3</v>
      </c>
      <c r="M255" t="n">
        <v>174</v>
      </c>
      <c r="N255" t="n">
        <v>37.29</v>
      </c>
      <c r="O255" t="n">
        <v>23510.33</v>
      </c>
      <c r="P255" t="n">
        <v>728.39</v>
      </c>
      <c r="Q255" t="n">
        <v>1190.41</v>
      </c>
      <c r="R255" t="n">
        <v>440.96</v>
      </c>
      <c r="S255" t="n">
        <v>152.24</v>
      </c>
      <c r="T255" t="n">
        <v>137528.34</v>
      </c>
      <c r="U255" t="n">
        <v>0.35</v>
      </c>
      <c r="V255" t="n">
        <v>0.74</v>
      </c>
      <c r="W255" t="n">
        <v>19.26</v>
      </c>
      <c r="X255" t="n">
        <v>8.140000000000001</v>
      </c>
      <c r="Y255" t="n">
        <v>2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1.7188</v>
      </c>
      <c r="E256" t="n">
        <v>58.18</v>
      </c>
      <c r="F256" t="n">
        <v>51.02</v>
      </c>
      <c r="G256" t="n">
        <v>24.3</v>
      </c>
      <c r="H256" t="n">
        <v>0.37</v>
      </c>
      <c r="I256" t="n">
        <v>126</v>
      </c>
      <c r="J256" t="n">
        <v>190.25</v>
      </c>
      <c r="K256" t="n">
        <v>53.44</v>
      </c>
      <c r="L256" t="n">
        <v>4</v>
      </c>
      <c r="M256" t="n">
        <v>124</v>
      </c>
      <c r="N256" t="n">
        <v>37.82</v>
      </c>
      <c r="O256" t="n">
        <v>23698.48</v>
      </c>
      <c r="P256" t="n">
        <v>692.58</v>
      </c>
      <c r="Q256" t="n">
        <v>1189.86</v>
      </c>
      <c r="R256" t="n">
        <v>359.86</v>
      </c>
      <c r="S256" t="n">
        <v>152.24</v>
      </c>
      <c r="T256" t="n">
        <v>97228.28999999999</v>
      </c>
      <c r="U256" t="n">
        <v>0.42</v>
      </c>
      <c r="V256" t="n">
        <v>0.78</v>
      </c>
      <c r="W256" t="n">
        <v>19.18</v>
      </c>
      <c r="X256" t="n">
        <v>5.76</v>
      </c>
      <c r="Y256" t="n">
        <v>2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1.7915</v>
      </c>
      <c r="E257" t="n">
        <v>55.82</v>
      </c>
      <c r="F257" t="n">
        <v>49.7</v>
      </c>
      <c r="G257" t="n">
        <v>30.43</v>
      </c>
      <c r="H257" t="n">
        <v>0.46</v>
      </c>
      <c r="I257" t="n">
        <v>98</v>
      </c>
      <c r="J257" t="n">
        <v>191.78</v>
      </c>
      <c r="K257" t="n">
        <v>53.44</v>
      </c>
      <c r="L257" t="n">
        <v>5</v>
      </c>
      <c r="M257" t="n">
        <v>96</v>
      </c>
      <c r="N257" t="n">
        <v>38.35</v>
      </c>
      <c r="O257" t="n">
        <v>23887.36</v>
      </c>
      <c r="P257" t="n">
        <v>671.62</v>
      </c>
      <c r="Q257" t="n">
        <v>1189.41</v>
      </c>
      <c r="R257" t="n">
        <v>315.48</v>
      </c>
      <c r="S257" t="n">
        <v>152.24</v>
      </c>
      <c r="T257" t="n">
        <v>75179.39999999999</v>
      </c>
      <c r="U257" t="n">
        <v>0.48</v>
      </c>
      <c r="V257" t="n">
        <v>0.8</v>
      </c>
      <c r="W257" t="n">
        <v>19.13</v>
      </c>
      <c r="X257" t="n">
        <v>4.44</v>
      </c>
      <c r="Y257" t="n">
        <v>2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1.8401</v>
      </c>
      <c r="E258" t="n">
        <v>54.34</v>
      </c>
      <c r="F258" t="n">
        <v>48.9</v>
      </c>
      <c r="G258" t="n">
        <v>36.67</v>
      </c>
      <c r="H258" t="n">
        <v>0.55</v>
      </c>
      <c r="I258" t="n">
        <v>80</v>
      </c>
      <c r="J258" t="n">
        <v>193.32</v>
      </c>
      <c r="K258" t="n">
        <v>53.44</v>
      </c>
      <c r="L258" t="n">
        <v>6</v>
      </c>
      <c r="M258" t="n">
        <v>78</v>
      </c>
      <c r="N258" t="n">
        <v>38.89</v>
      </c>
      <c r="O258" t="n">
        <v>24076.95</v>
      </c>
      <c r="P258" t="n">
        <v>657.3</v>
      </c>
      <c r="Q258" t="n">
        <v>1189.69</v>
      </c>
      <c r="R258" t="n">
        <v>288.18</v>
      </c>
      <c r="S258" t="n">
        <v>152.24</v>
      </c>
      <c r="T258" t="n">
        <v>61619.38</v>
      </c>
      <c r="U258" t="n">
        <v>0.53</v>
      </c>
      <c r="V258" t="n">
        <v>0.8100000000000001</v>
      </c>
      <c r="W258" t="n">
        <v>19.11</v>
      </c>
      <c r="X258" t="n">
        <v>3.64</v>
      </c>
      <c r="Y258" t="n">
        <v>2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1.8743</v>
      </c>
      <c r="E259" t="n">
        <v>53.35</v>
      </c>
      <c r="F259" t="n">
        <v>48.35</v>
      </c>
      <c r="G259" t="n">
        <v>42.67</v>
      </c>
      <c r="H259" t="n">
        <v>0.64</v>
      </c>
      <c r="I259" t="n">
        <v>68</v>
      </c>
      <c r="J259" t="n">
        <v>194.86</v>
      </c>
      <c r="K259" t="n">
        <v>53.44</v>
      </c>
      <c r="L259" t="n">
        <v>7</v>
      </c>
      <c r="M259" t="n">
        <v>66</v>
      </c>
      <c r="N259" t="n">
        <v>39.43</v>
      </c>
      <c r="O259" t="n">
        <v>24267.28</v>
      </c>
      <c r="P259" t="n">
        <v>646.74</v>
      </c>
      <c r="Q259" t="n">
        <v>1189.31</v>
      </c>
      <c r="R259" t="n">
        <v>269.83</v>
      </c>
      <c r="S259" t="n">
        <v>152.24</v>
      </c>
      <c r="T259" t="n">
        <v>52502.87</v>
      </c>
      <c r="U259" t="n">
        <v>0.5600000000000001</v>
      </c>
      <c r="V259" t="n">
        <v>0.82</v>
      </c>
      <c r="W259" t="n">
        <v>19.09</v>
      </c>
      <c r="X259" t="n">
        <v>3.1</v>
      </c>
      <c r="Y259" t="n">
        <v>2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1.9059</v>
      </c>
      <c r="E260" t="n">
        <v>52.47</v>
      </c>
      <c r="F260" t="n">
        <v>47.84</v>
      </c>
      <c r="G260" t="n">
        <v>49.49</v>
      </c>
      <c r="H260" t="n">
        <v>0.72</v>
      </c>
      <c r="I260" t="n">
        <v>58</v>
      </c>
      <c r="J260" t="n">
        <v>196.41</v>
      </c>
      <c r="K260" t="n">
        <v>53.44</v>
      </c>
      <c r="L260" t="n">
        <v>8</v>
      </c>
      <c r="M260" t="n">
        <v>56</v>
      </c>
      <c r="N260" t="n">
        <v>39.98</v>
      </c>
      <c r="O260" t="n">
        <v>24458.36</v>
      </c>
      <c r="P260" t="n">
        <v>635.92</v>
      </c>
      <c r="Q260" t="n">
        <v>1189.19</v>
      </c>
      <c r="R260" t="n">
        <v>252.84</v>
      </c>
      <c r="S260" t="n">
        <v>152.24</v>
      </c>
      <c r="T260" t="n">
        <v>44059.81</v>
      </c>
      <c r="U260" t="n">
        <v>0.6</v>
      </c>
      <c r="V260" t="n">
        <v>0.83</v>
      </c>
      <c r="W260" t="n">
        <v>19.06</v>
      </c>
      <c r="X260" t="n">
        <v>2.59</v>
      </c>
      <c r="Y260" t="n">
        <v>2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1.9234</v>
      </c>
      <c r="E261" t="n">
        <v>51.99</v>
      </c>
      <c r="F261" t="n">
        <v>47.59</v>
      </c>
      <c r="G261" t="n">
        <v>54.91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629.48</v>
      </c>
      <c r="Q261" t="n">
        <v>1189.23</v>
      </c>
      <c r="R261" t="n">
        <v>244.43</v>
      </c>
      <c r="S261" t="n">
        <v>152.24</v>
      </c>
      <c r="T261" t="n">
        <v>39883.38</v>
      </c>
      <c r="U261" t="n">
        <v>0.62</v>
      </c>
      <c r="V261" t="n">
        <v>0.84</v>
      </c>
      <c r="W261" t="n">
        <v>19.05</v>
      </c>
      <c r="X261" t="n">
        <v>2.33</v>
      </c>
      <c r="Y261" t="n">
        <v>2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1.9416</v>
      </c>
      <c r="E262" t="n">
        <v>51.5</v>
      </c>
      <c r="F262" t="n">
        <v>47.32</v>
      </c>
      <c r="G262" t="n">
        <v>61.73</v>
      </c>
      <c r="H262" t="n">
        <v>0.89</v>
      </c>
      <c r="I262" t="n">
        <v>46</v>
      </c>
      <c r="J262" t="n">
        <v>199.53</v>
      </c>
      <c r="K262" t="n">
        <v>53.44</v>
      </c>
      <c r="L262" t="n">
        <v>10</v>
      </c>
      <c r="M262" t="n">
        <v>44</v>
      </c>
      <c r="N262" t="n">
        <v>41.1</v>
      </c>
      <c r="O262" t="n">
        <v>24842.77</v>
      </c>
      <c r="P262" t="n">
        <v>622.8099999999999</v>
      </c>
      <c r="Q262" t="n">
        <v>1189.41</v>
      </c>
      <c r="R262" t="n">
        <v>234.93</v>
      </c>
      <c r="S262" t="n">
        <v>152.24</v>
      </c>
      <c r="T262" t="n">
        <v>35162.95</v>
      </c>
      <c r="U262" t="n">
        <v>0.65</v>
      </c>
      <c r="V262" t="n">
        <v>0.84</v>
      </c>
      <c r="W262" t="n">
        <v>19.05</v>
      </c>
      <c r="X262" t="n">
        <v>2.07</v>
      </c>
      <c r="Y262" t="n">
        <v>2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1.9543</v>
      </c>
      <c r="E263" t="n">
        <v>51.17</v>
      </c>
      <c r="F263" t="n">
        <v>47.14</v>
      </c>
      <c r="G263" t="n">
        <v>67.34</v>
      </c>
      <c r="H263" t="n">
        <v>0.97</v>
      </c>
      <c r="I263" t="n">
        <v>42</v>
      </c>
      <c r="J263" t="n">
        <v>201.1</v>
      </c>
      <c r="K263" t="n">
        <v>53.44</v>
      </c>
      <c r="L263" t="n">
        <v>11</v>
      </c>
      <c r="M263" t="n">
        <v>40</v>
      </c>
      <c r="N263" t="n">
        <v>41.66</v>
      </c>
      <c r="O263" t="n">
        <v>25036.12</v>
      </c>
      <c r="P263" t="n">
        <v>617.14</v>
      </c>
      <c r="Q263" t="n">
        <v>1189.1</v>
      </c>
      <c r="R263" t="n">
        <v>228.79</v>
      </c>
      <c r="S263" t="n">
        <v>152.24</v>
      </c>
      <c r="T263" t="n">
        <v>32114.31</v>
      </c>
      <c r="U263" t="n">
        <v>0.67</v>
      </c>
      <c r="V263" t="n">
        <v>0.84</v>
      </c>
      <c r="W263" t="n">
        <v>19.05</v>
      </c>
      <c r="X263" t="n">
        <v>1.88</v>
      </c>
      <c r="Y263" t="n">
        <v>2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1.9671</v>
      </c>
      <c r="E264" t="n">
        <v>50.84</v>
      </c>
      <c r="F264" t="n">
        <v>46.95</v>
      </c>
      <c r="G264" t="n">
        <v>74.14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611.17</v>
      </c>
      <c r="Q264" t="n">
        <v>1189.1</v>
      </c>
      <c r="R264" t="n">
        <v>222.77</v>
      </c>
      <c r="S264" t="n">
        <v>152.24</v>
      </c>
      <c r="T264" t="n">
        <v>29124.57</v>
      </c>
      <c r="U264" t="n">
        <v>0.68</v>
      </c>
      <c r="V264" t="n">
        <v>0.85</v>
      </c>
      <c r="W264" t="n">
        <v>19.03</v>
      </c>
      <c r="X264" t="n">
        <v>1.7</v>
      </c>
      <c r="Y264" t="n">
        <v>2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1.9765</v>
      </c>
      <c r="E265" t="n">
        <v>50.59</v>
      </c>
      <c r="F265" t="n">
        <v>46.82</v>
      </c>
      <c r="G265" t="n">
        <v>80.27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606.37</v>
      </c>
      <c r="Q265" t="n">
        <v>1189.07</v>
      </c>
      <c r="R265" t="n">
        <v>218.14</v>
      </c>
      <c r="S265" t="n">
        <v>152.24</v>
      </c>
      <c r="T265" t="n">
        <v>26823.04</v>
      </c>
      <c r="U265" t="n">
        <v>0.7</v>
      </c>
      <c r="V265" t="n">
        <v>0.85</v>
      </c>
      <c r="W265" t="n">
        <v>19.04</v>
      </c>
      <c r="X265" t="n">
        <v>1.57</v>
      </c>
      <c r="Y265" t="n">
        <v>2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1.9871</v>
      </c>
      <c r="E266" t="n">
        <v>50.32</v>
      </c>
      <c r="F266" t="n">
        <v>46.66</v>
      </c>
      <c r="G266" t="n">
        <v>87.5</v>
      </c>
      <c r="H266" t="n">
        <v>1.21</v>
      </c>
      <c r="I266" t="n">
        <v>32</v>
      </c>
      <c r="J266" t="n">
        <v>205.84</v>
      </c>
      <c r="K266" t="n">
        <v>53.44</v>
      </c>
      <c r="L266" t="n">
        <v>14</v>
      </c>
      <c r="M266" t="n">
        <v>30</v>
      </c>
      <c r="N266" t="n">
        <v>43.4</v>
      </c>
      <c r="O266" t="n">
        <v>25621.03</v>
      </c>
      <c r="P266" t="n">
        <v>601.1</v>
      </c>
      <c r="Q266" t="n">
        <v>1189.19</v>
      </c>
      <c r="R266" t="n">
        <v>212.87</v>
      </c>
      <c r="S266" t="n">
        <v>152.24</v>
      </c>
      <c r="T266" t="n">
        <v>24201.78</v>
      </c>
      <c r="U266" t="n">
        <v>0.72</v>
      </c>
      <c r="V266" t="n">
        <v>0.85</v>
      </c>
      <c r="W266" t="n">
        <v>19.03</v>
      </c>
      <c r="X266" t="n">
        <v>1.41</v>
      </c>
      <c r="Y266" t="n">
        <v>2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1.9936</v>
      </c>
      <c r="E267" t="n">
        <v>50.16</v>
      </c>
      <c r="F267" t="n">
        <v>46.58</v>
      </c>
      <c r="G267" t="n">
        <v>93.15000000000001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595.6799999999999</v>
      </c>
      <c r="Q267" t="n">
        <v>1189.01</v>
      </c>
      <c r="R267" t="n">
        <v>209.84</v>
      </c>
      <c r="S267" t="n">
        <v>152.24</v>
      </c>
      <c r="T267" t="n">
        <v>22697.08</v>
      </c>
      <c r="U267" t="n">
        <v>0.73</v>
      </c>
      <c r="V267" t="n">
        <v>0.85</v>
      </c>
      <c r="W267" t="n">
        <v>19.02</v>
      </c>
      <c r="X267" t="n">
        <v>1.32</v>
      </c>
      <c r="Y267" t="n">
        <v>2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2.0003</v>
      </c>
      <c r="E268" t="n">
        <v>49.99</v>
      </c>
      <c r="F268" t="n">
        <v>46.48</v>
      </c>
      <c r="G268" t="n">
        <v>99.61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591</v>
      </c>
      <c r="Q268" t="n">
        <v>1188.97</v>
      </c>
      <c r="R268" t="n">
        <v>206.73</v>
      </c>
      <c r="S268" t="n">
        <v>152.24</v>
      </c>
      <c r="T268" t="n">
        <v>21155.08</v>
      </c>
      <c r="U268" t="n">
        <v>0.74</v>
      </c>
      <c r="V268" t="n">
        <v>0.86</v>
      </c>
      <c r="W268" t="n">
        <v>19.02</v>
      </c>
      <c r="X268" t="n">
        <v>1.23</v>
      </c>
      <c r="Y268" t="n">
        <v>2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2.0066</v>
      </c>
      <c r="E269" t="n">
        <v>49.84</v>
      </c>
      <c r="F269" t="n">
        <v>46.4</v>
      </c>
      <c r="G269" t="n">
        <v>107.08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586.74</v>
      </c>
      <c r="Q269" t="n">
        <v>1188.98</v>
      </c>
      <c r="R269" t="n">
        <v>204</v>
      </c>
      <c r="S269" t="n">
        <v>152.24</v>
      </c>
      <c r="T269" t="n">
        <v>19795.89</v>
      </c>
      <c r="U269" t="n">
        <v>0.75</v>
      </c>
      <c r="V269" t="n">
        <v>0.86</v>
      </c>
      <c r="W269" t="n">
        <v>19.02</v>
      </c>
      <c r="X269" t="n">
        <v>1.15</v>
      </c>
      <c r="Y269" t="n">
        <v>2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2.0101</v>
      </c>
      <c r="E270" t="n">
        <v>49.75</v>
      </c>
      <c r="F270" t="n">
        <v>46.35</v>
      </c>
      <c r="G270" t="n">
        <v>111.24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581.5599999999999</v>
      </c>
      <c r="Q270" t="n">
        <v>1189.01</v>
      </c>
      <c r="R270" t="n">
        <v>202.32</v>
      </c>
      <c r="S270" t="n">
        <v>152.24</v>
      </c>
      <c r="T270" t="n">
        <v>18964.89</v>
      </c>
      <c r="U270" t="n">
        <v>0.75</v>
      </c>
      <c r="V270" t="n">
        <v>0.86</v>
      </c>
      <c r="W270" t="n">
        <v>19.01</v>
      </c>
      <c r="X270" t="n">
        <v>1.1</v>
      </c>
      <c r="Y270" t="n">
        <v>2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2.0174</v>
      </c>
      <c r="E271" t="n">
        <v>49.57</v>
      </c>
      <c r="F271" t="n">
        <v>46.24</v>
      </c>
      <c r="G271" t="n">
        <v>120.64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578.01</v>
      </c>
      <c r="Q271" t="n">
        <v>1188.96</v>
      </c>
      <c r="R271" t="n">
        <v>198.79</v>
      </c>
      <c r="S271" t="n">
        <v>152.24</v>
      </c>
      <c r="T271" t="n">
        <v>17210.16</v>
      </c>
      <c r="U271" t="n">
        <v>0.77</v>
      </c>
      <c r="V271" t="n">
        <v>0.86</v>
      </c>
      <c r="W271" t="n">
        <v>19.01</v>
      </c>
      <c r="X271" t="n">
        <v>0.99</v>
      </c>
      <c r="Y271" t="n">
        <v>2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2.0205</v>
      </c>
      <c r="E272" t="n">
        <v>49.49</v>
      </c>
      <c r="F272" t="n">
        <v>46.21</v>
      </c>
      <c r="G272" t="n">
        <v>126.01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575.02</v>
      </c>
      <c r="Q272" t="n">
        <v>1188.95</v>
      </c>
      <c r="R272" t="n">
        <v>197.5</v>
      </c>
      <c r="S272" t="n">
        <v>152.24</v>
      </c>
      <c r="T272" t="n">
        <v>16566.55</v>
      </c>
      <c r="U272" t="n">
        <v>0.77</v>
      </c>
      <c r="V272" t="n">
        <v>0.86</v>
      </c>
      <c r="W272" t="n">
        <v>19.01</v>
      </c>
      <c r="X272" t="n">
        <v>0.95</v>
      </c>
      <c r="Y272" t="n">
        <v>2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2.0231</v>
      </c>
      <c r="E273" t="n">
        <v>49.43</v>
      </c>
      <c r="F273" t="n">
        <v>46.18</v>
      </c>
      <c r="G273" t="n">
        <v>131.94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570.36</v>
      </c>
      <c r="Q273" t="n">
        <v>1189.05</v>
      </c>
      <c r="R273" t="n">
        <v>196.55</v>
      </c>
      <c r="S273" t="n">
        <v>152.24</v>
      </c>
      <c r="T273" t="n">
        <v>16099.4</v>
      </c>
      <c r="U273" t="n">
        <v>0.77</v>
      </c>
      <c r="V273" t="n">
        <v>0.86</v>
      </c>
      <c r="W273" t="n">
        <v>19.01</v>
      </c>
      <c r="X273" t="n">
        <v>0.93</v>
      </c>
      <c r="Y273" t="n">
        <v>2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2.0272</v>
      </c>
      <c r="E274" t="n">
        <v>49.33</v>
      </c>
      <c r="F274" t="n">
        <v>46.12</v>
      </c>
      <c r="G274" t="n">
        <v>138.35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566.5599999999999</v>
      </c>
      <c r="Q274" t="n">
        <v>1188.97</v>
      </c>
      <c r="R274" t="n">
        <v>194.38</v>
      </c>
      <c r="S274" t="n">
        <v>152.24</v>
      </c>
      <c r="T274" t="n">
        <v>15016.38</v>
      </c>
      <c r="U274" t="n">
        <v>0.78</v>
      </c>
      <c r="V274" t="n">
        <v>0.86</v>
      </c>
      <c r="W274" t="n">
        <v>19.01</v>
      </c>
      <c r="X274" t="n">
        <v>0.86</v>
      </c>
      <c r="Y274" t="n">
        <v>2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2.0303</v>
      </c>
      <c r="E275" t="n">
        <v>49.25</v>
      </c>
      <c r="F275" t="n">
        <v>46.08</v>
      </c>
      <c r="G275" t="n">
        <v>145.51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562.46</v>
      </c>
      <c r="Q275" t="n">
        <v>1188.92</v>
      </c>
      <c r="R275" t="n">
        <v>193.15</v>
      </c>
      <c r="S275" t="n">
        <v>152.24</v>
      </c>
      <c r="T275" t="n">
        <v>14405.96</v>
      </c>
      <c r="U275" t="n">
        <v>0.79</v>
      </c>
      <c r="V275" t="n">
        <v>0.86</v>
      </c>
      <c r="W275" t="n">
        <v>19</v>
      </c>
      <c r="X275" t="n">
        <v>0.83</v>
      </c>
      <c r="Y275" t="n">
        <v>2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2.0336</v>
      </c>
      <c r="E276" t="n">
        <v>49.18</v>
      </c>
      <c r="F276" t="n">
        <v>46.04</v>
      </c>
      <c r="G276" t="n">
        <v>153.45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557.86</v>
      </c>
      <c r="Q276" t="n">
        <v>1188.91</v>
      </c>
      <c r="R276" t="n">
        <v>191.73</v>
      </c>
      <c r="S276" t="n">
        <v>152.24</v>
      </c>
      <c r="T276" t="n">
        <v>13702.84</v>
      </c>
      <c r="U276" t="n">
        <v>0.79</v>
      </c>
      <c r="V276" t="n">
        <v>0.86</v>
      </c>
      <c r="W276" t="n">
        <v>19</v>
      </c>
      <c r="X276" t="n">
        <v>0.79</v>
      </c>
      <c r="Y276" t="n">
        <v>2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2.0383</v>
      </c>
      <c r="E277" t="n">
        <v>49.06</v>
      </c>
      <c r="F277" t="n">
        <v>45.96</v>
      </c>
      <c r="G277" t="n">
        <v>162.21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552.38</v>
      </c>
      <c r="Q277" t="n">
        <v>1188.98</v>
      </c>
      <c r="R277" t="n">
        <v>189.06</v>
      </c>
      <c r="S277" t="n">
        <v>152.24</v>
      </c>
      <c r="T277" t="n">
        <v>12374.77</v>
      </c>
      <c r="U277" t="n">
        <v>0.8100000000000001</v>
      </c>
      <c r="V277" t="n">
        <v>0.87</v>
      </c>
      <c r="W277" t="n">
        <v>19</v>
      </c>
      <c r="X277" t="n">
        <v>0.71</v>
      </c>
      <c r="Y277" t="n">
        <v>2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2.0416</v>
      </c>
      <c r="E278" t="n">
        <v>48.98</v>
      </c>
      <c r="F278" t="n">
        <v>45.92</v>
      </c>
      <c r="G278" t="n">
        <v>172.19</v>
      </c>
      <c r="H278" t="n">
        <v>2.05</v>
      </c>
      <c r="I278" t="n">
        <v>16</v>
      </c>
      <c r="J278" t="n">
        <v>225.42</v>
      </c>
      <c r="K278" t="n">
        <v>53.44</v>
      </c>
      <c r="L278" t="n">
        <v>26</v>
      </c>
      <c r="M278" t="n">
        <v>14</v>
      </c>
      <c r="N278" t="n">
        <v>50.98</v>
      </c>
      <c r="O278" t="n">
        <v>28035.92</v>
      </c>
      <c r="P278" t="n">
        <v>545.23</v>
      </c>
      <c r="Q278" t="n">
        <v>1188.94</v>
      </c>
      <c r="R278" t="n">
        <v>187.39</v>
      </c>
      <c r="S278" t="n">
        <v>152.24</v>
      </c>
      <c r="T278" t="n">
        <v>11544.13</v>
      </c>
      <c r="U278" t="n">
        <v>0.8100000000000001</v>
      </c>
      <c r="V278" t="n">
        <v>0.87</v>
      </c>
      <c r="W278" t="n">
        <v>19.01</v>
      </c>
      <c r="X278" t="n">
        <v>0.67</v>
      </c>
      <c r="Y278" t="n">
        <v>2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2.0404</v>
      </c>
      <c r="E279" t="n">
        <v>49.01</v>
      </c>
      <c r="F279" t="n">
        <v>45.95</v>
      </c>
      <c r="G279" t="n">
        <v>172.3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546.99</v>
      </c>
      <c r="Q279" t="n">
        <v>1188.94</v>
      </c>
      <c r="R279" t="n">
        <v>188.81</v>
      </c>
      <c r="S279" t="n">
        <v>152.24</v>
      </c>
      <c r="T279" t="n">
        <v>12253.43</v>
      </c>
      <c r="U279" t="n">
        <v>0.8100000000000001</v>
      </c>
      <c r="V279" t="n">
        <v>0.87</v>
      </c>
      <c r="W279" t="n">
        <v>19</v>
      </c>
      <c r="X279" t="n">
        <v>0.6899999999999999</v>
      </c>
      <c r="Y279" t="n">
        <v>2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2.045</v>
      </c>
      <c r="E280" t="n">
        <v>48.9</v>
      </c>
      <c r="F280" t="n">
        <v>45.87</v>
      </c>
      <c r="G280" t="n">
        <v>183.49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13</v>
      </c>
      <c r="N280" t="n">
        <v>52.35</v>
      </c>
      <c r="O280" t="n">
        <v>28451.04</v>
      </c>
      <c r="P280" t="n">
        <v>540.24</v>
      </c>
      <c r="Q280" t="n">
        <v>1189</v>
      </c>
      <c r="R280" t="n">
        <v>186.23</v>
      </c>
      <c r="S280" t="n">
        <v>152.24</v>
      </c>
      <c r="T280" t="n">
        <v>10965.47</v>
      </c>
      <c r="U280" t="n">
        <v>0.82</v>
      </c>
      <c r="V280" t="n">
        <v>0.87</v>
      </c>
      <c r="W280" t="n">
        <v>18.99</v>
      </c>
      <c r="X280" t="n">
        <v>0.62</v>
      </c>
      <c r="Y280" t="n">
        <v>2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2.0441</v>
      </c>
      <c r="E281" t="n">
        <v>48.92</v>
      </c>
      <c r="F281" t="n">
        <v>45.89</v>
      </c>
      <c r="G281" t="n">
        <v>183.58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11</v>
      </c>
      <c r="N281" t="n">
        <v>53.05</v>
      </c>
      <c r="O281" t="n">
        <v>28660.06</v>
      </c>
      <c r="P281" t="n">
        <v>537.38</v>
      </c>
      <c r="Q281" t="n">
        <v>1188.91</v>
      </c>
      <c r="R281" t="n">
        <v>186.96</v>
      </c>
      <c r="S281" t="n">
        <v>152.24</v>
      </c>
      <c r="T281" t="n">
        <v>11334.81</v>
      </c>
      <c r="U281" t="n">
        <v>0.8100000000000001</v>
      </c>
      <c r="V281" t="n">
        <v>0.87</v>
      </c>
      <c r="W281" t="n">
        <v>19</v>
      </c>
      <c r="X281" t="n">
        <v>0.64</v>
      </c>
      <c r="Y281" t="n">
        <v>2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2.0471</v>
      </c>
      <c r="E282" t="n">
        <v>48.85</v>
      </c>
      <c r="F282" t="n">
        <v>45.86</v>
      </c>
      <c r="G282" t="n">
        <v>196.54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6</v>
      </c>
      <c r="N282" t="n">
        <v>53.75</v>
      </c>
      <c r="O282" t="n">
        <v>28870.05</v>
      </c>
      <c r="P282" t="n">
        <v>534.6799999999999</v>
      </c>
      <c r="Q282" t="n">
        <v>1188.88</v>
      </c>
      <c r="R282" t="n">
        <v>185.37</v>
      </c>
      <c r="S282" t="n">
        <v>152.24</v>
      </c>
      <c r="T282" t="n">
        <v>10541.64</v>
      </c>
      <c r="U282" t="n">
        <v>0.82</v>
      </c>
      <c r="V282" t="n">
        <v>0.87</v>
      </c>
      <c r="W282" t="n">
        <v>19.01</v>
      </c>
      <c r="X282" t="n">
        <v>0.61</v>
      </c>
      <c r="Y282" t="n">
        <v>2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2.0479</v>
      </c>
      <c r="E283" t="n">
        <v>48.83</v>
      </c>
      <c r="F283" t="n">
        <v>45.84</v>
      </c>
      <c r="G283" t="n">
        <v>196.46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3</v>
      </c>
      <c r="N283" t="n">
        <v>54.46</v>
      </c>
      <c r="O283" t="n">
        <v>29081.05</v>
      </c>
      <c r="P283" t="n">
        <v>537.05</v>
      </c>
      <c r="Q283" t="n">
        <v>1188.96</v>
      </c>
      <c r="R283" t="n">
        <v>184.73</v>
      </c>
      <c r="S283" t="n">
        <v>152.24</v>
      </c>
      <c r="T283" t="n">
        <v>10223.34</v>
      </c>
      <c r="U283" t="n">
        <v>0.82</v>
      </c>
      <c r="V283" t="n">
        <v>0.87</v>
      </c>
      <c r="W283" t="n">
        <v>19.01</v>
      </c>
      <c r="X283" t="n">
        <v>0.59</v>
      </c>
      <c r="Y283" t="n">
        <v>2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2.0469</v>
      </c>
      <c r="E284" t="n">
        <v>48.85</v>
      </c>
      <c r="F284" t="n">
        <v>45.86</v>
      </c>
      <c r="G284" t="n">
        <v>196.56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1</v>
      </c>
      <c r="N284" t="n">
        <v>55.18</v>
      </c>
      <c r="O284" t="n">
        <v>29293.06</v>
      </c>
      <c r="P284" t="n">
        <v>538.92</v>
      </c>
      <c r="Q284" t="n">
        <v>1188.96</v>
      </c>
      <c r="R284" t="n">
        <v>185.16</v>
      </c>
      <c r="S284" t="n">
        <v>152.24</v>
      </c>
      <c r="T284" t="n">
        <v>10438.88</v>
      </c>
      <c r="U284" t="n">
        <v>0.82</v>
      </c>
      <c r="V284" t="n">
        <v>0.87</v>
      </c>
      <c r="W284" t="n">
        <v>19.02</v>
      </c>
      <c r="X284" t="n">
        <v>0.61</v>
      </c>
      <c r="Y284" t="n">
        <v>2</v>
      </c>
      <c r="Z284" t="n">
        <v>10</v>
      </c>
    </row>
    <row r="285">
      <c r="A285" t="n">
        <v>32</v>
      </c>
      <c r="B285" t="n">
        <v>95</v>
      </c>
      <c r="C285" t="inlineStr">
        <is>
          <t xml:space="preserve">CONCLUIDO	</t>
        </is>
      </c>
      <c r="D285" t="n">
        <v>2.0475</v>
      </c>
      <c r="E285" t="n">
        <v>48.84</v>
      </c>
      <c r="F285" t="n">
        <v>45.85</v>
      </c>
      <c r="G285" t="n">
        <v>196.51</v>
      </c>
      <c r="H285" t="n">
        <v>2.47</v>
      </c>
      <c r="I285" t="n">
        <v>14</v>
      </c>
      <c r="J285" t="n">
        <v>237.34</v>
      </c>
      <c r="K285" t="n">
        <v>53.44</v>
      </c>
      <c r="L285" t="n">
        <v>33</v>
      </c>
      <c r="M285" t="n">
        <v>0</v>
      </c>
      <c r="N285" t="n">
        <v>55.91</v>
      </c>
      <c r="O285" t="n">
        <v>29506.09</v>
      </c>
      <c r="P285" t="n">
        <v>542</v>
      </c>
      <c r="Q285" t="n">
        <v>1188.91</v>
      </c>
      <c r="R285" t="n">
        <v>184.97</v>
      </c>
      <c r="S285" t="n">
        <v>152.24</v>
      </c>
      <c r="T285" t="n">
        <v>10342.17</v>
      </c>
      <c r="U285" t="n">
        <v>0.82</v>
      </c>
      <c r="V285" t="n">
        <v>0.87</v>
      </c>
      <c r="W285" t="n">
        <v>19.01</v>
      </c>
      <c r="X285" t="n">
        <v>0.6</v>
      </c>
      <c r="Y285" t="n">
        <v>2</v>
      </c>
      <c r="Z285" t="n">
        <v>10</v>
      </c>
    </row>
    <row r="286">
      <c r="A286" t="n">
        <v>0</v>
      </c>
      <c r="B286" t="n">
        <v>55</v>
      </c>
      <c r="C286" t="inlineStr">
        <is>
          <t xml:space="preserve">CONCLUIDO	</t>
        </is>
      </c>
      <c r="D286" t="n">
        <v>1.1768</v>
      </c>
      <c r="E286" t="n">
        <v>84.98</v>
      </c>
      <c r="F286" t="n">
        <v>70.47</v>
      </c>
      <c r="G286" t="n">
        <v>8.130000000000001</v>
      </c>
      <c r="H286" t="n">
        <v>0.15</v>
      </c>
      <c r="I286" t="n">
        <v>520</v>
      </c>
      <c r="J286" t="n">
        <v>116.05</v>
      </c>
      <c r="K286" t="n">
        <v>43.4</v>
      </c>
      <c r="L286" t="n">
        <v>1</v>
      </c>
      <c r="M286" t="n">
        <v>518</v>
      </c>
      <c r="N286" t="n">
        <v>16.65</v>
      </c>
      <c r="O286" t="n">
        <v>14546.17</v>
      </c>
      <c r="P286" t="n">
        <v>711.52</v>
      </c>
      <c r="Q286" t="n">
        <v>1193.01</v>
      </c>
      <c r="R286" t="n">
        <v>1019.57</v>
      </c>
      <c r="S286" t="n">
        <v>152.24</v>
      </c>
      <c r="T286" t="n">
        <v>425114.75</v>
      </c>
      <c r="U286" t="n">
        <v>0.15</v>
      </c>
      <c r="V286" t="n">
        <v>0.57</v>
      </c>
      <c r="W286" t="n">
        <v>19.82</v>
      </c>
      <c r="X286" t="n">
        <v>25.15</v>
      </c>
      <c r="Y286" t="n">
        <v>2</v>
      </c>
      <c r="Z286" t="n">
        <v>10</v>
      </c>
    </row>
    <row r="287">
      <c r="A287" t="n">
        <v>1</v>
      </c>
      <c r="B287" t="n">
        <v>55</v>
      </c>
      <c r="C287" t="inlineStr">
        <is>
          <t xml:space="preserve">CONCLUIDO	</t>
        </is>
      </c>
      <c r="D287" t="n">
        <v>1.6311</v>
      </c>
      <c r="E287" t="n">
        <v>61.31</v>
      </c>
      <c r="F287" t="n">
        <v>54.49</v>
      </c>
      <c r="G287" t="n">
        <v>16.51</v>
      </c>
      <c r="H287" t="n">
        <v>0.3</v>
      </c>
      <c r="I287" t="n">
        <v>198</v>
      </c>
      <c r="J287" t="n">
        <v>117.34</v>
      </c>
      <c r="K287" t="n">
        <v>43.4</v>
      </c>
      <c r="L287" t="n">
        <v>2</v>
      </c>
      <c r="M287" t="n">
        <v>196</v>
      </c>
      <c r="N287" t="n">
        <v>16.94</v>
      </c>
      <c r="O287" t="n">
        <v>14705.49</v>
      </c>
      <c r="P287" t="n">
        <v>545.14</v>
      </c>
      <c r="Q287" t="n">
        <v>1190.73</v>
      </c>
      <c r="R287" t="n">
        <v>477.5</v>
      </c>
      <c r="S287" t="n">
        <v>152.24</v>
      </c>
      <c r="T287" t="n">
        <v>155687.55</v>
      </c>
      <c r="U287" t="n">
        <v>0.32</v>
      </c>
      <c r="V287" t="n">
        <v>0.73</v>
      </c>
      <c r="W287" t="n">
        <v>19.29</v>
      </c>
      <c r="X287" t="n">
        <v>9.210000000000001</v>
      </c>
      <c r="Y287" t="n">
        <v>2</v>
      </c>
      <c r="Z287" t="n">
        <v>10</v>
      </c>
    </row>
    <row r="288">
      <c r="A288" t="n">
        <v>2</v>
      </c>
      <c r="B288" t="n">
        <v>55</v>
      </c>
      <c r="C288" t="inlineStr">
        <is>
          <t xml:space="preserve">CONCLUIDO	</t>
        </is>
      </c>
      <c r="D288" t="n">
        <v>1.7899</v>
      </c>
      <c r="E288" t="n">
        <v>55.87</v>
      </c>
      <c r="F288" t="n">
        <v>50.87</v>
      </c>
      <c r="G288" t="n">
        <v>25.02</v>
      </c>
      <c r="H288" t="n">
        <v>0.45</v>
      </c>
      <c r="I288" t="n">
        <v>122</v>
      </c>
      <c r="J288" t="n">
        <v>118.63</v>
      </c>
      <c r="K288" t="n">
        <v>43.4</v>
      </c>
      <c r="L288" t="n">
        <v>3</v>
      </c>
      <c r="M288" t="n">
        <v>120</v>
      </c>
      <c r="N288" t="n">
        <v>17.23</v>
      </c>
      <c r="O288" t="n">
        <v>14865.24</v>
      </c>
      <c r="P288" t="n">
        <v>502.46</v>
      </c>
      <c r="Q288" t="n">
        <v>1189.69</v>
      </c>
      <c r="R288" t="n">
        <v>355.42</v>
      </c>
      <c r="S288" t="n">
        <v>152.24</v>
      </c>
      <c r="T288" t="n">
        <v>95029.75</v>
      </c>
      <c r="U288" t="n">
        <v>0.43</v>
      </c>
      <c r="V288" t="n">
        <v>0.78</v>
      </c>
      <c r="W288" t="n">
        <v>19.16</v>
      </c>
      <c r="X288" t="n">
        <v>5.6</v>
      </c>
      <c r="Y288" t="n">
        <v>2</v>
      </c>
      <c r="Z288" t="n">
        <v>10</v>
      </c>
    </row>
    <row r="289">
      <c r="A289" t="n">
        <v>3</v>
      </c>
      <c r="B289" t="n">
        <v>55</v>
      </c>
      <c r="C289" t="inlineStr">
        <is>
          <t xml:space="preserve">CONCLUIDO	</t>
        </is>
      </c>
      <c r="D289" t="n">
        <v>1.8739</v>
      </c>
      <c r="E289" t="n">
        <v>53.37</v>
      </c>
      <c r="F289" t="n">
        <v>49.2</v>
      </c>
      <c r="G289" t="n">
        <v>33.93</v>
      </c>
      <c r="H289" t="n">
        <v>0.59</v>
      </c>
      <c r="I289" t="n">
        <v>87</v>
      </c>
      <c r="J289" t="n">
        <v>119.93</v>
      </c>
      <c r="K289" t="n">
        <v>43.4</v>
      </c>
      <c r="L289" t="n">
        <v>4</v>
      </c>
      <c r="M289" t="n">
        <v>85</v>
      </c>
      <c r="N289" t="n">
        <v>17.53</v>
      </c>
      <c r="O289" t="n">
        <v>15025.44</v>
      </c>
      <c r="P289" t="n">
        <v>479.21</v>
      </c>
      <c r="Q289" t="n">
        <v>1189.44</v>
      </c>
      <c r="R289" t="n">
        <v>298.5</v>
      </c>
      <c r="S289" t="n">
        <v>152.24</v>
      </c>
      <c r="T289" t="n">
        <v>66742.12</v>
      </c>
      <c r="U289" t="n">
        <v>0.51</v>
      </c>
      <c r="V289" t="n">
        <v>0.8100000000000001</v>
      </c>
      <c r="W289" t="n">
        <v>19.12</v>
      </c>
      <c r="X289" t="n">
        <v>3.94</v>
      </c>
      <c r="Y289" t="n">
        <v>2</v>
      </c>
      <c r="Z289" t="n">
        <v>10</v>
      </c>
    </row>
    <row r="290">
      <c r="A290" t="n">
        <v>4</v>
      </c>
      <c r="B290" t="n">
        <v>55</v>
      </c>
      <c r="C290" t="inlineStr">
        <is>
          <t xml:space="preserve">CONCLUIDO	</t>
        </is>
      </c>
      <c r="D290" t="n">
        <v>1.9215</v>
      </c>
      <c r="E290" t="n">
        <v>52.04</v>
      </c>
      <c r="F290" t="n">
        <v>48.34</v>
      </c>
      <c r="G290" t="n">
        <v>42.65</v>
      </c>
      <c r="H290" t="n">
        <v>0.73</v>
      </c>
      <c r="I290" t="n">
        <v>68</v>
      </c>
      <c r="J290" t="n">
        <v>121.23</v>
      </c>
      <c r="K290" t="n">
        <v>43.4</v>
      </c>
      <c r="L290" t="n">
        <v>5</v>
      </c>
      <c r="M290" t="n">
        <v>66</v>
      </c>
      <c r="N290" t="n">
        <v>17.83</v>
      </c>
      <c r="O290" t="n">
        <v>15186.08</v>
      </c>
      <c r="P290" t="n">
        <v>463.83</v>
      </c>
      <c r="Q290" t="n">
        <v>1189.44</v>
      </c>
      <c r="R290" t="n">
        <v>269.47</v>
      </c>
      <c r="S290" t="n">
        <v>152.24</v>
      </c>
      <c r="T290" t="n">
        <v>52323.99</v>
      </c>
      <c r="U290" t="n">
        <v>0.5600000000000001</v>
      </c>
      <c r="V290" t="n">
        <v>0.82</v>
      </c>
      <c r="W290" t="n">
        <v>19.08</v>
      </c>
      <c r="X290" t="n">
        <v>3.08</v>
      </c>
      <c r="Y290" t="n">
        <v>2</v>
      </c>
      <c r="Z290" t="n">
        <v>10</v>
      </c>
    </row>
    <row r="291">
      <c r="A291" t="n">
        <v>5</v>
      </c>
      <c r="B291" t="n">
        <v>55</v>
      </c>
      <c r="C291" t="inlineStr">
        <is>
          <t xml:space="preserve">CONCLUIDO	</t>
        </is>
      </c>
      <c r="D291" t="n">
        <v>1.9562</v>
      </c>
      <c r="E291" t="n">
        <v>51.12</v>
      </c>
      <c r="F291" t="n">
        <v>47.72</v>
      </c>
      <c r="G291" t="n">
        <v>52.06</v>
      </c>
      <c r="H291" t="n">
        <v>0.86</v>
      </c>
      <c r="I291" t="n">
        <v>55</v>
      </c>
      <c r="J291" t="n">
        <v>122.54</v>
      </c>
      <c r="K291" t="n">
        <v>43.4</v>
      </c>
      <c r="L291" t="n">
        <v>6</v>
      </c>
      <c r="M291" t="n">
        <v>53</v>
      </c>
      <c r="N291" t="n">
        <v>18.14</v>
      </c>
      <c r="O291" t="n">
        <v>15347.16</v>
      </c>
      <c r="P291" t="n">
        <v>450.83</v>
      </c>
      <c r="Q291" t="n">
        <v>1189.25</v>
      </c>
      <c r="R291" t="n">
        <v>248.7</v>
      </c>
      <c r="S291" t="n">
        <v>152.24</v>
      </c>
      <c r="T291" t="n">
        <v>42002.3</v>
      </c>
      <c r="U291" t="n">
        <v>0.61</v>
      </c>
      <c r="V291" t="n">
        <v>0.83</v>
      </c>
      <c r="W291" t="n">
        <v>19.06</v>
      </c>
      <c r="X291" t="n">
        <v>2.47</v>
      </c>
      <c r="Y291" t="n">
        <v>2</v>
      </c>
      <c r="Z291" t="n">
        <v>10</v>
      </c>
    </row>
    <row r="292">
      <c r="A292" t="n">
        <v>6</v>
      </c>
      <c r="B292" t="n">
        <v>55</v>
      </c>
      <c r="C292" t="inlineStr">
        <is>
          <t xml:space="preserve">CONCLUIDO	</t>
        </is>
      </c>
      <c r="D292" t="n">
        <v>1.9801</v>
      </c>
      <c r="E292" t="n">
        <v>50.5</v>
      </c>
      <c r="F292" t="n">
        <v>47.32</v>
      </c>
      <c r="G292" t="n">
        <v>61.72</v>
      </c>
      <c r="H292" t="n">
        <v>1</v>
      </c>
      <c r="I292" t="n">
        <v>46</v>
      </c>
      <c r="J292" t="n">
        <v>123.85</v>
      </c>
      <c r="K292" t="n">
        <v>43.4</v>
      </c>
      <c r="L292" t="n">
        <v>7</v>
      </c>
      <c r="M292" t="n">
        <v>44</v>
      </c>
      <c r="N292" t="n">
        <v>18.45</v>
      </c>
      <c r="O292" t="n">
        <v>15508.69</v>
      </c>
      <c r="P292" t="n">
        <v>439.54</v>
      </c>
      <c r="Q292" t="n">
        <v>1189.18</v>
      </c>
      <c r="R292" t="n">
        <v>234.87</v>
      </c>
      <c r="S292" t="n">
        <v>152.24</v>
      </c>
      <c r="T292" t="n">
        <v>35134.18</v>
      </c>
      <c r="U292" t="n">
        <v>0.65</v>
      </c>
      <c r="V292" t="n">
        <v>0.84</v>
      </c>
      <c r="W292" t="n">
        <v>19.05</v>
      </c>
      <c r="X292" t="n">
        <v>2.06</v>
      </c>
      <c r="Y292" t="n">
        <v>2</v>
      </c>
      <c r="Z292" t="n">
        <v>10</v>
      </c>
    </row>
    <row r="293">
      <c r="A293" t="n">
        <v>7</v>
      </c>
      <c r="B293" t="n">
        <v>55</v>
      </c>
      <c r="C293" t="inlineStr">
        <is>
          <t xml:space="preserve">CONCLUIDO	</t>
        </is>
      </c>
      <c r="D293" t="n">
        <v>1.9963</v>
      </c>
      <c r="E293" t="n">
        <v>50.09</v>
      </c>
      <c r="F293" t="n">
        <v>47.05</v>
      </c>
      <c r="G293" t="n">
        <v>70.58</v>
      </c>
      <c r="H293" t="n">
        <v>1.13</v>
      </c>
      <c r="I293" t="n">
        <v>40</v>
      </c>
      <c r="J293" t="n">
        <v>125.16</v>
      </c>
      <c r="K293" t="n">
        <v>43.4</v>
      </c>
      <c r="L293" t="n">
        <v>8</v>
      </c>
      <c r="M293" t="n">
        <v>38</v>
      </c>
      <c r="N293" t="n">
        <v>18.76</v>
      </c>
      <c r="O293" t="n">
        <v>15670.68</v>
      </c>
      <c r="P293" t="n">
        <v>430.37</v>
      </c>
      <c r="Q293" t="n">
        <v>1189.11</v>
      </c>
      <c r="R293" t="n">
        <v>226.05</v>
      </c>
      <c r="S293" t="n">
        <v>152.24</v>
      </c>
      <c r="T293" t="n">
        <v>30753.89</v>
      </c>
      <c r="U293" t="n">
        <v>0.67</v>
      </c>
      <c r="V293" t="n">
        <v>0.85</v>
      </c>
      <c r="W293" t="n">
        <v>19.04</v>
      </c>
      <c r="X293" t="n">
        <v>1.8</v>
      </c>
      <c r="Y293" t="n">
        <v>2</v>
      </c>
      <c r="Z293" t="n">
        <v>10</v>
      </c>
    </row>
    <row r="294">
      <c r="A294" t="n">
        <v>8</v>
      </c>
      <c r="B294" t="n">
        <v>55</v>
      </c>
      <c r="C294" t="inlineStr">
        <is>
          <t xml:space="preserve">CONCLUIDO	</t>
        </is>
      </c>
      <c r="D294" t="n">
        <v>2.0105</v>
      </c>
      <c r="E294" t="n">
        <v>49.74</v>
      </c>
      <c r="F294" t="n">
        <v>46.82</v>
      </c>
      <c r="G294" t="n">
        <v>80.26000000000001</v>
      </c>
      <c r="H294" t="n">
        <v>1.26</v>
      </c>
      <c r="I294" t="n">
        <v>35</v>
      </c>
      <c r="J294" t="n">
        <v>126.48</v>
      </c>
      <c r="K294" t="n">
        <v>43.4</v>
      </c>
      <c r="L294" t="n">
        <v>9</v>
      </c>
      <c r="M294" t="n">
        <v>33</v>
      </c>
      <c r="N294" t="n">
        <v>19.08</v>
      </c>
      <c r="O294" t="n">
        <v>15833.12</v>
      </c>
      <c r="P294" t="n">
        <v>420.79</v>
      </c>
      <c r="Q294" t="n">
        <v>1188.98</v>
      </c>
      <c r="R294" t="n">
        <v>218.27</v>
      </c>
      <c r="S294" t="n">
        <v>152.24</v>
      </c>
      <c r="T294" t="n">
        <v>26890.04</v>
      </c>
      <c r="U294" t="n">
        <v>0.7</v>
      </c>
      <c r="V294" t="n">
        <v>0.85</v>
      </c>
      <c r="W294" t="n">
        <v>19.03</v>
      </c>
      <c r="X294" t="n">
        <v>1.57</v>
      </c>
      <c r="Y294" t="n">
        <v>2</v>
      </c>
      <c r="Z294" t="n">
        <v>10</v>
      </c>
    </row>
    <row r="295">
      <c r="A295" t="n">
        <v>9</v>
      </c>
      <c r="B295" t="n">
        <v>55</v>
      </c>
      <c r="C295" t="inlineStr">
        <is>
          <t xml:space="preserve">CONCLUIDO	</t>
        </is>
      </c>
      <c r="D295" t="n">
        <v>2.0219</v>
      </c>
      <c r="E295" t="n">
        <v>49.46</v>
      </c>
      <c r="F295" t="n">
        <v>46.63</v>
      </c>
      <c r="G295" t="n">
        <v>90.26000000000001</v>
      </c>
      <c r="H295" t="n">
        <v>1.38</v>
      </c>
      <c r="I295" t="n">
        <v>31</v>
      </c>
      <c r="J295" t="n">
        <v>127.8</v>
      </c>
      <c r="K295" t="n">
        <v>43.4</v>
      </c>
      <c r="L295" t="n">
        <v>10</v>
      </c>
      <c r="M295" t="n">
        <v>29</v>
      </c>
      <c r="N295" t="n">
        <v>19.4</v>
      </c>
      <c r="O295" t="n">
        <v>15996.02</v>
      </c>
      <c r="P295" t="n">
        <v>411.31</v>
      </c>
      <c r="Q295" t="n">
        <v>1189.04</v>
      </c>
      <c r="R295" t="n">
        <v>211.69</v>
      </c>
      <c r="S295" t="n">
        <v>152.24</v>
      </c>
      <c r="T295" t="n">
        <v>23616.61</v>
      </c>
      <c r="U295" t="n">
        <v>0.72</v>
      </c>
      <c r="V295" t="n">
        <v>0.85</v>
      </c>
      <c r="W295" t="n">
        <v>19.03</v>
      </c>
      <c r="X295" t="n">
        <v>1.38</v>
      </c>
      <c r="Y295" t="n">
        <v>2</v>
      </c>
      <c r="Z295" t="n">
        <v>10</v>
      </c>
    </row>
    <row r="296">
      <c r="A296" t="n">
        <v>10</v>
      </c>
      <c r="B296" t="n">
        <v>55</v>
      </c>
      <c r="C296" t="inlineStr">
        <is>
          <t xml:space="preserve">CONCLUIDO	</t>
        </is>
      </c>
      <c r="D296" t="n">
        <v>2.0343</v>
      </c>
      <c r="E296" t="n">
        <v>49.16</v>
      </c>
      <c r="F296" t="n">
        <v>46.43</v>
      </c>
      <c r="G296" t="n">
        <v>103.17</v>
      </c>
      <c r="H296" t="n">
        <v>1.5</v>
      </c>
      <c r="I296" t="n">
        <v>27</v>
      </c>
      <c r="J296" t="n">
        <v>129.13</v>
      </c>
      <c r="K296" t="n">
        <v>43.4</v>
      </c>
      <c r="L296" t="n">
        <v>11</v>
      </c>
      <c r="M296" t="n">
        <v>25</v>
      </c>
      <c r="N296" t="n">
        <v>19.73</v>
      </c>
      <c r="O296" t="n">
        <v>16159.39</v>
      </c>
      <c r="P296" t="n">
        <v>399.43</v>
      </c>
      <c r="Q296" t="n">
        <v>1189.13</v>
      </c>
      <c r="R296" t="n">
        <v>205.04</v>
      </c>
      <c r="S296" t="n">
        <v>152.24</v>
      </c>
      <c r="T296" t="n">
        <v>20311.55</v>
      </c>
      <c r="U296" t="n">
        <v>0.74</v>
      </c>
      <c r="V296" t="n">
        <v>0.86</v>
      </c>
      <c r="W296" t="n">
        <v>19.01</v>
      </c>
      <c r="X296" t="n">
        <v>1.17</v>
      </c>
      <c r="Y296" t="n">
        <v>2</v>
      </c>
      <c r="Z296" t="n">
        <v>10</v>
      </c>
    </row>
    <row r="297">
      <c r="A297" t="n">
        <v>11</v>
      </c>
      <c r="B297" t="n">
        <v>55</v>
      </c>
      <c r="C297" t="inlineStr">
        <is>
          <t xml:space="preserve">CONCLUIDO	</t>
        </is>
      </c>
      <c r="D297" t="n">
        <v>2.0395</v>
      </c>
      <c r="E297" t="n">
        <v>49.03</v>
      </c>
      <c r="F297" t="n">
        <v>46.35</v>
      </c>
      <c r="G297" t="n">
        <v>111.24</v>
      </c>
      <c r="H297" t="n">
        <v>1.63</v>
      </c>
      <c r="I297" t="n">
        <v>25</v>
      </c>
      <c r="J297" t="n">
        <v>130.45</v>
      </c>
      <c r="K297" t="n">
        <v>43.4</v>
      </c>
      <c r="L297" t="n">
        <v>12</v>
      </c>
      <c r="M297" t="n">
        <v>21</v>
      </c>
      <c r="N297" t="n">
        <v>20.05</v>
      </c>
      <c r="O297" t="n">
        <v>16323.22</v>
      </c>
      <c r="P297" t="n">
        <v>392.11</v>
      </c>
      <c r="Q297" t="n">
        <v>1189.21</v>
      </c>
      <c r="R297" t="n">
        <v>202.33</v>
      </c>
      <c r="S297" t="n">
        <v>152.24</v>
      </c>
      <c r="T297" t="n">
        <v>18969.56</v>
      </c>
      <c r="U297" t="n">
        <v>0.75</v>
      </c>
      <c r="V297" t="n">
        <v>0.86</v>
      </c>
      <c r="W297" t="n">
        <v>19.01</v>
      </c>
      <c r="X297" t="n">
        <v>1.1</v>
      </c>
      <c r="Y297" t="n">
        <v>2</v>
      </c>
      <c r="Z297" t="n">
        <v>10</v>
      </c>
    </row>
    <row r="298">
      <c r="A298" t="n">
        <v>12</v>
      </c>
      <c r="B298" t="n">
        <v>55</v>
      </c>
      <c r="C298" t="inlineStr">
        <is>
          <t xml:space="preserve">CONCLUIDO	</t>
        </is>
      </c>
      <c r="D298" t="n">
        <v>2.045</v>
      </c>
      <c r="E298" t="n">
        <v>48.9</v>
      </c>
      <c r="F298" t="n">
        <v>46.27</v>
      </c>
      <c r="G298" t="n">
        <v>120.7</v>
      </c>
      <c r="H298" t="n">
        <v>1.74</v>
      </c>
      <c r="I298" t="n">
        <v>23</v>
      </c>
      <c r="J298" t="n">
        <v>131.79</v>
      </c>
      <c r="K298" t="n">
        <v>43.4</v>
      </c>
      <c r="L298" t="n">
        <v>13</v>
      </c>
      <c r="M298" t="n">
        <v>5</v>
      </c>
      <c r="N298" t="n">
        <v>20.39</v>
      </c>
      <c r="O298" t="n">
        <v>16487.53</v>
      </c>
      <c r="P298" t="n">
        <v>386.6</v>
      </c>
      <c r="Q298" t="n">
        <v>1189.19</v>
      </c>
      <c r="R298" t="n">
        <v>198.78</v>
      </c>
      <c r="S298" t="n">
        <v>152.24</v>
      </c>
      <c r="T298" t="n">
        <v>17205.17</v>
      </c>
      <c r="U298" t="n">
        <v>0.77</v>
      </c>
      <c r="V298" t="n">
        <v>0.86</v>
      </c>
      <c r="W298" t="n">
        <v>19.03</v>
      </c>
      <c r="X298" t="n">
        <v>1.01</v>
      </c>
      <c r="Y298" t="n">
        <v>2</v>
      </c>
      <c r="Z298" t="n">
        <v>10</v>
      </c>
    </row>
    <row r="299">
      <c r="A299" t="n">
        <v>13</v>
      </c>
      <c r="B299" t="n">
        <v>55</v>
      </c>
      <c r="C299" t="inlineStr">
        <is>
          <t xml:space="preserve">CONCLUIDO	</t>
        </is>
      </c>
      <c r="D299" t="n">
        <v>2.0448</v>
      </c>
      <c r="E299" t="n">
        <v>48.9</v>
      </c>
      <c r="F299" t="n">
        <v>46.27</v>
      </c>
      <c r="G299" t="n">
        <v>120.71</v>
      </c>
      <c r="H299" t="n">
        <v>1.86</v>
      </c>
      <c r="I299" t="n">
        <v>23</v>
      </c>
      <c r="J299" t="n">
        <v>133.12</v>
      </c>
      <c r="K299" t="n">
        <v>43.4</v>
      </c>
      <c r="L299" t="n">
        <v>14</v>
      </c>
      <c r="M299" t="n">
        <v>0</v>
      </c>
      <c r="N299" t="n">
        <v>20.72</v>
      </c>
      <c r="O299" t="n">
        <v>16652.31</v>
      </c>
      <c r="P299" t="n">
        <v>389.62</v>
      </c>
      <c r="Q299" t="n">
        <v>1189.18</v>
      </c>
      <c r="R299" t="n">
        <v>198.64</v>
      </c>
      <c r="S299" t="n">
        <v>152.24</v>
      </c>
      <c r="T299" t="n">
        <v>17132.95</v>
      </c>
      <c r="U299" t="n">
        <v>0.77</v>
      </c>
      <c r="V299" t="n">
        <v>0.86</v>
      </c>
      <c r="W299" t="n">
        <v>19.04</v>
      </c>
      <c r="X299" t="n">
        <v>1.02</v>
      </c>
      <c r="Y299" t="n">
        <v>2</v>
      </c>
      <c r="Z2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INDEX(resultados!$A$2:$ZZ$299, 1, MATCH($B$1, resultados!$A$1:$ZZ$1, 0))</f>
        <v/>
      </c>
      <c r="B7">
        <f>INDEX(resultados!$A$2:$ZZ$299, 1, MATCH($B$2, resultados!$A$1:$ZZ$1, 0))</f>
        <v/>
      </c>
      <c r="C7">
        <f>INDEX(resultados!$A$2:$ZZ$299, 1, MATCH($B$3, resultados!$A$1:$ZZ$1, 0))</f>
        <v/>
      </c>
    </row>
    <row r="8">
      <c r="A8">
        <f>INDEX(resultados!$A$2:$ZZ$299, 2, MATCH($B$1, resultados!$A$1:$ZZ$1, 0))</f>
        <v/>
      </c>
      <c r="B8">
        <f>INDEX(resultados!$A$2:$ZZ$299, 2, MATCH($B$2, resultados!$A$1:$ZZ$1, 0))</f>
        <v/>
      </c>
      <c r="C8">
        <f>INDEX(resultados!$A$2:$ZZ$299, 2, MATCH($B$3, resultados!$A$1:$ZZ$1, 0))</f>
        <v/>
      </c>
    </row>
    <row r="9">
      <c r="A9">
        <f>INDEX(resultados!$A$2:$ZZ$299, 3, MATCH($B$1, resultados!$A$1:$ZZ$1, 0))</f>
        <v/>
      </c>
      <c r="B9">
        <f>INDEX(resultados!$A$2:$ZZ$299, 3, MATCH($B$2, resultados!$A$1:$ZZ$1, 0))</f>
        <v/>
      </c>
      <c r="C9">
        <f>INDEX(resultados!$A$2:$ZZ$299, 3, MATCH($B$3, resultados!$A$1:$ZZ$1, 0))</f>
        <v/>
      </c>
    </row>
    <row r="10">
      <c r="A10">
        <f>INDEX(resultados!$A$2:$ZZ$299, 4, MATCH($B$1, resultados!$A$1:$ZZ$1, 0))</f>
        <v/>
      </c>
      <c r="B10">
        <f>INDEX(resultados!$A$2:$ZZ$299, 4, MATCH($B$2, resultados!$A$1:$ZZ$1, 0))</f>
        <v/>
      </c>
      <c r="C10">
        <f>INDEX(resultados!$A$2:$ZZ$299, 4, MATCH($B$3, resultados!$A$1:$ZZ$1, 0))</f>
        <v/>
      </c>
    </row>
    <row r="11">
      <c r="A11">
        <f>INDEX(resultados!$A$2:$ZZ$299, 5, MATCH($B$1, resultados!$A$1:$ZZ$1, 0))</f>
        <v/>
      </c>
      <c r="B11">
        <f>INDEX(resultados!$A$2:$ZZ$299, 5, MATCH($B$2, resultados!$A$1:$ZZ$1, 0))</f>
        <v/>
      </c>
      <c r="C11">
        <f>INDEX(resultados!$A$2:$ZZ$299, 5, MATCH($B$3, resultados!$A$1:$ZZ$1, 0))</f>
        <v/>
      </c>
    </row>
    <row r="12">
      <c r="A12">
        <f>INDEX(resultados!$A$2:$ZZ$299, 6, MATCH($B$1, resultados!$A$1:$ZZ$1, 0))</f>
        <v/>
      </c>
      <c r="B12">
        <f>INDEX(resultados!$A$2:$ZZ$299, 6, MATCH($B$2, resultados!$A$1:$ZZ$1, 0))</f>
        <v/>
      </c>
      <c r="C12">
        <f>INDEX(resultados!$A$2:$ZZ$299, 6, MATCH($B$3, resultados!$A$1:$ZZ$1, 0))</f>
        <v/>
      </c>
    </row>
    <row r="13">
      <c r="A13">
        <f>INDEX(resultados!$A$2:$ZZ$299, 7, MATCH($B$1, resultados!$A$1:$ZZ$1, 0))</f>
        <v/>
      </c>
      <c r="B13">
        <f>INDEX(resultados!$A$2:$ZZ$299, 7, MATCH($B$2, resultados!$A$1:$ZZ$1, 0))</f>
        <v/>
      </c>
      <c r="C13">
        <f>INDEX(resultados!$A$2:$ZZ$299, 7, MATCH($B$3, resultados!$A$1:$ZZ$1, 0))</f>
        <v/>
      </c>
    </row>
    <row r="14">
      <c r="A14">
        <f>INDEX(resultados!$A$2:$ZZ$299, 8, MATCH($B$1, resultados!$A$1:$ZZ$1, 0))</f>
        <v/>
      </c>
      <c r="B14">
        <f>INDEX(resultados!$A$2:$ZZ$299, 8, MATCH($B$2, resultados!$A$1:$ZZ$1, 0))</f>
        <v/>
      </c>
      <c r="C14">
        <f>INDEX(resultados!$A$2:$ZZ$299, 8, MATCH($B$3, resultados!$A$1:$ZZ$1, 0))</f>
        <v/>
      </c>
    </row>
    <row r="15">
      <c r="A15">
        <f>INDEX(resultados!$A$2:$ZZ$299, 9, MATCH($B$1, resultados!$A$1:$ZZ$1, 0))</f>
        <v/>
      </c>
      <c r="B15">
        <f>INDEX(resultados!$A$2:$ZZ$299, 9, MATCH($B$2, resultados!$A$1:$ZZ$1, 0))</f>
        <v/>
      </c>
      <c r="C15">
        <f>INDEX(resultados!$A$2:$ZZ$299, 9, MATCH($B$3, resultados!$A$1:$ZZ$1, 0))</f>
        <v/>
      </c>
    </row>
    <row r="16">
      <c r="A16">
        <f>INDEX(resultados!$A$2:$ZZ$299, 10, MATCH($B$1, resultados!$A$1:$ZZ$1, 0))</f>
        <v/>
      </c>
      <c r="B16">
        <f>INDEX(resultados!$A$2:$ZZ$299, 10, MATCH($B$2, resultados!$A$1:$ZZ$1, 0))</f>
        <v/>
      </c>
      <c r="C16">
        <f>INDEX(resultados!$A$2:$ZZ$299, 10, MATCH($B$3, resultados!$A$1:$ZZ$1, 0))</f>
        <v/>
      </c>
    </row>
    <row r="17">
      <c r="A17">
        <f>INDEX(resultados!$A$2:$ZZ$299, 11, MATCH($B$1, resultados!$A$1:$ZZ$1, 0))</f>
        <v/>
      </c>
      <c r="B17">
        <f>INDEX(resultados!$A$2:$ZZ$299, 11, MATCH($B$2, resultados!$A$1:$ZZ$1, 0))</f>
        <v/>
      </c>
      <c r="C17">
        <f>INDEX(resultados!$A$2:$ZZ$299, 11, MATCH($B$3, resultados!$A$1:$ZZ$1, 0))</f>
        <v/>
      </c>
    </row>
    <row r="18">
      <c r="A18">
        <f>INDEX(resultados!$A$2:$ZZ$299, 12, MATCH($B$1, resultados!$A$1:$ZZ$1, 0))</f>
        <v/>
      </c>
      <c r="B18">
        <f>INDEX(resultados!$A$2:$ZZ$299, 12, MATCH($B$2, resultados!$A$1:$ZZ$1, 0))</f>
        <v/>
      </c>
      <c r="C18">
        <f>INDEX(resultados!$A$2:$ZZ$299, 12, MATCH($B$3, resultados!$A$1:$ZZ$1, 0))</f>
        <v/>
      </c>
    </row>
    <row r="19">
      <c r="A19">
        <f>INDEX(resultados!$A$2:$ZZ$299, 13, MATCH($B$1, resultados!$A$1:$ZZ$1, 0))</f>
        <v/>
      </c>
      <c r="B19">
        <f>INDEX(resultados!$A$2:$ZZ$299, 13, MATCH($B$2, resultados!$A$1:$ZZ$1, 0))</f>
        <v/>
      </c>
      <c r="C19">
        <f>INDEX(resultados!$A$2:$ZZ$299, 13, MATCH($B$3, resultados!$A$1:$ZZ$1, 0))</f>
        <v/>
      </c>
    </row>
    <row r="20">
      <c r="A20">
        <f>INDEX(resultados!$A$2:$ZZ$299, 14, MATCH($B$1, resultados!$A$1:$ZZ$1, 0))</f>
        <v/>
      </c>
      <c r="B20">
        <f>INDEX(resultados!$A$2:$ZZ$299, 14, MATCH($B$2, resultados!$A$1:$ZZ$1, 0))</f>
        <v/>
      </c>
      <c r="C20">
        <f>INDEX(resultados!$A$2:$ZZ$299, 14, MATCH($B$3, resultados!$A$1:$ZZ$1, 0))</f>
        <v/>
      </c>
    </row>
    <row r="21">
      <c r="A21">
        <f>INDEX(resultados!$A$2:$ZZ$299, 15, MATCH($B$1, resultados!$A$1:$ZZ$1, 0))</f>
        <v/>
      </c>
      <c r="B21">
        <f>INDEX(resultados!$A$2:$ZZ$299, 15, MATCH($B$2, resultados!$A$1:$ZZ$1, 0))</f>
        <v/>
      </c>
      <c r="C21">
        <f>INDEX(resultados!$A$2:$ZZ$299, 15, MATCH($B$3, resultados!$A$1:$ZZ$1, 0))</f>
        <v/>
      </c>
    </row>
    <row r="22">
      <c r="A22">
        <f>INDEX(resultados!$A$2:$ZZ$299, 16, MATCH($B$1, resultados!$A$1:$ZZ$1, 0))</f>
        <v/>
      </c>
      <c r="B22">
        <f>INDEX(resultados!$A$2:$ZZ$299, 16, MATCH($B$2, resultados!$A$1:$ZZ$1, 0))</f>
        <v/>
      </c>
      <c r="C22">
        <f>INDEX(resultados!$A$2:$ZZ$299, 16, MATCH($B$3, resultados!$A$1:$ZZ$1, 0))</f>
        <v/>
      </c>
    </row>
    <row r="23">
      <c r="A23">
        <f>INDEX(resultados!$A$2:$ZZ$299, 17, MATCH($B$1, resultados!$A$1:$ZZ$1, 0))</f>
        <v/>
      </c>
      <c r="B23">
        <f>INDEX(resultados!$A$2:$ZZ$299, 17, MATCH($B$2, resultados!$A$1:$ZZ$1, 0))</f>
        <v/>
      </c>
      <c r="C23">
        <f>INDEX(resultados!$A$2:$ZZ$299, 17, MATCH($B$3, resultados!$A$1:$ZZ$1, 0))</f>
        <v/>
      </c>
    </row>
    <row r="24">
      <c r="A24">
        <f>INDEX(resultados!$A$2:$ZZ$299, 18, MATCH($B$1, resultados!$A$1:$ZZ$1, 0))</f>
        <v/>
      </c>
      <c r="B24">
        <f>INDEX(resultados!$A$2:$ZZ$299, 18, MATCH($B$2, resultados!$A$1:$ZZ$1, 0))</f>
        <v/>
      </c>
      <c r="C24">
        <f>INDEX(resultados!$A$2:$ZZ$299, 18, MATCH($B$3, resultados!$A$1:$ZZ$1, 0))</f>
        <v/>
      </c>
    </row>
    <row r="25">
      <c r="A25">
        <f>INDEX(resultados!$A$2:$ZZ$299, 19, MATCH($B$1, resultados!$A$1:$ZZ$1, 0))</f>
        <v/>
      </c>
      <c r="B25">
        <f>INDEX(resultados!$A$2:$ZZ$299, 19, MATCH($B$2, resultados!$A$1:$ZZ$1, 0))</f>
        <v/>
      </c>
      <c r="C25">
        <f>INDEX(resultados!$A$2:$ZZ$299, 19, MATCH($B$3, resultados!$A$1:$ZZ$1, 0))</f>
        <v/>
      </c>
    </row>
    <row r="26">
      <c r="A26">
        <f>INDEX(resultados!$A$2:$ZZ$299, 20, MATCH($B$1, resultados!$A$1:$ZZ$1, 0))</f>
        <v/>
      </c>
      <c r="B26">
        <f>INDEX(resultados!$A$2:$ZZ$299, 20, MATCH($B$2, resultados!$A$1:$ZZ$1, 0))</f>
        <v/>
      </c>
      <c r="C26">
        <f>INDEX(resultados!$A$2:$ZZ$299, 20, MATCH($B$3, resultados!$A$1:$ZZ$1, 0))</f>
        <v/>
      </c>
    </row>
    <row r="27">
      <c r="A27">
        <f>INDEX(resultados!$A$2:$ZZ$299, 21, MATCH($B$1, resultados!$A$1:$ZZ$1, 0))</f>
        <v/>
      </c>
      <c r="B27">
        <f>INDEX(resultados!$A$2:$ZZ$299, 21, MATCH($B$2, resultados!$A$1:$ZZ$1, 0))</f>
        <v/>
      </c>
      <c r="C27">
        <f>INDEX(resultados!$A$2:$ZZ$299, 21, MATCH($B$3, resultados!$A$1:$ZZ$1, 0))</f>
        <v/>
      </c>
    </row>
    <row r="28">
      <c r="A28">
        <f>INDEX(resultados!$A$2:$ZZ$299, 22, MATCH($B$1, resultados!$A$1:$ZZ$1, 0))</f>
        <v/>
      </c>
      <c r="B28">
        <f>INDEX(resultados!$A$2:$ZZ$299, 22, MATCH($B$2, resultados!$A$1:$ZZ$1, 0))</f>
        <v/>
      </c>
      <c r="C28">
        <f>INDEX(resultados!$A$2:$ZZ$299, 22, MATCH($B$3, resultados!$A$1:$ZZ$1, 0))</f>
        <v/>
      </c>
    </row>
    <row r="29">
      <c r="A29">
        <f>INDEX(resultados!$A$2:$ZZ$299, 23, MATCH($B$1, resultados!$A$1:$ZZ$1, 0))</f>
        <v/>
      </c>
      <c r="B29">
        <f>INDEX(resultados!$A$2:$ZZ$299, 23, MATCH($B$2, resultados!$A$1:$ZZ$1, 0))</f>
        <v/>
      </c>
      <c r="C29">
        <f>INDEX(resultados!$A$2:$ZZ$299, 23, MATCH($B$3, resultados!$A$1:$ZZ$1, 0))</f>
        <v/>
      </c>
    </row>
    <row r="30">
      <c r="A30">
        <f>INDEX(resultados!$A$2:$ZZ$299, 24, MATCH($B$1, resultados!$A$1:$ZZ$1, 0))</f>
        <v/>
      </c>
      <c r="B30">
        <f>INDEX(resultados!$A$2:$ZZ$299, 24, MATCH($B$2, resultados!$A$1:$ZZ$1, 0))</f>
        <v/>
      </c>
      <c r="C30">
        <f>INDEX(resultados!$A$2:$ZZ$299, 24, MATCH($B$3, resultados!$A$1:$ZZ$1, 0))</f>
        <v/>
      </c>
    </row>
    <row r="31">
      <c r="A31">
        <f>INDEX(resultados!$A$2:$ZZ$299, 25, MATCH($B$1, resultados!$A$1:$ZZ$1, 0))</f>
        <v/>
      </c>
      <c r="B31">
        <f>INDEX(resultados!$A$2:$ZZ$299, 25, MATCH($B$2, resultados!$A$1:$ZZ$1, 0))</f>
        <v/>
      </c>
      <c r="C31">
        <f>INDEX(resultados!$A$2:$ZZ$299, 25, MATCH($B$3, resultados!$A$1:$ZZ$1, 0))</f>
        <v/>
      </c>
    </row>
    <row r="32">
      <c r="A32">
        <f>INDEX(resultados!$A$2:$ZZ$299, 26, MATCH($B$1, resultados!$A$1:$ZZ$1, 0))</f>
        <v/>
      </c>
      <c r="B32">
        <f>INDEX(resultados!$A$2:$ZZ$299, 26, MATCH($B$2, resultados!$A$1:$ZZ$1, 0))</f>
        <v/>
      </c>
      <c r="C32">
        <f>INDEX(resultados!$A$2:$ZZ$299, 26, MATCH($B$3, resultados!$A$1:$ZZ$1, 0))</f>
        <v/>
      </c>
    </row>
    <row r="33">
      <c r="A33">
        <f>INDEX(resultados!$A$2:$ZZ$299, 27, MATCH($B$1, resultados!$A$1:$ZZ$1, 0))</f>
        <v/>
      </c>
      <c r="B33">
        <f>INDEX(resultados!$A$2:$ZZ$299, 27, MATCH($B$2, resultados!$A$1:$ZZ$1, 0))</f>
        <v/>
      </c>
      <c r="C33">
        <f>INDEX(resultados!$A$2:$ZZ$299, 27, MATCH($B$3, resultados!$A$1:$ZZ$1, 0))</f>
        <v/>
      </c>
    </row>
    <row r="34">
      <c r="A34">
        <f>INDEX(resultados!$A$2:$ZZ$299, 28, MATCH($B$1, resultados!$A$1:$ZZ$1, 0))</f>
        <v/>
      </c>
      <c r="B34">
        <f>INDEX(resultados!$A$2:$ZZ$299, 28, MATCH($B$2, resultados!$A$1:$ZZ$1, 0))</f>
        <v/>
      </c>
      <c r="C34">
        <f>INDEX(resultados!$A$2:$ZZ$299, 28, MATCH($B$3, resultados!$A$1:$ZZ$1, 0))</f>
        <v/>
      </c>
    </row>
    <row r="35">
      <c r="A35">
        <f>INDEX(resultados!$A$2:$ZZ$299, 29, MATCH($B$1, resultados!$A$1:$ZZ$1, 0))</f>
        <v/>
      </c>
      <c r="B35">
        <f>INDEX(resultados!$A$2:$ZZ$299, 29, MATCH($B$2, resultados!$A$1:$ZZ$1, 0))</f>
        <v/>
      </c>
      <c r="C35">
        <f>INDEX(resultados!$A$2:$ZZ$299, 29, MATCH($B$3, resultados!$A$1:$ZZ$1, 0))</f>
        <v/>
      </c>
    </row>
    <row r="36">
      <c r="A36">
        <f>INDEX(resultados!$A$2:$ZZ$299, 30, MATCH($B$1, resultados!$A$1:$ZZ$1, 0))</f>
        <v/>
      </c>
      <c r="B36">
        <f>INDEX(resultados!$A$2:$ZZ$299, 30, MATCH($B$2, resultados!$A$1:$ZZ$1, 0))</f>
        <v/>
      </c>
      <c r="C36">
        <f>INDEX(resultados!$A$2:$ZZ$299, 30, MATCH($B$3, resultados!$A$1:$ZZ$1, 0))</f>
        <v/>
      </c>
    </row>
    <row r="37">
      <c r="A37">
        <f>INDEX(resultados!$A$2:$ZZ$299, 31, MATCH($B$1, resultados!$A$1:$ZZ$1, 0))</f>
        <v/>
      </c>
      <c r="B37">
        <f>INDEX(resultados!$A$2:$ZZ$299, 31, MATCH($B$2, resultados!$A$1:$ZZ$1, 0))</f>
        <v/>
      </c>
      <c r="C37">
        <f>INDEX(resultados!$A$2:$ZZ$299, 31, MATCH($B$3, resultados!$A$1:$ZZ$1, 0))</f>
        <v/>
      </c>
    </row>
    <row r="38">
      <c r="A38">
        <f>INDEX(resultados!$A$2:$ZZ$299, 32, MATCH($B$1, resultados!$A$1:$ZZ$1, 0))</f>
        <v/>
      </c>
      <c r="B38">
        <f>INDEX(resultados!$A$2:$ZZ$299, 32, MATCH($B$2, resultados!$A$1:$ZZ$1, 0))</f>
        <v/>
      </c>
      <c r="C38">
        <f>INDEX(resultados!$A$2:$ZZ$299, 32, MATCH($B$3, resultados!$A$1:$ZZ$1, 0))</f>
        <v/>
      </c>
    </row>
    <row r="39">
      <c r="A39">
        <f>INDEX(resultados!$A$2:$ZZ$299, 33, MATCH($B$1, resultados!$A$1:$ZZ$1, 0))</f>
        <v/>
      </c>
      <c r="B39">
        <f>INDEX(resultados!$A$2:$ZZ$299, 33, MATCH($B$2, resultados!$A$1:$ZZ$1, 0))</f>
        <v/>
      </c>
      <c r="C39">
        <f>INDEX(resultados!$A$2:$ZZ$299, 33, MATCH($B$3, resultados!$A$1:$ZZ$1, 0))</f>
        <v/>
      </c>
    </row>
    <row r="40">
      <c r="A40">
        <f>INDEX(resultados!$A$2:$ZZ$299, 34, MATCH($B$1, resultados!$A$1:$ZZ$1, 0))</f>
        <v/>
      </c>
      <c r="B40">
        <f>INDEX(resultados!$A$2:$ZZ$299, 34, MATCH($B$2, resultados!$A$1:$ZZ$1, 0))</f>
        <v/>
      </c>
      <c r="C40">
        <f>INDEX(resultados!$A$2:$ZZ$299, 34, MATCH($B$3, resultados!$A$1:$ZZ$1, 0))</f>
        <v/>
      </c>
    </row>
    <row r="41">
      <c r="A41">
        <f>INDEX(resultados!$A$2:$ZZ$299, 35, MATCH($B$1, resultados!$A$1:$ZZ$1, 0))</f>
        <v/>
      </c>
      <c r="B41">
        <f>INDEX(resultados!$A$2:$ZZ$299, 35, MATCH($B$2, resultados!$A$1:$ZZ$1, 0))</f>
        <v/>
      </c>
      <c r="C41">
        <f>INDEX(resultados!$A$2:$ZZ$299, 35, MATCH($B$3, resultados!$A$1:$ZZ$1, 0))</f>
        <v/>
      </c>
    </row>
    <row r="42">
      <c r="A42">
        <f>INDEX(resultados!$A$2:$ZZ$299, 36, MATCH($B$1, resultados!$A$1:$ZZ$1, 0))</f>
        <v/>
      </c>
      <c r="B42">
        <f>INDEX(resultados!$A$2:$ZZ$299, 36, MATCH($B$2, resultados!$A$1:$ZZ$1, 0))</f>
        <v/>
      </c>
      <c r="C42">
        <f>INDEX(resultados!$A$2:$ZZ$299, 36, MATCH($B$3, resultados!$A$1:$ZZ$1, 0))</f>
        <v/>
      </c>
    </row>
    <row r="43">
      <c r="A43">
        <f>INDEX(resultados!$A$2:$ZZ$299, 37, MATCH($B$1, resultados!$A$1:$ZZ$1, 0))</f>
        <v/>
      </c>
      <c r="B43">
        <f>INDEX(resultados!$A$2:$ZZ$299, 37, MATCH($B$2, resultados!$A$1:$ZZ$1, 0))</f>
        <v/>
      </c>
      <c r="C43">
        <f>INDEX(resultados!$A$2:$ZZ$299, 37, MATCH($B$3, resultados!$A$1:$ZZ$1, 0))</f>
        <v/>
      </c>
    </row>
    <row r="44">
      <c r="A44">
        <f>INDEX(resultados!$A$2:$ZZ$299, 38, MATCH($B$1, resultados!$A$1:$ZZ$1, 0))</f>
        <v/>
      </c>
      <c r="B44">
        <f>INDEX(resultados!$A$2:$ZZ$299, 38, MATCH($B$2, resultados!$A$1:$ZZ$1, 0))</f>
        <v/>
      </c>
      <c r="C44">
        <f>INDEX(resultados!$A$2:$ZZ$299, 38, MATCH($B$3, resultados!$A$1:$ZZ$1, 0))</f>
        <v/>
      </c>
    </row>
    <row r="45">
      <c r="A45">
        <f>INDEX(resultados!$A$2:$ZZ$299, 39, MATCH($B$1, resultados!$A$1:$ZZ$1, 0))</f>
        <v/>
      </c>
      <c r="B45">
        <f>INDEX(resultados!$A$2:$ZZ$299, 39, MATCH($B$2, resultados!$A$1:$ZZ$1, 0))</f>
        <v/>
      </c>
      <c r="C45">
        <f>INDEX(resultados!$A$2:$ZZ$299, 39, MATCH($B$3, resultados!$A$1:$ZZ$1, 0))</f>
        <v/>
      </c>
    </row>
    <row r="46">
      <c r="A46">
        <f>INDEX(resultados!$A$2:$ZZ$299, 40, MATCH($B$1, resultados!$A$1:$ZZ$1, 0))</f>
        <v/>
      </c>
      <c r="B46">
        <f>INDEX(resultados!$A$2:$ZZ$299, 40, MATCH($B$2, resultados!$A$1:$ZZ$1, 0))</f>
        <v/>
      </c>
      <c r="C46">
        <f>INDEX(resultados!$A$2:$ZZ$299, 40, MATCH($B$3, resultados!$A$1:$ZZ$1, 0))</f>
        <v/>
      </c>
    </row>
    <row r="47">
      <c r="A47">
        <f>INDEX(resultados!$A$2:$ZZ$299, 41, MATCH($B$1, resultados!$A$1:$ZZ$1, 0))</f>
        <v/>
      </c>
      <c r="B47">
        <f>INDEX(resultados!$A$2:$ZZ$299, 41, MATCH($B$2, resultados!$A$1:$ZZ$1, 0))</f>
        <v/>
      </c>
      <c r="C47">
        <f>INDEX(resultados!$A$2:$ZZ$299, 41, MATCH($B$3, resultados!$A$1:$ZZ$1, 0))</f>
        <v/>
      </c>
    </row>
    <row r="48">
      <c r="A48">
        <f>INDEX(resultados!$A$2:$ZZ$299, 42, MATCH($B$1, resultados!$A$1:$ZZ$1, 0))</f>
        <v/>
      </c>
      <c r="B48">
        <f>INDEX(resultados!$A$2:$ZZ$299, 42, MATCH($B$2, resultados!$A$1:$ZZ$1, 0))</f>
        <v/>
      </c>
      <c r="C48">
        <f>INDEX(resultados!$A$2:$ZZ$299, 42, MATCH($B$3, resultados!$A$1:$ZZ$1, 0))</f>
        <v/>
      </c>
    </row>
    <row r="49">
      <c r="A49">
        <f>INDEX(resultados!$A$2:$ZZ$299, 43, MATCH($B$1, resultados!$A$1:$ZZ$1, 0))</f>
        <v/>
      </c>
      <c r="B49">
        <f>INDEX(resultados!$A$2:$ZZ$299, 43, MATCH($B$2, resultados!$A$1:$ZZ$1, 0))</f>
        <v/>
      </c>
      <c r="C49">
        <f>INDEX(resultados!$A$2:$ZZ$299, 43, MATCH($B$3, resultados!$A$1:$ZZ$1, 0))</f>
        <v/>
      </c>
    </row>
    <row r="50">
      <c r="A50">
        <f>INDEX(resultados!$A$2:$ZZ$299, 44, MATCH($B$1, resultados!$A$1:$ZZ$1, 0))</f>
        <v/>
      </c>
      <c r="B50">
        <f>INDEX(resultados!$A$2:$ZZ$299, 44, MATCH($B$2, resultados!$A$1:$ZZ$1, 0))</f>
        <v/>
      </c>
      <c r="C50">
        <f>INDEX(resultados!$A$2:$ZZ$299, 44, MATCH($B$3, resultados!$A$1:$ZZ$1, 0))</f>
        <v/>
      </c>
    </row>
    <row r="51">
      <c r="A51">
        <f>INDEX(resultados!$A$2:$ZZ$299, 45, MATCH($B$1, resultados!$A$1:$ZZ$1, 0))</f>
        <v/>
      </c>
      <c r="B51">
        <f>INDEX(resultados!$A$2:$ZZ$299, 45, MATCH($B$2, resultados!$A$1:$ZZ$1, 0))</f>
        <v/>
      </c>
      <c r="C51">
        <f>INDEX(resultados!$A$2:$ZZ$299, 45, MATCH($B$3, resultados!$A$1:$ZZ$1, 0))</f>
        <v/>
      </c>
    </row>
    <row r="52">
      <c r="A52">
        <f>INDEX(resultados!$A$2:$ZZ$299, 46, MATCH($B$1, resultados!$A$1:$ZZ$1, 0))</f>
        <v/>
      </c>
      <c r="B52">
        <f>INDEX(resultados!$A$2:$ZZ$299, 46, MATCH($B$2, resultados!$A$1:$ZZ$1, 0))</f>
        <v/>
      </c>
      <c r="C52">
        <f>INDEX(resultados!$A$2:$ZZ$299, 46, MATCH($B$3, resultados!$A$1:$ZZ$1, 0))</f>
        <v/>
      </c>
    </row>
    <row r="53">
      <c r="A53">
        <f>INDEX(resultados!$A$2:$ZZ$299, 47, MATCH($B$1, resultados!$A$1:$ZZ$1, 0))</f>
        <v/>
      </c>
      <c r="B53">
        <f>INDEX(resultados!$A$2:$ZZ$299, 47, MATCH($B$2, resultados!$A$1:$ZZ$1, 0))</f>
        <v/>
      </c>
      <c r="C53">
        <f>INDEX(resultados!$A$2:$ZZ$299, 47, MATCH($B$3, resultados!$A$1:$ZZ$1, 0))</f>
        <v/>
      </c>
    </row>
    <row r="54">
      <c r="A54">
        <f>INDEX(resultados!$A$2:$ZZ$299, 48, MATCH($B$1, resultados!$A$1:$ZZ$1, 0))</f>
        <v/>
      </c>
      <c r="B54">
        <f>INDEX(resultados!$A$2:$ZZ$299, 48, MATCH($B$2, resultados!$A$1:$ZZ$1, 0))</f>
        <v/>
      </c>
      <c r="C54">
        <f>INDEX(resultados!$A$2:$ZZ$299, 48, MATCH($B$3, resultados!$A$1:$ZZ$1, 0))</f>
        <v/>
      </c>
    </row>
    <row r="55">
      <c r="A55">
        <f>INDEX(resultados!$A$2:$ZZ$299, 49, MATCH($B$1, resultados!$A$1:$ZZ$1, 0))</f>
        <v/>
      </c>
      <c r="B55">
        <f>INDEX(resultados!$A$2:$ZZ$299, 49, MATCH($B$2, resultados!$A$1:$ZZ$1, 0))</f>
        <v/>
      </c>
      <c r="C55">
        <f>INDEX(resultados!$A$2:$ZZ$299, 49, MATCH($B$3, resultados!$A$1:$ZZ$1, 0))</f>
        <v/>
      </c>
    </row>
    <row r="56">
      <c r="A56">
        <f>INDEX(resultados!$A$2:$ZZ$299, 50, MATCH($B$1, resultados!$A$1:$ZZ$1, 0))</f>
        <v/>
      </c>
      <c r="B56">
        <f>INDEX(resultados!$A$2:$ZZ$299, 50, MATCH($B$2, resultados!$A$1:$ZZ$1, 0))</f>
        <v/>
      </c>
      <c r="C56">
        <f>INDEX(resultados!$A$2:$ZZ$299, 50, MATCH($B$3, resultados!$A$1:$ZZ$1, 0))</f>
        <v/>
      </c>
    </row>
    <row r="57">
      <c r="A57">
        <f>INDEX(resultados!$A$2:$ZZ$299, 51, MATCH($B$1, resultados!$A$1:$ZZ$1, 0))</f>
        <v/>
      </c>
      <c r="B57">
        <f>INDEX(resultados!$A$2:$ZZ$299, 51, MATCH($B$2, resultados!$A$1:$ZZ$1, 0))</f>
        <v/>
      </c>
      <c r="C57">
        <f>INDEX(resultados!$A$2:$ZZ$299, 51, MATCH($B$3, resultados!$A$1:$ZZ$1, 0))</f>
        <v/>
      </c>
    </row>
    <row r="58">
      <c r="A58">
        <f>INDEX(resultados!$A$2:$ZZ$299, 52, MATCH($B$1, resultados!$A$1:$ZZ$1, 0))</f>
        <v/>
      </c>
      <c r="B58">
        <f>INDEX(resultados!$A$2:$ZZ$299, 52, MATCH($B$2, resultados!$A$1:$ZZ$1, 0))</f>
        <v/>
      </c>
      <c r="C58">
        <f>INDEX(resultados!$A$2:$ZZ$299, 52, MATCH($B$3, resultados!$A$1:$ZZ$1, 0))</f>
        <v/>
      </c>
    </row>
    <row r="59">
      <c r="A59">
        <f>INDEX(resultados!$A$2:$ZZ$299, 53, MATCH($B$1, resultados!$A$1:$ZZ$1, 0))</f>
        <v/>
      </c>
      <c r="B59">
        <f>INDEX(resultados!$A$2:$ZZ$299, 53, MATCH($B$2, resultados!$A$1:$ZZ$1, 0))</f>
        <v/>
      </c>
      <c r="C59">
        <f>INDEX(resultados!$A$2:$ZZ$299, 53, MATCH($B$3, resultados!$A$1:$ZZ$1, 0))</f>
        <v/>
      </c>
    </row>
    <row r="60">
      <c r="A60">
        <f>INDEX(resultados!$A$2:$ZZ$299, 54, MATCH($B$1, resultados!$A$1:$ZZ$1, 0))</f>
        <v/>
      </c>
      <c r="B60">
        <f>INDEX(resultados!$A$2:$ZZ$299, 54, MATCH($B$2, resultados!$A$1:$ZZ$1, 0))</f>
        <v/>
      </c>
      <c r="C60">
        <f>INDEX(resultados!$A$2:$ZZ$299, 54, MATCH($B$3, resultados!$A$1:$ZZ$1, 0))</f>
        <v/>
      </c>
    </row>
    <row r="61">
      <c r="A61">
        <f>INDEX(resultados!$A$2:$ZZ$299, 55, MATCH($B$1, resultados!$A$1:$ZZ$1, 0))</f>
        <v/>
      </c>
      <c r="B61">
        <f>INDEX(resultados!$A$2:$ZZ$299, 55, MATCH($B$2, resultados!$A$1:$ZZ$1, 0))</f>
        <v/>
      </c>
      <c r="C61">
        <f>INDEX(resultados!$A$2:$ZZ$299, 55, MATCH($B$3, resultados!$A$1:$ZZ$1, 0))</f>
        <v/>
      </c>
    </row>
    <row r="62">
      <c r="A62">
        <f>INDEX(resultados!$A$2:$ZZ$299, 56, MATCH($B$1, resultados!$A$1:$ZZ$1, 0))</f>
        <v/>
      </c>
      <c r="B62">
        <f>INDEX(resultados!$A$2:$ZZ$299, 56, MATCH($B$2, resultados!$A$1:$ZZ$1, 0))</f>
        <v/>
      </c>
      <c r="C62">
        <f>INDEX(resultados!$A$2:$ZZ$299, 56, MATCH($B$3, resultados!$A$1:$ZZ$1, 0))</f>
        <v/>
      </c>
    </row>
    <row r="63">
      <c r="A63">
        <f>INDEX(resultados!$A$2:$ZZ$299, 57, MATCH($B$1, resultados!$A$1:$ZZ$1, 0))</f>
        <v/>
      </c>
      <c r="B63">
        <f>INDEX(resultados!$A$2:$ZZ$299, 57, MATCH($B$2, resultados!$A$1:$ZZ$1, 0))</f>
        <v/>
      </c>
      <c r="C63">
        <f>INDEX(resultados!$A$2:$ZZ$299, 57, MATCH($B$3, resultados!$A$1:$ZZ$1, 0))</f>
        <v/>
      </c>
    </row>
    <row r="64">
      <c r="A64">
        <f>INDEX(resultados!$A$2:$ZZ$299, 58, MATCH($B$1, resultados!$A$1:$ZZ$1, 0))</f>
        <v/>
      </c>
      <c r="B64">
        <f>INDEX(resultados!$A$2:$ZZ$299, 58, MATCH($B$2, resultados!$A$1:$ZZ$1, 0))</f>
        <v/>
      </c>
      <c r="C64">
        <f>INDEX(resultados!$A$2:$ZZ$299, 58, MATCH($B$3, resultados!$A$1:$ZZ$1, 0))</f>
        <v/>
      </c>
    </row>
    <row r="65">
      <c r="A65">
        <f>INDEX(resultados!$A$2:$ZZ$299, 59, MATCH($B$1, resultados!$A$1:$ZZ$1, 0))</f>
        <v/>
      </c>
      <c r="B65">
        <f>INDEX(resultados!$A$2:$ZZ$299, 59, MATCH($B$2, resultados!$A$1:$ZZ$1, 0))</f>
        <v/>
      </c>
      <c r="C65">
        <f>INDEX(resultados!$A$2:$ZZ$299, 59, MATCH($B$3, resultados!$A$1:$ZZ$1, 0))</f>
        <v/>
      </c>
    </row>
    <row r="66">
      <c r="A66">
        <f>INDEX(resultados!$A$2:$ZZ$299, 60, MATCH($B$1, resultados!$A$1:$ZZ$1, 0))</f>
        <v/>
      </c>
      <c r="B66">
        <f>INDEX(resultados!$A$2:$ZZ$299, 60, MATCH($B$2, resultados!$A$1:$ZZ$1, 0))</f>
        <v/>
      </c>
      <c r="C66">
        <f>INDEX(resultados!$A$2:$ZZ$299, 60, MATCH($B$3, resultados!$A$1:$ZZ$1, 0))</f>
        <v/>
      </c>
    </row>
    <row r="67">
      <c r="A67">
        <f>INDEX(resultados!$A$2:$ZZ$299, 61, MATCH($B$1, resultados!$A$1:$ZZ$1, 0))</f>
        <v/>
      </c>
      <c r="B67">
        <f>INDEX(resultados!$A$2:$ZZ$299, 61, MATCH($B$2, resultados!$A$1:$ZZ$1, 0))</f>
        <v/>
      </c>
      <c r="C67">
        <f>INDEX(resultados!$A$2:$ZZ$299, 61, MATCH($B$3, resultados!$A$1:$ZZ$1, 0))</f>
        <v/>
      </c>
    </row>
    <row r="68">
      <c r="A68">
        <f>INDEX(resultados!$A$2:$ZZ$299, 62, MATCH($B$1, resultados!$A$1:$ZZ$1, 0))</f>
        <v/>
      </c>
      <c r="B68">
        <f>INDEX(resultados!$A$2:$ZZ$299, 62, MATCH($B$2, resultados!$A$1:$ZZ$1, 0))</f>
        <v/>
      </c>
      <c r="C68">
        <f>INDEX(resultados!$A$2:$ZZ$299, 62, MATCH($B$3, resultados!$A$1:$ZZ$1, 0))</f>
        <v/>
      </c>
    </row>
    <row r="69">
      <c r="A69">
        <f>INDEX(resultados!$A$2:$ZZ$299, 63, MATCH($B$1, resultados!$A$1:$ZZ$1, 0))</f>
        <v/>
      </c>
      <c r="B69">
        <f>INDEX(resultados!$A$2:$ZZ$299, 63, MATCH($B$2, resultados!$A$1:$ZZ$1, 0))</f>
        <v/>
      </c>
      <c r="C69">
        <f>INDEX(resultados!$A$2:$ZZ$299, 63, MATCH($B$3, resultados!$A$1:$ZZ$1, 0))</f>
        <v/>
      </c>
    </row>
    <row r="70">
      <c r="A70">
        <f>INDEX(resultados!$A$2:$ZZ$299, 64, MATCH($B$1, resultados!$A$1:$ZZ$1, 0))</f>
        <v/>
      </c>
      <c r="B70">
        <f>INDEX(resultados!$A$2:$ZZ$299, 64, MATCH($B$2, resultados!$A$1:$ZZ$1, 0))</f>
        <v/>
      </c>
      <c r="C70">
        <f>INDEX(resultados!$A$2:$ZZ$299, 64, MATCH($B$3, resultados!$A$1:$ZZ$1, 0))</f>
        <v/>
      </c>
    </row>
    <row r="71">
      <c r="A71">
        <f>INDEX(resultados!$A$2:$ZZ$299, 65, MATCH($B$1, resultados!$A$1:$ZZ$1, 0))</f>
        <v/>
      </c>
      <c r="B71">
        <f>INDEX(resultados!$A$2:$ZZ$299, 65, MATCH($B$2, resultados!$A$1:$ZZ$1, 0))</f>
        <v/>
      </c>
      <c r="C71">
        <f>INDEX(resultados!$A$2:$ZZ$299, 65, MATCH($B$3, resultados!$A$1:$ZZ$1, 0))</f>
        <v/>
      </c>
    </row>
    <row r="72">
      <c r="A72">
        <f>INDEX(resultados!$A$2:$ZZ$299, 66, MATCH($B$1, resultados!$A$1:$ZZ$1, 0))</f>
        <v/>
      </c>
      <c r="B72">
        <f>INDEX(resultados!$A$2:$ZZ$299, 66, MATCH($B$2, resultados!$A$1:$ZZ$1, 0))</f>
        <v/>
      </c>
      <c r="C72">
        <f>INDEX(resultados!$A$2:$ZZ$299, 66, MATCH($B$3, resultados!$A$1:$ZZ$1, 0))</f>
        <v/>
      </c>
    </row>
    <row r="73">
      <c r="A73">
        <f>INDEX(resultados!$A$2:$ZZ$299, 67, MATCH($B$1, resultados!$A$1:$ZZ$1, 0))</f>
        <v/>
      </c>
      <c r="B73">
        <f>INDEX(resultados!$A$2:$ZZ$299, 67, MATCH($B$2, resultados!$A$1:$ZZ$1, 0))</f>
        <v/>
      </c>
      <c r="C73">
        <f>INDEX(resultados!$A$2:$ZZ$299, 67, MATCH($B$3, resultados!$A$1:$ZZ$1, 0))</f>
        <v/>
      </c>
    </row>
    <row r="74">
      <c r="A74">
        <f>INDEX(resultados!$A$2:$ZZ$299, 68, MATCH($B$1, resultados!$A$1:$ZZ$1, 0))</f>
        <v/>
      </c>
      <c r="B74">
        <f>INDEX(resultados!$A$2:$ZZ$299, 68, MATCH($B$2, resultados!$A$1:$ZZ$1, 0))</f>
        <v/>
      </c>
      <c r="C74">
        <f>INDEX(resultados!$A$2:$ZZ$299, 68, MATCH($B$3, resultados!$A$1:$ZZ$1, 0))</f>
        <v/>
      </c>
    </row>
    <row r="75">
      <c r="A75">
        <f>INDEX(resultados!$A$2:$ZZ$299, 69, MATCH($B$1, resultados!$A$1:$ZZ$1, 0))</f>
        <v/>
      </c>
      <c r="B75">
        <f>INDEX(resultados!$A$2:$ZZ$299, 69, MATCH($B$2, resultados!$A$1:$ZZ$1, 0))</f>
        <v/>
      </c>
      <c r="C75">
        <f>INDEX(resultados!$A$2:$ZZ$299, 69, MATCH($B$3, resultados!$A$1:$ZZ$1, 0))</f>
        <v/>
      </c>
    </row>
    <row r="76">
      <c r="A76">
        <f>INDEX(resultados!$A$2:$ZZ$299, 70, MATCH($B$1, resultados!$A$1:$ZZ$1, 0))</f>
        <v/>
      </c>
      <c r="B76">
        <f>INDEX(resultados!$A$2:$ZZ$299, 70, MATCH($B$2, resultados!$A$1:$ZZ$1, 0))</f>
        <v/>
      </c>
      <c r="C76">
        <f>INDEX(resultados!$A$2:$ZZ$299, 70, MATCH($B$3, resultados!$A$1:$ZZ$1, 0))</f>
        <v/>
      </c>
    </row>
    <row r="77">
      <c r="A77">
        <f>INDEX(resultados!$A$2:$ZZ$299, 71, MATCH($B$1, resultados!$A$1:$ZZ$1, 0))</f>
        <v/>
      </c>
      <c r="B77">
        <f>INDEX(resultados!$A$2:$ZZ$299, 71, MATCH($B$2, resultados!$A$1:$ZZ$1, 0))</f>
        <v/>
      </c>
      <c r="C77">
        <f>INDEX(resultados!$A$2:$ZZ$299, 71, MATCH($B$3, resultados!$A$1:$ZZ$1, 0))</f>
        <v/>
      </c>
    </row>
    <row r="78">
      <c r="A78">
        <f>INDEX(resultados!$A$2:$ZZ$299, 72, MATCH($B$1, resultados!$A$1:$ZZ$1, 0))</f>
        <v/>
      </c>
      <c r="B78">
        <f>INDEX(resultados!$A$2:$ZZ$299, 72, MATCH($B$2, resultados!$A$1:$ZZ$1, 0))</f>
        <v/>
      </c>
      <c r="C78">
        <f>INDEX(resultados!$A$2:$ZZ$299, 72, MATCH($B$3, resultados!$A$1:$ZZ$1, 0))</f>
        <v/>
      </c>
    </row>
    <row r="79">
      <c r="A79">
        <f>INDEX(resultados!$A$2:$ZZ$299, 73, MATCH($B$1, resultados!$A$1:$ZZ$1, 0))</f>
        <v/>
      </c>
      <c r="B79">
        <f>INDEX(resultados!$A$2:$ZZ$299, 73, MATCH($B$2, resultados!$A$1:$ZZ$1, 0))</f>
        <v/>
      </c>
      <c r="C79">
        <f>INDEX(resultados!$A$2:$ZZ$299, 73, MATCH($B$3, resultados!$A$1:$ZZ$1, 0))</f>
        <v/>
      </c>
    </row>
    <row r="80">
      <c r="A80">
        <f>INDEX(resultados!$A$2:$ZZ$299, 74, MATCH($B$1, resultados!$A$1:$ZZ$1, 0))</f>
        <v/>
      </c>
      <c r="B80">
        <f>INDEX(resultados!$A$2:$ZZ$299, 74, MATCH($B$2, resultados!$A$1:$ZZ$1, 0))</f>
        <v/>
      </c>
      <c r="C80">
        <f>INDEX(resultados!$A$2:$ZZ$299, 74, MATCH($B$3, resultados!$A$1:$ZZ$1, 0))</f>
        <v/>
      </c>
    </row>
    <row r="81">
      <c r="A81">
        <f>INDEX(resultados!$A$2:$ZZ$299, 75, MATCH($B$1, resultados!$A$1:$ZZ$1, 0))</f>
        <v/>
      </c>
      <c r="B81">
        <f>INDEX(resultados!$A$2:$ZZ$299, 75, MATCH($B$2, resultados!$A$1:$ZZ$1, 0))</f>
        <v/>
      </c>
      <c r="C81">
        <f>INDEX(resultados!$A$2:$ZZ$299, 75, MATCH($B$3, resultados!$A$1:$ZZ$1, 0))</f>
        <v/>
      </c>
    </row>
    <row r="82">
      <c r="A82">
        <f>INDEX(resultados!$A$2:$ZZ$299, 76, MATCH($B$1, resultados!$A$1:$ZZ$1, 0))</f>
        <v/>
      </c>
      <c r="B82">
        <f>INDEX(resultados!$A$2:$ZZ$299, 76, MATCH($B$2, resultados!$A$1:$ZZ$1, 0))</f>
        <v/>
      </c>
      <c r="C82">
        <f>INDEX(resultados!$A$2:$ZZ$299, 76, MATCH($B$3, resultados!$A$1:$ZZ$1, 0))</f>
        <v/>
      </c>
    </row>
    <row r="83">
      <c r="A83">
        <f>INDEX(resultados!$A$2:$ZZ$299, 77, MATCH($B$1, resultados!$A$1:$ZZ$1, 0))</f>
        <v/>
      </c>
      <c r="B83">
        <f>INDEX(resultados!$A$2:$ZZ$299, 77, MATCH($B$2, resultados!$A$1:$ZZ$1, 0))</f>
        <v/>
      </c>
      <c r="C83">
        <f>INDEX(resultados!$A$2:$ZZ$299, 77, MATCH($B$3, resultados!$A$1:$ZZ$1, 0))</f>
        <v/>
      </c>
    </row>
    <row r="84">
      <c r="A84">
        <f>INDEX(resultados!$A$2:$ZZ$299, 78, MATCH($B$1, resultados!$A$1:$ZZ$1, 0))</f>
        <v/>
      </c>
      <c r="B84">
        <f>INDEX(resultados!$A$2:$ZZ$299, 78, MATCH($B$2, resultados!$A$1:$ZZ$1, 0))</f>
        <v/>
      </c>
      <c r="C84">
        <f>INDEX(resultados!$A$2:$ZZ$299, 78, MATCH($B$3, resultados!$A$1:$ZZ$1, 0))</f>
        <v/>
      </c>
    </row>
    <row r="85">
      <c r="A85">
        <f>INDEX(resultados!$A$2:$ZZ$299, 79, MATCH($B$1, resultados!$A$1:$ZZ$1, 0))</f>
        <v/>
      </c>
      <c r="B85">
        <f>INDEX(resultados!$A$2:$ZZ$299, 79, MATCH($B$2, resultados!$A$1:$ZZ$1, 0))</f>
        <v/>
      </c>
      <c r="C85">
        <f>INDEX(resultados!$A$2:$ZZ$299, 79, MATCH($B$3, resultados!$A$1:$ZZ$1, 0))</f>
        <v/>
      </c>
    </row>
    <row r="86">
      <c r="A86">
        <f>INDEX(resultados!$A$2:$ZZ$299, 80, MATCH($B$1, resultados!$A$1:$ZZ$1, 0))</f>
        <v/>
      </c>
      <c r="B86">
        <f>INDEX(resultados!$A$2:$ZZ$299, 80, MATCH($B$2, resultados!$A$1:$ZZ$1, 0))</f>
        <v/>
      </c>
      <c r="C86">
        <f>INDEX(resultados!$A$2:$ZZ$299, 80, MATCH($B$3, resultados!$A$1:$ZZ$1, 0))</f>
        <v/>
      </c>
    </row>
    <row r="87">
      <c r="A87">
        <f>INDEX(resultados!$A$2:$ZZ$299, 81, MATCH($B$1, resultados!$A$1:$ZZ$1, 0))</f>
        <v/>
      </c>
      <c r="B87">
        <f>INDEX(resultados!$A$2:$ZZ$299, 81, MATCH($B$2, resultados!$A$1:$ZZ$1, 0))</f>
        <v/>
      </c>
      <c r="C87">
        <f>INDEX(resultados!$A$2:$ZZ$299, 81, MATCH($B$3, resultados!$A$1:$ZZ$1, 0))</f>
        <v/>
      </c>
    </row>
    <row r="88">
      <c r="A88">
        <f>INDEX(resultados!$A$2:$ZZ$299, 82, MATCH($B$1, resultados!$A$1:$ZZ$1, 0))</f>
        <v/>
      </c>
      <c r="B88">
        <f>INDEX(resultados!$A$2:$ZZ$299, 82, MATCH($B$2, resultados!$A$1:$ZZ$1, 0))</f>
        <v/>
      </c>
      <c r="C88">
        <f>INDEX(resultados!$A$2:$ZZ$299, 82, MATCH($B$3, resultados!$A$1:$ZZ$1, 0))</f>
        <v/>
      </c>
    </row>
    <row r="89">
      <c r="A89">
        <f>INDEX(resultados!$A$2:$ZZ$299, 83, MATCH($B$1, resultados!$A$1:$ZZ$1, 0))</f>
        <v/>
      </c>
      <c r="B89">
        <f>INDEX(resultados!$A$2:$ZZ$299, 83, MATCH($B$2, resultados!$A$1:$ZZ$1, 0))</f>
        <v/>
      </c>
      <c r="C89">
        <f>INDEX(resultados!$A$2:$ZZ$299, 83, MATCH($B$3, resultados!$A$1:$ZZ$1, 0))</f>
        <v/>
      </c>
    </row>
    <row r="90">
      <c r="A90">
        <f>INDEX(resultados!$A$2:$ZZ$299, 84, MATCH($B$1, resultados!$A$1:$ZZ$1, 0))</f>
        <v/>
      </c>
      <c r="B90">
        <f>INDEX(resultados!$A$2:$ZZ$299, 84, MATCH($B$2, resultados!$A$1:$ZZ$1, 0))</f>
        <v/>
      </c>
      <c r="C90">
        <f>INDEX(resultados!$A$2:$ZZ$299, 84, MATCH($B$3, resultados!$A$1:$ZZ$1, 0))</f>
        <v/>
      </c>
    </row>
    <row r="91">
      <c r="A91">
        <f>INDEX(resultados!$A$2:$ZZ$299, 85, MATCH($B$1, resultados!$A$1:$ZZ$1, 0))</f>
        <v/>
      </c>
      <c r="B91">
        <f>INDEX(resultados!$A$2:$ZZ$299, 85, MATCH($B$2, resultados!$A$1:$ZZ$1, 0))</f>
        <v/>
      </c>
      <c r="C91">
        <f>INDEX(resultados!$A$2:$ZZ$299, 85, MATCH($B$3, resultados!$A$1:$ZZ$1, 0))</f>
        <v/>
      </c>
    </row>
    <row r="92">
      <c r="A92">
        <f>INDEX(resultados!$A$2:$ZZ$299, 86, MATCH($B$1, resultados!$A$1:$ZZ$1, 0))</f>
        <v/>
      </c>
      <c r="B92">
        <f>INDEX(resultados!$A$2:$ZZ$299, 86, MATCH($B$2, resultados!$A$1:$ZZ$1, 0))</f>
        <v/>
      </c>
      <c r="C92">
        <f>INDEX(resultados!$A$2:$ZZ$299, 86, MATCH($B$3, resultados!$A$1:$ZZ$1, 0))</f>
        <v/>
      </c>
    </row>
    <row r="93">
      <c r="A93">
        <f>INDEX(resultados!$A$2:$ZZ$299, 87, MATCH($B$1, resultados!$A$1:$ZZ$1, 0))</f>
        <v/>
      </c>
      <c r="B93">
        <f>INDEX(resultados!$A$2:$ZZ$299, 87, MATCH($B$2, resultados!$A$1:$ZZ$1, 0))</f>
        <v/>
      </c>
      <c r="C93">
        <f>INDEX(resultados!$A$2:$ZZ$299, 87, MATCH($B$3, resultados!$A$1:$ZZ$1, 0))</f>
        <v/>
      </c>
    </row>
    <row r="94">
      <c r="A94">
        <f>INDEX(resultados!$A$2:$ZZ$299, 88, MATCH($B$1, resultados!$A$1:$ZZ$1, 0))</f>
        <v/>
      </c>
      <c r="B94">
        <f>INDEX(resultados!$A$2:$ZZ$299, 88, MATCH($B$2, resultados!$A$1:$ZZ$1, 0))</f>
        <v/>
      </c>
      <c r="C94">
        <f>INDEX(resultados!$A$2:$ZZ$299, 88, MATCH($B$3, resultados!$A$1:$ZZ$1, 0))</f>
        <v/>
      </c>
    </row>
    <row r="95">
      <c r="A95">
        <f>INDEX(resultados!$A$2:$ZZ$299, 89, MATCH($B$1, resultados!$A$1:$ZZ$1, 0))</f>
        <v/>
      </c>
      <c r="B95">
        <f>INDEX(resultados!$A$2:$ZZ$299, 89, MATCH($B$2, resultados!$A$1:$ZZ$1, 0))</f>
        <v/>
      </c>
      <c r="C95">
        <f>INDEX(resultados!$A$2:$ZZ$299, 89, MATCH($B$3, resultados!$A$1:$ZZ$1, 0))</f>
        <v/>
      </c>
    </row>
    <row r="96">
      <c r="A96">
        <f>INDEX(resultados!$A$2:$ZZ$299, 90, MATCH($B$1, resultados!$A$1:$ZZ$1, 0))</f>
        <v/>
      </c>
      <c r="B96">
        <f>INDEX(resultados!$A$2:$ZZ$299, 90, MATCH($B$2, resultados!$A$1:$ZZ$1, 0))</f>
        <v/>
      </c>
      <c r="C96">
        <f>INDEX(resultados!$A$2:$ZZ$299, 90, MATCH($B$3, resultados!$A$1:$ZZ$1, 0))</f>
        <v/>
      </c>
    </row>
    <row r="97">
      <c r="A97">
        <f>INDEX(resultados!$A$2:$ZZ$299, 91, MATCH($B$1, resultados!$A$1:$ZZ$1, 0))</f>
        <v/>
      </c>
      <c r="B97">
        <f>INDEX(resultados!$A$2:$ZZ$299, 91, MATCH($B$2, resultados!$A$1:$ZZ$1, 0))</f>
        <v/>
      </c>
      <c r="C97">
        <f>INDEX(resultados!$A$2:$ZZ$299, 91, MATCH($B$3, resultados!$A$1:$ZZ$1, 0))</f>
        <v/>
      </c>
    </row>
    <row r="98">
      <c r="A98">
        <f>INDEX(resultados!$A$2:$ZZ$299, 92, MATCH($B$1, resultados!$A$1:$ZZ$1, 0))</f>
        <v/>
      </c>
      <c r="B98">
        <f>INDEX(resultados!$A$2:$ZZ$299, 92, MATCH($B$2, resultados!$A$1:$ZZ$1, 0))</f>
        <v/>
      </c>
      <c r="C98">
        <f>INDEX(resultados!$A$2:$ZZ$299, 92, MATCH($B$3, resultados!$A$1:$ZZ$1, 0))</f>
        <v/>
      </c>
    </row>
    <row r="99">
      <c r="A99">
        <f>INDEX(resultados!$A$2:$ZZ$299, 93, MATCH($B$1, resultados!$A$1:$ZZ$1, 0))</f>
        <v/>
      </c>
      <c r="B99">
        <f>INDEX(resultados!$A$2:$ZZ$299, 93, MATCH($B$2, resultados!$A$1:$ZZ$1, 0))</f>
        <v/>
      </c>
      <c r="C99">
        <f>INDEX(resultados!$A$2:$ZZ$299, 93, MATCH($B$3, resultados!$A$1:$ZZ$1, 0))</f>
        <v/>
      </c>
    </row>
    <row r="100">
      <c r="A100">
        <f>INDEX(resultados!$A$2:$ZZ$299, 94, MATCH($B$1, resultados!$A$1:$ZZ$1, 0))</f>
        <v/>
      </c>
      <c r="B100">
        <f>INDEX(resultados!$A$2:$ZZ$299, 94, MATCH($B$2, resultados!$A$1:$ZZ$1, 0))</f>
        <v/>
      </c>
      <c r="C100">
        <f>INDEX(resultados!$A$2:$ZZ$299, 94, MATCH($B$3, resultados!$A$1:$ZZ$1, 0))</f>
        <v/>
      </c>
    </row>
    <row r="101">
      <c r="A101">
        <f>INDEX(resultados!$A$2:$ZZ$299, 95, MATCH($B$1, resultados!$A$1:$ZZ$1, 0))</f>
        <v/>
      </c>
      <c r="B101">
        <f>INDEX(resultados!$A$2:$ZZ$299, 95, MATCH($B$2, resultados!$A$1:$ZZ$1, 0))</f>
        <v/>
      </c>
      <c r="C101">
        <f>INDEX(resultados!$A$2:$ZZ$299, 95, MATCH($B$3, resultados!$A$1:$ZZ$1, 0))</f>
        <v/>
      </c>
    </row>
    <row r="102">
      <c r="A102">
        <f>INDEX(resultados!$A$2:$ZZ$299, 96, MATCH($B$1, resultados!$A$1:$ZZ$1, 0))</f>
        <v/>
      </c>
      <c r="B102">
        <f>INDEX(resultados!$A$2:$ZZ$299, 96, MATCH($B$2, resultados!$A$1:$ZZ$1, 0))</f>
        <v/>
      </c>
      <c r="C102">
        <f>INDEX(resultados!$A$2:$ZZ$299, 96, MATCH($B$3, resultados!$A$1:$ZZ$1, 0))</f>
        <v/>
      </c>
    </row>
    <row r="103">
      <c r="A103">
        <f>INDEX(resultados!$A$2:$ZZ$299, 97, MATCH($B$1, resultados!$A$1:$ZZ$1, 0))</f>
        <v/>
      </c>
      <c r="B103">
        <f>INDEX(resultados!$A$2:$ZZ$299, 97, MATCH($B$2, resultados!$A$1:$ZZ$1, 0))</f>
        <v/>
      </c>
      <c r="C103">
        <f>INDEX(resultados!$A$2:$ZZ$299, 97, MATCH($B$3, resultados!$A$1:$ZZ$1, 0))</f>
        <v/>
      </c>
    </row>
    <row r="104">
      <c r="A104">
        <f>INDEX(resultados!$A$2:$ZZ$299, 98, MATCH($B$1, resultados!$A$1:$ZZ$1, 0))</f>
        <v/>
      </c>
      <c r="B104">
        <f>INDEX(resultados!$A$2:$ZZ$299, 98, MATCH($B$2, resultados!$A$1:$ZZ$1, 0))</f>
        <v/>
      </c>
      <c r="C104">
        <f>INDEX(resultados!$A$2:$ZZ$299, 98, MATCH($B$3, resultados!$A$1:$ZZ$1, 0))</f>
        <v/>
      </c>
    </row>
    <row r="105">
      <c r="A105">
        <f>INDEX(resultados!$A$2:$ZZ$299, 99, MATCH($B$1, resultados!$A$1:$ZZ$1, 0))</f>
        <v/>
      </c>
      <c r="B105">
        <f>INDEX(resultados!$A$2:$ZZ$299, 99, MATCH($B$2, resultados!$A$1:$ZZ$1, 0))</f>
        <v/>
      </c>
      <c r="C105">
        <f>INDEX(resultados!$A$2:$ZZ$299, 99, MATCH($B$3, resultados!$A$1:$ZZ$1, 0))</f>
        <v/>
      </c>
    </row>
    <row r="106">
      <c r="A106">
        <f>INDEX(resultados!$A$2:$ZZ$299, 100, MATCH($B$1, resultados!$A$1:$ZZ$1, 0))</f>
        <v/>
      </c>
      <c r="B106">
        <f>INDEX(resultados!$A$2:$ZZ$299, 100, MATCH($B$2, resultados!$A$1:$ZZ$1, 0))</f>
        <v/>
      </c>
      <c r="C106">
        <f>INDEX(resultados!$A$2:$ZZ$299, 100, MATCH($B$3, resultados!$A$1:$ZZ$1, 0))</f>
        <v/>
      </c>
    </row>
    <row r="107">
      <c r="A107">
        <f>INDEX(resultados!$A$2:$ZZ$299, 101, MATCH($B$1, resultados!$A$1:$ZZ$1, 0))</f>
        <v/>
      </c>
      <c r="B107">
        <f>INDEX(resultados!$A$2:$ZZ$299, 101, MATCH($B$2, resultados!$A$1:$ZZ$1, 0))</f>
        <v/>
      </c>
      <c r="C107">
        <f>INDEX(resultados!$A$2:$ZZ$299, 101, MATCH($B$3, resultados!$A$1:$ZZ$1, 0))</f>
        <v/>
      </c>
    </row>
    <row r="108">
      <c r="A108">
        <f>INDEX(resultados!$A$2:$ZZ$299, 102, MATCH($B$1, resultados!$A$1:$ZZ$1, 0))</f>
        <v/>
      </c>
      <c r="B108">
        <f>INDEX(resultados!$A$2:$ZZ$299, 102, MATCH($B$2, resultados!$A$1:$ZZ$1, 0))</f>
        <v/>
      </c>
      <c r="C108">
        <f>INDEX(resultados!$A$2:$ZZ$299, 102, MATCH($B$3, resultados!$A$1:$ZZ$1, 0))</f>
        <v/>
      </c>
    </row>
    <row r="109">
      <c r="A109">
        <f>INDEX(resultados!$A$2:$ZZ$299, 103, MATCH($B$1, resultados!$A$1:$ZZ$1, 0))</f>
        <v/>
      </c>
      <c r="B109">
        <f>INDEX(resultados!$A$2:$ZZ$299, 103, MATCH($B$2, resultados!$A$1:$ZZ$1, 0))</f>
        <v/>
      </c>
      <c r="C109">
        <f>INDEX(resultados!$A$2:$ZZ$299, 103, MATCH($B$3, resultados!$A$1:$ZZ$1, 0))</f>
        <v/>
      </c>
    </row>
    <row r="110">
      <c r="A110">
        <f>INDEX(resultados!$A$2:$ZZ$299, 104, MATCH($B$1, resultados!$A$1:$ZZ$1, 0))</f>
        <v/>
      </c>
      <c r="B110">
        <f>INDEX(resultados!$A$2:$ZZ$299, 104, MATCH($B$2, resultados!$A$1:$ZZ$1, 0))</f>
        <v/>
      </c>
      <c r="C110">
        <f>INDEX(resultados!$A$2:$ZZ$299, 104, MATCH($B$3, resultados!$A$1:$ZZ$1, 0))</f>
        <v/>
      </c>
    </row>
    <row r="111">
      <c r="A111">
        <f>INDEX(resultados!$A$2:$ZZ$299, 105, MATCH($B$1, resultados!$A$1:$ZZ$1, 0))</f>
        <v/>
      </c>
      <c r="B111">
        <f>INDEX(resultados!$A$2:$ZZ$299, 105, MATCH($B$2, resultados!$A$1:$ZZ$1, 0))</f>
        <v/>
      </c>
      <c r="C111">
        <f>INDEX(resultados!$A$2:$ZZ$299, 105, MATCH($B$3, resultados!$A$1:$ZZ$1, 0))</f>
        <v/>
      </c>
    </row>
    <row r="112">
      <c r="A112">
        <f>INDEX(resultados!$A$2:$ZZ$299, 106, MATCH($B$1, resultados!$A$1:$ZZ$1, 0))</f>
        <v/>
      </c>
      <c r="B112">
        <f>INDEX(resultados!$A$2:$ZZ$299, 106, MATCH($B$2, resultados!$A$1:$ZZ$1, 0))</f>
        <v/>
      </c>
      <c r="C112">
        <f>INDEX(resultados!$A$2:$ZZ$299, 106, MATCH($B$3, resultados!$A$1:$ZZ$1, 0))</f>
        <v/>
      </c>
    </row>
    <row r="113">
      <c r="A113">
        <f>INDEX(resultados!$A$2:$ZZ$299, 107, MATCH($B$1, resultados!$A$1:$ZZ$1, 0))</f>
        <v/>
      </c>
      <c r="B113">
        <f>INDEX(resultados!$A$2:$ZZ$299, 107, MATCH($B$2, resultados!$A$1:$ZZ$1, 0))</f>
        <v/>
      </c>
      <c r="C113">
        <f>INDEX(resultados!$A$2:$ZZ$299, 107, MATCH($B$3, resultados!$A$1:$ZZ$1, 0))</f>
        <v/>
      </c>
    </row>
    <row r="114">
      <c r="A114">
        <f>INDEX(resultados!$A$2:$ZZ$299, 108, MATCH($B$1, resultados!$A$1:$ZZ$1, 0))</f>
        <v/>
      </c>
      <c r="B114">
        <f>INDEX(resultados!$A$2:$ZZ$299, 108, MATCH($B$2, resultados!$A$1:$ZZ$1, 0))</f>
        <v/>
      </c>
      <c r="C114">
        <f>INDEX(resultados!$A$2:$ZZ$299, 108, MATCH($B$3, resultados!$A$1:$ZZ$1, 0))</f>
        <v/>
      </c>
    </row>
    <row r="115">
      <c r="A115">
        <f>INDEX(resultados!$A$2:$ZZ$299, 109, MATCH($B$1, resultados!$A$1:$ZZ$1, 0))</f>
        <v/>
      </c>
      <c r="B115">
        <f>INDEX(resultados!$A$2:$ZZ$299, 109, MATCH($B$2, resultados!$A$1:$ZZ$1, 0))</f>
        <v/>
      </c>
      <c r="C115">
        <f>INDEX(resultados!$A$2:$ZZ$299, 109, MATCH($B$3, resultados!$A$1:$ZZ$1, 0))</f>
        <v/>
      </c>
    </row>
    <row r="116">
      <c r="A116">
        <f>INDEX(resultados!$A$2:$ZZ$299, 110, MATCH($B$1, resultados!$A$1:$ZZ$1, 0))</f>
        <v/>
      </c>
      <c r="B116">
        <f>INDEX(resultados!$A$2:$ZZ$299, 110, MATCH($B$2, resultados!$A$1:$ZZ$1, 0))</f>
        <v/>
      </c>
      <c r="C116">
        <f>INDEX(resultados!$A$2:$ZZ$299, 110, MATCH($B$3, resultados!$A$1:$ZZ$1, 0))</f>
        <v/>
      </c>
    </row>
    <row r="117">
      <c r="A117">
        <f>INDEX(resultados!$A$2:$ZZ$299, 111, MATCH($B$1, resultados!$A$1:$ZZ$1, 0))</f>
        <v/>
      </c>
      <c r="B117">
        <f>INDEX(resultados!$A$2:$ZZ$299, 111, MATCH($B$2, resultados!$A$1:$ZZ$1, 0))</f>
        <v/>
      </c>
      <c r="C117">
        <f>INDEX(resultados!$A$2:$ZZ$299, 111, MATCH($B$3, resultados!$A$1:$ZZ$1, 0))</f>
        <v/>
      </c>
    </row>
    <row r="118">
      <c r="A118">
        <f>INDEX(resultados!$A$2:$ZZ$299, 112, MATCH($B$1, resultados!$A$1:$ZZ$1, 0))</f>
        <v/>
      </c>
      <c r="B118">
        <f>INDEX(resultados!$A$2:$ZZ$299, 112, MATCH($B$2, resultados!$A$1:$ZZ$1, 0))</f>
        <v/>
      </c>
      <c r="C118">
        <f>INDEX(resultados!$A$2:$ZZ$299, 112, MATCH($B$3, resultados!$A$1:$ZZ$1, 0))</f>
        <v/>
      </c>
    </row>
    <row r="119">
      <c r="A119">
        <f>INDEX(resultados!$A$2:$ZZ$299, 113, MATCH($B$1, resultados!$A$1:$ZZ$1, 0))</f>
        <v/>
      </c>
      <c r="B119">
        <f>INDEX(resultados!$A$2:$ZZ$299, 113, MATCH($B$2, resultados!$A$1:$ZZ$1, 0))</f>
        <v/>
      </c>
      <c r="C119">
        <f>INDEX(resultados!$A$2:$ZZ$299, 113, MATCH($B$3, resultados!$A$1:$ZZ$1, 0))</f>
        <v/>
      </c>
    </row>
    <row r="120">
      <c r="A120">
        <f>INDEX(resultados!$A$2:$ZZ$299, 114, MATCH($B$1, resultados!$A$1:$ZZ$1, 0))</f>
        <v/>
      </c>
      <c r="B120">
        <f>INDEX(resultados!$A$2:$ZZ$299, 114, MATCH($B$2, resultados!$A$1:$ZZ$1, 0))</f>
        <v/>
      </c>
      <c r="C120">
        <f>INDEX(resultados!$A$2:$ZZ$299, 114, MATCH($B$3, resultados!$A$1:$ZZ$1, 0))</f>
        <v/>
      </c>
    </row>
    <row r="121">
      <c r="A121">
        <f>INDEX(resultados!$A$2:$ZZ$299, 115, MATCH($B$1, resultados!$A$1:$ZZ$1, 0))</f>
        <v/>
      </c>
      <c r="B121">
        <f>INDEX(resultados!$A$2:$ZZ$299, 115, MATCH($B$2, resultados!$A$1:$ZZ$1, 0))</f>
        <v/>
      </c>
      <c r="C121">
        <f>INDEX(resultados!$A$2:$ZZ$299, 115, MATCH($B$3, resultados!$A$1:$ZZ$1, 0))</f>
        <v/>
      </c>
    </row>
    <row r="122">
      <c r="A122">
        <f>INDEX(resultados!$A$2:$ZZ$299, 116, MATCH($B$1, resultados!$A$1:$ZZ$1, 0))</f>
        <v/>
      </c>
      <c r="B122">
        <f>INDEX(resultados!$A$2:$ZZ$299, 116, MATCH($B$2, resultados!$A$1:$ZZ$1, 0))</f>
        <v/>
      </c>
      <c r="C122">
        <f>INDEX(resultados!$A$2:$ZZ$299, 116, MATCH($B$3, resultados!$A$1:$ZZ$1, 0))</f>
        <v/>
      </c>
    </row>
    <row r="123">
      <c r="A123">
        <f>INDEX(resultados!$A$2:$ZZ$299, 117, MATCH($B$1, resultados!$A$1:$ZZ$1, 0))</f>
        <v/>
      </c>
      <c r="B123">
        <f>INDEX(resultados!$A$2:$ZZ$299, 117, MATCH($B$2, resultados!$A$1:$ZZ$1, 0))</f>
        <v/>
      </c>
      <c r="C123">
        <f>INDEX(resultados!$A$2:$ZZ$299, 117, MATCH($B$3, resultados!$A$1:$ZZ$1, 0))</f>
        <v/>
      </c>
    </row>
    <row r="124">
      <c r="A124">
        <f>INDEX(resultados!$A$2:$ZZ$299, 118, MATCH($B$1, resultados!$A$1:$ZZ$1, 0))</f>
        <v/>
      </c>
      <c r="B124">
        <f>INDEX(resultados!$A$2:$ZZ$299, 118, MATCH($B$2, resultados!$A$1:$ZZ$1, 0))</f>
        <v/>
      </c>
      <c r="C124">
        <f>INDEX(resultados!$A$2:$ZZ$299, 118, MATCH($B$3, resultados!$A$1:$ZZ$1, 0))</f>
        <v/>
      </c>
    </row>
    <row r="125">
      <c r="A125">
        <f>INDEX(resultados!$A$2:$ZZ$299, 119, MATCH($B$1, resultados!$A$1:$ZZ$1, 0))</f>
        <v/>
      </c>
      <c r="B125">
        <f>INDEX(resultados!$A$2:$ZZ$299, 119, MATCH($B$2, resultados!$A$1:$ZZ$1, 0))</f>
        <v/>
      </c>
      <c r="C125">
        <f>INDEX(resultados!$A$2:$ZZ$299, 119, MATCH($B$3, resultados!$A$1:$ZZ$1, 0))</f>
        <v/>
      </c>
    </row>
    <row r="126">
      <c r="A126">
        <f>INDEX(resultados!$A$2:$ZZ$299, 120, MATCH($B$1, resultados!$A$1:$ZZ$1, 0))</f>
        <v/>
      </c>
      <c r="B126">
        <f>INDEX(resultados!$A$2:$ZZ$299, 120, MATCH($B$2, resultados!$A$1:$ZZ$1, 0))</f>
        <v/>
      </c>
      <c r="C126">
        <f>INDEX(resultados!$A$2:$ZZ$299, 120, MATCH($B$3, resultados!$A$1:$ZZ$1, 0))</f>
        <v/>
      </c>
    </row>
    <row r="127">
      <c r="A127">
        <f>INDEX(resultados!$A$2:$ZZ$299, 121, MATCH($B$1, resultados!$A$1:$ZZ$1, 0))</f>
        <v/>
      </c>
      <c r="B127">
        <f>INDEX(resultados!$A$2:$ZZ$299, 121, MATCH($B$2, resultados!$A$1:$ZZ$1, 0))</f>
        <v/>
      </c>
      <c r="C127">
        <f>INDEX(resultados!$A$2:$ZZ$299, 121, MATCH($B$3, resultados!$A$1:$ZZ$1, 0))</f>
        <v/>
      </c>
    </row>
    <row r="128">
      <c r="A128">
        <f>INDEX(resultados!$A$2:$ZZ$299, 122, MATCH($B$1, resultados!$A$1:$ZZ$1, 0))</f>
        <v/>
      </c>
      <c r="B128">
        <f>INDEX(resultados!$A$2:$ZZ$299, 122, MATCH($B$2, resultados!$A$1:$ZZ$1, 0))</f>
        <v/>
      </c>
      <c r="C128">
        <f>INDEX(resultados!$A$2:$ZZ$299, 122, MATCH($B$3, resultados!$A$1:$ZZ$1, 0))</f>
        <v/>
      </c>
    </row>
    <row r="129">
      <c r="A129">
        <f>INDEX(resultados!$A$2:$ZZ$299, 123, MATCH($B$1, resultados!$A$1:$ZZ$1, 0))</f>
        <v/>
      </c>
      <c r="B129">
        <f>INDEX(resultados!$A$2:$ZZ$299, 123, MATCH($B$2, resultados!$A$1:$ZZ$1, 0))</f>
        <v/>
      </c>
      <c r="C129">
        <f>INDEX(resultados!$A$2:$ZZ$299, 123, MATCH($B$3, resultados!$A$1:$ZZ$1, 0))</f>
        <v/>
      </c>
    </row>
    <row r="130">
      <c r="A130">
        <f>INDEX(resultados!$A$2:$ZZ$299, 124, MATCH($B$1, resultados!$A$1:$ZZ$1, 0))</f>
        <v/>
      </c>
      <c r="B130">
        <f>INDEX(resultados!$A$2:$ZZ$299, 124, MATCH($B$2, resultados!$A$1:$ZZ$1, 0))</f>
        <v/>
      </c>
      <c r="C130">
        <f>INDEX(resultados!$A$2:$ZZ$299, 124, MATCH($B$3, resultados!$A$1:$ZZ$1, 0))</f>
        <v/>
      </c>
    </row>
    <row r="131">
      <c r="A131">
        <f>INDEX(resultados!$A$2:$ZZ$299, 125, MATCH($B$1, resultados!$A$1:$ZZ$1, 0))</f>
        <v/>
      </c>
      <c r="B131">
        <f>INDEX(resultados!$A$2:$ZZ$299, 125, MATCH($B$2, resultados!$A$1:$ZZ$1, 0))</f>
        <v/>
      </c>
      <c r="C131">
        <f>INDEX(resultados!$A$2:$ZZ$299, 125, MATCH($B$3, resultados!$A$1:$ZZ$1, 0))</f>
        <v/>
      </c>
    </row>
    <row r="132">
      <c r="A132">
        <f>INDEX(resultados!$A$2:$ZZ$299, 126, MATCH($B$1, resultados!$A$1:$ZZ$1, 0))</f>
        <v/>
      </c>
      <c r="B132">
        <f>INDEX(resultados!$A$2:$ZZ$299, 126, MATCH($B$2, resultados!$A$1:$ZZ$1, 0))</f>
        <v/>
      </c>
      <c r="C132">
        <f>INDEX(resultados!$A$2:$ZZ$299, 126, MATCH($B$3, resultados!$A$1:$ZZ$1, 0))</f>
        <v/>
      </c>
    </row>
    <row r="133">
      <c r="A133">
        <f>INDEX(resultados!$A$2:$ZZ$299, 127, MATCH($B$1, resultados!$A$1:$ZZ$1, 0))</f>
        <v/>
      </c>
      <c r="B133">
        <f>INDEX(resultados!$A$2:$ZZ$299, 127, MATCH($B$2, resultados!$A$1:$ZZ$1, 0))</f>
        <v/>
      </c>
      <c r="C133">
        <f>INDEX(resultados!$A$2:$ZZ$299, 127, MATCH($B$3, resultados!$A$1:$ZZ$1, 0))</f>
        <v/>
      </c>
    </row>
    <row r="134">
      <c r="A134">
        <f>INDEX(resultados!$A$2:$ZZ$299, 128, MATCH($B$1, resultados!$A$1:$ZZ$1, 0))</f>
        <v/>
      </c>
      <c r="B134">
        <f>INDEX(resultados!$A$2:$ZZ$299, 128, MATCH($B$2, resultados!$A$1:$ZZ$1, 0))</f>
        <v/>
      </c>
      <c r="C134">
        <f>INDEX(resultados!$A$2:$ZZ$299, 128, MATCH($B$3, resultados!$A$1:$ZZ$1, 0))</f>
        <v/>
      </c>
    </row>
    <row r="135">
      <c r="A135">
        <f>INDEX(resultados!$A$2:$ZZ$299, 129, MATCH($B$1, resultados!$A$1:$ZZ$1, 0))</f>
        <v/>
      </c>
      <c r="B135">
        <f>INDEX(resultados!$A$2:$ZZ$299, 129, MATCH($B$2, resultados!$A$1:$ZZ$1, 0))</f>
        <v/>
      </c>
      <c r="C135">
        <f>INDEX(resultados!$A$2:$ZZ$299, 129, MATCH($B$3, resultados!$A$1:$ZZ$1, 0))</f>
        <v/>
      </c>
    </row>
    <row r="136">
      <c r="A136">
        <f>INDEX(resultados!$A$2:$ZZ$299, 130, MATCH($B$1, resultados!$A$1:$ZZ$1, 0))</f>
        <v/>
      </c>
      <c r="B136">
        <f>INDEX(resultados!$A$2:$ZZ$299, 130, MATCH($B$2, resultados!$A$1:$ZZ$1, 0))</f>
        <v/>
      </c>
      <c r="C136">
        <f>INDEX(resultados!$A$2:$ZZ$299, 130, MATCH($B$3, resultados!$A$1:$ZZ$1, 0))</f>
        <v/>
      </c>
    </row>
    <row r="137">
      <c r="A137">
        <f>INDEX(resultados!$A$2:$ZZ$299, 131, MATCH($B$1, resultados!$A$1:$ZZ$1, 0))</f>
        <v/>
      </c>
      <c r="B137">
        <f>INDEX(resultados!$A$2:$ZZ$299, 131, MATCH($B$2, resultados!$A$1:$ZZ$1, 0))</f>
        <v/>
      </c>
      <c r="C137">
        <f>INDEX(resultados!$A$2:$ZZ$299, 131, MATCH($B$3, resultados!$A$1:$ZZ$1, 0))</f>
        <v/>
      </c>
    </row>
    <row r="138">
      <c r="A138">
        <f>INDEX(resultados!$A$2:$ZZ$299, 132, MATCH($B$1, resultados!$A$1:$ZZ$1, 0))</f>
        <v/>
      </c>
      <c r="B138">
        <f>INDEX(resultados!$A$2:$ZZ$299, 132, MATCH($B$2, resultados!$A$1:$ZZ$1, 0))</f>
        <v/>
      </c>
      <c r="C138">
        <f>INDEX(resultados!$A$2:$ZZ$299, 132, MATCH($B$3, resultados!$A$1:$ZZ$1, 0))</f>
        <v/>
      </c>
    </row>
    <row r="139">
      <c r="A139">
        <f>INDEX(resultados!$A$2:$ZZ$299, 133, MATCH($B$1, resultados!$A$1:$ZZ$1, 0))</f>
        <v/>
      </c>
      <c r="B139">
        <f>INDEX(resultados!$A$2:$ZZ$299, 133, MATCH($B$2, resultados!$A$1:$ZZ$1, 0))</f>
        <v/>
      </c>
      <c r="C139">
        <f>INDEX(resultados!$A$2:$ZZ$299, 133, MATCH($B$3, resultados!$A$1:$ZZ$1, 0))</f>
        <v/>
      </c>
    </row>
    <row r="140">
      <c r="A140">
        <f>INDEX(resultados!$A$2:$ZZ$299, 134, MATCH($B$1, resultados!$A$1:$ZZ$1, 0))</f>
        <v/>
      </c>
      <c r="B140">
        <f>INDEX(resultados!$A$2:$ZZ$299, 134, MATCH($B$2, resultados!$A$1:$ZZ$1, 0))</f>
        <v/>
      </c>
      <c r="C140">
        <f>INDEX(resultados!$A$2:$ZZ$299, 134, MATCH($B$3, resultados!$A$1:$ZZ$1, 0))</f>
        <v/>
      </c>
    </row>
    <row r="141">
      <c r="A141">
        <f>INDEX(resultados!$A$2:$ZZ$299, 135, MATCH($B$1, resultados!$A$1:$ZZ$1, 0))</f>
        <v/>
      </c>
      <c r="B141">
        <f>INDEX(resultados!$A$2:$ZZ$299, 135, MATCH($B$2, resultados!$A$1:$ZZ$1, 0))</f>
        <v/>
      </c>
      <c r="C141">
        <f>INDEX(resultados!$A$2:$ZZ$299, 135, MATCH($B$3, resultados!$A$1:$ZZ$1, 0))</f>
        <v/>
      </c>
    </row>
    <row r="142">
      <c r="A142">
        <f>INDEX(resultados!$A$2:$ZZ$299, 136, MATCH($B$1, resultados!$A$1:$ZZ$1, 0))</f>
        <v/>
      </c>
      <c r="B142">
        <f>INDEX(resultados!$A$2:$ZZ$299, 136, MATCH($B$2, resultados!$A$1:$ZZ$1, 0))</f>
        <v/>
      </c>
      <c r="C142">
        <f>INDEX(resultados!$A$2:$ZZ$299, 136, MATCH($B$3, resultados!$A$1:$ZZ$1, 0))</f>
        <v/>
      </c>
    </row>
    <row r="143">
      <c r="A143">
        <f>INDEX(resultados!$A$2:$ZZ$299, 137, MATCH($B$1, resultados!$A$1:$ZZ$1, 0))</f>
        <v/>
      </c>
      <c r="B143">
        <f>INDEX(resultados!$A$2:$ZZ$299, 137, MATCH($B$2, resultados!$A$1:$ZZ$1, 0))</f>
        <v/>
      </c>
      <c r="C143">
        <f>INDEX(resultados!$A$2:$ZZ$299, 137, MATCH($B$3, resultados!$A$1:$ZZ$1, 0))</f>
        <v/>
      </c>
    </row>
    <row r="144">
      <c r="A144">
        <f>INDEX(resultados!$A$2:$ZZ$299, 138, MATCH($B$1, resultados!$A$1:$ZZ$1, 0))</f>
        <v/>
      </c>
      <c r="B144">
        <f>INDEX(resultados!$A$2:$ZZ$299, 138, MATCH($B$2, resultados!$A$1:$ZZ$1, 0))</f>
        <v/>
      </c>
      <c r="C144">
        <f>INDEX(resultados!$A$2:$ZZ$299, 138, MATCH($B$3, resultados!$A$1:$ZZ$1, 0))</f>
        <v/>
      </c>
    </row>
    <row r="145">
      <c r="A145">
        <f>INDEX(resultados!$A$2:$ZZ$299, 139, MATCH($B$1, resultados!$A$1:$ZZ$1, 0))</f>
        <v/>
      </c>
      <c r="B145">
        <f>INDEX(resultados!$A$2:$ZZ$299, 139, MATCH($B$2, resultados!$A$1:$ZZ$1, 0))</f>
        <v/>
      </c>
      <c r="C145">
        <f>INDEX(resultados!$A$2:$ZZ$299, 139, MATCH($B$3, resultados!$A$1:$ZZ$1, 0))</f>
        <v/>
      </c>
    </row>
    <row r="146">
      <c r="A146">
        <f>INDEX(resultados!$A$2:$ZZ$299, 140, MATCH($B$1, resultados!$A$1:$ZZ$1, 0))</f>
        <v/>
      </c>
      <c r="B146">
        <f>INDEX(resultados!$A$2:$ZZ$299, 140, MATCH($B$2, resultados!$A$1:$ZZ$1, 0))</f>
        <v/>
      </c>
      <c r="C146">
        <f>INDEX(resultados!$A$2:$ZZ$299, 140, MATCH($B$3, resultados!$A$1:$ZZ$1, 0))</f>
        <v/>
      </c>
    </row>
    <row r="147">
      <c r="A147">
        <f>INDEX(resultados!$A$2:$ZZ$299, 141, MATCH($B$1, resultados!$A$1:$ZZ$1, 0))</f>
        <v/>
      </c>
      <c r="B147">
        <f>INDEX(resultados!$A$2:$ZZ$299, 141, MATCH($B$2, resultados!$A$1:$ZZ$1, 0))</f>
        <v/>
      </c>
      <c r="C147">
        <f>INDEX(resultados!$A$2:$ZZ$299, 141, MATCH($B$3, resultados!$A$1:$ZZ$1, 0))</f>
        <v/>
      </c>
    </row>
    <row r="148">
      <c r="A148">
        <f>INDEX(resultados!$A$2:$ZZ$299, 142, MATCH($B$1, resultados!$A$1:$ZZ$1, 0))</f>
        <v/>
      </c>
      <c r="B148">
        <f>INDEX(resultados!$A$2:$ZZ$299, 142, MATCH($B$2, resultados!$A$1:$ZZ$1, 0))</f>
        <v/>
      </c>
      <c r="C148">
        <f>INDEX(resultados!$A$2:$ZZ$299, 142, MATCH($B$3, resultados!$A$1:$ZZ$1, 0))</f>
        <v/>
      </c>
    </row>
    <row r="149">
      <c r="A149">
        <f>INDEX(resultados!$A$2:$ZZ$299, 143, MATCH($B$1, resultados!$A$1:$ZZ$1, 0))</f>
        <v/>
      </c>
      <c r="B149">
        <f>INDEX(resultados!$A$2:$ZZ$299, 143, MATCH($B$2, resultados!$A$1:$ZZ$1, 0))</f>
        <v/>
      </c>
      <c r="C149">
        <f>INDEX(resultados!$A$2:$ZZ$299, 143, MATCH($B$3, resultados!$A$1:$ZZ$1, 0))</f>
        <v/>
      </c>
    </row>
    <row r="150">
      <c r="A150">
        <f>INDEX(resultados!$A$2:$ZZ$299, 144, MATCH($B$1, resultados!$A$1:$ZZ$1, 0))</f>
        <v/>
      </c>
      <c r="B150">
        <f>INDEX(resultados!$A$2:$ZZ$299, 144, MATCH($B$2, resultados!$A$1:$ZZ$1, 0))</f>
        <v/>
      </c>
      <c r="C150">
        <f>INDEX(resultados!$A$2:$ZZ$299, 144, MATCH($B$3, resultados!$A$1:$ZZ$1, 0))</f>
        <v/>
      </c>
    </row>
    <row r="151">
      <c r="A151">
        <f>INDEX(resultados!$A$2:$ZZ$299, 145, MATCH($B$1, resultados!$A$1:$ZZ$1, 0))</f>
        <v/>
      </c>
      <c r="B151">
        <f>INDEX(resultados!$A$2:$ZZ$299, 145, MATCH($B$2, resultados!$A$1:$ZZ$1, 0))</f>
        <v/>
      </c>
      <c r="C151">
        <f>INDEX(resultados!$A$2:$ZZ$299, 145, MATCH($B$3, resultados!$A$1:$ZZ$1, 0))</f>
        <v/>
      </c>
    </row>
    <row r="152">
      <c r="A152">
        <f>INDEX(resultados!$A$2:$ZZ$299, 146, MATCH($B$1, resultados!$A$1:$ZZ$1, 0))</f>
        <v/>
      </c>
      <c r="B152">
        <f>INDEX(resultados!$A$2:$ZZ$299, 146, MATCH($B$2, resultados!$A$1:$ZZ$1, 0))</f>
        <v/>
      </c>
      <c r="C152">
        <f>INDEX(resultados!$A$2:$ZZ$299, 146, MATCH($B$3, resultados!$A$1:$ZZ$1, 0))</f>
        <v/>
      </c>
    </row>
    <row r="153">
      <c r="A153">
        <f>INDEX(resultados!$A$2:$ZZ$299, 147, MATCH($B$1, resultados!$A$1:$ZZ$1, 0))</f>
        <v/>
      </c>
      <c r="B153">
        <f>INDEX(resultados!$A$2:$ZZ$299, 147, MATCH($B$2, resultados!$A$1:$ZZ$1, 0))</f>
        <v/>
      </c>
      <c r="C153">
        <f>INDEX(resultados!$A$2:$ZZ$299, 147, MATCH($B$3, resultados!$A$1:$ZZ$1, 0))</f>
        <v/>
      </c>
    </row>
    <row r="154">
      <c r="A154">
        <f>INDEX(resultados!$A$2:$ZZ$299, 148, MATCH($B$1, resultados!$A$1:$ZZ$1, 0))</f>
        <v/>
      </c>
      <c r="B154">
        <f>INDEX(resultados!$A$2:$ZZ$299, 148, MATCH($B$2, resultados!$A$1:$ZZ$1, 0))</f>
        <v/>
      </c>
      <c r="C154">
        <f>INDEX(resultados!$A$2:$ZZ$299, 148, MATCH($B$3, resultados!$A$1:$ZZ$1, 0))</f>
        <v/>
      </c>
    </row>
    <row r="155">
      <c r="A155">
        <f>INDEX(resultados!$A$2:$ZZ$299, 149, MATCH($B$1, resultados!$A$1:$ZZ$1, 0))</f>
        <v/>
      </c>
      <c r="B155">
        <f>INDEX(resultados!$A$2:$ZZ$299, 149, MATCH($B$2, resultados!$A$1:$ZZ$1, 0))</f>
        <v/>
      </c>
      <c r="C155">
        <f>INDEX(resultados!$A$2:$ZZ$299, 149, MATCH($B$3, resultados!$A$1:$ZZ$1, 0))</f>
        <v/>
      </c>
    </row>
    <row r="156">
      <c r="A156">
        <f>INDEX(resultados!$A$2:$ZZ$299, 150, MATCH($B$1, resultados!$A$1:$ZZ$1, 0))</f>
        <v/>
      </c>
      <c r="B156">
        <f>INDEX(resultados!$A$2:$ZZ$299, 150, MATCH($B$2, resultados!$A$1:$ZZ$1, 0))</f>
        <v/>
      </c>
      <c r="C156">
        <f>INDEX(resultados!$A$2:$ZZ$299, 150, MATCH($B$3, resultados!$A$1:$ZZ$1, 0))</f>
        <v/>
      </c>
    </row>
    <row r="157">
      <c r="A157">
        <f>INDEX(resultados!$A$2:$ZZ$299, 151, MATCH($B$1, resultados!$A$1:$ZZ$1, 0))</f>
        <v/>
      </c>
      <c r="B157">
        <f>INDEX(resultados!$A$2:$ZZ$299, 151, MATCH($B$2, resultados!$A$1:$ZZ$1, 0))</f>
        <v/>
      </c>
      <c r="C157">
        <f>INDEX(resultados!$A$2:$ZZ$299, 151, MATCH($B$3, resultados!$A$1:$ZZ$1, 0))</f>
        <v/>
      </c>
    </row>
    <row r="158">
      <c r="A158">
        <f>INDEX(resultados!$A$2:$ZZ$299, 152, MATCH($B$1, resultados!$A$1:$ZZ$1, 0))</f>
        <v/>
      </c>
      <c r="B158">
        <f>INDEX(resultados!$A$2:$ZZ$299, 152, MATCH($B$2, resultados!$A$1:$ZZ$1, 0))</f>
        <v/>
      </c>
      <c r="C158">
        <f>INDEX(resultados!$A$2:$ZZ$299, 152, MATCH($B$3, resultados!$A$1:$ZZ$1, 0))</f>
        <v/>
      </c>
    </row>
    <row r="159">
      <c r="A159">
        <f>INDEX(resultados!$A$2:$ZZ$299, 153, MATCH($B$1, resultados!$A$1:$ZZ$1, 0))</f>
        <v/>
      </c>
      <c r="B159">
        <f>INDEX(resultados!$A$2:$ZZ$299, 153, MATCH($B$2, resultados!$A$1:$ZZ$1, 0))</f>
        <v/>
      </c>
      <c r="C159">
        <f>INDEX(resultados!$A$2:$ZZ$299, 153, MATCH($B$3, resultados!$A$1:$ZZ$1, 0))</f>
        <v/>
      </c>
    </row>
    <row r="160">
      <c r="A160">
        <f>INDEX(resultados!$A$2:$ZZ$299, 154, MATCH($B$1, resultados!$A$1:$ZZ$1, 0))</f>
        <v/>
      </c>
      <c r="B160">
        <f>INDEX(resultados!$A$2:$ZZ$299, 154, MATCH($B$2, resultados!$A$1:$ZZ$1, 0))</f>
        <v/>
      </c>
      <c r="C160">
        <f>INDEX(resultados!$A$2:$ZZ$299, 154, MATCH($B$3, resultados!$A$1:$ZZ$1, 0))</f>
        <v/>
      </c>
    </row>
    <row r="161">
      <c r="A161">
        <f>INDEX(resultados!$A$2:$ZZ$299, 155, MATCH($B$1, resultados!$A$1:$ZZ$1, 0))</f>
        <v/>
      </c>
      <c r="B161">
        <f>INDEX(resultados!$A$2:$ZZ$299, 155, MATCH($B$2, resultados!$A$1:$ZZ$1, 0))</f>
        <v/>
      </c>
      <c r="C161">
        <f>INDEX(resultados!$A$2:$ZZ$299, 155, MATCH($B$3, resultados!$A$1:$ZZ$1, 0))</f>
        <v/>
      </c>
    </row>
    <row r="162">
      <c r="A162">
        <f>INDEX(resultados!$A$2:$ZZ$299, 156, MATCH($B$1, resultados!$A$1:$ZZ$1, 0))</f>
        <v/>
      </c>
      <c r="B162">
        <f>INDEX(resultados!$A$2:$ZZ$299, 156, MATCH($B$2, resultados!$A$1:$ZZ$1, 0))</f>
        <v/>
      </c>
      <c r="C162">
        <f>INDEX(resultados!$A$2:$ZZ$299, 156, MATCH($B$3, resultados!$A$1:$ZZ$1, 0))</f>
        <v/>
      </c>
    </row>
    <row r="163">
      <c r="A163">
        <f>INDEX(resultados!$A$2:$ZZ$299, 157, MATCH($B$1, resultados!$A$1:$ZZ$1, 0))</f>
        <v/>
      </c>
      <c r="B163">
        <f>INDEX(resultados!$A$2:$ZZ$299, 157, MATCH($B$2, resultados!$A$1:$ZZ$1, 0))</f>
        <v/>
      </c>
      <c r="C163">
        <f>INDEX(resultados!$A$2:$ZZ$299, 157, MATCH($B$3, resultados!$A$1:$ZZ$1, 0))</f>
        <v/>
      </c>
    </row>
    <row r="164">
      <c r="A164">
        <f>INDEX(resultados!$A$2:$ZZ$299, 158, MATCH($B$1, resultados!$A$1:$ZZ$1, 0))</f>
        <v/>
      </c>
      <c r="B164">
        <f>INDEX(resultados!$A$2:$ZZ$299, 158, MATCH($B$2, resultados!$A$1:$ZZ$1, 0))</f>
        <v/>
      </c>
      <c r="C164">
        <f>INDEX(resultados!$A$2:$ZZ$299, 158, MATCH($B$3, resultados!$A$1:$ZZ$1, 0))</f>
        <v/>
      </c>
    </row>
    <row r="165">
      <c r="A165">
        <f>INDEX(resultados!$A$2:$ZZ$299, 159, MATCH($B$1, resultados!$A$1:$ZZ$1, 0))</f>
        <v/>
      </c>
      <c r="B165">
        <f>INDEX(resultados!$A$2:$ZZ$299, 159, MATCH($B$2, resultados!$A$1:$ZZ$1, 0))</f>
        <v/>
      </c>
      <c r="C165">
        <f>INDEX(resultados!$A$2:$ZZ$299, 159, MATCH($B$3, resultados!$A$1:$ZZ$1, 0))</f>
        <v/>
      </c>
    </row>
    <row r="166">
      <c r="A166">
        <f>INDEX(resultados!$A$2:$ZZ$299, 160, MATCH($B$1, resultados!$A$1:$ZZ$1, 0))</f>
        <v/>
      </c>
      <c r="B166">
        <f>INDEX(resultados!$A$2:$ZZ$299, 160, MATCH($B$2, resultados!$A$1:$ZZ$1, 0))</f>
        <v/>
      </c>
      <c r="C166">
        <f>INDEX(resultados!$A$2:$ZZ$299, 160, MATCH($B$3, resultados!$A$1:$ZZ$1, 0))</f>
        <v/>
      </c>
    </row>
    <row r="167">
      <c r="A167">
        <f>INDEX(resultados!$A$2:$ZZ$299, 161, MATCH($B$1, resultados!$A$1:$ZZ$1, 0))</f>
        <v/>
      </c>
      <c r="B167">
        <f>INDEX(resultados!$A$2:$ZZ$299, 161, MATCH($B$2, resultados!$A$1:$ZZ$1, 0))</f>
        <v/>
      </c>
      <c r="C167">
        <f>INDEX(resultados!$A$2:$ZZ$299, 161, MATCH($B$3, resultados!$A$1:$ZZ$1, 0))</f>
        <v/>
      </c>
    </row>
    <row r="168">
      <c r="A168">
        <f>INDEX(resultados!$A$2:$ZZ$299, 162, MATCH($B$1, resultados!$A$1:$ZZ$1, 0))</f>
        <v/>
      </c>
      <c r="B168">
        <f>INDEX(resultados!$A$2:$ZZ$299, 162, MATCH($B$2, resultados!$A$1:$ZZ$1, 0))</f>
        <v/>
      </c>
      <c r="C168">
        <f>INDEX(resultados!$A$2:$ZZ$299, 162, MATCH($B$3, resultados!$A$1:$ZZ$1, 0))</f>
        <v/>
      </c>
    </row>
    <row r="169">
      <c r="A169">
        <f>INDEX(resultados!$A$2:$ZZ$299, 163, MATCH($B$1, resultados!$A$1:$ZZ$1, 0))</f>
        <v/>
      </c>
      <c r="B169">
        <f>INDEX(resultados!$A$2:$ZZ$299, 163, MATCH($B$2, resultados!$A$1:$ZZ$1, 0))</f>
        <v/>
      </c>
      <c r="C169">
        <f>INDEX(resultados!$A$2:$ZZ$299, 163, MATCH($B$3, resultados!$A$1:$ZZ$1, 0))</f>
        <v/>
      </c>
    </row>
    <row r="170">
      <c r="A170">
        <f>INDEX(resultados!$A$2:$ZZ$299, 164, MATCH($B$1, resultados!$A$1:$ZZ$1, 0))</f>
        <v/>
      </c>
      <c r="B170">
        <f>INDEX(resultados!$A$2:$ZZ$299, 164, MATCH($B$2, resultados!$A$1:$ZZ$1, 0))</f>
        <v/>
      </c>
      <c r="C170">
        <f>INDEX(resultados!$A$2:$ZZ$299, 164, MATCH($B$3, resultados!$A$1:$ZZ$1, 0))</f>
        <v/>
      </c>
    </row>
    <row r="171">
      <c r="A171">
        <f>INDEX(resultados!$A$2:$ZZ$299, 165, MATCH($B$1, resultados!$A$1:$ZZ$1, 0))</f>
        <v/>
      </c>
      <c r="B171">
        <f>INDEX(resultados!$A$2:$ZZ$299, 165, MATCH($B$2, resultados!$A$1:$ZZ$1, 0))</f>
        <v/>
      </c>
      <c r="C171">
        <f>INDEX(resultados!$A$2:$ZZ$299, 165, MATCH($B$3, resultados!$A$1:$ZZ$1, 0))</f>
        <v/>
      </c>
    </row>
    <row r="172">
      <c r="A172">
        <f>INDEX(resultados!$A$2:$ZZ$299, 166, MATCH($B$1, resultados!$A$1:$ZZ$1, 0))</f>
        <v/>
      </c>
      <c r="B172">
        <f>INDEX(resultados!$A$2:$ZZ$299, 166, MATCH($B$2, resultados!$A$1:$ZZ$1, 0))</f>
        <v/>
      </c>
      <c r="C172">
        <f>INDEX(resultados!$A$2:$ZZ$299, 166, MATCH($B$3, resultados!$A$1:$ZZ$1, 0))</f>
        <v/>
      </c>
    </row>
    <row r="173">
      <c r="A173">
        <f>INDEX(resultados!$A$2:$ZZ$299, 167, MATCH($B$1, resultados!$A$1:$ZZ$1, 0))</f>
        <v/>
      </c>
      <c r="B173">
        <f>INDEX(resultados!$A$2:$ZZ$299, 167, MATCH($B$2, resultados!$A$1:$ZZ$1, 0))</f>
        <v/>
      </c>
      <c r="C173">
        <f>INDEX(resultados!$A$2:$ZZ$299, 167, MATCH($B$3, resultados!$A$1:$ZZ$1, 0))</f>
        <v/>
      </c>
    </row>
    <row r="174">
      <c r="A174">
        <f>INDEX(resultados!$A$2:$ZZ$299, 168, MATCH($B$1, resultados!$A$1:$ZZ$1, 0))</f>
        <v/>
      </c>
      <c r="B174">
        <f>INDEX(resultados!$A$2:$ZZ$299, 168, MATCH($B$2, resultados!$A$1:$ZZ$1, 0))</f>
        <v/>
      </c>
      <c r="C174">
        <f>INDEX(resultados!$A$2:$ZZ$299, 168, MATCH($B$3, resultados!$A$1:$ZZ$1, 0))</f>
        <v/>
      </c>
    </row>
    <row r="175">
      <c r="A175">
        <f>INDEX(resultados!$A$2:$ZZ$299, 169, MATCH($B$1, resultados!$A$1:$ZZ$1, 0))</f>
        <v/>
      </c>
      <c r="B175">
        <f>INDEX(resultados!$A$2:$ZZ$299, 169, MATCH($B$2, resultados!$A$1:$ZZ$1, 0))</f>
        <v/>
      </c>
      <c r="C175">
        <f>INDEX(resultados!$A$2:$ZZ$299, 169, MATCH($B$3, resultados!$A$1:$ZZ$1, 0))</f>
        <v/>
      </c>
    </row>
    <row r="176">
      <c r="A176">
        <f>INDEX(resultados!$A$2:$ZZ$299, 170, MATCH($B$1, resultados!$A$1:$ZZ$1, 0))</f>
        <v/>
      </c>
      <c r="B176">
        <f>INDEX(resultados!$A$2:$ZZ$299, 170, MATCH($B$2, resultados!$A$1:$ZZ$1, 0))</f>
        <v/>
      </c>
      <c r="C176">
        <f>INDEX(resultados!$A$2:$ZZ$299, 170, MATCH($B$3, resultados!$A$1:$ZZ$1, 0))</f>
        <v/>
      </c>
    </row>
    <row r="177">
      <c r="A177">
        <f>INDEX(resultados!$A$2:$ZZ$299, 171, MATCH($B$1, resultados!$A$1:$ZZ$1, 0))</f>
        <v/>
      </c>
      <c r="B177">
        <f>INDEX(resultados!$A$2:$ZZ$299, 171, MATCH($B$2, resultados!$A$1:$ZZ$1, 0))</f>
        <v/>
      </c>
      <c r="C177">
        <f>INDEX(resultados!$A$2:$ZZ$299, 171, MATCH($B$3, resultados!$A$1:$ZZ$1, 0))</f>
        <v/>
      </c>
    </row>
    <row r="178">
      <c r="A178">
        <f>INDEX(resultados!$A$2:$ZZ$299, 172, MATCH($B$1, resultados!$A$1:$ZZ$1, 0))</f>
        <v/>
      </c>
      <c r="B178">
        <f>INDEX(resultados!$A$2:$ZZ$299, 172, MATCH($B$2, resultados!$A$1:$ZZ$1, 0))</f>
        <v/>
      </c>
      <c r="C178">
        <f>INDEX(resultados!$A$2:$ZZ$299, 172, MATCH($B$3, resultados!$A$1:$ZZ$1, 0))</f>
        <v/>
      </c>
    </row>
    <row r="179">
      <c r="A179">
        <f>INDEX(resultados!$A$2:$ZZ$299, 173, MATCH($B$1, resultados!$A$1:$ZZ$1, 0))</f>
        <v/>
      </c>
      <c r="B179">
        <f>INDEX(resultados!$A$2:$ZZ$299, 173, MATCH($B$2, resultados!$A$1:$ZZ$1, 0))</f>
        <v/>
      </c>
      <c r="C179">
        <f>INDEX(resultados!$A$2:$ZZ$299, 173, MATCH($B$3, resultados!$A$1:$ZZ$1, 0))</f>
        <v/>
      </c>
    </row>
    <row r="180">
      <c r="A180">
        <f>INDEX(resultados!$A$2:$ZZ$299, 174, MATCH($B$1, resultados!$A$1:$ZZ$1, 0))</f>
        <v/>
      </c>
      <c r="B180">
        <f>INDEX(resultados!$A$2:$ZZ$299, 174, MATCH($B$2, resultados!$A$1:$ZZ$1, 0))</f>
        <v/>
      </c>
      <c r="C180">
        <f>INDEX(resultados!$A$2:$ZZ$299, 174, MATCH($B$3, resultados!$A$1:$ZZ$1, 0))</f>
        <v/>
      </c>
    </row>
    <row r="181">
      <c r="A181">
        <f>INDEX(resultados!$A$2:$ZZ$299, 175, MATCH($B$1, resultados!$A$1:$ZZ$1, 0))</f>
        <v/>
      </c>
      <c r="B181">
        <f>INDEX(resultados!$A$2:$ZZ$299, 175, MATCH($B$2, resultados!$A$1:$ZZ$1, 0))</f>
        <v/>
      </c>
      <c r="C181">
        <f>INDEX(resultados!$A$2:$ZZ$299, 175, MATCH($B$3, resultados!$A$1:$ZZ$1, 0))</f>
        <v/>
      </c>
    </row>
    <row r="182">
      <c r="A182">
        <f>INDEX(resultados!$A$2:$ZZ$299, 176, MATCH($B$1, resultados!$A$1:$ZZ$1, 0))</f>
        <v/>
      </c>
      <c r="B182">
        <f>INDEX(resultados!$A$2:$ZZ$299, 176, MATCH($B$2, resultados!$A$1:$ZZ$1, 0))</f>
        <v/>
      </c>
      <c r="C182">
        <f>INDEX(resultados!$A$2:$ZZ$299, 176, MATCH($B$3, resultados!$A$1:$ZZ$1, 0))</f>
        <v/>
      </c>
    </row>
    <row r="183">
      <c r="A183">
        <f>INDEX(resultados!$A$2:$ZZ$299, 177, MATCH($B$1, resultados!$A$1:$ZZ$1, 0))</f>
        <v/>
      </c>
      <c r="B183">
        <f>INDEX(resultados!$A$2:$ZZ$299, 177, MATCH($B$2, resultados!$A$1:$ZZ$1, 0))</f>
        <v/>
      </c>
      <c r="C183">
        <f>INDEX(resultados!$A$2:$ZZ$299, 177, MATCH($B$3, resultados!$A$1:$ZZ$1, 0))</f>
        <v/>
      </c>
    </row>
    <row r="184">
      <c r="A184">
        <f>INDEX(resultados!$A$2:$ZZ$299, 178, MATCH($B$1, resultados!$A$1:$ZZ$1, 0))</f>
        <v/>
      </c>
      <c r="B184">
        <f>INDEX(resultados!$A$2:$ZZ$299, 178, MATCH($B$2, resultados!$A$1:$ZZ$1, 0))</f>
        <v/>
      </c>
      <c r="C184">
        <f>INDEX(resultados!$A$2:$ZZ$299, 178, MATCH($B$3, resultados!$A$1:$ZZ$1, 0))</f>
        <v/>
      </c>
    </row>
    <row r="185">
      <c r="A185">
        <f>INDEX(resultados!$A$2:$ZZ$299, 179, MATCH($B$1, resultados!$A$1:$ZZ$1, 0))</f>
        <v/>
      </c>
      <c r="B185">
        <f>INDEX(resultados!$A$2:$ZZ$299, 179, MATCH($B$2, resultados!$A$1:$ZZ$1, 0))</f>
        <v/>
      </c>
      <c r="C185">
        <f>INDEX(resultados!$A$2:$ZZ$299, 179, MATCH($B$3, resultados!$A$1:$ZZ$1, 0))</f>
        <v/>
      </c>
    </row>
    <row r="186">
      <c r="A186">
        <f>INDEX(resultados!$A$2:$ZZ$299, 180, MATCH($B$1, resultados!$A$1:$ZZ$1, 0))</f>
        <v/>
      </c>
      <c r="B186">
        <f>INDEX(resultados!$A$2:$ZZ$299, 180, MATCH($B$2, resultados!$A$1:$ZZ$1, 0))</f>
        <v/>
      </c>
      <c r="C186">
        <f>INDEX(resultados!$A$2:$ZZ$299, 180, MATCH($B$3, resultados!$A$1:$ZZ$1, 0))</f>
        <v/>
      </c>
    </row>
    <row r="187">
      <c r="A187">
        <f>INDEX(resultados!$A$2:$ZZ$299, 181, MATCH($B$1, resultados!$A$1:$ZZ$1, 0))</f>
        <v/>
      </c>
      <c r="B187">
        <f>INDEX(resultados!$A$2:$ZZ$299, 181, MATCH($B$2, resultados!$A$1:$ZZ$1, 0))</f>
        <v/>
      </c>
      <c r="C187">
        <f>INDEX(resultados!$A$2:$ZZ$299, 181, MATCH($B$3, resultados!$A$1:$ZZ$1, 0))</f>
        <v/>
      </c>
    </row>
    <row r="188">
      <c r="A188">
        <f>INDEX(resultados!$A$2:$ZZ$299, 182, MATCH($B$1, resultados!$A$1:$ZZ$1, 0))</f>
        <v/>
      </c>
      <c r="B188">
        <f>INDEX(resultados!$A$2:$ZZ$299, 182, MATCH($B$2, resultados!$A$1:$ZZ$1, 0))</f>
        <v/>
      </c>
      <c r="C188">
        <f>INDEX(resultados!$A$2:$ZZ$299, 182, MATCH($B$3, resultados!$A$1:$ZZ$1, 0))</f>
        <v/>
      </c>
    </row>
    <row r="189">
      <c r="A189">
        <f>INDEX(resultados!$A$2:$ZZ$299, 183, MATCH($B$1, resultados!$A$1:$ZZ$1, 0))</f>
        <v/>
      </c>
      <c r="B189">
        <f>INDEX(resultados!$A$2:$ZZ$299, 183, MATCH($B$2, resultados!$A$1:$ZZ$1, 0))</f>
        <v/>
      </c>
      <c r="C189">
        <f>INDEX(resultados!$A$2:$ZZ$299, 183, MATCH($B$3, resultados!$A$1:$ZZ$1, 0))</f>
        <v/>
      </c>
    </row>
    <row r="190">
      <c r="A190">
        <f>INDEX(resultados!$A$2:$ZZ$299, 184, MATCH($B$1, resultados!$A$1:$ZZ$1, 0))</f>
        <v/>
      </c>
      <c r="B190">
        <f>INDEX(resultados!$A$2:$ZZ$299, 184, MATCH($B$2, resultados!$A$1:$ZZ$1, 0))</f>
        <v/>
      </c>
      <c r="C190">
        <f>INDEX(resultados!$A$2:$ZZ$299, 184, MATCH($B$3, resultados!$A$1:$ZZ$1, 0))</f>
        <v/>
      </c>
    </row>
    <row r="191">
      <c r="A191">
        <f>INDEX(resultados!$A$2:$ZZ$299, 185, MATCH($B$1, resultados!$A$1:$ZZ$1, 0))</f>
        <v/>
      </c>
      <c r="B191">
        <f>INDEX(resultados!$A$2:$ZZ$299, 185, MATCH($B$2, resultados!$A$1:$ZZ$1, 0))</f>
        <v/>
      </c>
      <c r="C191">
        <f>INDEX(resultados!$A$2:$ZZ$299, 185, MATCH($B$3, resultados!$A$1:$ZZ$1, 0))</f>
        <v/>
      </c>
    </row>
    <row r="192">
      <c r="A192">
        <f>INDEX(resultados!$A$2:$ZZ$299, 186, MATCH($B$1, resultados!$A$1:$ZZ$1, 0))</f>
        <v/>
      </c>
      <c r="B192">
        <f>INDEX(resultados!$A$2:$ZZ$299, 186, MATCH($B$2, resultados!$A$1:$ZZ$1, 0))</f>
        <v/>
      </c>
      <c r="C192">
        <f>INDEX(resultados!$A$2:$ZZ$299, 186, MATCH($B$3, resultados!$A$1:$ZZ$1, 0))</f>
        <v/>
      </c>
    </row>
    <row r="193">
      <c r="A193">
        <f>INDEX(resultados!$A$2:$ZZ$299, 187, MATCH($B$1, resultados!$A$1:$ZZ$1, 0))</f>
        <v/>
      </c>
      <c r="B193">
        <f>INDEX(resultados!$A$2:$ZZ$299, 187, MATCH($B$2, resultados!$A$1:$ZZ$1, 0))</f>
        <v/>
      </c>
      <c r="C193">
        <f>INDEX(resultados!$A$2:$ZZ$299, 187, MATCH($B$3, resultados!$A$1:$ZZ$1, 0))</f>
        <v/>
      </c>
    </row>
    <row r="194">
      <c r="A194">
        <f>INDEX(resultados!$A$2:$ZZ$299, 188, MATCH($B$1, resultados!$A$1:$ZZ$1, 0))</f>
        <v/>
      </c>
      <c r="B194">
        <f>INDEX(resultados!$A$2:$ZZ$299, 188, MATCH($B$2, resultados!$A$1:$ZZ$1, 0))</f>
        <v/>
      </c>
      <c r="C194">
        <f>INDEX(resultados!$A$2:$ZZ$299, 188, MATCH($B$3, resultados!$A$1:$ZZ$1, 0))</f>
        <v/>
      </c>
    </row>
    <row r="195">
      <c r="A195">
        <f>INDEX(resultados!$A$2:$ZZ$299, 189, MATCH($B$1, resultados!$A$1:$ZZ$1, 0))</f>
        <v/>
      </c>
      <c r="B195">
        <f>INDEX(resultados!$A$2:$ZZ$299, 189, MATCH($B$2, resultados!$A$1:$ZZ$1, 0))</f>
        <v/>
      </c>
      <c r="C195">
        <f>INDEX(resultados!$A$2:$ZZ$299, 189, MATCH($B$3, resultados!$A$1:$ZZ$1, 0))</f>
        <v/>
      </c>
    </row>
    <row r="196">
      <c r="A196">
        <f>INDEX(resultados!$A$2:$ZZ$299, 190, MATCH($B$1, resultados!$A$1:$ZZ$1, 0))</f>
        <v/>
      </c>
      <c r="B196">
        <f>INDEX(resultados!$A$2:$ZZ$299, 190, MATCH($B$2, resultados!$A$1:$ZZ$1, 0))</f>
        <v/>
      </c>
      <c r="C196">
        <f>INDEX(resultados!$A$2:$ZZ$299, 190, MATCH($B$3, resultados!$A$1:$ZZ$1, 0))</f>
        <v/>
      </c>
    </row>
    <row r="197">
      <c r="A197">
        <f>INDEX(resultados!$A$2:$ZZ$299, 191, MATCH($B$1, resultados!$A$1:$ZZ$1, 0))</f>
        <v/>
      </c>
      <c r="B197">
        <f>INDEX(resultados!$A$2:$ZZ$299, 191, MATCH($B$2, resultados!$A$1:$ZZ$1, 0))</f>
        <v/>
      </c>
      <c r="C197">
        <f>INDEX(resultados!$A$2:$ZZ$299, 191, MATCH($B$3, resultados!$A$1:$ZZ$1, 0))</f>
        <v/>
      </c>
    </row>
    <row r="198">
      <c r="A198">
        <f>INDEX(resultados!$A$2:$ZZ$299, 192, MATCH($B$1, resultados!$A$1:$ZZ$1, 0))</f>
        <v/>
      </c>
      <c r="B198">
        <f>INDEX(resultados!$A$2:$ZZ$299, 192, MATCH($B$2, resultados!$A$1:$ZZ$1, 0))</f>
        <v/>
      </c>
      <c r="C198">
        <f>INDEX(resultados!$A$2:$ZZ$299, 192, MATCH($B$3, resultados!$A$1:$ZZ$1, 0))</f>
        <v/>
      </c>
    </row>
    <row r="199">
      <c r="A199">
        <f>INDEX(resultados!$A$2:$ZZ$299, 193, MATCH($B$1, resultados!$A$1:$ZZ$1, 0))</f>
        <v/>
      </c>
      <c r="B199">
        <f>INDEX(resultados!$A$2:$ZZ$299, 193, MATCH($B$2, resultados!$A$1:$ZZ$1, 0))</f>
        <v/>
      </c>
      <c r="C199">
        <f>INDEX(resultados!$A$2:$ZZ$299, 193, MATCH($B$3, resultados!$A$1:$ZZ$1, 0))</f>
        <v/>
      </c>
    </row>
    <row r="200">
      <c r="A200">
        <f>INDEX(resultados!$A$2:$ZZ$299, 194, MATCH($B$1, resultados!$A$1:$ZZ$1, 0))</f>
        <v/>
      </c>
      <c r="B200">
        <f>INDEX(resultados!$A$2:$ZZ$299, 194, MATCH($B$2, resultados!$A$1:$ZZ$1, 0))</f>
        <v/>
      </c>
      <c r="C200">
        <f>INDEX(resultados!$A$2:$ZZ$299, 194, MATCH($B$3, resultados!$A$1:$ZZ$1, 0))</f>
        <v/>
      </c>
    </row>
    <row r="201">
      <c r="A201">
        <f>INDEX(resultados!$A$2:$ZZ$299, 195, MATCH($B$1, resultados!$A$1:$ZZ$1, 0))</f>
        <v/>
      </c>
      <c r="B201">
        <f>INDEX(resultados!$A$2:$ZZ$299, 195, MATCH($B$2, resultados!$A$1:$ZZ$1, 0))</f>
        <v/>
      </c>
      <c r="C201">
        <f>INDEX(resultados!$A$2:$ZZ$299, 195, MATCH($B$3, resultados!$A$1:$ZZ$1, 0))</f>
        <v/>
      </c>
    </row>
    <row r="202">
      <c r="A202">
        <f>INDEX(resultados!$A$2:$ZZ$299, 196, MATCH($B$1, resultados!$A$1:$ZZ$1, 0))</f>
        <v/>
      </c>
      <c r="B202">
        <f>INDEX(resultados!$A$2:$ZZ$299, 196, MATCH($B$2, resultados!$A$1:$ZZ$1, 0))</f>
        <v/>
      </c>
      <c r="C202">
        <f>INDEX(resultados!$A$2:$ZZ$299, 196, MATCH($B$3, resultados!$A$1:$ZZ$1, 0))</f>
        <v/>
      </c>
    </row>
    <row r="203">
      <c r="A203">
        <f>INDEX(resultados!$A$2:$ZZ$299, 197, MATCH($B$1, resultados!$A$1:$ZZ$1, 0))</f>
        <v/>
      </c>
      <c r="B203">
        <f>INDEX(resultados!$A$2:$ZZ$299, 197, MATCH($B$2, resultados!$A$1:$ZZ$1, 0))</f>
        <v/>
      </c>
      <c r="C203">
        <f>INDEX(resultados!$A$2:$ZZ$299, 197, MATCH($B$3, resultados!$A$1:$ZZ$1, 0))</f>
        <v/>
      </c>
    </row>
    <row r="204">
      <c r="A204">
        <f>INDEX(resultados!$A$2:$ZZ$299, 198, MATCH($B$1, resultados!$A$1:$ZZ$1, 0))</f>
        <v/>
      </c>
      <c r="B204">
        <f>INDEX(resultados!$A$2:$ZZ$299, 198, MATCH($B$2, resultados!$A$1:$ZZ$1, 0))</f>
        <v/>
      </c>
      <c r="C204">
        <f>INDEX(resultados!$A$2:$ZZ$299, 198, MATCH($B$3, resultados!$A$1:$ZZ$1, 0))</f>
        <v/>
      </c>
    </row>
    <row r="205">
      <c r="A205">
        <f>INDEX(resultados!$A$2:$ZZ$299, 199, MATCH($B$1, resultados!$A$1:$ZZ$1, 0))</f>
        <v/>
      </c>
      <c r="B205">
        <f>INDEX(resultados!$A$2:$ZZ$299, 199, MATCH($B$2, resultados!$A$1:$ZZ$1, 0))</f>
        <v/>
      </c>
      <c r="C205">
        <f>INDEX(resultados!$A$2:$ZZ$299, 199, MATCH($B$3, resultados!$A$1:$ZZ$1, 0))</f>
        <v/>
      </c>
    </row>
    <row r="206">
      <c r="A206">
        <f>INDEX(resultados!$A$2:$ZZ$299, 200, MATCH($B$1, resultados!$A$1:$ZZ$1, 0))</f>
        <v/>
      </c>
      <c r="B206">
        <f>INDEX(resultados!$A$2:$ZZ$299, 200, MATCH($B$2, resultados!$A$1:$ZZ$1, 0))</f>
        <v/>
      </c>
      <c r="C206">
        <f>INDEX(resultados!$A$2:$ZZ$299, 200, MATCH($B$3, resultados!$A$1:$ZZ$1, 0))</f>
        <v/>
      </c>
    </row>
    <row r="207">
      <c r="A207">
        <f>INDEX(resultados!$A$2:$ZZ$299, 201, MATCH($B$1, resultados!$A$1:$ZZ$1, 0))</f>
        <v/>
      </c>
      <c r="B207">
        <f>INDEX(resultados!$A$2:$ZZ$299, 201, MATCH($B$2, resultados!$A$1:$ZZ$1, 0))</f>
        <v/>
      </c>
      <c r="C207">
        <f>INDEX(resultados!$A$2:$ZZ$299, 201, MATCH($B$3, resultados!$A$1:$ZZ$1, 0))</f>
        <v/>
      </c>
    </row>
    <row r="208">
      <c r="A208">
        <f>INDEX(resultados!$A$2:$ZZ$299, 202, MATCH($B$1, resultados!$A$1:$ZZ$1, 0))</f>
        <v/>
      </c>
      <c r="B208">
        <f>INDEX(resultados!$A$2:$ZZ$299, 202, MATCH($B$2, resultados!$A$1:$ZZ$1, 0))</f>
        <v/>
      </c>
      <c r="C208">
        <f>INDEX(resultados!$A$2:$ZZ$299, 202, MATCH($B$3, resultados!$A$1:$ZZ$1, 0))</f>
        <v/>
      </c>
    </row>
    <row r="209">
      <c r="A209">
        <f>INDEX(resultados!$A$2:$ZZ$299, 203, MATCH($B$1, resultados!$A$1:$ZZ$1, 0))</f>
        <v/>
      </c>
      <c r="B209">
        <f>INDEX(resultados!$A$2:$ZZ$299, 203, MATCH($B$2, resultados!$A$1:$ZZ$1, 0))</f>
        <v/>
      </c>
      <c r="C209">
        <f>INDEX(resultados!$A$2:$ZZ$299, 203, MATCH($B$3, resultados!$A$1:$ZZ$1, 0))</f>
        <v/>
      </c>
    </row>
    <row r="210">
      <c r="A210">
        <f>INDEX(resultados!$A$2:$ZZ$299, 204, MATCH($B$1, resultados!$A$1:$ZZ$1, 0))</f>
        <v/>
      </c>
      <c r="B210">
        <f>INDEX(resultados!$A$2:$ZZ$299, 204, MATCH($B$2, resultados!$A$1:$ZZ$1, 0))</f>
        <v/>
      </c>
      <c r="C210">
        <f>INDEX(resultados!$A$2:$ZZ$299, 204, MATCH($B$3, resultados!$A$1:$ZZ$1, 0))</f>
        <v/>
      </c>
    </row>
    <row r="211">
      <c r="A211">
        <f>INDEX(resultados!$A$2:$ZZ$299, 205, MATCH($B$1, resultados!$A$1:$ZZ$1, 0))</f>
        <v/>
      </c>
      <c r="B211">
        <f>INDEX(resultados!$A$2:$ZZ$299, 205, MATCH($B$2, resultados!$A$1:$ZZ$1, 0))</f>
        <v/>
      </c>
      <c r="C211">
        <f>INDEX(resultados!$A$2:$ZZ$299, 205, MATCH($B$3, resultados!$A$1:$ZZ$1, 0))</f>
        <v/>
      </c>
    </row>
    <row r="212">
      <c r="A212">
        <f>INDEX(resultados!$A$2:$ZZ$299, 206, MATCH($B$1, resultados!$A$1:$ZZ$1, 0))</f>
        <v/>
      </c>
      <c r="B212">
        <f>INDEX(resultados!$A$2:$ZZ$299, 206, MATCH($B$2, resultados!$A$1:$ZZ$1, 0))</f>
        <v/>
      </c>
      <c r="C212">
        <f>INDEX(resultados!$A$2:$ZZ$299, 206, MATCH($B$3, resultados!$A$1:$ZZ$1, 0))</f>
        <v/>
      </c>
    </row>
    <row r="213">
      <c r="A213">
        <f>INDEX(resultados!$A$2:$ZZ$299, 207, MATCH($B$1, resultados!$A$1:$ZZ$1, 0))</f>
        <v/>
      </c>
      <c r="B213">
        <f>INDEX(resultados!$A$2:$ZZ$299, 207, MATCH($B$2, resultados!$A$1:$ZZ$1, 0))</f>
        <v/>
      </c>
      <c r="C213">
        <f>INDEX(resultados!$A$2:$ZZ$299, 207, MATCH($B$3, resultados!$A$1:$ZZ$1, 0))</f>
        <v/>
      </c>
    </row>
    <row r="214">
      <c r="A214">
        <f>INDEX(resultados!$A$2:$ZZ$299, 208, MATCH($B$1, resultados!$A$1:$ZZ$1, 0))</f>
        <v/>
      </c>
      <c r="B214">
        <f>INDEX(resultados!$A$2:$ZZ$299, 208, MATCH($B$2, resultados!$A$1:$ZZ$1, 0))</f>
        <v/>
      </c>
      <c r="C214">
        <f>INDEX(resultados!$A$2:$ZZ$299, 208, MATCH($B$3, resultados!$A$1:$ZZ$1, 0))</f>
        <v/>
      </c>
    </row>
    <row r="215">
      <c r="A215">
        <f>INDEX(resultados!$A$2:$ZZ$299, 209, MATCH($B$1, resultados!$A$1:$ZZ$1, 0))</f>
        <v/>
      </c>
      <c r="B215">
        <f>INDEX(resultados!$A$2:$ZZ$299, 209, MATCH($B$2, resultados!$A$1:$ZZ$1, 0))</f>
        <v/>
      </c>
      <c r="C215">
        <f>INDEX(resultados!$A$2:$ZZ$299, 209, MATCH($B$3, resultados!$A$1:$ZZ$1, 0))</f>
        <v/>
      </c>
    </row>
    <row r="216">
      <c r="A216">
        <f>INDEX(resultados!$A$2:$ZZ$299, 210, MATCH($B$1, resultados!$A$1:$ZZ$1, 0))</f>
        <v/>
      </c>
      <c r="B216">
        <f>INDEX(resultados!$A$2:$ZZ$299, 210, MATCH($B$2, resultados!$A$1:$ZZ$1, 0))</f>
        <v/>
      </c>
      <c r="C216">
        <f>INDEX(resultados!$A$2:$ZZ$299, 210, MATCH($B$3, resultados!$A$1:$ZZ$1, 0))</f>
        <v/>
      </c>
    </row>
    <row r="217">
      <c r="A217">
        <f>INDEX(resultados!$A$2:$ZZ$299, 211, MATCH($B$1, resultados!$A$1:$ZZ$1, 0))</f>
        <v/>
      </c>
      <c r="B217">
        <f>INDEX(resultados!$A$2:$ZZ$299, 211, MATCH($B$2, resultados!$A$1:$ZZ$1, 0))</f>
        <v/>
      </c>
      <c r="C217">
        <f>INDEX(resultados!$A$2:$ZZ$299, 211, MATCH($B$3, resultados!$A$1:$ZZ$1, 0))</f>
        <v/>
      </c>
    </row>
    <row r="218">
      <c r="A218">
        <f>INDEX(resultados!$A$2:$ZZ$299, 212, MATCH($B$1, resultados!$A$1:$ZZ$1, 0))</f>
        <v/>
      </c>
      <c r="B218">
        <f>INDEX(resultados!$A$2:$ZZ$299, 212, MATCH($B$2, resultados!$A$1:$ZZ$1, 0))</f>
        <v/>
      </c>
      <c r="C218">
        <f>INDEX(resultados!$A$2:$ZZ$299, 212, MATCH($B$3, resultados!$A$1:$ZZ$1, 0))</f>
        <v/>
      </c>
    </row>
    <row r="219">
      <c r="A219">
        <f>INDEX(resultados!$A$2:$ZZ$299, 213, MATCH($B$1, resultados!$A$1:$ZZ$1, 0))</f>
        <v/>
      </c>
      <c r="B219">
        <f>INDEX(resultados!$A$2:$ZZ$299, 213, MATCH($B$2, resultados!$A$1:$ZZ$1, 0))</f>
        <v/>
      </c>
      <c r="C219">
        <f>INDEX(resultados!$A$2:$ZZ$299, 213, MATCH($B$3, resultados!$A$1:$ZZ$1, 0))</f>
        <v/>
      </c>
    </row>
    <row r="220">
      <c r="A220">
        <f>INDEX(resultados!$A$2:$ZZ$299, 214, MATCH($B$1, resultados!$A$1:$ZZ$1, 0))</f>
        <v/>
      </c>
      <c r="B220">
        <f>INDEX(resultados!$A$2:$ZZ$299, 214, MATCH($B$2, resultados!$A$1:$ZZ$1, 0))</f>
        <v/>
      </c>
      <c r="C220">
        <f>INDEX(resultados!$A$2:$ZZ$299, 214, MATCH($B$3, resultados!$A$1:$ZZ$1, 0))</f>
        <v/>
      </c>
    </row>
    <row r="221">
      <c r="A221">
        <f>INDEX(resultados!$A$2:$ZZ$299, 215, MATCH($B$1, resultados!$A$1:$ZZ$1, 0))</f>
        <v/>
      </c>
      <c r="B221">
        <f>INDEX(resultados!$A$2:$ZZ$299, 215, MATCH($B$2, resultados!$A$1:$ZZ$1, 0))</f>
        <v/>
      </c>
      <c r="C221">
        <f>INDEX(resultados!$A$2:$ZZ$299, 215, MATCH($B$3, resultados!$A$1:$ZZ$1, 0))</f>
        <v/>
      </c>
    </row>
    <row r="222">
      <c r="A222">
        <f>INDEX(resultados!$A$2:$ZZ$299, 216, MATCH($B$1, resultados!$A$1:$ZZ$1, 0))</f>
        <v/>
      </c>
      <c r="B222">
        <f>INDEX(resultados!$A$2:$ZZ$299, 216, MATCH($B$2, resultados!$A$1:$ZZ$1, 0))</f>
        <v/>
      </c>
      <c r="C222">
        <f>INDEX(resultados!$A$2:$ZZ$299, 216, MATCH($B$3, resultados!$A$1:$ZZ$1, 0))</f>
        <v/>
      </c>
    </row>
    <row r="223">
      <c r="A223">
        <f>INDEX(resultados!$A$2:$ZZ$299, 217, MATCH($B$1, resultados!$A$1:$ZZ$1, 0))</f>
        <v/>
      </c>
      <c r="B223">
        <f>INDEX(resultados!$A$2:$ZZ$299, 217, MATCH($B$2, resultados!$A$1:$ZZ$1, 0))</f>
        <v/>
      </c>
      <c r="C223">
        <f>INDEX(resultados!$A$2:$ZZ$299, 217, MATCH($B$3, resultados!$A$1:$ZZ$1, 0))</f>
        <v/>
      </c>
    </row>
    <row r="224">
      <c r="A224">
        <f>INDEX(resultados!$A$2:$ZZ$299, 218, MATCH($B$1, resultados!$A$1:$ZZ$1, 0))</f>
        <v/>
      </c>
      <c r="B224">
        <f>INDEX(resultados!$A$2:$ZZ$299, 218, MATCH($B$2, resultados!$A$1:$ZZ$1, 0))</f>
        <v/>
      </c>
      <c r="C224">
        <f>INDEX(resultados!$A$2:$ZZ$299, 218, MATCH($B$3, resultados!$A$1:$ZZ$1, 0))</f>
        <v/>
      </c>
    </row>
    <row r="225">
      <c r="A225">
        <f>INDEX(resultados!$A$2:$ZZ$299, 219, MATCH($B$1, resultados!$A$1:$ZZ$1, 0))</f>
        <v/>
      </c>
      <c r="B225">
        <f>INDEX(resultados!$A$2:$ZZ$299, 219, MATCH($B$2, resultados!$A$1:$ZZ$1, 0))</f>
        <v/>
      </c>
      <c r="C225">
        <f>INDEX(resultados!$A$2:$ZZ$299, 219, MATCH($B$3, resultados!$A$1:$ZZ$1, 0))</f>
        <v/>
      </c>
    </row>
    <row r="226">
      <c r="A226">
        <f>INDEX(resultados!$A$2:$ZZ$299, 220, MATCH($B$1, resultados!$A$1:$ZZ$1, 0))</f>
        <v/>
      </c>
      <c r="B226">
        <f>INDEX(resultados!$A$2:$ZZ$299, 220, MATCH($B$2, resultados!$A$1:$ZZ$1, 0))</f>
        <v/>
      </c>
      <c r="C226">
        <f>INDEX(resultados!$A$2:$ZZ$299, 220, MATCH($B$3, resultados!$A$1:$ZZ$1, 0))</f>
        <v/>
      </c>
    </row>
    <row r="227">
      <c r="A227">
        <f>INDEX(resultados!$A$2:$ZZ$299, 221, MATCH($B$1, resultados!$A$1:$ZZ$1, 0))</f>
        <v/>
      </c>
      <c r="B227">
        <f>INDEX(resultados!$A$2:$ZZ$299, 221, MATCH($B$2, resultados!$A$1:$ZZ$1, 0))</f>
        <v/>
      </c>
      <c r="C227">
        <f>INDEX(resultados!$A$2:$ZZ$299, 221, MATCH($B$3, resultados!$A$1:$ZZ$1, 0))</f>
        <v/>
      </c>
    </row>
    <row r="228">
      <c r="A228">
        <f>INDEX(resultados!$A$2:$ZZ$299, 222, MATCH($B$1, resultados!$A$1:$ZZ$1, 0))</f>
        <v/>
      </c>
      <c r="B228">
        <f>INDEX(resultados!$A$2:$ZZ$299, 222, MATCH($B$2, resultados!$A$1:$ZZ$1, 0))</f>
        <v/>
      </c>
      <c r="C228">
        <f>INDEX(resultados!$A$2:$ZZ$299, 222, MATCH($B$3, resultados!$A$1:$ZZ$1, 0))</f>
        <v/>
      </c>
    </row>
    <row r="229">
      <c r="A229">
        <f>INDEX(resultados!$A$2:$ZZ$299, 223, MATCH($B$1, resultados!$A$1:$ZZ$1, 0))</f>
        <v/>
      </c>
      <c r="B229">
        <f>INDEX(resultados!$A$2:$ZZ$299, 223, MATCH($B$2, resultados!$A$1:$ZZ$1, 0))</f>
        <v/>
      </c>
      <c r="C229">
        <f>INDEX(resultados!$A$2:$ZZ$299, 223, MATCH($B$3, resultados!$A$1:$ZZ$1, 0))</f>
        <v/>
      </c>
    </row>
    <row r="230">
      <c r="A230">
        <f>INDEX(resultados!$A$2:$ZZ$299, 224, MATCH($B$1, resultados!$A$1:$ZZ$1, 0))</f>
        <v/>
      </c>
      <c r="B230">
        <f>INDEX(resultados!$A$2:$ZZ$299, 224, MATCH($B$2, resultados!$A$1:$ZZ$1, 0))</f>
        <v/>
      </c>
      <c r="C230">
        <f>INDEX(resultados!$A$2:$ZZ$299, 224, MATCH($B$3, resultados!$A$1:$ZZ$1, 0))</f>
        <v/>
      </c>
    </row>
    <row r="231">
      <c r="A231">
        <f>INDEX(resultados!$A$2:$ZZ$299, 225, MATCH($B$1, resultados!$A$1:$ZZ$1, 0))</f>
        <v/>
      </c>
      <c r="B231">
        <f>INDEX(resultados!$A$2:$ZZ$299, 225, MATCH($B$2, resultados!$A$1:$ZZ$1, 0))</f>
        <v/>
      </c>
      <c r="C231">
        <f>INDEX(resultados!$A$2:$ZZ$299, 225, MATCH($B$3, resultados!$A$1:$ZZ$1, 0))</f>
        <v/>
      </c>
    </row>
    <row r="232">
      <c r="A232">
        <f>INDEX(resultados!$A$2:$ZZ$299, 226, MATCH($B$1, resultados!$A$1:$ZZ$1, 0))</f>
        <v/>
      </c>
      <c r="B232">
        <f>INDEX(resultados!$A$2:$ZZ$299, 226, MATCH($B$2, resultados!$A$1:$ZZ$1, 0))</f>
        <v/>
      </c>
      <c r="C232">
        <f>INDEX(resultados!$A$2:$ZZ$299, 226, MATCH($B$3, resultados!$A$1:$ZZ$1, 0))</f>
        <v/>
      </c>
    </row>
    <row r="233">
      <c r="A233">
        <f>INDEX(resultados!$A$2:$ZZ$299, 227, MATCH($B$1, resultados!$A$1:$ZZ$1, 0))</f>
        <v/>
      </c>
      <c r="B233">
        <f>INDEX(resultados!$A$2:$ZZ$299, 227, MATCH($B$2, resultados!$A$1:$ZZ$1, 0))</f>
        <v/>
      </c>
      <c r="C233">
        <f>INDEX(resultados!$A$2:$ZZ$299, 227, MATCH($B$3, resultados!$A$1:$ZZ$1, 0))</f>
        <v/>
      </c>
    </row>
    <row r="234">
      <c r="A234">
        <f>INDEX(resultados!$A$2:$ZZ$299, 228, MATCH($B$1, resultados!$A$1:$ZZ$1, 0))</f>
        <v/>
      </c>
      <c r="B234">
        <f>INDEX(resultados!$A$2:$ZZ$299, 228, MATCH($B$2, resultados!$A$1:$ZZ$1, 0))</f>
        <v/>
      </c>
      <c r="C234">
        <f>INDEX(resultados!$A$2:$ZZ$299, 228, MATCH($B$3, resultados!$A$1:$ZZ$1, 0))</f>
        <v/>
      </c>
    </row>
    <row r="235">
      <c r="A235">
        <f>INDEX(resultados!$A$2:$ZZ$299, 229, MATCH($B$1, resultados!$A$1:$ZZ$1, 0))</f>
        <v/>
      </c>
      <c r="B235">
        <f>INDEX(resultados!$A$2:$ZZ$299, 229, MATCH($B$2, resultados!$A$1:$ZZ$1, 0))</f>
        <v/>
      </c>
      <c r="C235">
        <f>INDEX(resultados!$A$2:$ZZ$299, 229, MATCH($B$3, resultados!$A$1:$ZZ$1, 0))</f>
        <v/>
      </c>
    </row>
    <row r="236">
      <c r="A236">
        <f>INDEX(resultados!$A$2:$ZZ$299, 230, MATCH($B$1, resultados!$A$1:$ZZ$1, 0))</f>
        <v/>
      </c>
      <c r="B236">
        <f>INDEX(resultados!$A$2:$ZZ$299, 230, MATCH($B$2, resultados!$A$1:$ZZ$1, 0))</f>
        <v/>
      </c>
      <c r="C236">
        <f>INDEX(resultados!$A$2:$ZZ$299, 230, MATCH($B$3, resultados!$A$1:$ZZ$1, 0))</f>
        <v/>
      </c>
    </row>
    <row r="237">
      <c r="A237">
        <f>INDEX(resultados!$A$2:$ZZ$299, 231, MATCH($B$1, resultados!$A$1:$ZZ$1, 0))</f>
        <v/>
      </c>
      <c r="B237">
        <f>INDEX(resultados!$A$2:$ZZ$299, 231, MATCH($B$2, resultados!$A$1:$ZZ$1, 0))</f>
        <v/>
      </c>
      <c r="C237">
        <f>INDEX(resultados!$A$2:$ZZ$299, 231, MATCH($B$3, resultados!$A$1:$ZZ$1, 0))</f>
        <v/>
      </c>
    </row>
    <row r="238">
      <c r="A238">
        <f>INDEX(resultados!$A$2:$ZZ$299, 232, MATCH($B$1, resultados!$A$1:$ZZ$1, 0))</f>
        <v/>
      </c>
      <c r="B238">
        <f>INDEX(resultados!$A$2:$ZZ$299, 232, MATCH($B$2, resultados!$A$1:$ZZ$1, 0))</f>
        <v/>
      </c>
      <c r="C238">
        <f>INDEX(resultados!$A$2:$ZZ$299, 232, MATCH($B$3, resultados!$A$1:$ZZ$1, 0))</f>
        <v/>
      </c>
    </row>
    <row r="239">
      <c r="A239">
        <f>INDEX(resultados!$A$2:$ZZ$299, 233, MATCH($B$1, resultados!$A$1:$ZZ$1, 0))</f>
        <v/>
      </c>
      <c r="B239">
        <f>INDEX(resultados!$A$2:$ZZ$299, 233, MATCH($B$2, resultados!$A$1:$ZZ$1, 0))</f>
        <v/>
      </c>
      <c r="C239">
        <f>INDEX(resultados!$A$2:$ZZ$299, 233, MATCH($B$3, resultados!$A$1:$ZZ$1, 0))</f>
        <v/>
      </c>
    </row>
    <row r="240">
      <c r="A240">
        <f>INDEX(resultados!$A$2:$ZZ$299, 234, MATCH($B$1, resultados!$A$1:$ZZ$1, 0))</f>
        <v/>
      </c>
      <c r="B240">
        <f>INDEX(resultados!$A$2:$ZZ$299, 234, MATCH($B$2, resultados!$A$1:$ZZ$1, 0))</f>
        <v/>
      </c>
      <c r="C240">
        <f>INDEX(resultados!$A$2:$ZZ$299, 234, MATCH($B$3, resultados!$A$1:$ZZ$1, 0))</f>
        <v/>
      </c>
    </row>
    <row r="241">
      <c r="A241">
        <f>INDEX(resultados!$A$2:$ZZ$299, 235, MATCH($B$1, resultados!$A$1:$ZZ$1, 0))</f>
        <v/>
      </c>
      <c r="B241">
        <f>INDEX(resultados!$A$2:$ZZ$299, 235, MATCH($B$2, resultados!$A$1:$ZZ$1, 0))</f>
        <v/>
      </c>
      <c r="C241">
        <f>INDEX(resultados!$A$2:$ZZ$299, 235, MATCH($B$3, resultados!$A$1:$ZZ$1, 0))</f>
        <v/>
      </c>
    </row>
    <row r="242">
      <c r="A242">
        <f>INDEX(resultados!$A$2:$ZZ$299, 236, MATCH($B$1, resultados!$A$1:$ZZ$1, 0))</f>
        <v/>
      </c>
      <c r="B242">
        <f>INDEX(resultados!$A$2:$ZZ$299, 236, MATCH($B$2, resultados!$A$1:$ZZ$1, 0))</f>
        <v/>
      </c>
      <c r="C242">
        <f>INDEX(resultados!$A$2:$ZZ$299, 236, MATCH($B$3, resultados!$A$1:$ZZ$1, 0))</f>
        <v/>
      </c>
    </row>
    <row r="243">
      <c r="A243">
        <f>INDEX(resultados!$A$2:$ZZ$299, 237, MATCH($B$1, resultados!$A$1:$ZZ$1, 0))</f>
        <v/>
      </c>
      <c r="B243">
        <f>INDEX(resultados!$A$2:$ZZ$299, 237, MATCH($B$2, resultados!$A$1:$ZZ$1, 0))</f>
        <v/>
      </c>
      <c r="C243">
        <f>INDEX(resultados!$A$2:$ZZ$299, 237, MATCH($B$3, resultados!$A$1:$ZZ$1, 0))</f>
        <v/>
      </c>
    </row>
    <row r="244">
      <c r="A244">
        <f>INDEX(resultados!$A$2:$ZZ$299, 238, MATCH($B$1, resultados!$A$1:$ZZ$1, 0))</f>
        <v/>
      </c>
      <c r="B244">
        <f>INDEX(resultados!$A$2:$ZZ$299, 238, MATCH($B$2, resultados!$A$1:$ZZ$1, 0))</f>
        <v/>
      </c>
      <c r="C244">
        <f>INDEX(resultados!$A$2:$ZZ$299, 238, MATCH($B$3, resultados!$A$1:$ZZ$1, 0))</f>
        <v/>
      </c>
    </row>
    <row r="245">
      <c r="A245">
        <f>INDEX(resultados!$A$2:$ZZ$299, 239, MATCH($B$1, resultados!$A$1:$ZZ$1, 0))</f>
        <v/>
      </c>
      <c r="B245">
        <f>INDEX(resultados!$A$2:$ZZ$299, 239, MATCH($B$2, resultados!$A$1:$ZZ$1, 0))</f>
        <v/>
      </c>
      <c r="C245">
        <f>INDEX(resultados!$A$2:$ZZ$299, 239, MATCH($B$3, resultados!$A$1:$ZZ$1, 0))</f>
        <v/>
      </c>
    </row>
    <row r="246">
      <c r="A246">
        <f>INDEX(resultados!$A$2:$ZZ$299, 240, MATCH($B$1, resultados!$A$1:$ZZ$1, 0))</f>
        <v/>
      </c>
      <c r="B246">
        <f>INDEX(resultados!$A$2:$ZZ$299, 240, MATCH($B$2, resultados!$A$1:$ZZ$1, 0))</f>
        <v/>
      </c>
      <c r="C246">
        <f>INDEX(resultados!$A$2:$ZZ$299, 240, MATCH($B$3, resultados!$A$1:$ZZ$1, 0))</f>
        <v/>
      </c>
    </row>
    <row r="247">
      <c r="A247">
        <f>INDEX(resultados!$A$2:$ZZ$299, 241, MATCH($B$1, resultados!$A$1:$ZZ$1, 0))</f>
        <v/>
      </c>
      <c r="B247">
        <f>INDEX(resultados!$A$2:$ZZ$299, 241, MATCH($B$2, resultados!$A$1:$ZZ$1, 0))</f>
        <v/>
      </c>
      <c r="C247">
        <f>INDEX(resultados!$A$2:$ZZ$299, 241, MATCH($B$3, resultados!$A$1:$ZZ$1, 0))</f>
        <v/>
      </c>
    </row>
    <row r="248">
      <c r="A248">
        <f>INDEX(resultados!$A$2:$ZZ$299, 242, MATCH($B$1, resultados!$A$1:$ZZ$1, 0))</f>
        <v/>
      </c>
      <c r="B248">
        <f>INDEX(resultados!$A$2:$ZZ$299, 242, MATCH($B$2, resultados!$A$1:$ZZ$1, 0))</f>
        <v/>
      </c>
      <c r="C248">
        <f>INDEX(resultados!$A$2:$ZZ$299, 242, MATCH($B$3, resultados!$A$1:$ZZ$1, 0))</f>
        <v/>
      </c>
    </row>
    <row r="249">
      <c r="A249">
        <f>INDEX(resultados!$A$2:$ZZ$299, 243, MATCH($B$1, resultados!$A$1:$ZZ$1, 0))</f>
        <v/>
      </c>
      <c r="B249">
        <f>INDEX(resultados!$A$2:$ZZ$299, 243, MATCH($B$2, resultados!$A$1:$ZZ$1, 0))</f>
        <v/>
      </c>
      <c r="C249">
        <f>INDEX(resultados!$A$2:$ZZ$299, 243, MATCH($B$3, resultados!$A$1:$ZZ$1, 0))</f>
        <v/>
      </c>
    </row>
    <row r="250">
      <c r="A250">
        <f>INDEX(resultados!$A$2:$ZZ$299, 244, MATCH($B$1, resultados!$A$1:$ZZ$1, 0))</f>
        <v/>
      </c>
      <c r="B250">
        <f>INDEX(resultados!$A$2:$ZZ$299, 244, MATCH($B$2, resultados!$A$1:$ZZ$1, 0))</f>
        <v/>
      </c>
      <c r="C250">
        <f>INDEX(resultados!$A$2:$ZZ$299, 244, MATCH($B$3, resultados!$A$1:$ZZ$1, 0))</f>
        <v/>
      </c>
    </row>
    <row r="251">
      <c r="A251">
        <f>INDEX(resultados!$A$2:$ZZ$299, 245, MATCH($B$1, resultados!$A$1:$ZZ$1, 0))</f>
        <v/>
      </c>
      <c r="B251">
        <f>INDEX(resultados!$A$2:$ZZ$299, 245, MATCH($B$2, resultados!$A$1:$ZZ$1, 0))</f>
        <v/>
      </c>
      <c r="C251">
        <f>INDEX(resultados!$A$2:$ZZ$299, 245, MATCH($B$3, resultados!$A$1:$ZZ$1, 0))</f>
        <v/>
      </c>
    </row>
    <row r="252">
      <c r="A252">
        <f>INDEX(resultados!$A$2:$ZZ$299, 246, MATCH($B$1, resultados!$A$1:$ZZ$1, 0))</f>
        <v/>
      </c>
      <c r="B252">
        <f>INDEX(resultados!$A$2:$ZZ$299, 246, MATCH($B$2, resultados!$A$1:$ZZ$1, 0))</f>
        <v/>
      </c>
      <c r="C252">
        <f>INDEX(resultados!$A$2:$ZZ$299, 246, MATCH($B$3, resultados!$A$1:$ZZ$1, 0))</f>
        <v/>
      </c>
    </row>
    <row r="253">
      <c r="A253">
        <f>INDEX(resultados!$A$2:$ZZ$299, 247, MATCH($B$1, resultados!$A$1:$ZZ$1, 0))</f>
        <v/>
      </c>
      <c r="B253">
        <f>INDEX(resultados!$A$2:$ZZ$299, 247, MATCH($B$2, resultados!$A$1:$ZZ$1, 0))</f>
        <v/>
      </c>
      <c r="C253">
        <f>INDEX(resultados!$A$2:$ZZ$299, 247, MATCH($B$3, resultados!$A$1:$ZZ$1, 0))</f>
        <v/>
      </c>
    </row>
    <row r="254">
      <c r="A254">
        <f>INDEX(resultados!$A$2:$ZZ$299, 248, MATCH($B$1, resultados!$A$1:$ZZ$1, 0))</f>
        <v/>
      </c>
      <c r="B254">
        <f>INDEX(resultados!$A$2:$ZZ$299, 248, MATCH($B$2, resultados!$A$1:$ZZ$1, 0))</f>
        <v/>
      </c>
      <c r="C254">
        <f>INDEX(resultados!$A$2:$ZZ$299, 248, MATCH($B$3, resultados!$A$1:$ZZ$1, 0))</f>
        <v/>
      </c>
    </row>
    <row r="255">
      <c r="A255">
        <f>INDEX(resultados!$A$2:$ZZ$299, 249, MATCH($B$1, resultados!$A$1:$ZZ$1, 0))</f>
        <v/>
      </c>
      <c r="B255">
        <f>INDEX(resultados!$A$2:$ZZ$299, 249, MATCH($B$2, resultados!$A$1:$ZZ$1, 0))</f>
        <v/>
      </c>
      <c r="C255">
        <f>INDEX(resultados!$A$2:$ZZ$299, 249, MATCH($B$3, resultados!$A$1:$ZZ$1, 0))</f>
        <v/>
      </c>
    </row>
    <row r="256">
      <c r="A256">
        <f>INDEX(resultados!$A$2:$ZZ$299, 250, MATCH($B$1, resultados!$A$1:$ZZ$1, 0))</f>
        <v/>
      </c>
      <c r="B256">
        <f>INDEX(resultados!$A$2:$ZZ$299, 250, MATCH($B$2, resultados!$A$1:$ZZ$1, 0))</f>
        <v/>
      </c>
      <c r="C256">
        <f>INDEX(resultados!$A$2:$ZZ$299, 250, MATCH($B$3, resultados!$A$1:$ZZ$1, 0))</f>
        <v/>
      </c>
    </row>
    <row r="257">
      <c r="A257">
        <f>INDEX(resultados!$A$2:$ZZ$299, 251, MATCH($B$1, resultados!$A$1:$ZZ$1, 0))</f>
        <v/>
      </c>
      <c r="B257">
        <f>INDEX(resultados!$A$2:$ZZ$299, 251, MATCH($B$2, resultados!$A$1:$ZZ$1, 0))</f>
        <v/>
      </c>
      <c r="C257">
        <f>INDEX(resultados!$A$2:$ZZ$299, 251, MATCH($B$3, resultados!$A$1:$ZZ$1, 0))</f>
        <v/>
      </c>
    </row>
    <row r="258">
      <c r="A258">
        <f>INDEX(resultados!$A$2:$ZZ$299, 252, MATCH($B$1, resultados!$A$1:$ZZ$1, 0))</f>
        <v/>
      </c>
      <c r="B258">
        <f>INDEX(resultados!$A$2:$ZZ$299, 252, MATCH($B$2, resultados!$A$1:$ZZ$1, 0))</f>
        <v/>
      </c>
      <c r="C258">
        <f>INDEX(resultados!$A$2:$ZZ$299, 252, MATCH($B$3, resultados!$A$1:$ZZ$1, 0))</f>
        <v/>
      </c>
    </row>
    <row r="259">
      <c r="A259">
        <f>INDEX(resultados!$A$2:$ZZ$299, 253, MATCH($B$1, resultados!$A$1:$ZZ$1, 0))</f>
        <v/>
      </c>
      <c r="B259">
        <f>INDEX(resultados!$A$2:$ZZ$299, 253, MATCH($B$2, resultados!$A$1:$ZZ$1, 0))</f>
        <v/>
      </c>
      <c r="C259">
        <f>INDEX(resultados!$A$2:$ZZ$299, 253, MATCH($B$3, resultados!$A$1:$ZZ$1, 0))</f>
        <v/>
      </c>
    </row>
    <row r="260">
      <c r="A260">
        <f>INDEX(resultados!$A$2:$ZZ$299, 254, MATCH($B$1, resultados!$A$1:$ZZ$1, 0))</f>
        <v/>
      </c>
      <c r="B260">
        <f>INDEX(resultados!$A$2:$ZZ$299, 254, MATCH($B$2, resultados!$A$1:$ZZ$1, 0))</f>
        <v/>
      </c>
      <c r="C260">
        <f>INDEX(resultados!$A$2:$ZZ$299, 254, MATCH($B$3, resultados!$A$1:$ZZ$1, 0))</f>
        <v/>
      </c>
    </row>
    <row r="261">
      <c r="A261">
        <f>INDEX(resultados!$A$2:$ZZ$299, 255, MATCH($B$1, resultados!$A$1:$ZZ$1, 0))</f>
        <v/>
      </c>
      <c r="B261">
        <f>INDEX(resultados!$A$2:$ZZ$299, 255, MATCH($B$2, resultados!$A$1:$ZZ$1, 0))</f>
        <v/>
      </c>
      <c r="C261">
        <f>INDEX(resultados!$A$2:$ZZ$299, 255, MATCH($B$3, resultados!$A$1:$ZZ$1, 0))</f>
        <v/>
      </c>
    </row>
    <row r="262">
      <c r="A262">
        <f>INDEX(resultados!$A$2:$ZZ$299, 256, MATCH($B$1, resultados!$A$1:$ZZ$1, 0))</f>
        <v/>
      </c>
      <c r="B262">
        <f>INDEX(resultados!$A$2:$ZZ$299, 256, MATCH($B$2, resultados!$A$1:$ZZ$1, 0))</f>
        <v/>
      </c>
      <c r="C262">
        <f>INDEX(resultados!$A$2:$ZZ$299, 256, MATCH($B$3, resultados!$A$1:$ZZ$1, 0))</f>
        <v/>
      </c>
    </row>
    <row r="263">
      <c r="A263">
        <f>INDEX(resultados!$A$2:$ZZ$299, 257, MATCH($B$1, resultados!$A$1:$ZZ$1, 0))</f>
        <v/>
      </c>
      <c r="B263">
        <f>INDEX(resultados!$A$2:$ZZ$299, 257, MATCH($B$2, resultados!$A$1:$ZZ$1, 0))</f>
        <v/>
      </c>
      <c r="C263">
        <f>INDEX(resultados!$A$2:$ZZ$299, 257, MATCH($B$3, resultados!$A$1:$ZZ$1, 0))</f>
        <v/>
      </c>
    </row>
    <row r="264">
      <c r="A264">
        <f>INDEX(resultados!$A$2:$ZZ$299, 258, MATCH($B$1, resultados!$A$1:$ZZ$1, 0))</f>
        <v/>
      </c>
      <c r="B264">
        <f>INDEX(resultados!$A$2:$ZZ$299, 258, MATCH($B$2, resultados!$A$1:$ZZ$1, 0))</f>
        <v/>
      </c>
      <c r="C264">
        <f>INDEX(resultados!$A$2:$ZZ$299, 258, MATCH($B$3, resultados!$A$1:$ZZ$1, 0))</f>
        <v/>
      </c>
    </row>
    <row r="265">
      <c r="A265">
        <f>INDEX(resultados!$A$2:$ZZ$299, 259, MATCH($B$1, resultados!$A$1:$ZZ$1, 0))</f>
        <v/>
      </c>
      <c r="B265">
        <f>INDEX(resultados!$A$2:$ZZ$299, 259, MATCH($B$2, resultados!$A$1:$ZZ$1, 0))</f>
        <v/>
      </c>
      <c r="C265">
        <f>INDEX(resultados!$A$2:$ZZ$299, 259, MATCH($B$3, resultados!$A$1:$ZZ$1, 0))</f>
        <v/>
      </c>
    </row>
    <row r="266">
      <c r="A266">
        <f>INDEX(resultados!$A$2:$ZZ$299, 260, MATCH($B$1, resultados!$A$1:$ZZ$1, 0))</f>
        <v/>
      </c>
      <c r="B266">
        <f>INDEX(resultados!$A$2:$ZZ$299, 260, MATCH($B$2, resultados!$A$1:$ZZ$1, 0))</f>
        <v/>
      </c>
      <c r="C266">
        <f>INDEX(resultados!$A$2:$ZZ$299, 260, MATCH($B$3, resultados!$A$1:$ZZ$1, 0))</f>
        <v/>
      </c>
    </row>
    <row r="267">
      <c r="A267">
        <f>INDEX(resultados!$A$2:$ZZ$299, 261, MATCH($B$1, resultados!$A$1:$ZZ$1, 0))</f>
        <v/>
      </c>
      <c r="B267">
        <f>INDEX(resultados!$A$2:$ZZ$299, 261, MATCH($B$2, resultados!$A$1:$ZZ$1, 0))</f>
        <v/>
      </c>
      <c r="C267">
        <f>INDEX(resultados!$A$2:$ZZ$299, 261, MATCH($B$3, resultados!$A$1:$ZZ$1, 0))</f>
        <v/>
      </c>
    </row>
    <row r="268">
      <c r="A268">
        <f>INDEX(resultados!$A$2:$ZZ$299, 262, MATCH($B$1, resultados!$A$1:$ZZ$1, 0))</f>
        <v/>
      </c>
      <c r="B268">
        <f>INDEX(resultados!$A$2:$ZZ$299, 262, MATCH($B$2, resultados!$A$1:$ZZ$1, 0))</f>
        <v/>
      </c>
      <c r="C268">
        <f>INDEX(resultados!$A$2:$ZZ$299, 262, MATCH($B$3, resultados!$A$1:$ZZ$1, 0))</f>
        <v/>
      </c>
    </row>
    <row r="269">
      <c r="A269">
        <f>INDEX(resultados!$A$2:$ZZ$299, 263, MATCH($B$1, resultados!$A$1:$ZZ$1, 0))</f>
        <v/>
      </c>
      <c r="B269">
        <f>INDEX(resultados!$A$2:$ZZ$299, 263, MATCH($B$2, resultados!$A$1:$ZZ$1, 0))</f>
        <v/>
      </c>
      <c r="C269">
        <f>INDEX(resultados!$A$2:$ZZ$299, 263, MATCH($B$3, resultados!$A$1:$ZZ$1, 0))</f>
        <v/>
      </c>
    </row>
    <row r="270">
      <c r="A270">
        <f>INDEX(resultados!$A$2:$ZZ$299, 264, MATCH($B$1, resultados!$A$1:$ZZ$1, 0))</f>
        <v/>
      </c>
      <c r="B270">
        <f>INDEX(resultados!$A$2:$ZZ$299, 264, MATCH($B$2, resultados!$A$1:$ZZ$1, 0))</f>
        <v/>
      </c>
      <c r="C270">
        <f>INDEX(resultados!$A$2:$ZZ$299, 264, MATCH($B$3, resultados!$A$1:$ZZ$1, 0))</f>
        <v/>
      </c>
    </row>
    <row r="271">
      <c r="A271">
        <f>INDEX(resultados!$A$2:$ZZ$299, 265, MATCH($B$1, resultados!$A$1:$ZZ$1, 0))</f>
        <v/>
      </c>
      <c r="B271">
        <f>INDEX(resultados!$A$2:$ZZ$299, 265, MATCH($B$2, resultados!$A$1:$ZZ$1, 0))</f>
        <v/>
      </c>
      <c r="C271">
        <f>INDEX(resultados!$A$2:$ZZ$299, 265, MATCH($B$3, resultados!$A$1:$ZZ$1, 0))</f>
        <v/>
      </c>
    </row>
    <row r="272">
      <c r="A272">
        <f>INDEX(resultados!$A$2:$ZZ$299, 266, MATCH($B$1, resultados!$A$1:$ZZ$1, 0))</f>
        <v/>
      </c>
      <c r="B272">
        <f>INDEX(resultados!$A$2:$ZZ$299, 266, MATCH($B$2, resultados!$A$1:$ZZ$1, 0))</f>
        <v/>
      </c>
      <c r="C272">
        <f>INDEX(resultados!$A$2:$ZZ$299, 266, MATCH($B$3, resultados!$A$1:$ZZ$1, 0))</f>
        <v/>
      </c>
    </row>
    <row r="273">
      <c r="A273">
        <f>INDEX(resultados!$A$2:$ZZ$299, 267, MATCH($B$1, resultados!$A$1:$ZZ$1, 0))</f>
        <v/>
      </c>
      <c r="B273">
        <f>INDEX(resultados!$A$2:$ZZ$299, 267, MATCH($B$2, resultados!$A$1:$ZZ$1, 0))</f>
        <v/>
      </c>
      <c r="C273">
        <f>INDEX(resultados!$A$2:$ZZ$299, 267, MATCH($B$3, resultados!$A$1:$ZZ$1, 0))</f>
        <v/>
      </c>
    </row>
    <row r="274">
      <c r="A274">
        <f>INDEX(resultados!$A$2:$ZZ$299, 268, MATCH($B$1, resultados!$A$1:$ZZ$1, 0))</f>
        <v/>
      </c>
      <c r="B274">
        <f>INDEX(resultados!$A$2:$ZZ$299, 268, MATCH($B$2, resultados!$A$1:$ZZ$1, 0))</f>
        <v/>
      </c>
      <c r="C274">
        <f>INDEX(resultados!$A$2:$ZZ$299, 268, MATCH($B$3, resultados!$A$1:$ZZ$1, 0))</f>
        <v/>
      </c>
    </row>
    <row r="275">
      <c r="A275">
        <f>INDEX(resultados!$A$2:$ZZ$299, 269, MATCH($B$1, resultados!$A$1:$ZZ$1, 0))</f>
        <v/>
      </c>
      <c r="B275">
        <f>INDEX(resultados!$A$2:$ZZ$299, 269, MATCH($B$2, resultados!$A$1:$ZZ$1, 0))</f>
        <v/>
      </c>
      <c r="C275">
        <f>INDEX(resultados!$A$2:$ZZ$299, 269, MATCH($B$3, resultados!$A$1:$ZZ$1, 0))</f>
        <v/>
      </c>
    </row>
    <row r="276">
      <c r="A276">
        <f>INDEX(resultados!$A$2:$ZZ$299, 270, MATCH($B$1, resultados!$A$1:$ZZ$1, 0))</f>
        <v/>
      </c>
      <c r="B276">
        <f>INDEX(resultados!$A$2:$ZZ$299, 270, MATCH($B$2, resultados!$A$1:$ZZ$1, 0))</f>
        <v/>
      </c>
      <c r="C276">
        <f>INDEX(resultados!$A$2:$ZZ$299, 270, MATCH($B$3, resultados!$A$1:$ZZ$1, 0))</f>
        <v/>
      </c>
    </row>
    <row r="277">
      <c r="A277">
        <f>INDEX(resultados!$A$2:$ZZ$299, 271, MATCH($B$1, resultados!$A$1:$ZZ$1, 0))</f>
        <v/>
      </c>
      <c r="B277">
        <f>INDEX(resultados!$A$2:$ZZ$299, 271, MATCH($B$2, resultados!$A$1:$ZZ$1, 0))</f>
        <v/>
      </c>
      <c r="C277">
        <f>INDEX(resultados!$A$2:$ZZ$299, 271, MATCH($B$3, resultados!$A$1:$ZZ$1, 0))</f>
        <v/>
      </c>
    </row>
    <row r="278">
      <c r="A278">
        <f>INDEX(resultados!$A$2:$ZZ$299, 272, MATCH($B$1, resultados!$A$1:$ZZ$1, 0))</f>
        <v/>
      </c>
      <c r="B278">
        <f>INDEX(resultados!$A$2:$ZZ$299, 272, MATCH($B$2, resultados!$A$1:$ZZ$1, 0))</f>
        <v/>
      </c>
      <c r="C278">
        <f>INDEX(resultados!$A$2:$ZZ$299, 272, MATCH($B$3, resultados!$A$1:$ZZ$1, 0))</f>
        <v/>
      </c>
    </row>
    <row r="279">
      <c r="A279">
        <f>INDEX(resultados!$A$2:$ZZ$299, 273, MATCH($B$1, resultados!$A$1:$ZZ$1, 0))</f>
        <v/>
      </c>
      <c r="B279">
        <f>INDEX(resultados!$A$2:$ZZ$299, 273, MATCH($B$2, resultados!$A$1:$ZZ$1, 0))</f>
        <v/>
      </c>
      <c r="C279">
        <f>INDEX(resultados!$A$2:$ZZ$299, 273, MATCH($B$3, resultados!$A$1:$ZZ$1, 0))</f>
        <v/>
      </c>
    </row>
    <row r="280">
      <c r="A280">
        <f>INDEX(resultados!$A$2:$ZZ$299, 274, MATCH($B$1, resultados!$A$1:$ZZ$1, 0))</f>
        <v/>
      </c>
      <c r="B280">
        <f>INDEX(resultados!$A$2:$ZZ$299, 274, MATCH($B$2, resultados!$A$1:$ZZ$1, 0))</f>
        <v/>
      </c>
      <c r="C280">
        <f>INDEX(resultados!$A$2:$ZZ$299, 274, MATCH($B$3, resultados!$A$1:$ZZ$1, 0))</f>
        <v/>
      </c>
    </row>
    <row r="281">
      <c r="A281">
        <f>INDEX(resultados!$A$2:$ZZ$299, 275, MATCH($B$1, resultados!$A$1:$ZZ$1, 0))</f>
        <v/>
      </c>
      <c r="B281">
        <f>INDEX(resultados!$A$2:$ZZ$299, 275, MATCH($B$2, resultados!$A$1:$ZZ$1, 0))</f>
        <v/>
      </c>
      <c r="C281">
        <f>INDEX(resultados!$A$2:$ZZ$299, 275, MATCH($B$3, resultados!$A$1:$ZZ$1, 0))</f>
        <v/>
      </c>
    </row>
    <row r="282">
      <c r="A282">
        <f>INDEX(resultados!$A$2:$ZZ$299, 276, MATCH($B$1, resultados!$A$1:$ZZ$1, 0))</f>
        <v/>
      </c>
      <c r="B282">
        <f>INDEX(resultados!$A$2:$ZZ$299, 276, MATCH($B$2, resultados!$A$1:$ZZ$1, 0))</f>
        <v/>
      </c>
      <c r="C282">
        <f>INDEX(resultados!$A$2:$ZZ$299, 276, MATCH($B$3, resultados!$A$1:$ZZ$1, 0))</f>
        <v/>
      </c>
    </row>
    <row r="283">
      <c r="A283">
        <f>INDEX(resultados!$A$2:$ZZ$299, 277, MATCH($B$1, resultados!$A$1:$ZZ$1, 0))</f>
        <v/>
      </c>
      <c r="B283">
        <f>INDEX(resultados!$A$2:$ZZ$299, 277, MATCH($B$2, resultados!$A$1:$ZZ$1, 0))</f>
        <v/>
      </c>
      <c r="C283">
        <f>INDEX(resultados!$A$2:$ZZ$299, 277, MATCH($B$3, resultados!$A$1:$ZZ$1, 0))</f>
        <v/>
      </c>
    </row>
    <row r="284">
      <c r="A284">
        <f>INDEX(resultados!$A$2:$ZZ$299, 278, MATCH($B$1, resultados!$A$1:$ZZ$1, 0))</f>
        <v/>
      </c>
      <c r="B284">
        <f>INDEX(resultados!$A$2:$ZZ$299, 278, MATCH($B$2, resultados!$A$1:$ZZ$1, 0))</f>
        <v/>
      </c>
      <c r="C284">
        <f>INDEX(resultados!$A$2:$ZZ$299, 278, MATCH($B$3, resultados!$A$1:$ZZ$1, 0))</f>
        <v/>
      </c>
    </row>
    <row r="285">
      <c r="A285">
        <f>INDEX(resultados!$A$2:$ZZ$299, 279, MATCH($B$1, resultados!$A$1:$ZZ$1, 0))</f>
        <v/>
      </c>
      <c r="B285">
        <f>INDEX(resultados!$A$2:$ZZ$299, 279, MATCH($B$2, resultados!$A$1:$ZZ$1, 0))</f>
        <v/>
      </c>
      <c r="C285">
        <f>INDEX(resultados!$A$2:$ZZ$299, 279, MATCH($B$3, resultados!$A$1:$ZZ$1, 0))</f>
        <v/>
      </c>
    </row>
    <row r="286">
      <c r="A286">
        <f>INDEX(resultados!$A$2:$ZZ$299, 280, MATCH($B$1, resultados!$A$1:$ZZ$1, 0))</f>
        <v/>
      </c>
      <c r="B286">
        <f>INDEX(resultados!$A$2:$ZZ$299, 280, MATCH($B$2, resultados!$A$1:$ZZ$1, 0))</f>
        <v/>
      </c>
      <c r="C286">
        <f>INDEX(resultados!$A$2:$ZZ$299, 280, MATCH($B$3, resultados!$A$1:$ZZ$1, 0))</f>
        <v/>
      </c>
    </row>
    <row r="287">
      <c r="A287">
        <f>INDEX(resultados!$A$2:$ZZ$299, 281, MATCH($B$1, resultados!$A$1:$ZZ$1, 0))</f>
        <v/>
      </c>
      <c r="B287">
        <f>INDEX(resultados!$A$2:$ZZ$299, 281, MATCH($B$2, resultados!$A$1:$ZZ$1, 0))</f>
        <v/>
      </c>
      <c r="C287">
        <f>INDEX(resultados!$A$2:$ZZ$299, 281, MATCH($B$3, resultados!$A$1:$ZZ$1, 0))</f>
        <v/>
      </c>
    </row>
    <row r="288">
      <c r="A288">
        <f>INDEX(resultados!$A$2:$ZZ$299, 282, MATCH($B$1, resultados!$A$1:$ZZ$1, 0))</f>
        <v/>
      </c>
      <c r="B288">
        <f>INDEX(resultados!$A$2:$ZZ$299, 282, MATCH($B$2, resultados!$A$1:$ZZ$1, 0))</f>
        <v/>
      </c>
      <c r="C288">
        <f>INDEX(resultados!$A$2:$ZZ$299, 282, MATCH($B$3, resultados!$A$1:$ZZ$1, 0))</f>
        <v/>
      </c>
    </row>
    <row r="289">
      <c r="A289">
        <f>INDEX(resultados!$A$2:$ZZ$299, 283, MATCH($B$1, resultados!$A$1:$ZZ$1, 0))</f>
        <v/>
      </c>
      <c r="B289">
        <f>INDEX(resultados!$A$2:$ZZ$299, 283, MATCH($B$2, resultados!$A$1:$ZZ$1, 0))</f>
        <v/>
      </c>
      <c r="C289">
        <f>INDEX(resultados!$A$2:$ZZ$299, 283, MATCH($B$3, resultados!$A$1:$ZZ$1, 0))</f>
        <v/>
      </c>
    </row>
    <row r="290">
      <c r="A290">
        <f>INDEX(resultados!$A$2:$ZZ$299, 284, MATCH($B$1, resultados!$A$1:$ZZ$1, 0))</f>
        <v/>
      </c>
      <c r="B290">
        <f>INDEX(resultados!$A$2:$ZZ$299, 284, MATCH($B$2, resultados!$A$1:$ZZ$1, 0))</f>
        <v/>
      </c>
      <c r="C290">
        <f>INDEX(resultados!$A$2:$ZZ$299, 284, MATCH($B$3, resultados!$A$1:$ZZ$1, 0))</f>
        <v/>
      </c>
    </row>
    <row r="291">
      <c r="A291">
        <f>INDEX(resultados!$A$2:$ZZ$299, 285, MATCH($B$1, resultados!$A$1:$ZZ$1, 0))</f>
        <v/>
      </c>
      <c r="B291">
        <f>INDEX(resultados!$A$2:$ZZ$299, 285, MATCH($B$2, resultados!$A$1:$ZZ$1, 0))</f>
        <v/>
      </c>
      <c r="C291">
        <f>INDEX(resultados!$A$2:$ZZ$299, 285, MATCH($B$3, resultados!$A$1:$ZZ$1, 0))</f>
        <v/>
      </c>
    </row>
    <row r="292">
      <c r="A292">
        <f>INDEX(resultados!$A$2:$ZZ$299, 286, MATCH($B$1, resultados!$A$1:$ZZ$1, 0))</f>
        <v/>
      </c>
      <c r="B292">
        <f>INDEX(resultados!$A$2:$ZZ$299, 286, MATCH($B$2, resultados!$A$1:$ZZ$1, 0))</f>
        <v/>
      </c>
      <c r="C292">
        <f>INDEX(resultados!$A$2:$ZZ$299, 286, MATCH($B$3, resultados!$A$1:$ZZ$1, 0))</f>
        <v/>
      </c>
    </row>
    <row r="293">
      <c r="A293">
        <f>INDEX(resultados!$A$2:$ZZ$299, 287, MATCH($B$1, resultados!$A$1:$ZZ$1, 0))</f>
        <v/>
      </c>
      <c r="B293">
        <f>INDEX(resultados!$A$2:$ZZ$299, 287, MATCH($B$2, resultados!$A$1:$ZZ$1, 0))</f>
        <v/>
      </c>
      <c r="C293">
        <f>INDEX(resultados!$A$2:$ZZ$299, 287, MATCH($B$3, resultados!$A$1:$ZZ$1, 0))</f>
        <v/>
      </c>
    </row>
    <row r="294">
      <c r="A294">
        <f>INDEX(resultados!$A$2:$ZZ$299, 288, MATCH($B$1, resultados!$A$1:$ZZ$1, 0))</f>
        <v/>
      </c>
      <c r="B294">
        <f>INDEX(resultados!$A$2:$ZZ$299, 288, MATCH($B$2, resultados!$A$1:$ZZ$1, 0))</f>
        <v/>
      </c>
      <c r="C294">
        <f>INDEX(resultados!$A$2:$ZZ$299, 288, MATCH($B$3, resultados!$A$1:$ZZ$1, 0))</f>
        <v/>
      </c>
    </row>
    <row r="295">
      <c r="A295">
        <f>INDEX(resultados!$A$2:$ZZ$299, 289, MATCH($B$1, resultados!$A$1:$ZZ$1, 0))</f>
        <v/>
      </c>
      <c r="B295">
        <f>INDEX(resultados!$A$2:$ZZ$299, 289, MATCH($B$2, resultados!$A$1:$ZZ$1, 0))</f>
        <v/>
      </c>
      <c r="C295">
        <f>INDEX(resultados!$A$2:$ZZ$299, 289, MATCH($B$3, resultados!$A$1:$ZZ$1, 0))</f>
        <v/>
      </c>
    </row>
    <row r="296">
      <c r="A296">
        <f>INDEX(resultados!$A$2:$ZZ$299, 290, MATCH($B$1, resultados!$A$1:$ZZ$1, 0))</f>
        <v/>
      </c>
      <c r="B296">
        <f>INDEX(resultados!$A$2:$ZZ$299, 290, MATCH($B$2, resultados!$A$1:$ZZ$1, 0))</f>
        <v/>
      </c>
      <c r="C296">
        <f>INDEX(resultados!$A$2:$ZZ$299, 290, MATCH($B$3, resultados!$A$1:$ZZ$1, 0))</f>
        <v/>
      </c>
    </row>
    <row r="297">
      <c r="A297">
        <f>INDEX(resultados!$A$2:$ZZ$299, 291, MATCH($B$1, resultados!$A$1:$ZZ$1, 0))</f>
        <v/>
      </c>
      <c r="B297">
        <f>INDEX(resultados!$A$2:$ZZ$299, 291, MATCH($B$2, resultados!$A$1:$ZZ$1, 0))</f>
        <v/>
      </c>
      <c r="C297">
        <f>INDEX(resultados!$A$2:$ZZ$299, 291, MATCH($B$3, resultados!$A$1:$ZZ$1, 0))</f>
        <v/>
      </c>
    </row>
    <row r="298">
      <c r="A298">
        <f>INDEX(resultados!$A$2:$ZZ$299, 292, MATCH($B$1, resultados!$A$1:$ZZ$1, 0))</f>
        <v/>
      </c>
      <c r="B298">
        <f>INDEX(resultados!$A$2:$ZZ$299, 292, MATCH($B$2, resultados!$A$1:$ZZ$1, 0))</f>
        <v/>
      </c>
      <c r="C298">
        <f>INDEX(resultados!$A$2:$ZZ$299, 292, MATCH($B$3, resultados!$A$1:$ZZ$1, 0))</f>
        <v/>
      </c>
    </row>
    <row r="299">
      <c r="A299">
        <f>INDEX(resultados!$A$2:$ZZ$299, 293, MATCH($B$1, resultados!$A$1:$ZZ$1, 0))</f>
        <v/>
      </c>
      <c r="B299">
        <f>INDEX(resultados!$A$2:$ZZ$299, 293, MATCH($B$2, resultados!$A$1:$ZZ$1, 0))</f>
        <v/>
      </c>
      <c r="C299">
        <f>INDEX(resultados!$A$2:$ZZ$299, 293, MATCH($B$3, resultados!$A$1:$ZZ$1, 0))</f>
        <v/>
      </c>
    </row>
    <row r="300">
      <c r="A300">
        <f>INDEX(resultados!$A$2:$ZZ$299, 294, MATCH($B$1, resultados!$A$1:$ZZ$1, 0))</f>
        <v/>
      </c>
      <c r="B300">
        <f>INDEX(resultados!$A$2:$ZZ$299, 294, MATCH($B$2, resultados!$A$1:$ZZ$1, 0))</f>
        <v/>
      </c>
      <c r="C300">
        <f>INDEX(resultados!$A$2:$ZZ$299, 294, MATCH($B$3, resultados!$A$1:$ZZ$1, 0))</f>
        <v/>
      </c>
    </row>
    <row r="301">
      <c r="A301">
        <f>INDEX(resultados!$A$2:$ZZ$299, 295, MATCH($B$1, resultados!$A$1:$ZZ$1, 0))</f>
        <v/>
      </c>
      <c r="B301">
        <f>INDEX(resultados!$A$2:$ZZ$299, 295, MATCH($B$2, resultados!$A$1:$ZZ$1, 0))</f>
        <v/>
      </c>
      <c r="C301">
        <f>INDEX(resultados!$A$2:$ZZ$299, 295, MATCH($B$3, resultados!$A$1:$ZZ$1, 0))</f>
        <v/>
      </c>
    </row>
    <row r="302">
      <c r="A302">
        <f>INDEX(resultados!$A$2:$ZZ$299, 296, MATCH($B$1, resultados!$A$1:$ZZ$1, 0))</f>
        <v/>
      </c>
      <c r="B302">
        <f>INDEX(resultados!$A$2:$ZZ$299, 296, MATCH($B$2, resultados!$A$1:$ZZ$1, 0))</f>
        <v/>
      </c>
      <c r="C302">
        <f>INDEX(resultados!$A$2:$ZZ$299, 296, MATCH($B$3, resultados!$A$1:$ZZ$1, 0))</f>
        <v/>
      </c>
    </row>
    <row r="303">
      <c r="A303">
        <f>INDEX(resultados!$A$2:$ZZ$299, 297, MATCH($B$1, resultados!$A$1:$ZZ$1, 0))</f>
        <v/>
      </c>
      <c r="B303">
        <f>INDEX(resultados!$A$2:$ZZ$299, 297, MATCH($B$2, resultados!$A$1:$ZZ$1, 0))</f>
        <v/>
      </c>
      <c r="C303">
        <f>INDEX(resultados!$A$2:$ZZ$299, 297, MATCH($B$3, resultados!$A$1:$ZZ$1, 0))</f>
        <v/>
      </c>
    </row>
    <row r="304">
      <c r="A304">
        <f>INDEX(resultados!$A$2:$ZZ$299, 298, MATCH($B$1, resultados!$A$1:$ZZ$1, 0))</f>
        <v/>
      </c>
      <c r="B304">
        <f>INDEX(resultados!$A$2:$ZZ$299, 298, MATCH($B$2, resultados!$A$1:$ZZ$1, 0))</f>
        <v/>
      </c>
      <c r="C304">
        <f>INDEX(resultados!$A$2:$ZZ$299, 298,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60.14</v>
      </c>
      <c r="G2" t="n">
        <v>11.46</v>
      </c>
      <c r="H2" t="n">
        <v>0.24</v>
      </c>
      <c r="I2" t="n">
        <v>315</v>
      </c>
      <c r="J2" t="n">
        <v>71.52</v>
      </c>
      <c r="K2" t="n">
        <v>32.27</v>
      </c>
      <c r="L2" t="n">
        <v>1</v>
      </c>
      <c r="M2" t="n">
        <v>313</v>
      </c>
      <c r="N2" t="n">
        <v>8.25</v>
      </c>
      <c r="O2" t="n">
        <v>9054.6</v>
      </c>
      <c r="P2" t="n">
        <v>433</v>
      </c>
      <c r="Q2" t="n">
        <v>1191.42</v>
      </c>
      <c r="R2" t="n">
        <v>668.5</v>
      </c>
      <c r="S2" t="n">
        <v>152.24</v>
      </c>
      <c r="T2" t="n">
        <v>250602.67</v>
      </c>
      <c r="U2" t="n">
        <v>0.23</v>
      </c>
      <c r="V2" t="n">
        <v>0.66</v>
      </c>
      <c r="W2" t="n">
        <v>19.49</v>
      </c>
      <c r="X2" t="n">
        <v>14.85</v>
      </c>
      <c r="Y2" t="n">
        <v>2</v>
      </c>
      <c r="Z2" t="n">
        <v>10</v>
      </c>
      <c r="AA2" t="n">
        <v>451.7905080150908</v>
      </c>
      <c r="AB2" t="n">
        <v>618.1597046567607</v>
      </c>
      <c r="AC2" t="n">
        <v>559.1634100369131</v>
      </c>
      <c r="AD2" t="n">
        <v>451790.5080150908</v>
      </c>
      <c r="AE2" t="n">
        <v>618159.7046567607</v>
      </c>
      <c r="AF2" t="n">
        <v>2.562971048440499e-06</v>
      </c>
      <c r="AG2" t="n">
        <v>10</v>
      </c>
      <c r="AH2" t="n">
        <v>559163.4100369131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1.8146</v>
      </c>
      <c r="E3" t="n">
        <v>55.11</v>
      </c>
      <c r="F3" t="n">
        <v>51.24</v>
      </c>
      <c r="G3" t="n">
        <v>23.65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128</v>
      </c>
      <c r="N3" t="n">
        <v>8.43</v>
      </c>
      <c r="O3" t="n">
        <v>9200.25</v>
      </c>
      <c r="P3" t="n">
        <v>357.55</v>
      </c>
      <c r="Q3" t="n">
        <v>1190.11</v>
      </c>
      <c r="R3" t="n">
        <v>367.58</v>
      </c>
      <c r="S3" t="n">
        <v>152.24</v>
      </c>
      <c r="T3" t="n">
        <v>101068.38</v>
      </c>
      <c r="U3" t="n">
        <v>0.41</v>
      </c>
      <c r="V3" t="n">
        <v>0.78</v>
      </c>
      <c r="W3" t="n">
        <v>19.18</v>
      </c>
      <c r="X3" t="n">
        <v>5.98</v>
      </c>
      <c r="Y3" t="n">
        <v>2</v>
      </c>
      <c r="Z3" t="n">
        <v>10</v>
      </c>
      <c r="AA3" t="n">
        <v>321.0060910088547</v>
      </c>
      <c r="AB3" t="n">
        <v>439.2146955075625</v>
      </c>
      <c r="AC3" t="n">
        <v>397.2966614100167</v>
      </c>
      <c r="AD3" t="n">
        <v>321006.0910088547</v>
      </c>
      <c r="AE3" t="n">
        <v>439214.6955075624</v>
      </c>
      <c r="AF3" t="n">
        <v>3.110673041602655e-06</v>
      </c>
      <c r="AG3" t="n">
        <v>8</v>
      </c>
      <c r="AH3" t="n">
        <v>397296.6614100166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1.9227</v>
      </c>
      <c r="E4" t="n">
        <v>52.01</v>
      </c>
      <c r="F4" t="n">
        <v>48.92</v>
      </c>
      <c r="G4" t="n">
        <v>36.69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78</v>
      </c>
      <c r="N4" t="n">
        <v>8.609999999999999</v>
      </c>
      <c r="O4" t="n">
        <v>9346.23</v>
      </c>
      <c r="P4" t="n">
        <v>328.75</v>
      </c>
      <c r="Q4" t="n">
        <v>1189.34</v>
      </c>
      <c r="R4" t="n">
        <v>288.84</v>
      </c>
      <c r="S4" t="n">
        <v>152.24</v>
      </c>
      <c r="T4" t="n">
        <v>61946.44</v>
      </c>
      <c r="U4" t="n">
        <v>0.53</v>
      </c>
      <c r="V4" t="n">
        <v>0.8100000000000001</v>
      </c>
      <c r="W4" t="n">
        <v>19.12</v>
      </c>
      <c r="X4" t="n">
        <v>3.66</v>
      </c>
      <c r="Y4" t="n">
        <v>2</v>
      </c>
      <c r="Z4" t="n">
        <v>10</v>
      </c>
      <c r="AA4" t="n">
        <v>290.8405685234777</v>
      </c>
      <c r="AB4" t="n">
        <v>397.9408968341413</v>
      </c>
      <c r="AC4" t="n">
        <v>359.9619761538466</v>
      </c>
      <c r="AD4" t="n">
        <v>290840.5685234776</v>
      </c>
      <c r="AE4" t="n">
        <v>397940.8968341413</v>
      </c>
      <c r="AF4" t="n">
        <v>3.295983168240618e-06</v>
      </c>
      <c r="AG4" t="n">
        <v>8</v>
      </c>
      <c r="AH4" t="n">
        <v>359961.9761538466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1.9806</v>
      </c>
      <c r="E5" t="n">
        <v>50.49</v>
      </c>
      <c r="F5" t="n">
        <v>47.78</v>
      </c>
      <c r="G5" t="n">
        <v>51.19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306.88</v>
      </c>
      <c r="Q5" t="n">
        <v>1189.41</v>
      </c>
      <c r="R5" t="n">
        <v>250.51</v>
      </c>
      <c r="S5" t="n">
        <v>152.24</v>
      </c>
      <c r="T5" t="n">
        <v>42901.37</v>
      </c>
      <c r="U5" t="n">
        <v>0.61</v>
      </c>
      <c r="V5" t="n">
        <v>0.83</v>
      </c>
      <c r="W5" t="n">
        <v>19.06</v>
      </c>
      <c r="X5" t="n">
        <v>2.52</v>
      </c>
      <c r="Y5" t="n">
        <v>2</v>
      </c>
      <c r="Z5" t="n">
        <v>10</v>
      </c>
      <c r="AA5" t="n">
        <v>273.3432473786742</v>
      </c>
      <c r="AB5" t="n">
        <v>374.0002901164921</v>
      </c>
      <c r="AC5" t="n">
        <v>338.3062273404773</v>
      </c>
      <c r="AD5" t="n">
        <v>273343.2473786742</v>
      </c>
      <c r="AE5" t="n">
        <v>374000.2901164921</v>
      </c>
      <c r="AF5" t="n">
        <v>3.395238083433384e-06</v>
      </c>
      <c r="AG5" t="n">
        <v>8</v>
      </c>
      <c r="AH5" t="n">
        <v>338306.2273404773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2.0121</v>
      </c>
      <c r="E6" t="n">
        <v>49.7</v>
      </c>
      <c r="F6" t="n">
        <v>47.19</v>
      </c>
      <c r="G6" t="n">
        <v>65.84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31</v>
      </c>
      <c r="N6" t="n">
        <v>8.99</v>
      </c>
      <c r="O6" t="n">
        <v>9639.200000000001</v>
      </c>
      <c r="P6" t="n">
        <v>289.74</v>
      </c>
      <c r="Q6" t="n">
        <v>1189.37</v>
      </c>
      <c r="R6" t="n">
        <v>230.04</v>
      </c>
      <c r="S6" t="n">
        <v>152.24</v>
      </c>
      <c r="T6" t="n">
        <v>32731.35</v>
      </c>
      <c r="U6" t="n">
        <v>0.66</v>
      </c>
      <c r="V6" t="n">
        <v>0.84</v>
      </c>
      <c r="W6" t="n">
        <v>19.06</v>
      </c>
      <c r="X6" t="n">
        <v>1.93</v>
      </c>
      <c r="Y6" t="n">
        <v>2</v>
      </c>
      <c r="Z6" t="n">
        <v>10</v>
      </c>
      <c r="AA6" t="n">
        <v>252.9667854920046</v>
      </c>
      <c r="AB6" t="n">
        <v>346.1203160169335</v>
      </c>
      <c r="AC6" t="n">
        <v>313.0870788392951</v>
      </c>
      <c r="AD6" t="n">
        <v>252966.7854920047</v>
      </c>
      <c r="AE6" t="n">
        <v>346120.3160169335</v>
      </c>
      <c r="AF6" t="n">
        <v>3.449236871491625e-06</v>
      </c>
      <c r="AG6" t="n">
        <v>7</v>
      </c>
      <c r="AH6" t="n">
        <v>313087.0788392951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2.0161</v>
      </c>
      <c r="E7" t="n">
        <v>49.6</v>
      </c>
      <c r="F7" t="n">
        <v>47.12</v>
      </c>
      <c r="G7" t="n">
        <v>68.95</v>
      </c>
      <c r="H7" t="n">
        <v>1.36</v>
      </c>
      <c r="I7" t="n">
        <v>41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289.67</v>
      </c>
      <c r="Q7" t="n">
        <v>1189.59</v>
      </c>
      <c r="R7" t="n">
        <v>226.73</v>
      </c>
      <c r="S7" t="n">
        <v>152.24</v>
      </c>
      <c r="T7" t="n">
        <v>31086.04</v>
      </c>
      <c r="U7" t="n">
        <v>0.67</v>
      </c>
      <c r="V7" t="n">
        <v>0.84</v>
      </c>
      <c r="W7" t="n">
        <v>19.08</v>
      </c>
      <c r="X7" t="n">
        <v>1.86</v>
      </c>
      <c r="Y7" t="n">
        <v>2</v>
      </c>
      <c r="Z7" t="n">
        <v>10</v>
      </c>
      <c r="AA7" t="n">
        <v>252.4703676213241</v>
      </c>
      <c r="AB7" t="n">
        <v>345.4410951858578</v>
      </c>
      <c r="AC7" t="n">
        <v>312.4726818910447</v>
      </c>
      <c r="AD7" t="n">
        <v>252470.3676213241</v>
      </c>
      <c r="AE7" t="n">
        <v>345441.0951858578</v>
      </c>
      <c r="AF7" t="n">
        <v>3.456093860451401e-06</v>
      </c>
      <c r="AG7" t="n">
        <v>7</v>
      </c>
      <c r="AH7" t="n">
        <v>312472.6818910447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1.7585</v>
      </c>
      <c r="E2" t="n">
        <v>56.87</v>
      </c>
      <c r="F2" t="n">
        <v>53.26</v>
      </c>
      <c r="G2" t="n">
        <v>18.58</v>
      </c>
      <c r="H2" t="n">
        <v>0.43</v>
      </c>
      <c r="I2" t="n">
        <v>172</v>
      </c>
      <c r="J2" t="n">
        <v>39.78</v>
      </c>
      <c r="K2" t="n">
        <v>19.54</v>
      </c>
      <c r="L2" t="n">
        <v>1</v>
      </c>
      <c r="M2" t="n">
        <v>170</v>
      </c>
      <c r="N2" t="n">
        <v>4.24</v>
      </c>
      <c r="O2" t="n">
        <v>5140</v>
      </c>
      <c r="P2" t="n">
        <v>236.98</v>
      </c>
      <c r="Q2" t="n">
        <v>1190.28</v>
      </c>
      <c r="R2" t="n">
        <v>434.71</v>
      </c>
      <c r="S2" t="n">
        <v>152.24</v>
      </c>
      <c r="T2" t="n">
        <v>134421.53</v>
      </c>
      <c r="U2" t="n">
        <v>0.35</v>
      </c>
      <c r="V2" t="n">
        <v>0.75</v>
      </c>
      <c r="W2" t="n">
        <v>19.28</v>
      </c>
      <c r="X2" t="n">
        <v>7.98</v>
      </c>
      <c r="Y2" t="n">
        <v>2</v>
      </c>
      <c r="Z2" t="n">
        <v>10</v>
      </c>
      <c r="AA2" t="n">
        <v>247.9781733386756</v>
      </c>
      <c r="AB2" t="n">
        <v>339.2946767867165</v>
      </c>
      <c r="AC2" t="n">
        <v>306.9128690373631</v>
      </c>
      <c r="AD2" t="n">
        <v>247978.1733386756</v>
      </c>
      <c r="AE2" t="n">
        <v>339294.6767867165</v>
      </c>
      <c r="AF2" t="n">
        <v>3.235482126265087e-06</v>
      </c>
      <c r="AG2" t="n">
        <v>8</v>
      </c>
      <c r="AH2" t="n">
        <v>306912.869037363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1.9383</v>
      </c>
      <c r="E3" t="n">
        <v>51.59</v>
      </c>
      <c r="F3" t="n">
        <v>48.99</v>
      </c>
      <c r="G3" t="n">
        <v>36.29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197.92</v>
      </c>
      <c r="Q3" t="n">
        <v>1190.14</v>
      </c>
      <c r="R3" t="n">
        <v>288.2</v>
      </c>
      <c r="S3" t="n">
        <v>152.24</v>
      </c>
      <c r="T3" t="n">
        <v>61621.49</v>
      </c>
      <c r="U3" t="n">
        <v>0.53</v>
      </c>
      <c r="V3" t="n">
        <v>0.8100000000000001</v>
      </c>
      <c r="W3" t="n">
        <v>19.2</v>
      </c>
      <c r="X3" t="n">
        <v>3.73</v>
      </c>
      <c r="Y3" t="n">
        <v>2</v>
      </c>
      <c r="Z3" t="n">
        <v>10</v>
      </c>
      <c r="AA3" t="n">
        <v>209.4057734286347</v>
      </c>
      <c r="AB3" t="n">
        <v>286.5182175356405</v>
      </c>
      <c r="AC3" t="n">
        <v>259.1733209849671</v>
      </c>
      <c r="AD3" t="n">
        <v>209405.7734286347</v>
      </c>
      <c r="AE3" t="n">
        <v>286518.2175356405</v>
      </c>
      <c r="AF3" t="n">
        <v>3.566297984270469e-06</v>
      </c>
      <c r="AG3" t="n">
        <v>8</v>
      </c>
      <c r="AH3" t="n">
        <v>259173.3209849671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1.9381</v>
      </c>
      <c r="E4" t="n">
        <v>51.6</v>
      </c>
      <c r="F4" t="n">
        <v>49</v>
      </c>
      <c r="G4" t="n">
        <v>36.29</v>
      </c>
      <c r="H4" t="n">
        <v>1.22</v>
      </c>
      <c r="I4" t="n">
        <v>81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203.1</v>
      </c>
      <c r="Q4" t="n">
        <v>1190.15</v>
      </c>
      <c r="R4" t="n">
        <v>287.67</v>
      </c>
      <c r="S4" t="n">
        <v>152.24</v>
      </c>
      <c r="T4" t="n">
        <v>61359.49</v>
      </c>
      <c r="U4" t="n">
        <v>0.53</v>
      </c>
      <c r="V4" t="n">
        <v>0.8100000000000001</v>
      </c>
      <c r="W4" t="n">
        <v>19.22</v>
      </c>
      <c r="X4" t="n">
        <v>3.74</v>
      </c>
      <c r="Y4" t="n">
        <v>2</v>
      </c>
      <c r="Z4" t="n">
        <v>10</v>
      </c>
      <c r="AA4" t="n">
        <v>211.7578382911724</v>
      </c>
      <c r="AB4" t="n">
        <v>289.7364164463413</v>
      </c>
      <c r="AC4" t="n">
        <v>262.0843795084023</v>
      </c>
      <c r="AD4" t="n">
        <v>211757.8382911724</v>
      </c>
      <c r="AE4" t="n">
        <v>289736.4164463413</v>
      </c>
      <c r="AF4" t="n">
        <v>3.565930002225969e-06</v>
      </c>
      <c r="AG4" t="n">
        <v>8</v>
      </c>
      <c r="AH4" t="n">
        <v>262084.3795084023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1.0145</v>
      </c>
      <c r="E2" t="n">
        <v>98.58</v>
      </c>
      <c r="F2" t="n">
        <v>77.45</v>
      </c>
      <c r="G2" t="n">
        <v>7.11</v>
      </c>
      <c r="H2" t="n">
        <v>0.12</v>
      </c>
      <c r="I2" t="n">
        <v>654</v>
      </c>
      <c r="J2" t="n">
        <v>141.81</v>
      </c>
      <c r="K2" t="n">
        <v>47.83</v>
      </c>
      <c r="L2" t="n">
        <v>1</v>
      </c>
      <c r="M2" t="n">
        <v>652</v>
      </c>
      <c r="N2" t="n">
        <v>22.98</v>
      </c>
      <c r="O2" t="n">
        <v>17723.39</v>
      </c>
      <c r="P2" t="n">
        <v>892.3</v>
      </c>
      <c r="Q2" t="n">
        <v>1194.44</v>
      </c>
      <c r="R2" t="n">
        <v>1257.02</v>
      </c>
      <c r="S2" t="n">
        <v>152.24</v>
      </c>
      <c r="T2" t="n">
        <v>543167.6899999999</v>
      </c>
      <c r="U2" t="n">
        <v>0.12</v>
      </c>
      <c r="V2" t="n">
        <v>0.51</v>
      </c>
      <c r="W2" t="n">
        <v>20.04</v>
      </c>
      <c r="X2" t="n">
        <v>32.12</v>
      </c>
      <c r="Y2" t="n">
        <v>2</v>
      </c>
      <c r="Z2" t="n">
        <v>10</v>
      </c>
      <c r="AA2" t="n">
        <v>1194.755174606508</v>
      </c>
      <c r="AB2" t="n">
        <v>1634.716738774923</v>
      </c>
      <c r="AC2" t="n">
        <v>1478.701667565596</v>
      </c>
      <c r="AD2" t="n">
        <v>1194755.174606509</v>
      </c>
      <c r="AE2" t="n">
        <v>1634716.738774923</v>
      </c>
      <c r="AF2" t="n">
        <v>1.561008460360166e-06</v>
      </c>
      <c r="AG2" t="n">
        <v>14</v>
      </c>
      <c r="AH2" t="n">
        <v>1478701.667565596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1.534</v>
      </c>
      <c r="E3" t="n">
        <v>65.19</v>
      </c>
      <c r="F3" t="n">
        <v>56.2</v>
      </c>
      <c r="G3" t="n">
        <v>14.41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644.54</v>
      </c>
      <c r="Q3" t="n">
        <v>1191.14</v>
      </c>
      <c r="R3" t="n">
        <v>534.79</v>
      </c>
      <c r="S3" t="n">
        <v>152.24</v>
      </c>
      <c r="T3" t="n">
        <v>184151.68</v>
      </c>
      <c r="U3" t="n">
        <v>0.28</v>
      </c>
      <c r="V3" t="n">
        <v>0.71</v>
      </c>
      <c r="W3" t="n">
        <v>19.37</v>
      </c>
      <c r="X3" t="n">
        <v>10.92</v>
      </c>
      <c r="Y3" t="n">
        <v>2</v>
      </c>
      <c r="Z3" t="n">
        <v>10</v>
      </c>
      <c r="AA3" t="n">
        <v>605.2434175425598</v>
      </c>
      <c r="AB3" t="n">
        <v>828.120745336819</v>
      </c>
      <c r="AC3" t="n">
        <v>749.0860636766381</v>
      </c>
      <c r="AD3" t="n">
        <v>605243.4175425598</v>
      </c>
      <c r="AE3" t="n">
        <v>828120.745336819</v>
      </c>
      <c r="AF3" t="n">
        <v>2.36036173306308e-06</v>
      </c>
      <c r="AG3" t="n">
        <v>10</v>
      </c>
      <c r="AH3" t="n">
        <v>749086.0636766381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1.7179</v>
      </c>
      <c r="E4" t="n">
        <v>58.21</v>
      </c>
      <c r="F4" t="n">
        <v>51.85</v>
      </c>
      <c r="G4" t="n">
        <v>21.76</v>
      </c>
      <c r="H4" t="n">
        <v>0.37</v>
      </c>
      <c r="I4" t="n">
        <v>143</v>
      </c>
      <c r="J4" t="n">
        <v>144.54</v>
      </c>
      <c r="K4" t="n">
        <v>47.83</v>
      </c>
      <c r="L4" t="n">
        <v>3</v>
      </c>
      <c r="M4" t="n">
        <v>141</v>
      </c>
      <c r="N4" t="n">
        <v>23.71</v>
      </c>
      <c r="O4" t="n">
        <v>18060.85</v>
      </c>
      <c r="P4" t="n">
        <v>589.99</v>
      </c>
      <c r="Q4" t="n">
        <v>1189.89</v>
      </c>
      <c r="R4" t="n">
        <v>387.91</v>
      </c>
      <c r="S4" t="n">
        <v>152.24</v>
      </c>
      <c r="T4" t="n">
        <v>111165.78</v>
      </c>
      <c r="U4" t="n">
        <v>0.39</v>
      </c>
      <c r="V4" t="n">
        <v>0.77</v>
      </c>
      <c r="W4" t="n">
        <v>19.21</v>
      </c>
      <c r="X4" t="n">
        <v>6.58</v>
      </c>
      <c r="Y4" t="n">
        <v>2</v>
      </c>
      <c r="Z4" t="n">
        <v>10</v>
      </c>
      <c r="AA4" t="n">
        <v>504.1284583107998</v>
      </c>
      <c r="AB4" t="n">
        <v>689.7707972387566</v>
      </c>
      <c r="AC4" t="n">
        <v>623.940040449683</v>
      </c>
      <c r="AD4" t="n">
        <v>504128.4583107998</v>
      </c>
      <c r="AE4" t="n">
        <v>689770.7972387566</v>
      </c>
      <c r="AF4" t="n">
        <v>2.643328175507864e-06</v>
      </c>
      <c r="AG4" t="n">
        <v>9</v>
      </c>
      <c r="AH4" t="n">
        <v>623940.040449683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1.8122</v>
      </c>
      <c r="E5" t="n">
        <v>55.18</v>
      </c>
      <c r="F5" t="n">
        <v>49.98</v>
      </c>
      <c r="G5" t="n">
        <v>29.11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563.8</v>
      </c>
      <c r="Q5" t="n">
        <v>1189.72</v>
      </c>
      <c r="R5" t="n">
        <v>324.68</v>
      </c>
      <c r="S5" t="n">
        <v>152.24</v>
      </c>
      <c r="T5" t="n">
        <v>79751.2</v>
      </c>
      <c r="U5" t="n">
        <v>0.47</v>
      </c>
      <c r="V5" t="n">
        <v>0.8</v>
      </c>
      <c r="W5" t="n">
        <v>19.14</v>
      </c>
      <c r="X5" t="n">
        <v>4.72</v>
      </c>
      <c r="Y5" t="n">
        <v>2</v>
      </c>
      <c r="Z5" t="n">
        <v>10</v>
      </c>
      <c r="AA5" t="n">
        <v>456.1873947180085</v>
      </c>
      <c r="AB5" t="n">
        <v>624.1757190206438</v>
      </c>
      <c r="AC5" t="n">
        <v>564.6052644334366</v>
      </c>
      <c r="AD5" t="n">
        <v>456187.3947180085</v>
      </c>
      <c r="AE5" t="n">
        <v>624175.7190206437</v>
      </c>
      <c r="AF5" t="n">
        <v>2.788427335499943e-06</v>
      </c>
      <c r="AG5" t="n">
        <v>8</v>
      </c>
      <c r="AH5" t="n">
        <v>564605.2644334366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1.871</v>
      </c>
      <c r="E6" t="n">
        <v>53.45</v>
      </c>
      <c r="F6" t="n">
        <v>48.91</v>
      </c>
      <c r="G6" t="n">
        <v>36.68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78</v>
      </c>
      <c r="N6" t="n">
        <v>24.47</v>
      </c>
      <c r="O6" t="n">
        <v>18400.38</v>
      </c>
      <c r="P6" t="n">
        <v>546.5</v>
      </c>
      <c r="Q6" t="n">
        <v>1189.59</v>
      </c>
      <c r="R6" t="n">
        <v>288.77</v>
      </c>
      <c r="S6" t="n">
        <v>152.24</v>
      </c>
      <c r="T6" t="n">
        <v>61913.14</v>
      </c>
      <c r="U6" t="n">
        <v>0.53</v>
      </c>
      <c r="V6" t="n">
        <v>0.8100000000000001</v>
      </c>
      <c r="W6" t="n">
        <v>19.1</v>
      </c>
      <c r="X6" t="n">
        <v>3.65</v>
      </c>
      <c r="Y6" t="n">
        <v>2</v>
      </c>
      <c r="Z6" t="n">
        <v>10</v>
      </c>
      <c r="AA6" t="n">
        <v>434.2049224176014</v>
      </c>
      <c r="AB6" t="n">
        <v>594.0983306209939</v>
      </c>
      <c r="AC6" t="n">
        <v>537.3984197687695</v>
      </c>
      <c r="AD6" t="n">
        <v>434204.9224176014</v>
      </c>
      <c r="AE6" t="n">
        <v>594098.330620994</v>
      </c>
      <c r="AF6" t="n">
        <v>2.878902739609532e-06</v>
      </c>
      <c r="AG6" t="n">
        <v>8</v>
      </c>
      <c r="AH6" t="n">
        <v>537398.4197687695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1.9121</v>
      </c>
      <c r="E7" t="n">
        <v>52.3</v>
      </c>
      <c r="F7" t="n">
        <v>48.19</v>
      </c>
      <c r="G7" t="n">
        <v>44.49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533.36</v>
      </c>
      <c r="Q7" t="n">
        <v>1189.39</v>
      </c>
      <c r="R7" t="n">
        <v>264.52</v>
      </c>
      <c r="S7" t="n">
        <v>152.24</v>
      </c>
      <c r="T7" t="n">
        <v>49864.68</v>
      </c>
      <c r="U7" t="n">
        <v>0.58</v>
      </c>
      <c r="V7" t="n">
        <v>0.83</v>
      </c>
      <c r="W7" t="n">
        <v>19.08</v>
      </c>
      <c r="X7" t="n">
        <v>2.94</v>
      </c>
      <c r="Y7" t="n">
        <v>2</v>
      </c>
      <c r="Z7" t="n">
        <v>10</v>
      </c>
      <c r="AA7" t="n">
        <v>419.2203018153277</v>
      </c>
      <c r="AB7" t="n">
        <v>573.5957116381584</v>
      </c>
      <c r="AC7" t="n">
        <v>518.8525419660493</v>
      </c>
      <c r="AD7" t="n">
        <v>419220.3018153277</v>
      </c>
      <c r="AE7" t="n">
        <v>573595.7116381584</v>
      </c>
      <c r="AF7" t="n">
        <v>2.942143200645316e-06</v>
      </c>
      <c r="AG7" t="n">
        <v>8</v>
      </c>
      <c r="AH7" t="n">
        <v>518852.5419660493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1.9396</v>
      </c>
      <c r="E8" t="n">
        <v>51.56</v>
      </c>
      <c r="F8" t="n">
        <v>47.74</v>
      </c>
      <c r="G8" t="n">
        <v>52.08</v>
      </c>
      <c r="H8" t="n">
        <v>0.83</v>
      </c>
      <c r="I8" t="n">
        <v>55</v>
      </c>
      <c r="J8" t="n">
        <v>150.07</v>
      </c>
      <c r="K8" t="n">
        <v>47.83</v>
      </c>
      <c r="L8" t="n">
        <v>7</v>
      </c>
      <c r="M8" t="n">
        <v>53</v>
      </c>
      <c r="N8" t="n">
        <v>25.24</v>
      </c>
      <c r="O8" t="n">
        <v>18742.03</v>
      </c>
      <c r="P8" t="n">
        <v>522.64</v>
      </c>
      <c r="Q8" t="n">
        <v>1189.3</v>
      </c>
      <c r="R8" t="n">
        <v>249.2</v>
      </c>
      <c r="S8" t="n">
        <v>152.24</v>
      </c>
      <c r="T8" t="n">
        <v>42252.67</v>
      </c>
      <c r="U8" t="n">
        <v>0.61</v>
      </c>
      <c r="V8" t="n">
        <v>0.83</v>
      </c>
      <c r="W8" t="n">
        <v>19.06</v>
      </c>
      <c r="X8" t="n">
        <v>2.48</v>
      </c>
      <c r="Y8" t="n">
        <v>2</v>
      </c>
      <c r="Z8" t="n">
        <v>10</v>
      </c>
      <c r="AA8" t="n">
        <v>408.7448388868945</v>
      </c>
      <c r="AB8" t="n">
        <v>559.2627211146681</v>
      </c>
      <c r="AC8" t="n">
        <v>505.8874719416424</v>
      </c>
      <c r="AD8" t="n">
        <v>408744.8388868945</v>
      </c>
      <c r="AE8" t="n">
        <v>559262.7211146682</v>
      </c>
      <c r="AF8" t="n">
        <v>2.984457377737385e-06</v>
      </c>
      <c r="AG8" t="n">
        <v>8</v>
      </c>
      <c r="AH8" t="n">
        <v>505887.4719416425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1.9586</v>
      </c>
      <c r="E9" t="n">
        <v>51.06</v>
      </c>
      <c r="F9" t="n">
        <v>47.44</v>
      </c>
      <c r="G9" t="n">
        <v>59.3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514.25</v>
      </c>
      <c r="Q9" t="n">
        <v>1189.24</v>
      </c>
      <c r="R9" t="n">
        <v>239.37</v>
      </c>
      <c r="S9" t="n">
        <v>152.24</v>
      </c>
      <c r="T9" t="n">
        <v>37372.74</v>
      </c>
      <c r="U9" t="n">
        <v>0.64</v>
      </c>
      <c r="V9" t="n">
        <v>0.84</v>
      </c>
      <c r="W9" t="n">
        <v>19.05</v>
      </c>
      <c r="X9" t="n">
        <v>2.19</v>
      </c>
      <c r="Y9" t="n">
        <v>2</v>
      </c>
      <c r="Z9" t="n">
        <v>10</v>
      </c>
      <c r="AA9" t="n">
        <v>401.262850861638</v>
      </c>
      <c r="AB9" t="n">
        <v>549.0255350164966</v>
      </c>
      <c r="AC9" t="n">
        <v>496.6273085166995</v>
      </c>
      <c r="AD9" t="n">
        <v>401262.850861638</v>
      </c>
      <c r="AE9" t="n">
        <v>549025.5350164967</v>
      </c>
      <c r="AF9" t="n">
        <v>3.013692627364633e-06</v>
      </c>
      <c r="AG9" t="n">
        <v>8</v>
      </c>
      <c r="AH9" t="n">
        <v>496627.3085166995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1.9765</v>
      </c>
      <c r="E10" t="n">
        <v>50.59</v>
      </c>
      <c r="F10" t="n">
        <v>47.15</v>
      </c>
      <c r="G10" t="n">
        <v>67.36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506.1</v>
      </c>
      <c r="Q10" t="n">
        <v>1189.19</v>
      </c>
      <c r="R10" t="n">
        <v>229.49</v>
      </c>
      <c r="S10" t="n">
        <v>152.24</v>
      </c>
      <c r="T10" t="n">
        <v>32460.23</v>
      </c>
      <c r="U10" t="n">
        <v>0.66</v>
      </c>
      <c r="V10" t="n">
        <v>0.84</v>
      </c>
      <c r="W10" t="n">
        <v>19.04</v>
      </c>
      <c r="X10" t="n">
        <v>1.9</v>
      </c>
      <c r="Y10" t="n">
        <v>2</v>
      </c>
      <c r="Z10" t="n">
        <v>10</v>
      </c>
      <c r="AA10" t="n">
        <v>394.2233318678366</v>
      </c>
      <c r="AB10" t="n">
        <v>539.3937545675182</v>
      </c>
      <c r="AC10" t="n">
        <v>487.9147716754825</v>
      </c>
      <c r="AD10" t="n">
        <v>394223.3318678366</v>
      </c>
      <c r="AE10" t="n">
        <v>539393.7545675181</v>
      </c>
      <c r="AF10" t="n">
        <v>3.041235309908198e-06</v>
      </c>
      <c r="AG10" t="n">
        <v>8</v>
      </c>
      <c r="AH10" t="n">
        <v>487914.7716754826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1.9924</v>
      </c>
      <c r="E11" t="n">
        <v>50.19</v>
      </c>
      <c r="F11" t="n">
        <v>46.89</v>
      </c>
      <c r="G11" t="n">
        <v>76.04000000000001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497.35</v>
      </c>
      <c r="Q11" t="n">
        <v>1189.23</v>
      </c>
      <c r="R11" t="n">
        <v>220.75</v>
      </c>
      <c r="S11" t="n">
        <v>152.24</v>
      </c>
      <c r="T11" t="n">
        <v>28119.24</v>
      </c>
      <c r="U11" t="n">
        <v>0.6899999999999999</v>
      </c>
      <c r="V11" t="n">
        <v>0.85</v>
      </c>
      <c r="W11" t="n">
        <v>19.03</v>
      </c>
      <c r="X11" t="n">
        <v>1.64</v>
      </c>
      <c r="Y11" t="n">
        <v>2</v>
      </c>
      <c r="Z11" t="n">
        <v>10</v>
      </c>
      <c r="AA11" t="n">
        <v>377.4163362859522</v>
      </c>
      <c r="AB11" t="n">
        <v>516.3976817400692</v>
      </c>
      <c r="AC11" t="n">
        <v>467.1134117634945</v>
      </c>
      <c r="AD11" t="n">
        <v>377416.3362859522</v>
      </c>
      <c r="AE11" t="n">
        <v>516397.6817400692</v>
      </c>
      <c r="AF11" t="n">
        <v>3.065700597754159e-06</v>
      </c>
      <c r="AG11" t="n">
        <v>7</v>
      </c>
      <c r="AH11" t="n">
        <v>467113.4117634945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2.0044</v>
      </c>
      <c r="E12" t="n">
        <v>49.89</v>
      </c>
      <c r="F12" t="n">
        <v>46.71</v>
      </c>
      <c r="G12" t="n">
        <v>84.92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489.44</v>
      </c>
      <c r="Q12" t="n">
        <v>1189.13</v>
      </c>
      <c r="R12" t="n">
        <v>214.27</v>
      </c>
      <c r="S12" t="n">
        <v>152.24</v>
      </c>
      <c r="T12" t="n">
        <v>24896.86</v>
      </c>
      <c r="U12" t="n">
        <v>0.71</v>
      </c>
      <c r="V12" t="n">
        <v>0.85</v>
      </c>
      <c r="W12" t="n">
        <v>19.03</v>
      </c>
      <c r="X12" t="n">
        <v>1.46</v>
      </c>
      <c r="Y12" t="n">
        <v>2</v>
      </c>
      <c r="Z12" t="n">
        <v>10</v>
      </c>
      <c r="AA12" t="n">
        <v>371.8101204433307</v>
      </c>
      <c r="AB12" t="n">
        <v>508.727009895407</v>
      </c>
      <c r="AC12" t="n">
        <v>460.1748180738314</v>
      </c>
      <c r="AD12" t="n">
        <v>371810.1204433307</v>
      </c>
      <c r="AE12" t="n">
        <v>508727.009895407</v>
      </c>
      <c r="AF12" t="n">
        <v>3.084164965939789e-06</v>
      </c>
      <c r="AG12" t="n">
        <v>7</v>
      </c>
      <c r="AH12" t="n">
        <v>460174.8180738314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2.0136</v>
      </c>
      <c r="E13" t="n">
        <v>49.66</v>
      </c>
      <c r="F13" t="n">
        <v>46.57</v>
      </c>
      <c r="G13" t="n">
        <v>93.13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482.81</v>
      </c>
      <c r="Q13" t="n">
        <v>1189.08</v>
      </c>
      <c r="R13" t="n">
        <v>209.57</v>
      </c>
      <c r="S13" t="n">
        <v>152.24</v>
      </c>
      <c r="T13" t="n">
        <v>22564.32</v>
      </c>
      <c r="U13" t="n">
        <v>0.73</v>
      </c>
      <c r="V13" t="n">
        <v>0.85</v>
      </c>
      <c r="W13" t="n">
        <v>19.02</v>
      </c>
      <c r="X13" t="n">
        <v>1.31</v>
      </c>
      <c r="Y13" t="n">
        <v>2</v>
      </c>
      <c r="Z13" t="n">
        <v>10</v>
      </c>
      <c r="AA13" t="n">
        <v>367.3089295202946</v>
      </c>
      <c r="AB13" t="n">
        <v>502.5682818959805</v>
      </c>
      <c r="AC13" t="n">
        <v>454.603870430841</v>
      </c>
      <c r="AD13" t="n">
        <v>367308.9295202946</v>
      </c>
      <c r="AE13" t="n">
        <v>502568.2818959805</v>
      </c>
      <c r="AF13" t="n">
        <v>3.098320981548772e-06</v>
      </c>
      <c r="AG13" t="n">
        <v>7</v>
      </c>
      <c r="AH13" t="n">
        <v>454603.870430841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2.0187</v>
      </c>
      <c r="E14" t="n">
        <v>49.54</v>
      </c>
      <c r="F14" t="n">
        <v>46.5</v>
      </c>
      <c r="G14" t="n">
        <v>99.64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475.25</v>
      </c>
      <c r="Q14" t="n">
        <v>1188.99</v>
      </c>
      <c r="R14" t="n">
        <v>207.33</v>
      </c>
      <c r="S14" t="n">
        <v>152.24</v>
      </c>
      <c r="T14" t="n">
        <v>21453.47</v>
      </c>
      <c r="U14" t="n">
        <v>0.73</v>
      </c>
      <c r="V14" t="n">
        <v>0.86</v>
      </c>
      <c r="W14" t="n">
        <v>19.02</v>
      </c>
      <c r="X14" t="n">
        <v>1.25</v>
      </c>
      <c r="Y14" t="n">
        <v>2</v>
      </c>
      <c r="Z14" t="n">
        <v>10</v>
      </c>
      <c r="AA14" t="n">
        <v>363.1700226496613</v>
      </c>
      <c r="AB14" t="n">
        <v>496.9052469198958</v>
      </c>
      <c r="AC14" t="n">
        <v>449.4813075647545</v>
      </c>
      <c r="AD14" t="n">
        <v>363170.0226496613</v>
      </c>
      <c r="AE14" t="n">
        <v>496905.2469198958</v>
      </c>
      <c r="AF14" t="n">
        <v>3.106168338027665e-06</v>
      </c>
      <c r="AG14" t="n">
        <v>7</v>
      </c>
      <c r="AH14" t="n">
        <v>449481.3075647545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2.0279</v>
      </c>
      <c r="E15" t="n">
        <v>49.31</v>
      </c>
      <c r="F15" t="n">
        <v>46.36</v>
      </c>
      <c r="G15" t="n">
        <v>111.27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467.92</v>
      </c>
      <c r="Q15" t="n">
        <v>1189.06</v>
      </c>
      <c r="R15" t="n">
        <v>202.44</v>
      </c>
      <c r="S15" t="n">
        <v>152.24</v>
      </c>
      <c r="T15" t="n">
        <v>19024.84</v>
      </c>
      <c r="U15" t="n">
        <v>0.75</v>
      </c>
      <c r="V15" t="n">
        <v>0.86</v>
      </c>
      <c r="W15" t="n">
        <v>19.02</v>
      </c>
      <c r="X15" t="n">
        <v>1.11</v>
      </c>
      <c r="Y15" t="n">
        <v>2</v>
      </c>
      <c r="Z15" t="n">
        <v>10</v>
      </c>
      <c r="AA15" t="n">
        <v>358.4392131904065</v>
      </c>
      <c r="AB15" t="n">
        <v>490.4323447091598</v>
      </c>
      <c r="AC15" t="n">
        <v>443.6261700562359</v>
      </c>
      <c r="AD15" t="n">
        <v>358439.2131904065</v>
      </c>
      <c r="AE15" t="n">
        <v>490432.3447091599</v>
      </c>
      <c r="AF15" t="n">
        <v>3.120324353636648e-06</v>
      </c>
      <c r="AG15" t="n">
        <v>7</v>
      </c>
      <c r="AH15" t="n">
        <v>443626.1700562359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2.0345</v>
      </c>
      <c r="E16" t="n">
        <v>49.15</v>
      </c>
      <c r="F16" t="n">
        <v>46.26</v>
      </c>
      <c r="G16" t="n">
        <v>120.68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461.07</v>
      </c>
      <c r="Q16" t="n">
        <v>1189.06</v>
      </c>
      <c r="R16" t="n">
        <v>199.35</v>
      </c>
      <c r="S16" t="n">
        <v>152.24</v>
      </c>
      <c r="T16" t="n">
        <v>17488.04</v>
      </c>
      <c r="U16" t="n">
        <v>0.76</v>
      </c>
      <c r="V16" t="n">
        <v>0.86</v>
      </c>
      <c r="W16" t="n">
        <v>19.01</v>
      </c>
      <c r="X16" t="n">
        <v>1.01</v>
      </c>
      <c r="Y16" t="n">
        <v>2</v>
      </c>
      <c r="Z16" t="n">
        <v>10</v>
      </c>
      <c r="AA16" t="n">
        <v>354.3914030424595</v>
      </c>
      <c r="AB16" t="n">
        <v>484.8939522879585</v>
      </c>
      <c r="AC16" t="n">
        <v>438.6163540345313</v>
      </c>
      <c r="AD16" t="n">
        <v>354391.4030424595</v>
      </c>
      <c r="AE16" t="n">
        <v>484893.9522879585</v>
      </c>
      <c r="AF16" t="n">
        <v>3.130479756138745e-06</v>
      </c>
      <c r="AG16" t="n">
        <v>7</v>
      </c>
      <c r="AH16" t="n">
        <v>438616.3540345313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2.038</v>
      </c>
      <c r="E17" t="n">
        <v>49.07</v>
      </c>
      <c r="F17" t="n">
        <v>46.2</v>
      </c>
      <c r="G17" t="n">
        <v>126.01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455.8</v>
      </c>
      <c r="Q17" t="n">
        <v>1189.02</v>
      </c>
      <c r="R17" t="n">
        <v>197.49</v>
      </c>
      <c r="S17" t="n">
        <v>152.24</v>
      </c>
      <c r="T17" t="n">
        <v>16562.77</v>
      </c>
      <c r="U17" t="n">
        <v>0.77</v>
      </c>
      <c r="V17" t="n">
        <v>0.86</v>
      </c>
      <c r="W17" t="n">
        <v>19.01</v>
      </c>
      <c r="X17" t="n">
        <v>0.95</v>
      </c>
      <c r="Y17" t="n">
        <v>2</v>
      </c>
      <c r="Z17" t="n">
        <v>10</v>
      </c>
      <c r="AA17" t="n">
        <v>351.54302337933</v>
      </c>
      <c r="AB17" t="n">
        <v>480.9966735712227</v>
      </c>
      <c r="AC17" t="n">
        <v>435.0910261286556</v>
      </c>
      <c r="AD17" t="n">
        <v>351543.0233793299</v>
      </c>
      <c r="AE17" t="n">
        <v>480996.6735712227</v>
      </c>
      <c r="AF17" t="n">
        <v>3.135865196859554e-06</v>
      </c>
      <c r="AG17" t="n">
        <v>7</v>
      </c>
      <c r="AH17" t="n">
        <v>435091.0261286556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2.0438</v>
      </c>
      <c r="E18" t="n">
        <v>48.93</v>
      </c>
      <c r="F18" t="n">
        <v>46.12</v>
      </c>
      <c r="G18" t="n">
        <v>138.36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447.86</v>
      </c>
      <c r="Q18" t="n">
        <v>1188.94</v>
      </c>
      <c r="R18" t="n">
        <v>194.44</v>
      </c>
      <c r="S18" t="n">
        <v>152.24</v>
      </c>
      <c r="T18" t="n">
        <v>15046.67</v>
      </c>
      <c r="U18" t="n">
        <v>0.78</v>
      </c>
      <c r="V18" t="n">
        <v>0.86</v>
      </c>
      <c r="W18" t="n">
        <v>19.01</v>
      </c>
      <c r="X18" t="n">
        <v>0.87</v>
      </c>
      <c r="Y18" t="n">
        <v>2</v>
      </c>
      <c r="Z18" t="n">
        <v>10</v>
      </c>
      <c r="AA18" t="n">
        <v>347.2180318863855</v>
      </c>
      <c r="AB18" t="n">
        <v>475.0790294054177</v>
      </c>
      <c r="AC18" t="n">
        <v>429.7381536165695</v>
      </c>
      <c r="AD18" t="n">
        <v>347218.0318863855</v>
      </c>
      <c r="AE18" t="n">
        <v>475079.0294054177</v>
      </c>
      <c r="AF18" t="n">
        <v>3.144789641482609e-06</v>
      </c>
      <c r="AG18" t="n">
        <v>7</v>
      </c>
      <c r="AH18" t="n">
        <v>429738.1536165695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2.0472</v>
      </c>
      <c r="E19" t="n">
        <v>48.85</v>
      </c>
      <c r="F19" t="n">
        <v>46.07</v>
      </c>
      <c r="G19" t="n">
        <v>145.48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12</v>
      </c>
      <c r="N19" t="n">
        <v>29.8</v>
      </c>
      <c r="O19" t="n">
        <v>20660.89</v>
      </c>
      <c r="P19" t="n">
        <v>442.78</v>
      </c>
      <c r="Q19" t="n">
        <v>1189.09</v>
      </c>
      <c r="R19" t="n">
        <v>192.52</v>
      </c>
      <c r="S19" t="n">
        <v>152.24</v>
      </c>
      <c r="T19" t="n">
        <v>14092.87</v>
      </c>
      <c r="U19" t="n">
        <v>0.79</v>
      </c>
      <c r="V19" t="n">
        <v>0.86</v>
      </c>
      <c r="W19" t="n">
        <v>19.01</v>
      </c>
      <c r="X19" t="n">
        <v>0.82</v>
      </c>
      <c r="Y19" t="n">
        <v>2</v>
      </c>
      <c r="Z19" t="n">
        <v>10</v>
      </c>
      <c r="AA19" t="n">
        <v>344.5073956939943</v>
      </c>
      <c r="AB19" t="n">
        <v>471.3702173821591</v>
      </c>
      <c r="AC19" t="n">
        <v>426.3833054074603</v>
      </c>
      <c r="AD19" t="n">
        <v>344507.3956939943</v>
      </c>
      <c r="AE19" t="n">
        <v>471370.2173821591</v>
      </c>
      <c r="AF19" t="n">
        <v>3.150021212468538e-06</v>
      </c>
      <c r="AG19" t="n">
        <v>7</v>
      </c>
      <c r="AH19" t="n">
        <v>426383.3054074603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2.046</v>
      </c>
      <c r="E20" t="n">
        <v>48.88</v>
      </c>
      <c r="F20" t="n">
        <v>46.1</v>
      </c>
      <c r="G20" t="n">
        <v>145.58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441.14</v>
      </c>
      <c r="Q20" t="n">
        <v>1189.19</v>
      </c>
      <c r="R20" t="n">
        <v>193.07</v>
      </c>
      <c r="S20" t="n">
        <v>152.24</v>
      </c>
      <c r="T20" t="n">
        <v>14367.52</v>
      </c>
      <c r="U20" t="n">
        <v>0.79</v>
      </c>
      <c r="V20" t="n">
        <v>0.86</v>
      </c>
      <c r="W20" t="n">
        <v>19.03</v>
      </c>
      <c r="X20" t="n">
        <v>0.85</v>
      </c>
      <c r="Y20" t="n">
        <v>2</v>
      </c>
      <c r="Z20" t="n">
        <v>10</v>
      </c>
      <c r="AA20" t="n">
        <v>344.0248490663655</v>
      </c>
      <c r="AB20" t="n">
        <v>470.7099757977827</v>
      </c>
      <c r="AC20" t="n">
        <v>425.7860763532418</v>
      </c>
      <c r="AD20" t="n">
        <v>344024.8490663655</v>
      </c>
      <c r="AE20" t="n">
        <v>470709.9757977827</v>
      </c>
      <c r="AF20" t="n">
        <v>3.148174775649974e-06</v>
      </c>
      <c r="AG20" t="n">
        <v>7</v>
      </c>
      <c r="AH20" t="n">
        <v>425786.0763532418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2.0502</v>
      </c>
      <c r="E21" t="n">
        <v>48.78</v>
      </c>
      <c r="F21" t="n">
        <v>46.03</v>
      </c>
      <c r="G21" t="n">
        <v>153.43</v>
      </c>
      <c r="H21" t="n">
        <v>2.1</v>
      </c>
      <c r="I21" t="n">
        <v>18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442.51</v>
      </c>
      <c r="Q21" t="n">
        <v>1189.08</v>
      </c>
      <c r="R21" t="n">
        <v>190.84</v>
      </c>
      <c r="S21" t="n">
        <v>152.24</v>
      </c>
      <c r="T21" t="n">
        <v>13257.37</v>
      </c>
      <c r="U21" t="n">
        <v>0.8</v>
      </c>
      <c r="V21" t="n">
        <v>0.86</v>
      </c>
      <c r="W21" t="n">
        <v>19.02</v>
      </c>
      <c r="X21" t="n">
        <v>0.78</v>
      </c>
      <c r="Y21" t="n">
        <v>2</v>
      </c>
      <c r="Z21" t="n">
        <v>10</v>
      </c>
      <c r="AA21" t="n">
        <v>343.919660955466</v>
      </c>
      <c r="AB21" t="n">
        <v>470.566052783878</v>
      </c>
      <c r="AC21" t="n">
        <v>425.655889149787</v>
      </c>
      <c r="AD21" t="n">
        <v>343919.660955466</v>
      </c>
      <c r="AE21" t="n">
        <v>470566.052783878</v>
      </c>
      <c r="AF21" t="n">
        <v>3.154637304514945e-06</v>
      </c>
      <c r="AG21" t="n">
        <v>7</v>
      </c>
      <c r="AH21" t="n">
        <v>425655.889149787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0.8152</v>
      </c>
      <c r="E2" t="n">
        <v>122.67</v>
      </c>
      <c r="F2" t="n">
        <v>89.23999999999999</v>
      </c>
      <c r="G2" t="n">
        <v>6.14</v>
      </c>
      <c r="H2" t="n">
        <v>0.1</v>
      </c>
      <c r="I2" t="n">
        <v>872</v>
      </c>
      <c r="J2" t="n">
        <v>176.73</v>
      </c>
      <c r="K2" t="n">
        <v>52.44</v>
      </c>
      <c r="L2" t="n">
        <v>1</v>
      </c>
      <c r="M2" t="n">
        <v>870</v>
      </c>
      <c r="N2" t="n">
        <v>33.29</v>
      </c>
      <c r="O2" t="n">
        <v>22031.19</v>
      </c>
      <c r="P2" t="n">
        <v>1184.05</v>
      </c>
      <c r="Q2" t="n">
        <v>1195.38</v>
      </c>
      <c r="R2" t="n">
        <v>1658.74</v>
      </c>
      <c r="S2" t="n">
        <v>152.24</v>
      </c>
      <c r="T2" t="n">
        <v>742938.99</v>
      </c>
      <c r="U2" t="n">
        <v>0.09</v>
      </c>
      <c r="V2" t="n">
        <v>0.45</v>
      </c>
      <c r="W2" t="n">
        <v>20.41</v>
      </c>
      <c r="X2" t="n">
        <v>43.89</v>
      </c>
      <c r="Y2" t="n">
        <v>2</v>
      </c>
      <c r="Z2" t="n">
        <v>10</v>
      </c>
      <c r="AA2" t="n">
        <v>1908.59338893405</v>
      </c>
      <c r="AB2" t="n">
        <v>2611.421675937265</v>
      </c>
      <c r="AC2" t="n">
        <v>2362.191256339153</v>
      </c>
      <c r="AD2" t="n">
        <v>1908593.38893405</v>
      </c>
      <c r="AE2" t="n">
        <v>2611421.675937265</v>
      </c>
      <c r="AF2" t="n">
        <v>1.208727796877844e-06</v>
      </c>
      <c r="AG2" t="n">
        <v>18</v>
      </c>
      <c r="AH2" t="n">
        <v>2362191.256339153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1.4092</v>
      </c>
      <c r="E3" t="n">
        <v>70.95999999999999</v>
      </c>
      <c r="F3" t="n">
        <v>58.52</v>
      </c>
      <c r="G3" t="n">
        <v>12.45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775.8200000000001</v>
      </c>
      <c r="Q3" t="n">
        <v>1191.16</v>
      </c>
      <c r="R3" t="n">
        <v>614.33</v>
      </c>
      <c r="S3" t="n">
        <v>152.24</v>
      </c>
      <c r="T3" t="n">
        <v>223681.51</v>
      </c>
      <c r="U3" t="n">
        <v>0.25</v>
      </c>
      <c r="V3" t="n">
        <v>0.68</v>
      </c>
      <c r="W3" t="n">
        <v>19.42</v>
      </c>
      <c r="X3" t="n">
        <v>13.24</v>
      </c>
      <c r="Y3" t="n">
        <v>2</v>
      </c>
      <c r="Z3" t="n">
        <v>10</v>
      </c>
      <c r="AA3" t="n">
        <v>757.3411294489418</v>
      </c>
      <c r="AB3" t="n">
        <v>1036.227544844607</v>
      </c>
      <c r="AC3" t="n">
        <v>937.3314423191298</v>
      </c>
      <c r="AD3" t="n">
        <v>757341.1294489418</v>
      </c>
      <c r="AE3" t="n">
        <v>1036227.544844607</v>
      </c>
      <c r="AF3" t="n">
        <v>2.089474008047421e-06</v>
      </c>
      <c r="AG3" t="n">
        <v>10</v>
      </c>
      <c r="AH3" t="n">
        <v>937331.4423191298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53.09</v>
      </c>
      <c r="G4" t="n">
        <v>18.74</v>
      </c>
      <c r="H4" t="n">
        <v>0.3</v>
      </c>
      <c r="I4" t="n">
        <v>170</v>
      </c>
      <c r="J4" t="n">
        <v>179.7</v>
      </c>
      <c r="K4" t="n">
        <v>52.44</v>
      </c>
      <c r="L4" t="n">
        <v>3</v>
      </c>
      <c r="M4" t="n">
        <v>168</v>
      </c>
      <c r="N4" t="n">
        <v>34.26</v>
      </c>
      <c r="O4" t="n">
        <v>22397.24</v>
      </c>
      <c r="P4" t="n">
        <v>700.92</v>
      </c>
      <c r="Q4" t="n">
        <v>1190.06</v>
      </c>
      <c r="R4" t="n">
        <v>429.85</v>
      </c>
      <c r="S4" t="n">
        <v>152.24</v>
      </c>
      <c r="T4" t="n">
        <v>132003.04</v>
      </c>
      <c r="U4" t="n">
        <v>0.35</v>
      </c>
      <c r="V4" t="n">
        <v>0.75</v>
      </c>
      <c r="W4" t="n">
        <v>19.25</v>
      </c>
      <c r="X4" t="n">
        <v>7.82</v>
      </c>
      <c r="Y4" t="n">
        <v>2</v>
      </c>
      <c r="Z4" t="n">
        <v>10</v>
      </c>
      <c r="AA4" t="n">
        <v>606.4496188166571</v>
      </c>
      <c r="AB4" t="n">
        <v>829.7711231338833</v>
      </c>
      <c r="AC4" t="n">
        <v>750.5789317330706</v>
      </c>
      <c r="AD4" t="n">
        <v>606449.6188166571</v>
      </c>
      <c r="AE4" t="n">
        <v>829771.1231338833</v>
      </c>
      <c r="AF4" t="n">
        <v>2.408707441153161e-06</v>
      </c>
      <c r="AG4" t="n">
        <v>9</v>
      </c>
      <c r="AH4" t="n">
        <v>750578.9317330706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1.7382</v>
      </c>
      <c r="E5" t="n">
        <v>57.53</v>
      </c>
      <c r="F5" t="n">
        <v>50.81</v>
      </c>
      <c r="G5" t="n">
        <v>25.19</v>
      </c>
      <c r="H5" t="n">
        <v>0.39</v>
      </c>
      <c r="I5" t="n">
        <v>121</v>
      </c>
      <c r="J5" t="n">
        <v>181.19</v>
      </c>
      <c r="K5" t="n">
        <v>52.44</v>
      </c>
      <c r="L5" t="n">
        <v>4</v>
      </c>
      <c r="M5" t="n">
        <v>119</v>
      </c>
      <c r="N5" t="n">
        <v>34.75</v>
      </c>
      <c r="O5" t="n">
        <v>22581.25</v>
      </c>
      <c r="P5" t="n">
        <v>667.23</v>
      </c>
      <c r="Q5" t="n">
        <v>1189.98</v>
      </c>
      <c r="R5" t="n">
        <v>352.23</v>
      </c>
      <c r="S5" t="n">
        <v>152.24</v>
      </c>
      <c r="T5" t="n">
        <v>93435.81</v>
      </c>
      <c r="U5" t="n">
        <v>0.43</v>
      </c>
      <c r="V5" t="n">
        <v>0.78</v>
      </c>
      <c r="W5" t="n">
        <v>19.19</v>
      </c>
      <c r="X5" t="n">
        <v>5.54</v>
      </c>
      <c r="Y5" t="n">
        <v>2</v>
      </c>
      <c r="Z5" t="n">
        <v>10</v>
      </c>
      <c r="AA5" t="n">
        <v>540.2784233796466</v>
      </c>
      <c r="AB5" t="n">
        <v>739.2327742698546</v>
      </c>
      <c r="AC5" t="n">
        <v>668.6814358132538</v>
      </c>
      <c r="AD5" t="n">
        <v>540278.4233796466</v>
      </c>
      <c r="AE5" t="n">
        <v>739232.7742698546</v>
      </c>
      <c r="AF5" t="n">
        <v>2.577294720967944e-06</v>
      </c>
      <c r="AG5" t="n">
        <v>8</v>
      </c>
      <c r="AH5" t="n">
        <v>668681.4358132537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1.804</v>
      </c>
      <c r="E6" t="n">
        <v>55.43</v>
      </c>
      <c r="F6" t="n">
        <v>49.63</v>
      </c>
      <c r="G6" t="n">
        <v>31.35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648.24</v>
      </c>
      <c r="Q6" t="n">
        <v>1189.56</v>
      </c>
      <c r="R6" t="n">
        <v>313.21</v>
      </c>
      <c r="S6" t="n">
        <v>152.24</v>
      </c>
      <c r="T6" t="n">
        <v>74055.78999999999</v>
      </c>
      <c r="U6" t="n">
        <v>0.49</v>
      </c>
      <c r="V6" t="n">
        <v>0.8</v>
      </c>
      <c r="W6" t="n">
        <v>19.13</v>
      </c>
      <c r="X6" t="n">
        <v>4.37</v>
      </c>
      <c r="Y6" t="n">
        <v>2</v>
      </c>
      <c r="Z6" t="n">
        <v>10</v>
      </c>
      <c r="AA6" t="n">
        <v>511.7514617583625</v>
      </c>
      <c r="AB6" t="n">
        <v>700.2009268588889</v>
      </c>
      <c r="AC6" t="n">
        <v>633.3747331376488</v>
      </c>
      <c r="AD6" t="n">
        <v>511751.4617583625</v>
      </c>
      <c r="AE6" t="n">
        <v>700200.9268588889</v>
      </c>
      <c r="AF6" t="n">
        <v>2.674858863552049e-06</v>
      </c>
      <c r="AG6" t="n">
        <v>8</v>
      </c>
      <c r="AH6" t="n">
        <v>633374.7331376488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1.8552</v>
      </c>
      <c r="E7" t="n">
        <v>53.9</v>
      </c>
      <c r="F7" t="n">
        <v>48.74</v>
      </c>
      <c r="G7" t="n">
        <v>37.98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75</v>
      </c>
      <c r="N7" t="n">
        <v>35.75</v>
      </c>
      <c r="O7" t="n">
        <v>22951.43</v>
      </c>
      <c r="P7" t="n">
        <v>633.01</v>
      </c>
      <c r="Q7" t="n">
        <v>1189.6</v>
      </c>
      <c r="R7" t="n">
        <v>282.97</v>
      </c>
      <c r="S7" t="n">
        <v>152.24</v>
      </c>
      <c r="T7" t="n">
        <v>59029.4</v>
      </c>
      <c r="U7" t="n">
        <v>0.54</v>
      </c>
      <c r="V7" t="n">
        <v>0.82</v>
      </c>
      <c r="W7" t="n">
        <v>19.1</v>
      </c>
      <c r="X7" t="n">
        <v>3.48</v>
      </c>
      <c r="Y7" t="n">
        <v>2</v>
      </c>
      <c r="Z7" t="n">
        <v>10</v>
      </c>
      <c r="AA7" t="n">
        <v>490.8045014244293</v>
      </c>
      <c r="AB7" t="n">
        <v>671.5403716153324</v>
      </c>
      <c r="AC7" t="n">
        <v>607.4495010611955</v>
      </c>
      <c r="AD7" t="n">
        <v>490804.5014244293</v>
      </c>
      <c r="AE7" t="n">
        <v>671540.3716153324</v>
      </c>
      <c r="AF7" t="n">
        <v>2.750775035289224e-06</v>
      </c>
      <c r="AG7" t="n">
        <v>8</v>
      </c>
      <c r="AH7" t="n">
        <v>607449.5010611955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1.8893</v>
      </c>
      <c r="E8" t="n">
        <v>52.93</v>
      </c>
      <c r="F8" t="n">
        <v>48.2</v>
      </c>
      <c r="G8" t="n">
        <v>44.49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622.29</v>
      </c>
      <c r="Q8" t="n">
        <v>1189.46</v>
      </c>
      <c r="R8" t="n">
        <v>264.43</v>
      </c>
      <c r="S8" t="n">
        <v>152.24</v>
      </c>
      <c r="T8" t="n">
        <v>49816.59</v>
      </c>
      <c r="U8" t="n">
        <v>0.58</v>
      </c>
      <c r="V8" t="n">
        <v>0.83</v>
      </c>
      <c r="W8" t="n">
        <v>19.09</v>
      </c>
      <c r="X8" t="n">
        <v>2.94</v>
      </c>
      <c r="Y8" t="n">
        <v>2</v>
      </c>
      <c r="Z8" t="n">
        <v>10</v>
      </c>
      <c r="AA8" t="n">
        <v>477.3340272035725</v>
      </c>
      <c r="AB8" t="n">
        <v>653.1094745109752</v>
      </c>
      <c r="AC8" t="n">
        <v>590.7776229085517</v>
      </c>
      <c r="AD8" t="n">
        <v>477334.0272035725</v>
      </c>
      <c r="AE8" t="n">
        <v>653109.4745109753</v>
      </c>
      <c r="AF8" t="n">
        <v>2.801336391856367e-06</v>
      </c>
      <c r="AG8" t="n">
        <v>8</v>
      </c>
      <c r="AH8" t="n">
        <v>590777.6229085517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1.9157</v>
      </c>
      <c r="E9" t="n">
        <v>52.2</v>
      </c>
      <c r="F9" t="n">
        <v>47.79</v>
      </c>
      <c r="G9" t="n">
        <v>51.2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612.89</v>
      </c>
      <c r="Q9" t="n">
        <v>1189.38</v>
      </c>
      <c r="R9" t="n">
        <v>250.83</v>
      </c>
      <c r="S9" t="n">
        <v>152.24</v>
      </c>
      <c r="T9" t="n">
        <v>43064.53</v>
      </c>
      <c r="U9" t="n">
        <v>0.61</v>
      </c>
      <c r="V9" t="n">
        <v>0.83</v>
      </c>
      <c r="W9" t="n">
        <v>19.07</v>
      </c>
      <c r="X9" t="n">
        <v>2.53</v>
      </c>
      <c r="Y9" t="n">
        <v>2</v>
      </c>
      <c r="Z9" t="n">
        <v>10</v>
      </c>
      <c r="AA9" t="n">
        <v>466.7519119660396</v>
      </c>
      <c r="AB9" t="n">
        <v>638.6305575930071</v>
      </c>
      <c r="AC9" t="n">
        <v>577.6805534999469</v>
      </c>
      <c r="AD9" t="n">
        <v>466751.9119660396</v>
      </c>
      <c r="AE9" t="n">
        <v>638630.5575930071</v>
      </c>
      <c r="AF9" t="n">
        <v>2.840480667908348e-06</v>
      </c>
      <c r="AG9" t="n">
        <v>8</v>
      </c>
      <c r="AH9" t="n">
        <v>577680.5534999468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1.9326</v>
      </c>
      <c r="E10" t="n">
        <v>51.74</v>
      </c>
      <c r="F10" t="n">
        <v>47.55</v>
      </c>
      <c r="G10" t="n">
        <v>57.05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606.4</v>
      </c>
      <c r="Q10" t="n">
        <v>1189.21</v>
      </c>
      <c r="R10" t="n">
        <v>242.3</v>
      </c>
      <c r="S10" t="n">
        <v>152.24</v>
      </c>
      <c r="T10" t="n">
        <v>38828.76</v>
      </c>
      <c r="U10" t="n">
        <v>0.63</v>
      </c>
      <c r="V10" t="n">
        <v>0.84</v>
      </c>
      <c r="W10" t="n">
        <v>19.07</v>
      </c>
      <c r="X10" t="n">
        <v>2.29</v>
      </c>
      <c r="Y10" t="n">
        <v>2</v>
      </c>
      <c r="Z10" t="n">
        <v>10</v>
      </c>
      <c r="AA10" t="n">
        <v>459.965059942212</v>
      </c>
      <c r="AB10" t="n">
        <v>629.3444872392267</v>
      </c>
      <c r="AC10" t="n">
        <v>569.2807326676495</v>
      </c>
      <c r="AD10" t="n">
        <v>459965.059942212</v>
      </c>
      <c r="AE10" t="n">
        <v>629344.4872392267</v>
      </c>
      <c r="AF10" t="n">
        <v>2.865538935532533e-06</v>
      </c>
      <c r="AG10" t="n">
        <v>8</v>
      </c>
      <c r="AH10" t="n">
        <v>569280.7326676495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1.9524</v>
      </c>
      <c r="E11" t="n">
        <v>51.22</v>
      </c>
      <c r="F11" t="n">
        <v>47.23</v>
      </c>
      <c r="G11" t="n">
        <v>64.41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42</v>
      </c>
      <c r="N11" t="n">
        <v>37.82</v>
      </c>
      <c r="O11" t="n">
        <v>23699.85</v>
      </c>
      <c r="P11" t="n">
        <v>598.87</v>
      </c>
      <c r="Q11" t="n">
        <v>1189.35</v>
      </c>
      <c r="R11" t="n">
        <v>232.06</v>
      </c>
      <c r="S11" t="n">
        <v>152.24</v>
      </c>
      <c r="T11" t="n">
        <v>33740.18</v>
      </c>
      <c r="U11" t="n">
        <v>0.66</v>
      </c>
      <c r="V11" t="n">
        <v>0.84</v>
      </c>
      <c r="W11" t="n">
        <v>19.05</v>
      </c>
      <c r="X11" t="n">
        <v>1.98</v>
      </c>
      <c r="Y11" t="n">
        <v>2</v>
      </c>
      <c r="Z11" t="n">
        <v>10</v>
      </c>
      <c r="AA11" t="n">
        <v>452.113054268369</v>
      </c>
      <c r="AB11" t="n">
        <v>618.6010266702322</v>
      </c>
      <c r="AC11" t="n">
        <v>559.5626128968185</v>
      </c>
      <c r="AD11" t="n">
        <v>452113.0542683689</v>
      </c>
      <c r="AE11" t="n">
        <v>618601.0266702322</v>
      </c>
      <c r="AF11" t="n">
        <v>2.894897142571519e-06</v>
      </c>
      <c r="AG11" t="n">
        <v>8</v>
      </c>
      <c r="AH11" t="n">
        <v>559562.6128968184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1.9648</v>
      </c>
      <c r="E12" t="n">
        <v>50.9</v>
      </c>
      <c r="F12" t="n">
        <v>47.05</v>
      </c>
      <c r="G12" t="n">
        <v>70.58</v>
      </c>
      <c r="H12" t="n">
        <v>1.02</v>
      </c>
      <c r="I12" t="n">
        <v>40</v>
      </c>
      <c r="J12" t="n">
        <v>191.79</v>
      </c>
      <c r="K12" t="n">
        <v>52.44</v>
      </c>
      <c r="L12" t="n">
        <v>11</v>
      </c>
      <c r="M12" t="n">
        <v>38</v>
      </c>
      <c r="N12" t="n">
        <v>38.35</v>
      </c>
      <c r="O12" t="n">
        <v>23888.73</v>
      </c>
      <c r="P12" t="n">
        <v>592.72</v>
      </c>
      <c r="Q12" t="n">
        <v>1189.04</v>
      </c>
      <c r="R12" t="n">
        <v>225.82</v>
      </c>
      <c r="S12" t="n">
        <v>152.24</v>
      </c>
      <c r="T12" t="n">
        <v>30639.37</v>
      </c>
      <c r="U12" t="n">
        <v>0.67</v>
      </c>
      <c r="V12" t="n">
        <v>0.85</v>
      </c>
      <c r="W12" t="n">
        <v>19.05</v>
      </c>
      <c r="X12" t="n">
        <v>1.8</v>
      </c>
      <c r="Y12" t="n">
        <v>2</v>
      </c>
      <c r="Z12" t="n">
        <v>10</v>
      </c>
      <c r="AA12" t="n">
        <v>446.6839160284646</v>
      </c>
      <c r="AB12" t="n">
        <v>611.1726402137203</v>
      </c>
      <c r="AC12" t="n">
        <v>552.8431812179101</v>
      </c>
      <c r="AD12" t="n">
        <v>446683.9160284646</v>
      </c>
      <c r="AE12" t="n">
        <v>611172.6402137204</v>
      </c>
      <c r="AF12" t="n">
        <v>2.913283090414116e-06</v>
      </c>
      <c r="AG12" t="n">
        <v>8</v>
      </c>
      <c r="AH12" t="n">
        <v>552843.1812179101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1.9772</v>
      </c>
      <c r="E13" t="n">
        <v>50.58</v>
      </c>
      <c r="F13" t="n">
        <v>46.88</v>
      </c>
      <c r="G13" t="n">
        <v>78.13</v>
      </c>
      <c r="H13" t="n">
        <v>1.1</v>
      </c>
      <c r="I13" t="n">
        <v>36</v>
      </c>
      <c r="J13" t="n">
        <v>193.33</v>
      </c>
      <c r="K13" t="n">
        <v>52.44</v>
      </c>
      <c r="L13" t="n">
        <v>12</v>
      </c>
      <c r="M13" t="n">
        <v>34</v>
      </c>
      <c r="N13" t="n">
        <v>38.89</v>
      </c>
      <c r="O13" t="n">
        <v>24078.33</v>
      </c>
      <c r="P13" t="n">
        <v>586.34</v>
      </c>
      <c r="Q13" t="n">
        <v>1189.06</v>
      </c>
      <c r="R13" t="n">
        <v>219.87</v>
      </c>
      <c r="S13" t="n">
        <v>152.24</v>
      </c>
      <c r="T13" t="n">
        <v>27682.52</v>
      </c>
      <c r="U13" t="n">
        <v>0.6899999999999999</v>
      </c>
      <c r="V13" t="n">
        <v>0.85</v>
      </c>
      <c r="W13" t="n">
        <v>19.04</v>
      </c>
      <c r="X13" t="n">
        <v>1.62</v>
      </c>
      <c r="Y13" t="n">
        <v>2</v>
      </c>
      <c r="Z13" t="n">
        <v>10</v>
      </c>
      <c r="AA13" t="n">
        <v>441.2426691834196</v>
      </c>
      <c r="AB13" t="n">
        <v>603.7276862294609</v>
      </c>
      <c r="AC13" t="n">
        <v>546.1087631928498</v>
      </c>
      <c r="AD13" t="n">
        <v>441242.6691834196</v>
      </c>
      <c r="AE13" t="n">
        <v>603727.6862294609</v>
      </c>
      <c r="AF13" t="n">
        <v>2.931669038256713e-06</v>
      </c>
      <c r="AG13" t="n">
        <v>8</v>
      </c>
      <c r="AH13" t="n">
        <v>546108.7631928498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1.9874</v>
      </c>
      <c r="E14" t="n">
        <v>50.32</v>
      </c>
      <c r="F14" t="n">
        <v>46.72</v>
      </c>
      <c r="G14" t="n">
        <v>84.95</v>
      </c>
      <c r="H14" t="n">
        <v>1.18</v>
      </c>
      <c r="I14" t="n">
        <v>33</v>
      </c>
      <c r="J14" t="n">
        <v>194.88</v>
      </c>
      <c r="K14" t="n">
        <v>52.44</v>
      </c>
      <c r="L14" t="n">
        <v>13</v>
      </c>
      <c r="M14" t="n">
        <v>31</v>
      </c>
      <c r="N14" t="n">
        <v>39.43</v>
      </c>
      <c r="O14" t="n">
        <v>24268.67</v>
      </c>
      <c r="P14" t="n">
        <v>580.58</v>
      </c>
      <c r="Q14" t="n">
        <v>1189.24</v>
      </c>
      <c r="R14" t="n">
        <v>214.81</v>
      </c>
      <c r="S14" t="n">
        <v>152.24</v>
      </c>
      <c r="T14" t="n">
        <v>25170.02</v>
      </c>
      <c r="U14" t="n">
        <v>0.71</v>
      </c>
      <c r="V14" t="n">
        <v>0.85</v>
      </c>
      <c r="W14" t="n">
        <v>19.03</v>
      </c>
      <c r="X14" t="n">
        <v>1.47</v>
      </c>
      <c r="Y14" t="n">
        <v>2</v>
      </c>
      <c r="Z14" t="n">
        <v>10</v>
      </c>
      <c r="AA14" t="n">
        <v>426.2080637841115</v>
      </c>
      <c r="AB14" t="n">
        <v>583.1566758421492</v>
      </c>
      <c r="AC14" t="n">
        <v>527.5010211653088</v>
      </c>
      <c r="AD14" t="n">
        <v>426208.0637841115</v>
      </c>
      <c r="AE14" t="n">
        <v>583156.6758421492</v>
      </c>
      <c r="AF14" t="n">
        <v>2.946792963094979e-06</v>
      </c>
      <c r="AG14" t="n">
        <v>7</v>
      </c>
      <c r="AH14" t="n">
        <v>527501.0211653088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1.9932</v>
      </c>
      <c r="E15" t="n">
        <v>50.17</v>
      </c>
      <c r="F15" t="n">
        <v>46.65</v>
      </c>
      <c r="G15" t="n">
        <v>90.28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576.89</v>
      </c>
      <c r="Q15" t="n">
        <v>1189.12</v>
      </c>
      <c r="R15" t="n">
        <v>212.26</v>
      </c>
      <c r="S15" t="n">
        <v>152.24</v>
      </c>
      <c r="T15" t="n">
        <v>23903.07</v>
      </c>
      <c r="U15" t="n">
        <v>0.72</v>
      </c>
      <c r="V15" t="n">
        <v>0.85</v>
      </c>
      <c r="W15" t="n">
        <v>19.03</v>
      </c>
      <c r="X15" t="n">
        <v>1.39</v>
      </c>
      <c r="Y15" t="n">
        <v>2</v>
      </c>
      <c r="Z15" t="n">
        <v>10</v>
      </c>
      <c r="AA15" t="n">
        <v>423.4244535880808</v>
      </c>
      <c r="AB15" t="n">
        <v>579.3480175677252</v>
      </c>
      <c r="AC15" t="n">
        <v>524.0558558911102</v>
      </c>
      <c r="AD15" t="n">
        <v>423424.4535880808</v>
      </c>
      <c r="AE15" t="n">
        <v>579348.0175677252</v>
      </c>
      <c r="AF15" t="n">
        <v>2.955392841924581e-06</v>
      </c>
      <c r="AG15" t="n">
        <v>7</v>
      </c>
      <c r="AH15" t="n">
        <v>524055.8558911102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2.0004</v>
      </c>
      <c r="E16" t="n">
        <v>49.99</v>
      </c>
      <c r="F16" t="n">
        <v>46.54</v>
      </c>
      <c r="G16" t="n">
        <v>96.29000000000001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571.77</v>
      </c>
      <c r="Q16" t="n">
        <v>1188.93</v>
      </c>
      <c r="R16" t="n">
        <v>208.73</v>
      </c>
      <c r="S16" t="n">
        <v>152.24</v>
      </c>
      <c r="T16" t="n">
        <v>22148.59</v>
      </c>
      <c r="U16" t="n">
        <v>0.73</v>
      </c>
      <c r="V16" t="n">
        <v>0.85</v>
      </c>
      <c r="W16" t="n">
        <v>19.02</v>
      </c>
      <c r="X16" t="n">
        <v>1.29</v>
      </c>
      <c r="Y16" t="n">
        <v>2</v>
      </c>
      <c r="Z16" t="n">
        <v>10</v>
      </c>
      <c r="AA16" t="n">
        <v>419.7085101111407</v>
      </c>
      <c r="AB16" t="n">
        <v>574.2636997667197</v>
      </c>
      <c r="AC16" t="n">
        <v>519.4567782451479</v>
      </c>
      <c r="AD16" t="n">
        <v>419708.5101111407</v>
      </c>
      <c r="AE16" t="n">
        <v>574263.6997667197</v>
      </c>
      <c r="AF16" t="n">
        <v>2.966068553575121e-06</v>
      </c>
      <c r="AG16" t="n">
        <v>7</v>
      </c>
      <c r="AH16" t="n">
        <v>519456.7782451479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2.0063</v>
      </c>
      <c r="E17" t="n">
        <v>49.84</v>
      </c>
      <c r="F17" t="n">
        <v>46.46</v>
      </c>
      <c r="G17" t="n">
        <v>103.25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567.15</v>
      </c>
      <c r="Q17" t="n">
        <v>1189.11</v>
      </c>
      <c r="R17" t="n">
        <v>206.11</v>
      </c>
      <c r="S17" t="n">
        <v>152.24</v>
      </c>
      <c r="T17" t="n">
        <v>20846.93</v>
      </c>
      <c r="U17" t="n">
        <v>0.74</v>
      </c>
      <c r="V17" t="n">
        <v>0.86</v>
      </c>
      <c r="W17" t="n">
        <v>19.02</v>
      </c>
      <c r="X17" t="n">
        <v>1.21</v>
      </c>
      <c r="Y17" t="n">
        <v>2</v>
      </c>
      <c r="Z17" t="n">
        <v>10</v>
      </c>
      <c r="AA17" t="n">
        <v>416.52024182618</v>
      </c>
      <c r="AB17" t="n">
        <v>569.9013704427667</v>
      </c>
      <c r="AC17" t="n">
        <v>515.5107835093054</v>
      </c>
      <c r="AD17" t="n">
        <v>416520.24182618</v>
      </c>
      <c r="AE17" t="n">
        <v>569901.3704427667</v>
      </c>
      <c r="AF17" t="n">
        <v>2.974816706177647e-06</v>
      </c>
      <c r="AG17" t="n">
        <v>7</v>
      </c>
      <c r="AH17" t="n">
        <v>515510.7835093053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2.0139</v>
      </c>
      <c r="E18" t="n">
        <v>49.66</v>
      </c>
      <c r="F18" t="n">
        <v>46.35</v>
      </c>
      <c r="G18" t="n">
        <v>111.23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560.86</v>
      </c>
      <c r="Q18" t="n">
        <v>1188.98</v>
      </c>
      <c r="R18" t="n">
        <v>202.11</v>
      </c>
      <c r="S18" t="n">
        <v>152.24</v>
      </c>
      <c r="T18" t="n">
        <v>18858.85</v>
      </c>
      <c r="U18" t="n">
        <v>0.75</v>
      </c>
      <c r="V18" t="n">
        <v>0.86</v>
      </c>
      <c r="W18" t="n">
        <v>19.02</v>
      </c>
      <c r="X18" t="n">
        <v>1.1</v>
      </c>
      <c r="Y18" t="n">
        <v>2</v>
      </c>
      <c r="Z18" t="n">
        <v>10</v>
      </c>
      <c r="AA18" t="n">
        <v>412.2799815017359</v>
      </c>
      <c r="AB18" t="n">
        <v>564.0996591997794</v>
      </c>
      <c r="AC18" t="n">
        <v>510.2627794445958</v>
      </c>
      <c r="AD18" t="n">
        <v>412279.9815017359</v>
      </c>
      <c r="AE18" t="n">
        <v>564099.6591997794</v>
      </c>
      <c r="AF18" t="n">
        <v>2.986085512919884e-06</v>
      </c>
      <c r="AG18" t="n">
        <v>7</v>
      </c>
      <c r="AH18" t="n">
        <v>510262.7794445957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2.0166</v>
      </c>
      <c r="E19" t="n">
        <v>49.59</v>
      </c>
      <c r="F19" t="n">
        <v>46.31</v>
      </c>
      <c r="G19" t="n">
        <v>115.78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556.3</v>
      </c>
      <c r="Q19" t="n">
        <v>1189.07</v>
      </c>
      <c r="R19" t="n">
        <v>201.03</v>
      </c>
      <c r="S19" t="n">
        <v>152.24</v>
      </c>
      <c r="T19" t="n">
        <v>18322.72</v>
      </c>
      <c r="U19" t="n">
        <v>0.76</v>
      </c>
      <c r="V19" t="n">
        <v>0.86</v>
      </c>
      <c r="W19" t="n">
        <v>19.01</v>
      </c>
      <c r="X19" t="n">
        <v>1.06</v>
      </c>
      <c r="Y19" t="n">
        <v>2</v>
      </c>
      <c r="Z19" t="n">
        <v>10</v>
      </c>
      <c r="AA19" t="n">
        <v>409.7753210910579</v>
      </c>
      <c r="AB19" t="n">
        <v>560.6726723280709</v>
      </c>
      <c r="AC19" t="n">
        <v>507.162859390117</v>
      </c>
      <c r="AD19" t="n">
        <v>409775.321091058</v>
      </c>
      <c r="AE19" t="n">
        <v>560672.672328071</v>
      </c>
      <c r="AF19" t="n">
        <v>2.990088904788837e-06</v>
      </c>
      <c r="AG19" t="n">
        <v>7</v>
      </c>
      <c r="AH19" t="n">
        <v>507162.8593901171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2.0246</v>
      </c>
      <c r="E20" t="n">
        <v>49.39</v>
      </c>
      <c r="F20" t="n">
        <v>46.19</v>
      </c>
      <c r="G20" t="n">
        <v>125.97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551.62</v>
      </c>
      <c r="Q20" t="n">
        <v>1188.91</v>
      </c>
      <c r="R20" t="n">
        <v>196.94</v>
      </c>
      <c r="S20" t="n">
        <v>152.24</v>
      </c>
      <c r="T20" t="n">
        <v>16289.99</v>
      </c>
      <c r="U20" t="n">
        <v>0.77</v>
      </c>
      <c r="V20" t="n">
        <v>0.86</v>
      </c>
      <c r="W20" t="n">
        <v>19.01</v>
      </c>
      <c r="X20" t="n">
        <v>0.9399999999999999</v>
      </c>
      <c r="Y20" t="n">
        <v>2</v>
      </c>
      <c r="Z20" t="n">
        <v>10</v>
      </c>
      <c r="AA20" t="n">
        <v>406.1882444810727</v>
      </c>
      <c r="AB20" t="n">
        <v>555.7646758596379</v>
      </c>
      <c r="AC20" t="n">
        <v>502.7232752162148</v>
      </c>
      <c r="AD20" t="n">
        <v>406188.2444810727</v>
      </c>
      <c r="AE20" t="n">
        <v>555764.6758596379</v>
      </c>
      <c r="AF20" t="n">
        <v>3.00195080662277e-06</v>
      </c>
      <c r="AG20" t="n">
        <v>7</v>
      </c>
      <c r="AH20" t="n">
        <v>502723.2752162148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2.0266</v>
      </c>
      <c r="E21" t="n">
        <v>49.34</v>
      </c>
      <c r="F21" t="n">
        <v>46.18</v>
      </c>
      <c r="G21" t="n">
        <v>131.93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546.87</v>
      </c>
      <c r="Q21" t="n">
        <v>1188.98</v>
      </c>
      <c r="R21" t="n">
        <v>196.49</v>
      </c>
      <c r="S21" t="n">
        <v>152.24</v>
      </c>
      <c r="T21" t="n">
        <v>16066.87</v>
      </c>
      <c r="U21" t="n">
        <v>0.77</v>
      </c>
      <c r="V21" t="n">
        <v>0.86</v>
      </c>
      <c r="W21" t="n">
        <v>19.01</v>
      </c>
      <c r="X21" t="n">
        <v>0.92</v>
      </c>
      <c r="Y21" t="n">
        <v>2</v>
      </c>
      <c r="Z21" t="n">
        <v>10</v>
      </c>
      <c r="AA21" t="n">
        <v>403.7989136242593</v>
      </c>
      <c r="AB21" t="n">
        <v>552.4954879715079</v>
      </c>
      <c r="AC21" t="n">
        <v>499.766094031794</v>
      </c>
      <c r="AD21" t="n">
        <v>403798.9136242594</v>
      </c>
      <c r="AE21" t="n">
        <v>552495.4879715079</v>
      </c>
      <c r="AF21" t="n">
        <v>3.004916282081254e-06</v>
      </c>
      <c r="AG21" t="n">
        <v>7</v>
      </c>
      <c r="AH21" t="n">
        <v>499766.094031794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2.0312</v>
      </c>
      <c r="E22" t="n">
        <v>49.23</v>
      </c>
      <c r="F22" t="n">
        <v>46.1</v>
      </c>
      <c r="G22" t="n">
        <v>138.3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543.41</v>
      </c>
      <c r="Q22" t="n">
        <v>1189.01</v>
      </c>
      <c r="R22" t="n">
        <v>193.98</v>
      </c>
      <c r="S22" t="n">
        <v>152.24</v>
      </c>
      <c r="T22" t="n">
        <v>14819.87</v>
      </c>
      <c r="U22" t="n">
        <v>0.78</v>
      </c>
      <c r="V22" t="n">
        <v>0.86</v>
      </c>
      <c r="W22" t="n">
        <v>19</v>
      </c>
      <c r="X22" t="n">
        <v>0.85</v>
      </c>
      <c r="Y22" t="n">
        <v>2</v>
      </c>
      <c r="Z22" t="n">
        <v>10</v>
      </c>
      <c r="AA22" t="n">
        <v>401.4043622497144</v>
      </c>
      <c r="AB22" t="n">
        <v>549.2191571407046</v>
      </c>
      <c r="AC22" t="n">
        <v>496.8024516171234</v>
      </c>
      <c r="AD22" t="n">
        <v>401404.3622497144</v>
      </c>
      <c r="AE22" t="n">
        <v>549219.1571407046</v>
      </c>
      <c r="AF22" t="n">
        <v>3.011736875635766e-06</v>
      </c>
      <c r="AG22" t="n">
        <v>7</v>
      </c>
      <c r="AH22" t="n">
        <v>496802.4516171234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2.0343</v>
      </c>
      <c r="E23" t="n">
        <v>49.16</v>
      </c>
      <c r="F23" t="n">
        <v>46.06</v>
      </c>
      <c r="G23" t="n">
        <v>145.45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538.51</v>
      </c>
      <c r="Q23" t="n">
        <v>1188.97</v>
      </c>
      <c r="R23" t="n">
        <v>192.67</v>
      </c>
      <c r="S23" t="n">
        <v>152.24</v>
      </c>
      <c r="T23" t="n">
        <v>14169.92</v>
      </c>
      <c r="U23" t="n">
        <v>0.79</v>
      </c>
      <c r="V23" t="n">
        <v>0.86</v>
      </c>
      <c r="W23" t="n">
        <v>19</v>
      </c>
      <c r="X23" t="n">
        <v>0.8100000000000001</v>
      </c>
      <c r="Y23" t="n">
        <v>2</v>
      </c>
      <c r="Z23" t="n">
        <v>10</v>
      </c>
      <c r="AA23" t="n">
        <v>398.7259997547616</v>
      </c>
      <c r="AB23" t="n">
        <v>545.5545034140963</v>
      </c>
      <c r="AC23" t="n">
        <v>493.4875472988087</v>
      </c>
      <c r="AD23" t="n">
        <v>398725.9997547616</v>
      </c>
      <c r="AE23" t="n">
        <v>545554.5034140963</v>
      </c>
      <c r="AF23" t="n">
        <v>3.016333362596415e-06</v>
      </c>
      <c r="AG23" t="n">
        <v>7</v>
      </c>
      <c r="AH23" t="n">
        <v>493487.5472988088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2.0374</v>
      </c>
      <c r="E24" t="n">
        <v>49.08</v>
      </c>
      <c r="F24" t="n">
        <v>46.02</v>
      </c>
      <c r="G24" t="n">
        <v>153.41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533.37</v>
      </c>
      <c r="Q24" t="n">
        <v>1188.93</v>
      </c>
      <c r="R24" t="n">
        <v>191.36</v>
      </c>
      <c r="S24" t="n">
        <v>152.24</v>
      </c>
      <c r="T24" t="n">
        <v>13517.48</v>
      </c>
      <c r="U24" t="n">
        <v>0.8</v>
      </c>
      <c r="V24" t="n">
        <v>0.86</v>
      </c>
      <c r="W24" t="n">
        <v>19</v>
      </c>
      <c r="X24" t="n">
        <v>0.77</v>
      </c>
      <c r="Y24" t="n">
        <v>2</v>
      </c>
      <c r="Z24" t="n">
        <v>10</v>
      </c>
      <c r="AA24" t="n">
        <v>395.9532201784784</v>
      </c>
      <c r="AB24" t="n">
        <v>541.7606640714241</v>
      </c>
      <c r="AC24" t="n">
        <v>490.0557866583142</v>
      </c>
      <c r="AD24" t="n">
        <v>395953.2201784785</v>
      </c>
      <c r="AE24" t="n">
        <v>541760.6640714242</v>
      </c>
      <c r="AF24" t="n">
        <v>3.020929849557064e-06</v>
      </c>
      <c r="AG24" t="n">
        <v>7</v>
      </c>
      <c r="AH24" t="n">
        <v>490055.7866583142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2.0408</v>
      </c>
      <c r="E25" t="n">
        <v>49</v>
      </c>
      <c r="F25" t="n">
        <v>45.98</v>
      </c>
      <c r="G25" t="n">
        <v>162.27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527.97</v>
      </c>
      <c r="Q25" t="n">
        <v>1188.98</v>
      </c>
      <c r="R25" t="n">
        <v>189.64</v>
      </c>
      <c r="S25" t="n">
        <v>152.24</v>
      </c>
      <c r="T25" t="n">
        <v>12662.72</v>
      </c>
      <c r="U25" t="n">
        <v>0.8</v>
      </c>
      <c r="V25" t="n">
        <v>0.86</v>
      </c>
      <c r="W25" t="n">
        <v>19</v>
      </c>
      <c r="X25" t="n">
        <v>0.72</v>
      </c>
      <c r="Y25" t="n">
        <v>2</v>
      </c>
      <c r="Z25" t="n">
        <v>10</v>
      </c>
      <c r="AA25" t="n">
        <v>393.0309946665555</v>
      </c>
      <c r="AB25" t="n">
        <v>537.7623462065203</v>
      </c>
      <c r="AC25" t="n">
        <v>486.4390626387624</v>
      </c>
      <c r="AD25" t="n">
        <v>393030.9946665555</v>
      </c>
      <c r="AE25" t="n">
        <v>537762.3462065203</v>
      </c>
      <c r="AF25" t="n">
        <v>3.025971157836486e-06</v>
      </c>
      <c r="AG25" t="n">
        <v>7</v>
      </c>
      <c r="AH25" t="n">
        <v>486439.0626387624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2.0442</v>
      </c>
      <c r="E26" t="n">
        <v>48.92</v>
      </c>
      <c r="F26" t="n">
        <v>45.93</v>
      </c>
      <c r="G26" t="n">
        <v>172.23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521.28</v>
      </c>
      <c r="Q26" t="n">
        <v>1188.97</v>
      </c>
      <c r="R26" t="n">
        <v>187.97</v>
      </c>
      <c r="S26" t="n">
        <v>152.24</v>
      </c>
      <c r="T26" t="n">
        <v>11831.94</v>
      </c>
      <c r="U26" t="n">
        <v>0.8100000000000001</v>
      </c>
      <c r="V26" t="n">
        <v>0.87</v>
      </c>
      <c r="W26" t="n">
        <v>19</v>
      </c>
      <c r="X26" t="n">
        <v>0.68</v>
      </c>
      <c r="Y26" t="n">
        <v>2</v>
      </c>
      <c r="Z26" t="n">
        <v>10</v>
      </c>
      <c r="AA26" t="n">
        <v>389.5486334401383</v>
      </c>
      <c r="AB26" t="n">
        <v>532.9976259456016</v>
      </c>
      <c r="AC26" t="n">
        <v>482.1290805922189</v>
      </c>
      <c r="AD26" t="n">
        <v>389548.6334401383</v>
      </c>
      <c r="AE26" t="n">
        <v>532997.6259456016</v>
      </c>
      <c r="AF26" t="n">
        <v>3.031012466115908e-06</v>
      </c>
      <c r="AG26" t="n">
        <v>7</v>
      </c>
      <c r="AH26" t="n">
        <v>482129.080592219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2.0441</v>
      </c>
      <c r="E27" t="n">
        <v>48.92</v>
      </c>
      <c r="F27" t="n">
        <v>45.93</v>
      </c>
      <c r="G27" t="n">
        <v>172.25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520.4</v>
      </c>
      <c r="Q27" t="n">
        <v>1188.94</v>
      </c>
      <c r="R27" t="n">
        <v>188.24</v>
      </c>
      <c r="S27" t="n">
        <v>152.24</v>
      </c>
      <c r="T27" t="n">
        <v>11965.73</v>
      </c>
      <c r="U27" t="n">
        <v>0.8100000000000001</v>
      </c>
      <c r="V27" t="n">
        <v>0.87</v>
      </c>
      <c r="W27" t="n">
        <v>19</v>
      </c>
      <c r="X27" t="n">
        <v>0.68</v>
      </c>
      <c r="Y27" t="n">
        <v>2</v>
      </c>
      <c r="Z27" t="n">
        <v>10</v>
      </c>
      <c r="AA27" t="n">
        <v>389.1892286787289</v>
      </c>
      <c r="AB27" t="n">
        <v>532.5058724952222</v>
      </c>
      <c r="AC27" t="n">
        <v>481.6842594009634</v>
      </c>
      <c r="AD27" t="n">
        <v>389189.2286787289</v>
      </c>
      <c r="AE27" t="n">
        <v>532505.8724952223</v>
      </c>
      <c r="AF27" t="n">
        <v>3.030864192342983e-06</v>
      </c>
      <c r="AG27" t="n">
        <v>7</v>
      </c>
      <c r="AH27" t="n">
        <v>481684.2594009634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2.0478</v>
      </c>
      <c r="E28" t="n">
        <v>48.83</v>
      </c>
      <c r="F28" t="n">
        <v>45.88</v>
      </c>
      <c r="G28" t="n">
        <v>183.52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10</v>
      </c>
      <c r="N28" t="n">
        <v>47.71</v>
      </c>
      <c r="O28" t="n">
        <v>27015.77</v>
      </c>
      <c r="P28" t="n">
        <v>516.78</v>
      </c>
      <c r="Q28" t="n">
        <v>1188.96</v>
      </c>
      <c r="R28" t="n">
        <v>186.25</v>
      </c>
      <c r="S28" t="n">
        <v>152.24</v>
      </c>
      <c r="T28" t="n">
        <v>10976.86</v>
      </c>
      <c r="U28" t="n">
        <v>0.82</v>
      </c>
      <c r="V28" t="n">
        <v>0.87</v>
      </c>
      <c r="W28" t="n">
        <v>19</v>
      </c>
      <c r="X28" t="n">
        <v>0.63</v>
      </c>
      <c r="Y28" t="n">
        <v>2</v>
      </c>
      <c r="Z28" t="n">
        <v>10</v>
      </c>
      <c r="AA28" t="n">
        <v>386.9785203940049</v>
      </c>
      <c r="AB28" t="n">
        <v>529.4810838904967</v>
      </c>
      <c r="AC28" t="n">
        <v>478.9481523753554</v>
      </c>
      <c r="AD28" t="n">
        <v>386978.5203940049</v>
      </c>
      <c r="AE28" t="n">
        <v>529481.0838904968</v>
      </c>
      <c r="AF28" t="n">
        <v>3.036350321941178e-06</v>
      </c>
      <c r="AG28" t="n">
        <v>7</v>
      </c>
      <c r="AH28" t="n">
        <v>478948.1523753554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2.0468</v>
      </c>
      <c r="E29" t="n">
        <v>48.86</v>
      </c>
      <c r="F29" t="n">
        <v>45.9</v>
      </c>
      <c r="G29" t="n">
        <v>183.61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514.29</v>
      </c>
      <c r="Q29" t="n">
        <v>1189.18</v>
      </c>
      <c r="R29" t="n">
        <v>186.83</v>
      </c>
      <c r="S29" t="n">
        <v>152.24</v>
      </c>
      <c r="T29" t="n">
        <v>11269.11</v>
      </c>
      <c r="U29" t="n">
        <v>0.8100000000000001</v>
      </c>
      <c r="V29" t="n">
        <v>0.87</v>
      </c>
      <c r="W29" t="n">
        <v>19.01</v>
      </c>
      <c r="X29" t="n">
        <v>0.65</v>
      </c>
      <c r="Y29" t="n">
        <v>2</v>
      </c>
      <c r="Z29" t="n">
        <v>10</v>
      </c>
      <c r="AA29" t="n">
        <v>386.1129737621143</v>
      </c>
      <c r="AB29" t="n">
        <v>528.2968048035216</v>
      </c>
      <c r="AC29" t="n">
        <v>477.8768992222951</v>
      </c>
      <c r="AD29" t="n">
        <v>386112.9737621143</v>
      </c>
      <c r="AE29" t="n">
        <v>528296.8048035216</v>
      </c>
      <c r="AF29" t="n">
        <v>3.034867584211937e-06</v>
      </c>
      <c r="AG29" t="n">
        <v>7</v>
      </c>
      <c r="AH29" t="n">
        <v>477876.8992222951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2.047</v>
      </c>
      <c r="E30" t="n">
        <v>48.85</v>
      </c>
      <c r="F30" t="n">
        <v>45.9</v>
      </c>
      <c r="G30" t="n">
        <v>183.6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516.49</v>
      </c>
      <c r="Q30" t="n">
        <v>1188.97</v>
      </c>
      <c r="R30" t="n">
        <v>186.75</v>
      </c>
      <c r="S30" t="n">
        <v>152.24</v>
      </c>
      <c r="T30" t="n">
        <v>11225.99</v>
      </c>
      <c r="U30" t="n">
        <v>0.82</v>
      </c>
      <c r="V30" t="n">
        <v>0.87</v>
      </c>
      <c r="W30" t="n">
        <v>19.01</v>
      </c>
      <c r="X30" t="n">
        <v>0.65</v>
      </c>
      <c r="Y30" t="n">
        <v>2</v>
      </c>
      <c r="Z30" t="n">
        <v>10</v>
      </c>
      <c r="AA30" t="n">
        <v>387.0182593315541</v>
      </c>
      <c r="AB30" t="n">
        <v>529.5354564580095</v>
      </c>
      <c r="AC30" t="n">
        <v>478.9973357013373</v>
      </c>
      <c r="AD30" t="n">
        <v>387018.2593315541</v>
      </c>
      <c r="AE30" t="n">
        <v>529535.4564580095</v>
      </c>
      <c r="AF30" t="n">
        <v>3.035164131757785e-06</v>
      </c>
      <c r="AG30" t="n">
        <v>7</v>
      </c>
      <c r="AH30" t="n">
        <v>478997.3357013373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1.858</v>
      </c>
      <c r="E2" t="n">
        <v>53.82</v>
      </c>
      <c r="F2" t="n">
        <v>50.83</v>
      </c>
      <c r="G2" t="n">
        <v>25.21</v>
      </c>
      <c r="H2" t="n">
        <v>0.64</v>
      </c>
      <c r="I2" t="n">
        <v>121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146.93</v>
      </c>
      <c r="Q2" t="n">
        <v>1191.21</v>
      </c>
      <c r="R2" t="n">
        <v>348.02</v>
      </c>
      <c r="S2" t="n">
        <v>152.24</v>
      </c>
      <c r="T2" t="n">
        <v>91333.62</v>
      </c>
      <c r="U2" t="n">
        <v>0.44</v>
      </c>
      <c r="V2" t="n">
        <v>0.78</v>
      </c>
      <c r="W2" t="n">
        <v>19.32</v>
      </c>
      <c r="X2" t="n">
        <v>5.56</v>
      </c>
      <c r="Y2" t="n">
        <v>2</v>
      </c>
      <c r="Z2" t="n">
        <v>10</v>
      </c>
      <c r="AA2" t="n">
        <v>183.1022877977297</v>
      </c>
      <c r="AB2" t="n">
        <v>250.5286280675672</v>
      </c>
      <c r="AC2" t="n">
        <v>226.6185274240093</v>
      </c>
      <c r="AD2" t="n">
        <v>183102.2877977297</v>
      </c>
      <c r="AE2" t="n">
        <v>250528.6280675672</v>
      </c>
      <c r="AF2" t="n">
        <v>3.539919422377971e-06</v>
      </c>
      <c r="AG2" t="n">
        <v>8</v>
      </c>
      <c r="AH2" t="n">
        <v>226618.5274240093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50.81</v>
      </c>
      <c r="G3" t="n">
        <v>25.4</v>
      </c>
      <c r="H3" t="n">
        <v>1.23</v>
      </c>
      <c r="I3" t="n">
        <v>120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152.83</v>
      </c>
      <c r="Q3" t="n">
        <v>1190.96</v>
      </c>
      <c r="R3" t="n">
        <v>346.7</v>
      </c>
      <c r="S3" t="n">
        <v>152.24</v>
      </c>
      <c r="T3" t="n">
        <v>90676.42999999999</v>
      </c>
      <c r="U3" t="n">
        <v>0.44</v>
      </c>
      <c r="V3" t="n">
        <v>0.78</v>
      </c>
      <c r="W3" t="n">
        <v>19.34</v>
      </c>
      <c r="X3" t="n">
        <v>5.54</v>
      </c>
      <c r="Y3" t="n">
        <v>2</v>
      </c>
      <c r="Z3" t="n">
        <v>10</v>
      </c>
      <c r="AA3" t="n">
        <v>185.7721580193567</v>
      </c>
      <c r="AB3" t="n">
        <v>254.1816622911567</v>
      </c>
      <c r="AC3" t="n">
        <v>229.9229211883663</v>
      </c>
      <c r="AD3" t="n">
        <v>185772.1580193567</v>
      </c>
      <c r="AE3" t="n">
        <v>254181.6622911567</v>
      </c>
      <c r="AF3" t="n">
        <v>3.542205699722886e-06</v>
      </c>
      <c r="AG3" t="n">
        <v>8</v>
      </c>
      <c r="AH3" t="n">
        <v>229922.9211883663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1.294</v>
      </c>
      <c r="E2" t="n">
        <v>77.28</v>
      </c>
      <c r="F2" t="n">
        <v>66.29000000000001</v>
      </c>
      <c r="G2" t="n">
        <v>9.08</v>
      </c>
      <c r="H2" t="n">
        <v>0.18</v>
      </c>
      <c r="I2" t="n">
        <v>438</v>
      </c>
      <c r="J2" t="n">
        <v>98.70999999999999</v>
      </c>
      <c r="K2" t="n">
        <v>39.72</v>
      </c>
      <c r="L2" t="n">
        <v>1</v>
      </c>
      <c r="M2" t="n">
        <v>436</v>
      </c>
      <c r="N2" t="n">
        <v>12.99</v>
      </c>
      <c r="O2" t="n">
        <v>12407.75</v>
      </c>
      <c r="P2" t="n">
        <v>599.9299999999999</v>
      </c>
      <c r="Q2" t="n">
        <v>1192.44</v>
      </c>
      <c r="R2" t="n">
        <v>876.85</v>
      </c>
      <c r="S2" t="n">
        <v>152.24</v>
      </c>
      <c r="T2" t="n">
        <v>354163.6</v>
      </c>
      <c r="U2" t="n">
        <v>0.17</v>
      </c>
      <c r="V2" t="n">
        <v>0.6</v>
      </c>
      <c r="W2" t="n">
        <v>19.7</v>
      </c>
      <c r="X2" t="n">
        <v>20.98</v>
      </c>
      <c r="Y2" t="n">
        <v>2</v>
      </c>
      <c r="Z2" t="n">
        <v>10</v>
      </c>
      <c r="AA2" t="n">
        <v>670.6865244562011</v>
      </c>
      <c r="AB2" t="n">
        <v>917.6628913621754</v>
      </c>
      <c r="AC2" t="n">
        <v>830.0824329585257</v>
      </c>
      <c r="AD2" t="n">
        <v>670686.5244562011</v>
      </c>
      <c r="AE2" t="n">
        <v>917662.8913621753</v>
      </c>
      <c r="AF2" t="n">
        <v>2.113098695910151e-06</v>
      </c>
      <c r="AG2" t="n">
        <v>11</v>
      </c>
      <c r="AH2" t="n">
        <v>830082.4329585257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1.7025</v>
      </c>
      <c r="E3" t="n">
        <v>58.74</v>
      </c>
      <c r="F3" t="n">
        <v>53.21</v>
      </c>
      <c r="G3" t="n">
        <v>18.56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474.56</v>
      </c>
      <c r="Q3" t="n">
        <v>1190.19</v>
      </c>
      <c r="R3" t="n">
        <v>434.08</v>
      </c>
      <c r="S3" t="n">
        <v>152.24</v>
      </c>
      <c r="T3" t="n">
        <v>134109.6</v>
      </c>
      <c r="U3" t="n">
        <v>0.35</v>
      </c>
      <c r="V3" t="n">
        <v>0.75</v>
      </c>
      <c r="W3" t="n">
        <v>19.25</v>
      </c>
      <c r="X3" t="n">
        <v>7.94</v>
      </c>
      <c r="Y3" t="n">
        <v>2</v>
      </c>
      <c r="Z3" t="n">
        <v>10</v>
      </c>
      <c r="AA3" t="n">
        <v>427.8324817011924</v>
      </c>
      <c r="AB3" t="n">
        <v>585.3792761005601</v>
      </c>
      <c r="AC3" t="n">
        <v>529.5114995744959</v>
      </c>
      <c r="AD3" t="n">
        <v>427832.4817011924</v>
      </c>
      <c r="AE3" t="n">
        <v>585379.2761005601</v>
      </c>
      <c r="AF3" t="n">
        <v>2.780178152849329e-06</v>
      </c>
      <c r="AG3" t="n">
        <v>9</v>
      </c>
      <c r="AH3" t="n">
        <v>529511.4995744959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50.19</v>
      </c>
      <c r="G4" t="n">
        <v>28.15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439.31</v>
      </c>
      <c r="Q4" t="n">
        <v>1189.55</v>
      </c>
      <c r="R4" t="n">
        <v>332.09</v>
      </c>
      <c r="S4" t="n">
        <v>152.24</v>
      </c>
      <c r="T4" t="n">
        <v>83435.28</v>
      </c>
      <c r="U4" t="n">
        <v>0.46</v>
      </c>
      <c r="V4" t="n">
        <v>0.79</v>
      </c>
      <c r="W4" t="n">
        <v>19.15</v>
      </c>
      <c r="X4" t="n">
        <v>4.93</v>
      </c>
      <c r="Y4" t="n">
        <v>2</v>
      </c>
      <c r="Z4" t="n">
        <v>10</v>
      </c>
      <c r="AA4" t="n">
        <v>371.1943869052844</v>
      </c>
      <c r="AB4" t="n">
        <v>507.8845361044054</v>
      </c>
      <c r="AC4" t="n">
        <v>459.4127487990236</v>
      </c>
      <c r="AD4" t="n">
        <v>371194.3869052844</v>
      </c>
      <c r="AE4" t="n">
        <v>507884.5361044054</v>
      </c>
      <c r="AF4" t="n">
        <v>3.002919004566597e-06</v>
      </c>
      <c r="AG4" t="n">
        <v>8</v>
      </c>
      <c r="AH4" t="n">
        <v>459412.7487990236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1.9141</v>
      </c>
      <c r="E5" t="n">
        <v>52.24</v>
      </c>
      <c r="F5" t="n">
        <v>48.69</v>
      </c>
      <c r="G5" t="n">
        <v>38.44</v>
      </c>
      <c r="H5" t="n">
        <v>0.6899999999999999</v>
      </c>
      <c r="I5" t="n">
        <v>76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417.91</v>
      </c>
      <c r="Q5" t="n">
        <v>1189.52</v>
      </c>
      <c r="R5" t="n">
        <v>281.11</v>
      </c>
      <c r="S5" t="n">
        <v>152.24</v>
      </c>
      <c r="T5" t="n">
        <v>58102.73</v>
      </c>
      <c r="U5" t="n">
        <v>0.54</v>
      </c>
      <c r="V5" t="n">
        <v>0.82</v>
      </c>
      <c r="W5" t="n">
        <v>19.11</v>
      </c>
      <c r="X5" t="n">
        <v>3.43</v>
      </c>
      <c r="Y5" t="n">
        <v>2</v>
      </c>
      <c r="Z5" t="n">
        <v>10</v>
      </c>
      <c r="AA5" t="n">
        <v>347.4385448340804</v>
      </c>
      <c r="AB5" t="n">
        <v>475.3807449487986</v>
      </c>
      <c r="AC5" t="n">
        <v>430.0110738519504</v>
      </c>
      <c r="AD5" t="n">
        <v>347438.5448340804</v>
      </c>
      <c r="AE5" t="n">
        <v>475380.7449487986</v>
      </c>
      <c r="AF5" t="n">
        <v>3.125720412551483e-06</v>
      </c>
      <c r="AG5" t="n">
        <v>8</v>
      </c>
      <c r="AH5" t="n">
        <v>430011.0738519504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1.9565</v>
      </c>
      <c r="E6" t="n">
        <v>51.11</v>
      </c>
      <c r="F6" t="n">
        <v>47.91</v>
      </c>
      <c r="G6" t="n">
        <v>48.72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402.77</v>
      </c>
      <c r="Q6" t="n">
        <v>1189.19</v>
      </c>
      <c r="R6" t="n">
        <v>254.93</v>
      </c>
      <c r="S6" t="n">
        <v>152.24</v>
      </c>
      <c r="T6" t="n">
        <v>45096.84</v>
      </c>
      <c r="U6" t="n">
        <v>0.6</v>
      </c>
      <c r="V6" t="n">
        <v>0.83</v>
      </c>
      <c r="W6" t="n">
        <v>19.07</v>
      </c>
      <c r="X6" t="n">
        <v>2.66</v>
      </c>
      <c r="Y6" t="n">
        <v>2</v>
      </c>
      <c r="Z6" t="n">
        <v>10</v>
      </c>
      <c r="AA6" t="n">
        <v>333.587223453399</v>
      </c>
      <c r="AB6" t="n">
        <v>456.4287559585786</v>
      </c>
      <c r="AC6" t="n">
        <v>412.8678360916736</v>
      </c>
      <c r="AD6" t="n">
        <v>333587.223453399</v>
      </c>
      <c r="AE6" t="n">
        <v>456428.7559585786</v>
      </c>
      <c r="AF6" t="n">
        <v>3.194959504287643e-06</v>
      </c>
      <c r="AG6" t="n">
        <v>8</v>
      </c>
      <c r="AH6" t="n">
        <v>412867.8360916736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1.9849</v>
      </c>
      <c r="E7" t="n">
        <v>50.38</v>
      </c>
      <c r="F7" t="n">
        <v>47.4</v>
      </c>
      <c r="G7" t="n">
        <v>59.26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389.68</v>
      </c>
      <c r="Q7" t="n">
        <v>1189.23</v>
      </c>
      <c r="R7" t="n">
        <v>237.82</v>
      </c>
      <c r="S7" t="n">
        <v>152.24</v>
      </c>
      <c r="T7" t="n">
        <v>36596.63</v>
      </c>
      <c r="U7" t="n">
        <v>0.64</v>
      </c>
      <c r="V7" t="n">
        <v>0.84</v>
      </c>
      <c r="W7" t="n">
        <v>19.05</v>
      </c>
      <c r="X7" t="n">
        <v>2.15</v>
      </c>
      <c r="Y7" t="n">
        <v>2</v>
      </c>
      <c r="Z7" t="n">
        <v>10</v>
      </c>
      <c r="AA7" t="n">
        <v>313.9030900686853</v>
      </c>
      <c r="AB7" t="n">
        <v>429.4960562589372</v>
      </c>
      <c r="AC7" t="n">
        <v>388.5055554510844</v>
      </c>
      <c r="AD7" t="n">
        <v>313903.0900686854</v>
      </c>
      <c r="AE7" t="n">
        <v>429496.0562589372</v>
      </c>
      <c r="AF7" t="n">
        <v>3.241336631771297e-06</v>
      </c>
      <c r="AG7" t="n">
        <v>7</v>
      </c>
      <c r="AH7" t="n">
        <v>388505.5554510844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2.0061</v>
      </c>
      <c r="E8" t="n">
        <v>49.85</v>
      </c>
      <c r="F8" t="n">
        <v>47.04</v>
      </c>
      <c r="G8" t="n">
        <v>70.56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377.13</v>
      </c>
      <c r="Q8" t="n">
        <v>1189.14</v>
      </c>
      <c r="R8" t="n">
        <v>225.61</v>
      </c>
      <c r="S8" t="n">
        <v>152.24</v>
      </c>
      <c r="T8" t="n">
        <v>30533.74</v>
      </c>
      <c r="U8" t="n">
        <v>0.67</v>
      </c>
      <c r="V8" t="n">
        <v>0.85</v>
      </c>
      <c r="W8" t="n">
        <v>19.04</v>
      </c>
      <c r="X8" t="n">
        <v>1.78</v>
      </c>
      <c r="Y8" t="n">
        <v>2</v>
      </c>
      <c r="Z8" t="n">
        <v>10</v>
      </c>
      <c r="AA8" t="n">
        <v>305.2886949998954</v>
      </c>
      <c r="AB8" t="n">
        <v>417.7094608855302</v>
      </c>
      <c r="AC8" t="n">
        <v>377.8438561975249</v>
      </c>
      <c r="AD8" t="n">
        <v>305288.6949998953</v>
      </c>
      <c r="AE8" t="n">
        <v>417709.4608855302</v>
      </c>
      <c r="AF8" t="n">
        <v>3.275956177639377e-06</v>
      </c>
      <c r="AG8" t="n">
        <v>7</v>
      </c>
      <c r="AH8" t="n">
        <v>377843.8561975249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2.0223</v>
      </c>
      <c r="E9" t="n">
        <v>49.45</v>
      </c>
      <c r="F9" t="n">
        <v>46.76</v>
      </c>
      <c r="G9" t="n">
        <v>82.52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364.52</v>
      </c>
      <c r="Q9" t="n">
        <v>1189.02</v>
      </c>
      <c r="R9" t="n">
        <v>216.02</v>
      </c>
      <c r="S9" t="n">
        <v>152.24</v>
      </c>
      <c r="T9" t="n">
        <v>25768.02</v>
      </c>
      <c r="U9" t="n">
        <v>0.7</v>
      </c>
      <c r="V9" t="n">
        <v>0.85</v>
      </c>
      <c r="W9" t="n">
        <v>19.03</v>
      </c>
      <c r="X9" t="n">
        <v>1.51</v>
      </c>
      <c r="Y9" t="n">
        <v>2</v>
      </c>
      <c r="Z9" t="n">
        <v>10</v>
      </c>
      <c r="AA9" t="n">
        <v>297.519852846725</v>
      </c>
      <c r="AB9" t="n">
        <v>407.0797883144359</v>
      </c>
      <c r="AC9" t="n">
        <v>368.2286646577766</v>
      </c>
      <c r="AD9" t="n">
        <v>297519.852846725</v>
      </c>
      <c r="AE9" t="n">
        <v>407079.7883144359</v>
      </c>
      <c r="AF9" t="n">
        <v>3.302410736274419e-06</v>
      </c>
      <c r="AG9" t="n">
        <v>7</v>
      </c>
      <c r="AH9" t="n">
        <v>368228.6646577765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2.0331</v>
      </c>
      <c r="E10" t="n">
        <v>49.19</v>
      </c>
      <c r="F10" t="n">
        <v>46.58</v>
      </c>
      <c r="G10" t="n">
        <v>93.16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25</v>
      </c>
      <c r="N10" t="n">
        <v>15.05</v>
      </c>
      <c r="O10" t="n">
        <v>13648.58</v>
      </c>
      <c r="P10" t="n">
        <v>352.59</v>
      </c>
      <c r="Q10" t="n">
        <v>1189.1</v>
      </c>
      <c r="R10" t="n">
        <v>209.9</v>
      </c>
      <c r="S10" t="n">
        <v>152.24</v>
      </c>
      <c r="T10" t="n">
        <v>22727.7</v>
      </c>
      <c r="U10" t="n">
        <v>0.73</v>
      </c>
      <c r="V10" t="n">
        <v>0.85</v>
      </c>
      <c r="W10" t="n">
        <v>19.03</v>
      </c>
      <c r="X10" t="n">
        <v>1.33</v>
      </c>
      <c r="Y10" t="n">
        <v>2</v>
      </c>
      <c r="Z10" t="n">
        <v>10</v>
      </c>
      <c r="AA10" t="n">
        <v>290.9108058105534</v>
      </c>
      <c r="AB10" t="n">
        <v>398.0369985889686</v>
      </c>
      <c r="AC10" t="n">
        <v>360.0489060920729</v>
      </c>
      <c r="AD10" t="n">
        <v>290910.8058105534</v>
      </c>
      <c r="AE10" t="n">
        <v>398036.9985889687</v>
      </c>
      <c r="AF10" t="n">
        <v>3.32004710869778e-06</v>
      </c>
      <c r="AG10" t="n">
        <v>7</v>
      </c>
      <c r="AH10" t="n">
        <v>360048.9060920729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2.0385</v>
      </c>
      <c r="E11" t="n">
        <v>49.06</v>
      </c>
      <c r="F11" t="n">
        <v>46.49</v>
      </c>
      <c r="G11" t="n">
        <v>99.63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349.99</v>
      </c>
      <c r="Q11" t="n">
        <v>1189.21</v>
      </c>
      <c r="R11" t="n">
        <v>205.98</v>
      </c>
      <c r="S11" t="n">
        <v>152.24</v>
      </c>
      <c r="T11" t="n">
        <v>20779.16</v>
      </c>
      <c r="U11" t="n">
        <v>0.74</v>
      </c>
      <c r="V11" t="n">
        <v>0.86</v>
      </c>
      <c r="W11" t="n">
        <v>19.05</v>
      </c>
      <c r="X11" t="n">
        <v>1.24</v>
      </c>
      <c r="Y11" t="n">
        <v>2</v>
      </c>
      <c r="Z11" t="n">
        <v>10</v>
      </c>
      <c r="AA11" t="n">
        <v>289.0698504913606</v>
      </c>
      <c r="AB11" t="n">
        <v>395.5181223040324</v>
      </c>
      <c r="AC11" t="n">
        <v>357.7704278245059</v>
      </c>
      <c r="AD11" t="n">
        <v>289069.8504913606</v>
      </c>
      <c r="AE11" t="n">
        <v>395518.1223040324</v>
      </c>
      <c r="AF11" t="n">
        <v>3.328865294909461e-06</v>
      </c>
      <c r="AG11" t="n">
        <v>7</v>
      </c>
      <c r="AH11" t="n">
        <v>357770.427824506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2.0383</v>
      </c>
      <c r="E12" t="n">
        <v>49.06</v>
      </c>
      <c r="F12" t="n">
        <v>46.5</v>
      </c>
      <c r="G12" t="n">
        <v>99.64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353.85</v>
      </c>
      <c r="Q12" t="n">
        <v>1189.24</v>
      </c>
      <c r="R12" t="n">
        <v>206.18</v>
      </c>
      <c r="S12" t="n">
        <v>152.24</v>
      </c>
      <c r="T12" t="n">
        <v>20876.18</v>
      </c>
      <c r="U12" t="n">
        <v>0.74</v>
      </c>
      <c r="V12" t="n">
        <v>0.86</v>
      </c>
      <c r="W12" t="n">
        <v>19.05</v>
      </c>
      <c r="X12" t="n">
        <v>1.24</v>
      </c>
      <c r="Y12" t="n">
        <v>2</v>
      </c>
      <c r="Z12" t="n">
        <v>10</v>
      </c>
      <c r="AA12" t="n">
        <v>290.7559322668484</v>
      </c>
      <c r="AB12" t="n">
        <v>397.825093773933</v>
      </c>
      <c r="AC12" t="n">
        <v>359.8572251751739</v>
      </c>
      <c r="AD12" t="n">
        <v>290755.9322668484</v>
      </c>
      <c r="AE12" t="n">
        <v>397825.093773933</v>
      </c>
      <c r="AF12" t="n">
        <v>3.328538695420139e-06</v>
      </c>
      <c r="AG12" t="n">
        <v>7</v>
      </c>
      <c r="AH12" t="n">
        <v>359857.225175174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1.1212</v>
      </c>
      <c r="E2" t="n">
        <v>89.19</v>
      </c>
      <c r="F2" t="n">
        <v>72.67</v>
      </c>
      <c r="G2" t="n">
        <v>7.74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769.4</v>
      </c>
      <c r="Q2" t="n">
        <v>1193.65</v>
      </c>
      <c r="R2" t="n">
        <v>1093.78</v>
      </c>
      <c r="S2" t="n">
        <v>152.24</v>
      </c>
      <c r="T2" t="n">
        <v>462002.48</v>
      </c>
      <c r="U2" t="n">
        <v>0.14</v>
      </c>
      <c r="V2" t="n">
        <v>0.55</v>
      </c>
      <c r="W2" t="n">
        <v>19.9</v>
      </c>
      <c r="X2" t="n">
        <v>27.35</v>
      </c>
      <c r="Y2" t="n">
        <v>2</v>
      </c>
      <c r="Z2" t="n">
        <v>10</v>
      </c>
      <c r="AA2" t="n">
        <v>955.7465192469303</v>
      </c>
      <c r="AB2" t="n">
        <v>1307.694552194255</v>
      </c>
      <c r="AC2" t="n">
        <v>1182.890019493665</v>
      </c>
      <c r="AD2" t="n">
        <v>955746.5192469304</v>
      </c>
      <c r="AE2" t="n">
        <v>1307694.552194254</v>
      </c>
      <c r="AF2" t="n">
        <v>1.762780371161419e-06</v>
      </c>
      <c r="AG2" t="n">
        <v>13</v>
      </c>
      <c r="AH2" t="n">
        <v>1182890.019493666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1.5987</v>
      </c>
      <c r="E3" t="n">
        <v>62.55</v>
      </c>
      <c r="F3" t="n">
        <v>55.05</v>
      </c>
      <c r="G3" t="n">
        <v>15.73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578.61</v>
      </c>
      <c r="Q3" t="n">
        <v>1190.29</v>
      </c>
      <c r="R3" t="n">
        <v>496.51</v>
      </c>
      <c r="S3" t="n">
        <v>152.24</v>
      </c>
      <c r="T3" t="n">
        <v>165132.74</v>
      </c>
      <c r="U3" t="n">
        <v>0.31</v>
      </c>
      <c r="V3" t="n">
        <v>0.72</v>
      </c>
      <c r="W3" t="n">
        <v>19.31</v>
      </c>
      <c r="X3" t="n">
        <v>9.779999999999999</v>
      </c>
      <c r="Y3" t="n">
        <v>2</v>
      </c>
      <c r="Z3" t="n">
        <v>10</v>
      </c>
      <c r="AA3" t="n">
        <v>526.65434018172</v>
      </c>
      <c r="AB3" t="n">
        <v>720.591702586321</v>
      </c>
      <c r="AC3" t="n">
        <v>651.8194418482884</v>
      </c>
      <c r="AD3" t="n">
        <v>526654.3401817201</v>
      </c>
      <c r="AE3" t="n">
        <v>720591.702586321</v>
      </c>
      <c r="AF3" t="n">
        <v>2.513518533157117e-06</v>
      </c>
      <c r="AG3" t="n">
        <v>9</v>
      </c>
      <c r="AH3" t="n">
        <v>651819.4418482884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1.7666</v>
      </c>
      <c r="E4" t="n">
        <v>56.61</v>
      </c>
      <c r="F4" t="n">
        <v>51.18</v>
      </c>
      <c r="G4" t="n">
        <v>23.8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532.16</v>
      </c>
      <c r="Q4" t="n">
        <v>1189.88</v>
      </c>
      <c r="R4" t="n">
        <v>365.79</v>
      </c>
      <c r="S4" t="n">
        <v>152.24</v>
      </c>
      <c r="T4" t="n">
        <v>100176.87</v>
      </c>
      <c r="U4" t="n">
        <v>0.42</v>
      </c>
      <c r="V4" t="n">
        <v>0.78</v>
      </c>
      <c r="W4" t="n">
        <v>19.17</v>
      </c>
      <c r="X4" t="n">
        <v>5.91</v>
      </c>
      <c r="Y4" t="n">
        <v>2</v>
      </c>
      <c r="Z4" t="n">
        <v>10</v>
      </c>
      <c r="AA4" t="n">
        <v>444.6750547460137</v>
      </c>
      <c r="AB4" t="n">
        <v>608.424027582366</v>
      </c>
      <c r="AC4" t="n">
        <v>550.3568923183901</v>
      </c>
      <c r="AD4" t="n">
        <v>444675.0547460137</v>
      </c>
      <c r="AE4" t="n">
        <v>608424.027582366</v>
      </c>
      <c r="AF4" t="n">
        <v>2.777495365406495e-06</v>
      </c>
      <c r="AG4" t="n">
        <v>8</v>
      </c>
      <c r="AH4" t="n">
        <v>550356.8923183901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1.8516</v>
      </c>
      <c r="E5" t="n">
        <v>54.01</v>
      </c>
      <c r="F5" t="n">
        <v>49.5</v>
      </c>
      <c r="G5" t="n">
        <v>31.93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508.51</v>
      </c>
      <c r="Q5" t="n">
        <v>1189.7</v>
      </c>
      <c r="R5" t="n">
        <v>308.81</v>
      </c>
      <c r="S5" t="n">
        <v>152.24</v>
      </c>
      <c r="T5" t="n">
        <v>71869.91</v>
      </c>
      <c r="U5" t="n">
        <v>0.49</v>
      </c>
      <c r="V5" t="n">
        <v>0.8</v>
      </c>
      <c r="W5" t="n">
        <v>19.12</v>
      </c>
      <c r="X5" t="n">
        <v>4.24</v>
      </c>
      <c r="Y5" t="n">
        <v>2</v>
      </c>
      <c r="Z5" t="n">
        <v>10</v>
      </c>
      <c r="AA5" t="n">
        <v>413.5949091119477</v>
      </c>
      <c r="AB5" t="n">
        <v>565.8988011665829</v>
      </c>
      <c r="AC5" t="n">
        <v>511.8902138271993</v>
      </c>
      <c r="AD5" t="n">
        <v>413594.9091119477</v>
      </c>
      <c r="AE5" t="n">
        <v>565898.8011665829</v>
      </c>
      <c r="AF5" t="n">
        <v>2.911134619374316e-06</v>
      </c>
      <c r="AG5" t="n">
        <v>8</v>
      </c>
      <c r="AH5" t="n">
        <v>511890.2138271993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1.9049</v>
      </c>
      <c r="E6" t="n">
        <v>52.5</v>
      </c>
      <c r="F6" t="n">
        <v>48.52</v>
      </c>
      <c r="G6" t="n">
        <v>40.44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70</v>
      </c>
      <c r="N6" t="n">
        <v>19.92</v>
      </c>
      <c r="O6" t="n">
        <v>16257.24</v>
      </c>
      <c r="P6" t="n">
        <v>492.22</v>
      </c>
      <c r="Q6" t="n">
        <v>1189.16</v>
      </c>
      <c r="R6" t="n">
        <v>275.45</v>
      </c>
      <c r="S6" t="n">
        <v>152.24</v>
      </c>
      <c r="T6" t="n">
        <v>55291.71</v>
      </c>
      <c r="U6" t="n">
        <v>0.55</v>
      </c>
      <c r="V6" t="n">
        <v>0.82</v>
      </c>
      <c r="W6" t="n">
        <v>19.1</v>
      </c>
      <c r="X6" t="n">
        <v>3.27</v>
      </c>
      <c r="Y6" t="n">
        <v>2</v>
      </c>
      <c r="Z6" t="n">
        <v>10</v>
      </c>
      <c r="AA6" t="n">
        <v>394.9898813202082</v>
      </c>
      <c r="AB6" t="n">
        <v>540.4425813460277</v>
      </c>
      <c r="AC6" t="n">
        <v>488.863499898289</v>
      </c>
      <c r="AD6" t="n">
        <v>394989.8813202082</v>
      </c>
      <c r="AE6" t="n">
        <v>540442.5813460278</v>
      </c>
      <c r="AF6" t="n">
        <v>2.994934292744726e-06</v>
      </c>
      <c r="AG6" t="n">
        <v>8</v>
      </c>
      <c r="AH6" t="n">
        <v>488863.499898289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1.9401</v>
      </c>
      <c r="E7" t="n">
        <v>51.54</v>
      </c>
      <c r="F7" t="n">
        <v>47.9</v>
      </c>
      <c r="G7" t="n">
        <v>48.71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479.22</v>
      </c>
      <c r="Q7" t="n">
        <v>1189.34</v>
      </c>
      <c r="R7" t="n">
        <v>254.75</v>
      </c>
      <c r="S7" t="n">
        <v>152.24</v>
      </c>
      <c r="T7" t="n">
        <v>45008.48</v>
      </c>
      <c r="U7" t="n">
        <v>0.6</v>
      </c>
      <c r="V7" t="n">
        <v>0.83</v>
      </c>
      <c r="W7" t="n">
        <v>19.07</v>
      </c>
      <c r="X7" t="n">
        <v>2.65</v>
      </c>
      <c r="Y7" t="n">
        <v>2</v>
      </c>
      <c r="Z7" t="n">
        <v>10</v>
      </c>
      <c r="AA7" t="n">
        <v>382.3068468489644</v>
      </c>
      <c r="AB7" t="n">
        <v>523.0890940464813</v>
      </c>
      <c r="AC7" t="n">
        <v>473.1662050708388</v>
      </c>
      <c r="AD7" t="n">
        <v>382306.8468489644</v>
      </c>
      <c r="AE7" t="n">
        <v>523089.0940464812</v>
      </c>
      <c r="AF7" t="n">
        <v>3.050276666152576e-06</v>
      </c>
      <c r="AG7" t="n">
        <v>8</v>
      </c>
      <c r="AH7" t="n">
        <v>473166.2050708388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1.9669</v>
      </c>
      <c r="E8" t="n">
        <v>50.84</v>
      </c>
      <c r="F8" t="n">
        <v>47.46</v>
      </c>
      <c r="G8" t="n">
        <v>58.11</v>
      </c>
      <c r="H8" t="n">
        <v>0.93</v>
      </c>
      <c r="I8" t="n">
        <v>49</v>
      </c>
      <c r="J8" t="n">
        <v>132.58</v>
      </c>
      <c r="K8" t="n">
        <v>45</v>
      </c>
      <c r="L8" t="n">
        <v>7</v>
      </c>
      <c r="M8" t="n">
        <v>47</v>
      </c>
      <c r="N8" t="n">
        <v>20.59</v>
      </c>
      <c r="O8" t="n">
        <v>16585.95</v>
      </c>
      <c r="P8" t="n">
        <v>468.28</v>
      </c>
      <c r="Q8" t="n">
        <v>1189.11</v>
      </c>
      <c r="R8" t="n">
        <v>239.64</v>
      </c>
      <c r="S8" t="n">
        <v>152.24</v>
      </c>
      <c r="T8" t="n">
        <v>37501.72</v>
      </c>
      <c r="U8" t="n">
        <v>0.64</v>
      </c>
      <c r="V8" t="n">
        <v>0.84</v>
      </c>
      <c r="W8" t="n">
        <v>19.05</v>
      </c>
      <c r="X8" t="n">
        <v>2.2</v>
      </c>
      <c r="Y8" t="n">
        <v>2</v>
      </c>
      <c r="Z8" t="n">
        <v>10</v>
      </c>
      <c r="AA8" t="n">
        <v>372.5510965671947</v>
      </c>
      <c r="AB8" t="n">
        <v>509.7408461176373</v>
      </c>
      <c r="AC8" t="n">
        <v>461.0918951899399</v>
      </c>
      <c r="AD8" t="n">
        <v>372551.0965671947</v>
      </c>
      <c r="AE8" t="n">
        <v>509740.8461176372</v>
      </c>
      <c r="AF8" t="n">
        <v>3.092412336815372e-06</v>
      </c>
      <c r="AG8" t="n">
        <v>8</v>
      </c>
      <c r="AH8" t="n">
        <v>461091.8951899399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1.9839</v>
      </c>
      <c r="E9" t="n">
        <v>50.41</v>
      </c>
      <c r="F9" t="n">
        <v>47.17</v>
      </c>
      <c r="G9" t="n">
        <v>65.81999999999999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459.18</v>
      </c>
      <c r="Q9" t="n">
        <v>1189.2</v>
      </c>
      <c r="R9" t="n">
        <v>230.46</v>
      </c>
      <c r="S9" t="n">
        <v>152.24</v>
      </c>
      <c r="T9" t="n">
        <v>32941.36</v>
      </c>
      <c r="U9" t="n">
        <v>0.66</v>
      </c>
      <c r="V9" t="n">
        <v>0.84</v>
      </c>
      <c r="W9" t="n">
        <v>19.04</v>
      </c>
      <c r="X9" t="n">
        <v>1.92</v>
      </c>
      <c r="Y9" t="n">
        <v>2</v>
      </c>
      <c r="Z9" t="n">
        <v>10</v>
      </c>
      <c r="AA9" t="n">
        <v>365.5317367883362</v>
      </c>
      <c r="AB9" t="n">
        <v>500.1366483959051</v>
      </c>
      <c r="AC9" t="n">
        <v>452.4043086191938</v>
      </c>
      <c r="AD9" t="n">
        <v>365531.7367883362</v>
      </c>
      <c r="AE9" t="n">
        <v>500136.6483959052</v>
      </c>
      <c r="AF9" t="n">
        <v>3.119140187608935e-06</v>
      </c>
      <c r="AG9" t="n">
        <v>8</v>
      </c>
      <c r="AH9" t="n">
        <v>452404.3086191938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2.0011</v>
      </c>
      <c r="E10" t="n">
        <v>49.97</v>
      </c>
      <c r="F10" t="n">
        <v>46.89</v>
      </c>
      <c r="G10" t="n">
        <v>76.04000000000001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449.98</v>
      </c>
      <c r="Q10" t="n">
        <v>1189.08</v>
      </c>
      <c r="R10" t="n">
        <v>220.93</v>
      </c>
      <c r="S10" t="n">
        <v>152.24</v>
      </c>
      <c r="T10" t="n">
        <v>28205.96</v>
      </c>
      <c r="U10" t="n">
        <v>0.6899999999999999</v>
      </c>
      <c r="V10" t="n">
        <v>0.85</v>
      </c>
      <c r="W10" t="n">
        <v>19.03</v>
      </c>
      <c r="X10" t="n">
        <v>1.64</v>
      </c>
      <c r="Y10" t="n">
        <v>2</v>
      </c>
      <c r="Z10" t="n">
        <v>10</v>
      </c>
      <c r="AA10" t="n">
        <v>348.779038279394</v>
      </c>
      <c r="AB10" t="n">
        <v>477.2148672190737</v>
      </c>
      <c r="AC10" t="n">
        <v>431.6701500669573</v>
      </c>
      <c r="AD10" t="n">
        <v>348779.038279394</v>
      </c>
      <c r="AE10" t="n">
        <v>477214.8672190736</v>
      </c>
      <c r="AF10" t="n">
        <v>3.146182483705954e-06</v>
      </c>
      <c r="AG10" t="n">
        <v>7</v>
      </c>
      <c r="AH10" t="n">
        <v>431670.1500669573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2.0128</v>
      </c>
      <c r="E11" t="n">
        <v>49.68</v>
      </c>
      <c r="F11" t="n">
        <v>46.71</v>
      </c>
      <c r="G11" t="n">
        <v>84.92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441.13</v>
      </c>
      <c r="Q11" t="n">
        <v>1189.17</v>
      </c>
      <c r="R11" t="n">
        <v>214.28</v>
      </c>
      <c r="S11" t="n">
        <v>152.24</v>
      </c>
      <c r="T11" t="n">
        <v>24900.77</v>
      </c>
      <c r="U11" t="n">
        <v>0.71</v>
      </c>
      <c r="V11" t="n">
        <v>0.85</v>
      </c>
      <c r="W11" t="n">
        <v>19.03</v>
      </c>
      <c r="X11" t="n">
        <v>1.45</v>
      </c>
      <c r="Y11" t="n">
        <v>2</v>
      </c>
      <c r="Z11" t="n">
        <v>10</v>
      </c>
      <c r="AA11" t="n">
        <v>343.0139654351255</v>
      </c>
      <c r="AB11" t="n">
        <v>469.3268402164817</v>
      </c>
      <c r="AC11" t="n">
        <v>424.5349452905773</v>
      </c>
      <c r="AD11" t="n">
        <v>343013.9654351255</v>
      </c>
      <c r="AE11" t="n">
        <v>469326.8402164818</v>
      </c>
      <c r="AF11" t="n">
        <v>3.164577533957995e-06</v>
      </c>
      <c r="AG11" t="n">
        <v>7</v>
      </c>
      <c r="AH11" t="n">
        <v>424534.9452905773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2.0213</v>
      </c>
      <c r="E12" t="n">
        <v>49.47</v>
      </c>
      <c r="F12" t="n">
        <v>46.58</v>
      </c>
      <c r="G12" t="n">
        <v>93.15000000000001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432.05</v>
      </c>
      <c r="Q12" t="n">
        <v>1189.02</v>
      </c>
      <c r="R12" t="n">
        <v>209.9</v>
      </c>
      <c r="S12" t="n">
        <v>152.24</v>
      </c>
      <c r="T12" t="n">
        <v>22729.16</v>
      </c>
      <c r="U12" t="n">
        <v>0.73</v>
      </c>
      <c r="V12" t="n">
        <v>0.85</v>
      </c>
      <c r="W12" t="n">
        <v>19.02</v>
      </c>
      <c r="X12" t="n">
        <v>1.32</v>
      </c>
      <c r="Y12" t="n">
        <v>2</v>
      </c>
      <c r="Z12" t="n">
        <v>10</v>
      </c>
      <c r="AA12" t="n">
        <v>337.7271088511038</v>
      </c>
      <c r="AB12" t="n">
        <v>462.0931297985719</v>
      </c>
      <c r="AC12" t="n">
        <v>417.9916100423765</v>
      </c>
      <c r="AD12" t="n">
        <v>337727.1088511038</v>
      </c>
      <c r="AE12" t="n">
        <v>462093.1297985719</v>
      </c>
      <c r="AF12" t="n">
        <v>3.177941459354777e-06</v>
      </c>
      <c r="AG12" t="n">
        <v>7</v>
      </c>
      <c r="AH12" t="n">
        <v>417991.6100423764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2.0287</v>
      </c>
      <c r="E13" t="n">
        <v>49.29</v>
      </c>
      <c r="F13" t="n">
        <v>46.47</v>
      </c>
      <c r="G13" t="n">
        <v>103.27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425.47</v>
      </c>
      <c r="Q13" t="n">
        <v>1189.08</v>
      </c>
      <c r="R13" t="n">
        <v>206.4</v>
      </c>
      <c r="S13" t="n">
        <v>152.24</v>
      </c>
      <c r="T13" t="n">
        <v>20990.67</v>
      </c>
      <c r="U13" t="n">
        <v>0.74</v>
      </c>
      <c r="V13" t="n">
        <v>0.86</v>
      </c>
      <c r="W13" t="n">
        <v>19.02</v>
      </c>
      <c r="X13" t="n">
        <v>1.22</v>
      </c>
      <c r="Y13" t="n">
        <v>2</v>
      </c>
      <c r="Z13" t="n">
        <v>10</v>
      </c>
      <c r="AA13" t="n">
        <v>333.7347105354121</v>
      </c>
      <c r="AB13" t="n">
        <v>456.6305542908597</v>
      </c>
      <c r="AC13" t="n">
        <v>413.0503750743474</v>
      </c>
      <c r="AD13" t="n">
        <v>333734.7105354121</v>
      </c>
      <c r="AE13" t="n">
        <v>456630.5542908597</v>
      </c>
      <c r="AF13" t="n">
        <v>3.189575935582564e-06</v>
      </c>
      <c r="AG13" t="n">
        <v>7</v>
      </c>
      <c r="AH13" t="n">
        <v>413050.3750743474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2.039</v>
      </c>
      <c r="E14" t="n">
        <v>49.04</v>
      </c>
      <c r="F14" t="n">
        <v>46.3</v>
      </c>
      <c r="G14" t="n">
        <v>115.74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414.97</v>
      </c>
      <c r="Q14" t="n">
        <v>1189.04</v>
      </c>
      <c r="R14" t="n">
        <v>200.61</v>
      </c>
      <c r="S14" t="n">
        <v>152.24</v>
      </c>
      <c r="T14" t="n">
        <v>18113.38</v>
      </c>
      <c r="U14" t="n">
        <v>0.76</v>
      </c>
      <c r="V14" t="n">
        <v>0.86</v>
      </c>
      <c r="W14" t="n">
        <v>19.01</v>
      </c>
      <c r="X14" t="n">
        <v>1.05</v>
      </c>
      <c r="Y14" t="n">
        <v>2</v>
      </c>
      <c r="Z14" t="n">
        <v>10</v>
      </c>
      <c r="AA14" t="n">
        <v>327.6238457300721</v>
      </c>
      <c r="AB14" t="n">
        <v>448.2693994718652</v>
      </c>
      <c r="AC14" t="n">
        <v>405.4871971363232</v>
      </c>
      <c r="AD14" t="n">
        <v>327623.8457300721</v>
      </c>
      <c r="AE14" t="n">
        <v>448269.3994718652</v>
      </c>
      <c r="AF14" t="n">
        <v>3.205769868710429e-06</v>
      </c>
      <c r="AG14" t="n">
        <v>7</v>
      </c>
      <c r="AH14" t="n">
        <v>405487.1971363233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2.0445</v>
      </c>
      <c r="E15" t="n">
        <v>48.91</v>
      </c>
      <c r="F15" t="n">
        <v>46.22</v>
      </c>
      <c r="G15" t="n">
        <v>126.04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407.61</v>
      </c>
      <c r="Q15" t="n">
        <v>1188.95</v>
      </c>
      <c r="R15" t="n">
        <v>197.72</v>
      </c>
      <c r="S15" t="n">
        <v>152.24</v>
      </c>
      <c r="T15" t="n">
        <v>16676.15</v>
      </c>
      <c r="U15" t="n">
        <v>0.77</v>
      </c>
      <c r="V15" t="n">
        <v>0.86</v>
      </c>
      <c r="W15" t="n">
        <v>19.01</v>
      </c>
      <c r="X15" t="n">
        <v>0.96</v>
      </c>
      <c r="Y15" t="n">
        <v>2</v>
      </c>
      <c r="Z15" t="n">
        <v>10</v>
      </c>
      <c r="AA15" t="n">
        <v>323.6579791223752</v>
      </c>
      <c r="AB15" t="n">
        <v>442.8431258175278</v>
      </c>
      <c r="AC15" t="n">
        <v>400.5787994237328</v>
      </c>
      <c r="AD15" t="n">
        <v>323657.9791223752</v>
      </c>
      <c r="AE15" t="n">
        <v>442843.1258175278</v>
      </c>
      <c r="AF15" t="n">
        <v>3.214417114555406e-06</v>
      </c>
      <c r="AG15" t="n">
        <v>7</v>
      </c>
      <c r="AH15" t="n">
        <v>400578.7994237329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2.046</v>
      </c>
      <c r="E16" t="n">
        <v>48.87</v>
      </c>
      <c r="F16" t="n">
        <v>46.21</v>
      </c>
      <c r="G16" t="n">
        <v>132.02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404.4</v>
      </c>
      <c r="Q16" t="n">
        <v>1188.96</v>
      </c>
      <c r="R16" t="n">
        <v>196.84</v>
      </c>
      <c r="S16" t="n">
        <v>152.24</v>
      </c>
      <c r="T16" t="n">
        <v>16243.96</v>
      </c>
      <c r="U16" t="n">
        <v>0.77</v>
      </c>
      <c r="V16" t="n">
        <v>0.86</v>
      </c>
      <c r="W16" t="n">
        <v>19.03</v>
      </c>
      <c r="X16" t="n">
        <v>0.95</v>
      </c>
      <c r="Y16" t="n">
        <v>2</v>
      </c>
      <c r="Z16" t="n">
        <v>10</v>
      </c>
      <c r="AA16" t="n">
        <v>322.0886797412847</v>
      </c>
      <c r="AB16" t="n">
        <v>440.6959411717173</v>
      </c>
      <c r="AC16" t="n">
        <v>398.6365390669259</v>
      </c>
      <c r="AD16" t="n">
        <v>322088.6797412847</v>
      </c>
      <c r="AE16" t="n">
        <v>440695.9411717172</v>
      </c>
      <c r="AF16" t="n">
        <v>3.216775454331308e-06</v>
      </c>
      <c r="AG16" t="n">
        <v>7</v>
      </c>
      <c r="AH16" t="n">
        <v>398636.5390669259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2.0459</v>
      </c>
      <c r="E17" t="n">
        <v>48.88</v>
      </c>
      <c r="F17" t="n">
        <v>46.21</v>
      </c>
      <c r="G17" t="n">
        <v>132.03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407.6</v>
      </c>
      <c r="Q17" t="n">
        <v>1189.22</v>
      </c>
      <c r="R17" t="n">
        <v>196.86</v>
      </c>
      <c r="S17" t="n">
        <v>152.24</v>
      </c>
      <c r="T17" t="n">
        <v>16250.96</v>
      </c>
      <c r="U17" t="n">
        <v>0.77</v>
      </c>
      <c r="V17" t="n">
        <v>0.86</v>
      </c>
      <c r="W17" t="n">
        <v>19.03</v>
      </c>
      <c r="X17" t="n">
        <v>0.96</v>
      </c>
      <c r="Y17" t="n">
        <v>2</v>
      </c>
      <c r="Z17" t="n">
        <v>10</v>
      </c>
      <c r="AA17" t="n">
        <v>323.4628848266339</v>
      </c>
      <c r="AB17" t="n">
        <v>442.5761891951415</v>
      </c>
      <c r="AC17" t="n">
        <v>400.3373388579393</v>
      </c>
      <c r="AD17" t="n">
        <v>323462.8848266338</v>
      </c>
      <c r="AE17" t="n">
        <v>442576.1891951415</v>
      </c>
      <c r="AF17" t="n">
        <v>3.216618231679581e-06</v>
      </c>
      <c r="AG17" t="n">
        <v>7</v>
      </c>
      <c r="AH17" t="n">
        <v>400337.3388579393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2024-09-25T23:16:30Z</dcterms:created>
  <dcterms:modified xmlns:dcterms="http://purl.org/dc/terms/" xmlns:xsi="http://www.w3.org/2001/XMLSchema-instance" xsi:type="dcterms:W3CDTF">2024-09-25T23:16:30Z</dcterms:modified>
</cp:coreProperties>
</file>