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xVal>
          <yVal>
            <numRef>
              <f>gráficos!$B$7:$B$501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  <c r="AA2" t="n">
        <v>9683.381161128053</v>
      </c>
      <c r="AB2" t="n">
        <v>13249.22930528269</v>
      </c>
      <c r="AC2" t="n">
        <v>11984.74145579613</v>
      </c>
      <c r="AD2" t="n">
        <v>9683381.161128053</v>
      </c>
      <c r="AE2" t="n">
        <v>13249229.30528269</v>
      </c>
      <c r="AF2" t="n">
        <v>5.130755315364698e-07</v>
      </c>
      <c r="AG2" t="n">
        <v>30</v>
      </c>
      <c r="AH2" t="n">
        <v>11984741.45579613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  <c r="AA3" t="n">
        <v>3243.604695462944</v>
      </c>
      <c r="AB3" t="n">
        <v>4438.043042072486</v>
      </c>
      <c r="AC3" t="n">
        <v>4014.482442969451</v>
      </c>
      <c r="AD3" t="n">
        <v>3243604.695462944</v>
      </c>
      <c r="AE3" t="n">
        <v>4438043.042072486</v>
      </c>
      <c r="AF3" t="n">
        <v>9.657549100857067e-07</v>
      </c>
      <c r="AG3" t="n">
        <v>16</v>
      </c>
      <c r="AH3" t="n">
        <v>4014482.442969451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  <c r="AA4" t="n">
        <v>2516.314641735852</v>
      </c>
      <c r="AB4" t="n">
        <v>3442.932704790352</v>
      </c>
      <c r="AC4" t="n">
        <v>3114.34403963143</v>
      </c>
      <c r="AD4" t="n">
        <v>2516314.641735852</v>
      </c>
      <c r="AE4" t="n">
        <v>3442932.704790351</v>
      </c>
      <c r="AF4" t="n">
        <v>1.130458428739296e-06</v>
      </c>
      <c r="AG4" t="n">
        <v>14</v>
      </c>
      <c r="AH4" t="n">
        <v>3114344.039631431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  <c r="AA5" t="n">
        <v>2234.819074549189</v>
      </c>
      <c r="AB5" t="n">
        <v>3057.778051057582</v>
      </c>
      <c r="AC5" t="n">
        <v>2765.94800548298</v>
      </c>
      <c r="AD5" t="n">
        <v>2234819.074549189</v>
      </c>
      <c r="AE5" t="n">
        <v>3057778.051057582</v>
      </c>
      <c r="AF5" t="n">
        <v>1.217697316387522e-06</v>
      </c>
      <c r="AG5" t="n">
        <v>13</v>
      </c>
      <c r="AH5" t="n">
        <v>2765948.00548298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  <c r="AA6" t="n">
        <v>2078.867835063749</v>
      </c>
      <c r="AB6" t="n">
        <v>2844.398685110312</v>
      </c>
      <c r="AC6" t="n">
        <v>2572.933266742011</v>
      </c>
      <c r="AD6" t="n">
        <v>2078867.835063749</v>
      </c>
      <c r="AE6" t="n">
        <v>2844398.685110312</v>
      </c>
      <c r="AF6" t="n">
        <v>1.272403976702044e-06</v>
      </c>
      <c r="AG6" t="n">
        <v>12</v>
      </c>
      <c r="AH6" t="n">
        <v>2572933.266742011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  <c r="AA7" t="n">
        <v>1987.162600785289</v>
      </c>
      <c r="AB7" t="n">
        <v>2718.923537821121</v>
      </c>
      <c r="AC7" t="n">
        <v>2459.433291404625</v>
      </c>
      <c r="AD7" t="n">
        <v>1987162.600785288</v>
      </c>
      <c r="AE7" t="n">
        <v>2718923.537821121</v>
      </c>
      <c r="AF7" t="n">
        <v>1.310625696708457e-06</v>
      </c>
      <c r="AG7" t="n">
        <v>12</v>
      </c>
      <c r="AH7" t="n">
        <v>2459433.291404625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  <c r="AA8" t="n">
        <v>1930.585060218639</v>
      </c>
      <c r="AB8" t="n">
        <v>2641.511650792902</v>
      </c>
      <c r="AC8" t="n">
        <v>2389.409486226114</v>
      </c>
      <c r="AD8" t="n">
        <v>1930585.060218639</v>
      </c>
      <c r="AE8" t="n">
        <v>2641511.650792902</v>
      </c>
      <c r="AF8" t="n">
        <v>1.336155471521901e-06</v>
      </c>
      <c r="AG8" t="n">
        <v>12</v>
      </c>
      <c r="AH8" t="n">
        <v>2389409.486226114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  <c r="AA9" t="n">
        <v>1887.724422669872</v>
      </c>
      <c r="AB9" t="n">
        <v>2582.867835620802</v>
      </c>
      <c r="AC9" t="n">
        <v>2336.362554466928</v>
      </c>
      <c r="AD9" t="n">
        <v>1887724.422669872</v>
      </c>
      <c r="AE9" t="n">
        <v>2582867.835620802</v>
      </c>
      <c r="AF9" t="n">
        <v>1.355995753662635e-06</v>
      </c>
      <c r="AG9" t="n">
        <v>12</v>
      </c>
      <c r="AH9" t="n">
        <v>2336362.554466927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  <c r="AA10" t="n">
        <v>1855.821900359024</v>
      </c>
      <c r="AB10" t="n">
        <v>2539.217397155147</v>
      </c>
      <c r="AC10" t="n">
        <v>2296.87805258466</v>
      </c>
      <c r="AD10" t="n">
        <v>1855821.900359024</v>
      </c>
      <c r="AE10" t="n">
        <v>2539217.397155148</v>
      </c>
      <c r="AF10" t="n">
        <v>1.371167734123196e-06</v>
      </c>
      <c r="AG10" t="n">
        <v>12</v>
      </c>
      <c r="AH10" t="n">
        <v>2296878.05258466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  <c r="AA11" t="n">
        <v>1814.459608214951</v>
      </c>
      <c r="AB11" t="n">
        <v>2482.623684268084</v>
      </c>
      <c r="AC11" t="n">
        <v>2245.685564225762</v>
      </c>
      <c r="AD11" t="n">
        <v>1814459.608214951</v>
      </c>
      <c r="AE11" t="n">
        <v>2482623.684268084</v>
      </c>
      <c r="AF11" t="n">
        <v>1.385026754736208e-06</v>
      </c>
      <c r="AG11" t="n">
        <v>11</v>
      </c>
      <c r="AH11" t="n">
        <v>2245685.564225763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  <c r="AA12" t="n">
        <v>1785.847776380179</v>
      </c>
      <c r="AB12" t="n">
        <v>2443.475713686814</v>
      </c>
      <c r="AC12" t="n">
        <v>2210.273821012247</v>
      </c>
      <c r="AD12" t="n">
        <v>1785847.776380179</v>
      </c>
      <c r="AE12" t="n">
        <v>2443475.713686814</v>
      </c>
      <c r="AF12" t="n">
        <v>1.39888577534922e-06</v>
      </c>
      <c r="AG12" t="n">
        <v>11</v>
      </c>
      <c r="AH12" t="n">
        <v>2210273.821012247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  <c r="AA13" t="n">
        <v>1793.10628428667</v>
      </c>
      <c r="AB13" t="n">
        <v>2453.407124427244</v>
      </c>
      <c r="AC13" t="n">
        <v>2219.257391850433</v>
      </c>
      <c r="AD13" t="n">
        <v>1793106.28428667</v>
      </c>
      <c r="AE13" t="n">
        <v>2453407.124427244</v>
      </c>
      <c r="AF13" t="n">
        <v>1.397426931074167e-06</v>
      </c>
      <c r="AG13" t="n">
        <v>11</v>
      </c>
      <c r="AH13" t="n">
        <v>2219257.391850433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  <c r="AA14" t="n">
        <v>1764.14078495327</v>
      </c>
      <c r="AB14" t="n">
        <v>2413.775250371643</v>
      </c>
      <c r="AC14" t="n">
        <v>2183.407928231014</v>
      </c>
      <c r="AD14" t="n">
        <v>1764140.78495327</v>
      </c>
      <c r="AE14" t="n">
        <v>2413775.250371643</v>
      </c>
      <c r="AF14" t="n">
        <v>1.410556529549652e-06</v>
      </c>
      <c r="AG14" t="n">
        <v>11</v>
      </c>
      <c r="AH14" t="n">
        <v>2183407.928231014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  <c r="AA15" t="n">
        <v>1750.998477407099</v>
      </c>
      <c r="AB15" t="n">
        <v>2395.793365389283</v>
      </c>
      <c r="AC15" t="n">
        <v>2167.142209113636</v>
      </c>
      <c r="AD15" t="n">
        <v>1750998.477407099</v>
      </c>
      <c r="AE15" t="n">
        <v>2395793.365389283</v>
      </c>
      <c r="AF15" t="n">
        <v>1.416683675504879e-06</v>
      </c>
      <c r="AG15" t="n">
        <v>11</v>
      </c>
      <c r="AH15" t="n">
        <v>2167142.209113637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  <c r="AA16" t="n">
        <v>1740.0428383665</v>
      </c>
      <c r="AB16" t="n">
        <v>2380.803376725253</v>
      </c>
      <c r="AC16" t="n">
        <v>2153.58284392912</v>
      </c>
      <c r="AD16" t="n">
        <v>1740042.8383665</v>
      </c>
      <c r="AE16" t="n">
        <v>2380803.376725253</v>
      </c>
      <c r="AF16" t="n">
        <v>1.422810821460105e-06</v>
      </c>
      <c r="AG16" t="n">
        <v>11</v>
      </c>
      <c r="AH16" t="n">
        <v>2153582.84392912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  <c r="AA17" t="n">
        <v>1730.191840272259</v>
      </c>
      <c r="AB17" t="n">
        <v>2367.324806537348</v>
      </c>
      <c r="AC17" t="n">
        <v>2141.390649562657</v>
      </c>
      <c r="AD17" t="n">
        <v>1730191.840272259</v>
      </c>
      <c r="AE17" t="n">
        <v>2367324.806537348</v>
      </c>
      <c r="AF17" t="n">
        <v>1.427625007567783e-06</v>
      </c>
      <c r="AG17" t="n">
        <v>11</v>
      </c>
      <c r="AH17" t="n">
        <v>2141390.649562657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  <c r="AA18" t="n">
        <v>1719.49949215454</v>
      </c>
      <c r="AB18" t="n">
        <v>2352.695064129578</v>
      </c>
      <c r="AC18" t="n">
        <v>2128.157149237312</v>
      </c>
      <c r="AD18" t="n">
        <v>1719499.49215454</v>
      </c>
      <c r="AE18" t="n">
        <v>2352695.064129577</v>
      </c>
      <c r="AF18" t="n">
        <v>1.432730962530472e-06</v>
      </c>
      <c r="AG18" t="n">
        <v>11</v>
      </c>
      <c r="AH18" t="n">
        <v>2128157.149237312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  <c r="AA19" t="n">
        <v>1712.661369820928</v>
      </c>
      <c r="AB19" t="n">
        <v>2343.338843476065</v>
      </c>
      <c r="AC19" t="n">
        <v>2119.693873151432</v>
      </c>
      <c r="AD19" t="n">
        <v>1712661.369820928</v>
      </c>
      <c r="AE19" t="n">
        <v>2343338.843476065</v>
      </c>
      <c r="AF19" t="n">
        <v>1.436086304363096e-06</v>
      </c>
      <c r="AG19" t="n">
        <v>11</v>
      </c>
      <c r="AH19" t="n">
        <v>2119693.873151432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  <c r="AA20" t="n">
        <v>1705.417894787367</v>
      </c>
      <c r="AB20" t="n">
        <v>2333.428001375581</v>
      </c>
      <c r="AC20" t="n">
        <v>2110.728907911064</v>
      </c>
      <c r="AD20" t="n">
        <v>1705417.894787367</v>
      </c>
      <c r="AE20" t="n">
        <v>2333428.001375581</v>
      </c>
      <c r="AF20" t="n">
        <v>1.439879299478236e-06</v>
      </c>
      <c r="AG20" t="n">
        <v>11</v>
      </c>
      <c r="AH20" t="n">
        <v>2110728.907911064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  <c r="AA21" t="n">
        <v>1699.463916132964</v>
      </c>
      <c r="AB21" t="n">
        <v>2325.281505109627</v>
      </c>
      <c r="AC21" t="n">
        <v>2103.359901815053</v>
      </c>
      <c r="AD21" t="n">
        <v>1699463.916132964</v>
      </c>
      <c r="AE21" t="n">
        <v>2325281.505109627</v>
      </c>
      <c r="AF21" t="n">
        <v>1.442213450318323e-06</v>
      </c>
      <c r="AG21" t="n">
        <v>11</v>
      </c>
      <c r="AH21" t="n">
        <v>2103359.901815054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  <c r="AA22" t="n">
        <v>1692.575806511836</v>
      </c>
      <c r="AB22" t="n">
        <v>2315.85688964405</v>
      </c>
      <c r="AC22" t="n">
        <v>2094.83475842198</v>
      </c>
      <c r="AD22" t="n">
        <v>1692575.806511836</v>
      </c>
      <c r="AE22" t="n">
        <v>2315856.88964405</v>
      </c>
      <c r="AF22" t="n">
        <v>1.446298214288473e-06</v>
      </c>
      <c r="AG22" t="n">
        <v>11</v>
      </c>
      <c r="AH22" t="n">
        <v>2094834.75842198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  <c r="AA23" t="n">
        <v>1679.485119233208</v>
      </c>
      <c r="AB23" t="n">
        <v>2297.945633789069</v>
      </c>
      <c r="AC23" t="n">
        <v>2078.632927687193</v>
      </c>
      <c r="AD23" t="n">
        <v>1679485.119233208</v>
      </c>
      <c r="AE23" t="n">
        <v>2297945.633789069</v>
      </c>
      <c r="AF23" t="n">
        <v>1.451841822533679e-06</v>
      </c>
      <c r="AG23" t="n">
        <v>11</v>
      </c>
      <c r="AH23" t="n">
        <v>2078632.927687193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  <c r="AA24" t="n">
        <v>1685.169429811025</v>
      </c>
      <c r="AB24" t="n">
        <v>2305.723158295721</v>
      </c>
      <c r="AC24" t="n">
        <v>2085.668176170754</v>
      </c>
      <c r="AD24" t="n">
        <v>1685169.429811025</v>
      </c>
      <c r="AE24" t="n">
        <v>2305723.158295721</v>
      </c>
      <c r="AF24" t="n">
        <v>1.449653556121098e-06</v>
      </c>
      <c r="AG24" t="n">
        <v>11</v>
      </c>
      <c r="AH24" t="n">
        <v>2085668.176170754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  <c r="AA25" t="n">
        <v>1678.602480526939</v>
      </c>
      <c r="AB25" t="n">
        <v>2296.737968571879</v>
      </c>
      <c r="AC25" t="n">
        <v>2077.540520343363</v>
      </c>
      <c r="AD25" t="n">
        <v>1678602.480526939</v>
      </c>
      <c r="AE25" t="n">
        <v>2296737.968571879</v>
      </c>
      <c r="AF25" t="n">
        <v>1.4524253602437e-06</v>
      </c>
      <c r="AG25" t="n">
        <v>11</v>
      </c>
      <c r="AH25" t="n">
        <v>2077540.520343363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  <c r="AA26" t="n">
        <v>1677.260667770675</v>
      </c>
      <c r="AB26" t="n">
        <v>2294.902041162158</v>
      </c>
      <c r="AC26" t="n">
        <v>2075.879811268886</v>
      </c>
      <c r="AD26" t="n">
        <v>1677260.667770675</v>
      </c>
      <c r="AE26" t="n">
        <v>2294902.041162158</v>
      </c>
      <c r="AF26" t="n">
        <v>1.453884204518754e-06</v>
      </c>
      <c r="AG26" t="n">
        <v>11</v>
      </c>
      <c r="AH26" t="n">
        <v>2075879.811268886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  <c r="AA27" t="n">
        <v>1670.643823766971</v>
      </c>
      <c r="AB27" t="n">
        <v>2285.848583281735</v>
      </c>
      <c r="AC27" t="n">
        <v>2067.690402701961</v>
      </c>
      <c r="AD27" t="n">
        <v>1670643.823766971</v>
      </c>
      <c r="AE27" t="n">
        <v>2285848.583281734</v>
      </c>
      <c r="AF27" t="n">
        <v>1.456510124213851e-06</v>
      </c>
      <c r="AG27" t="n">
        <v>11</v>
      </c>
      <c r="AH27" t="n">
        <v>2067690.402701962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  <c r="AA28" t="n">
        <v>1668.809207112855</v>
      </c>
      <c r="AB28" t="n">
        <v>2283.338379837999</v>
      </c>
      <c r="AC28" t="n">
        <v>2065.419769551803</v>
      </c>
      <c r="AD28" t="n">
        <v>1668809.207112855</v>
      </c>
      <c r="AE28" t="n">
        <v>2283338.379837999</v>
      </c>
      <c r="AF28" t="n">
        <v>1.4578230840614e-06</v>
      </c>
      <c r="AG28" t="n">
        <v>11</v>
      </c>
      <c r="AH28" t="n">
        <v>2065419.769551803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  <c r="AA29" t="n">
        <v>1664.791141934856</v>
      </c>
      <c r="AB29" t="n">
        <v>2277.840685796936</v>
      </c>
      <c r="AC29" t="n">
        <v>2060.446767713957</v>
      </c>
      <c r="AD29" t="n">
        <v>1664791.141934856</v>
      </c>
      <c r="AE29" t="n">
        <v>2277840.685796936</v>
      </c>
      <c r="AF29" t="n">
        <v>1.458990159481443e-06</v>
      </c>
      <c r="AG29" t="n">
        <v>11</v>
      </c>
      <c r="AH29" t="n">
        <v>2060446.767713957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  <c r="AA30" t="n">
        <v>1663.334889949124</v>
      </c>
      <c r="AB30" t="n">
        <v>2275.848177584754</v>
      </c>
      <c r="AC30" t="n">
        <v>2058.644421689043</v>
      </c>
      <c r="AD30" t="n">
        <v>1663334.889949124</v>
      </c>
      <c r="AE30" t="n">
        <v>2275848.177584753</v>
      </c>
      <c r="AF30" t="n">
        <v>1.460157234901486e-06</v>
      </c>
      <c r="AG30" t="n">
        <v>11</v>
      </c>
      <c r="AH30" t="n">
        <v>2058644.421689043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  <c r="AA31" t="n">
        <v>1657.779543293516</v>
      </c>
      <c r="AB31" t="n">
        <v>2268.247107205954</v>
      </c>
      <c r="AC31" t="n">
        <v>2051.768786799026</v>
      </c>
      <c r="AD31" t="n">
        <v>1657779.543293516</v>
      </c>
      <c r="AE31" t="n">
        <v>2268247.107205954</v>
      </c>
      <c r="AF31" t="n">
        <v>1.463220807879099e-06</v>
      </c>
      <c r="AG31" t="n">
        <v>11</v>
      </c>
      <c r="AH31" t="n">
        <v>2051768.786799026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  <c r="AA32" t="n">
        <v>1654.803251134722</v>
      </c>
      <c r="AB32" t="n">
        <v>2264.174812969549</v>
      </c>
      <c r="AC32" t="n">
        <v>2048.085146609043</v>
      </c>
      <c r="AD32" t="n">
        <v>1654803.251134722</v>
      </c>
      <c r="AE32" t="n">
        <v>2264174.812969549</v>
      </c>
      <c r="AF32" t="n">
        <v>1.464679652154153e-06</v>
      </c>
      <c r="AG32" t="n">
        <v>11</v>
      </c>
      <c r="AH32" t="n">
        <v>2048085.146609043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  <c r="AA33" t="n">
        <v>1652.078103753617</v>
      </c>
      <c r="AB33" t="n">
        <v>2260.446146097703</v>
      </c>
      <c r="AC33" t="n">
        <v>2044.712338470229</v>
      </c>
      <c r="AD33" t="n">
        <v>1652078.103753617</v>
      </c>
      <c r="AE33" t="n">
        <v>2260446.146097703</v>
      </c>
      <c r="AF33" t="n">
        <v>1.465846727574196e-06</v>
      </c>
      <c r="AG33" t="n">
        <v>11</v>
      </c>
      <c r="AH33" t="n">
        <v>2044712.338470229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  <c r="AA34" t="n">
        <v>1637.654450109036</v>
      </c>
      <c r="AB34" t="n">
        <v>2240.711066854499</v>
      </c>
      <c r="AC34" t="n">
        <v>2026.860747491639</v>
      </c>
      <c r="AD34" t="n">
        <v>1637654.450109036</v>
      </c>
      <c r="AE34" t="n">
        <v>2240711.066854499</v>
      </c>
      <c r="AF34" t="n">
        <v>1.471536220246907e-06</v>
      </c>
      <c r="AG34" t="n">
        <v>11</v>
      </c>
      <c r="AH34" t="n">
        <v>2026860.747491639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  <c r="AA35" t="n">
        <v>1649.118940037429</v>
      </c>
      <c r="AB35" t="n">
        <v>2256.397287752126</v>
      </c>
      <c r="AC35" t="n">
        <v>2041.049897482546</v>
      </c>
      <c r="AD35" t="n">
        <v>1649118.940037429</v>
      </c>
      <c r="AE35" t="n">
        <v>2256397.287752126</v>
      </c>
      <c r="AF35" t="n">
        <v>1.466430265284218e-06</v>
      </c>
      <c r="AG35" t="n">
        <v>11</v>
      </c>
      <c r="AH35" t="n">
        <v>2041049.897482546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  <c r="AA36" t="n">
        <v>1648.921229966325</v>
      </c>
      <c r="AB36" t="n">
        <v>2256.126772110489</v>
      </c>
      <c r="AC36" t="n">
        <v>2040.805199474075</v>
      </c>
      <c r="AD36" t="n">
        <v>1648921.229966325</v>
      </c>
      <c r="AE36" t="n">
        <v>2256126.772110489</v>
      </c>
      <c r="AF36" t="n">
        <v>1.467451456276756e-06</v>
      </c>
      <c r="AG36" t="n">
        <v>11</v>
      </c>
      <c r="AH36" t="n">
        <v>2040805.199474075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  <c r="AA37" t="n">
        <v>1646.713854811478</v>
      </c>
      <c r="AB37" t="n">
        <v>2253.106544041108</v>
      </c>
      <c r="AC37" t="n">
        <v>2038.073217732719</v>
      </c>
      <c r="AD37" t="n">
        <v>1646713.854811478</v>
      </c>
      <c r="AE37" t="n">
        <v>2253106.544041107</v>
      </c>
      <c r="AF37" t="n">
        <v>1.469056184979315e-06</v>
      </c>
      <c r="AG37" t="n">
        <v>11</v>
      </c>
      <c r="AH37" t="n">
        <v>2038073.217732719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  <c r="AA38" t="n">
        <v>1641.808746126135</v>
      </c>
      <c r="AB38" t="n">
        <v>2246.395157939699</v>
      </c>
      <c r="AC38" t="n">
        <v>2032.002356901339</v>
      </c>
      <c r="AD38" t="n">
        <v>1641808.746126135</v>
      </c>
      <c r="AE38" t="n">
        <v>2246395.157939699</v>
      </c>
      <c r="AF38" t="n">
        <v>1.470223260399358e-06</v>
      </c>
      <c r="AG38" t="n">
        <v>11</v>
      </c>
      <c r="AH38" t="n">
        <v>2032002.356901339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  <c r="AA39" t="n">
        <v>1643.268862812487</v>
      </c>
      <c r="AB39" t="n">
        <v>2248.392954005767</v>
      </c>
      <c r="AC39" t="n">
        <v>2033.809486114787</v>
      </c>
      <c r="AD39" t="n">
        <v>1643268.862812487</v>
      </c>
      <c r="AE39" t="n">
        <v>2248392.954005768</v>
      </c>
      <c r="AF39" t="n">
        <v>1.470223260399358e-06</v>
      </c>
      <c r="AG39" t="n">
        <v>11</v>
      </c>
      <c r="AH39" t="n">
        <v>2033809.486114787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  <c r="AA40" t="n">
        <v>1641.805973463142</v>
      </c>
      <c r="AB40" t="n">
        <v>2246.39136425987</v>
      </c>
      <c r="AC40" t="n">
        <v>2031.998925284989</v>
      </c>
      <c r="AD40" t="n">
        <v>1641805.973463142</v>
      </c>
      <c r="AE40" t="n">
        <v>2246391.36425987</v>
      </c>
      <c r="AF40" t="n">
        <v>1.471536220246907e-06</v>
      </c>
      <c r="AG40" t="n">
        <v>11</v>
      </c>
      <c r="AH40" t="n">
        <v>2031998.925284989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  <c r="AA41" t="n">
        <v>1640.131486981401</v>
      </c>
      <c r="AB41" t="n">
        <v>2244.100257982423</v>
      </c>
      <c r="AC41" t="n">
        <v>2029.926478975073</v>
      </c>
      <c r="AD41" t="n">
        <v>1640131.486981401</v>
      </c>
      <c r="AE41" t="n">
        <v>2244100.257982423</v>
      </c>
      <c r="AF41" t="n">
        <v>1.471390335819401e-06</v>
      </c>
      <c r="AG41" t="n">
        <v>11</v>
      </c>
      <c r="AH41" t="n">
        <v>2029926.478975073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0.4468</v>
      </c>
      <c r="E2" t="n">
        <v>223.79</v>
      </c>
      <c r="F2" t="n">
        <v>171.65</v>
      </c>
      <c r="G2" t="n">
        <v>6.66</v>
      </c>
      <c r="H2" t="n">
        <v>0.11</v>
      </c>
      <c r="I2" t="n">
        <v>1546</v>
      </c>
      <c r="J2" t="n">
        <v>159.12</v>
      </c>
      <c r="K2" t="n">
        <v>50.28</v>
      </c>
      <c r="L2" t="n">
        <v>1</v>
      </c>
      <c r="M2" t="n">
        <v>1544</v>
      </c>
      <c r="N2" t="n">
        <v>27.84</v>
      </c>
      <c r="O2" t="n">
        <v>19859.16</v>
      </c>
      <c r="P2" t="n">
        <v>2102.12</v>
      </c>
      <c r="Q2" t="n">
        <v>1206.79</v>
      </c>
      <c r="R2" t="n">
        <v>2792.51</v>
      </c>
      <c r="S2" t="n">
        <v>133.29</v>
      </c>
      <c r="T2" t="n">
        <v>1305235.34</v>
      </c>
      <c r="U2" t="n">
        <v>0.05</v>
      </c>
      <c r="V2" t="n">
        <v>0.44</v>
      </c>
      <c r="W2" t="n">
        <v>2.76</v>
      </c>
      <c r="X2" t="n">
        <v>77.09</v>
      </c>
      <c r="Y2" t="n">
        <v>0.5</v>
      </c>
      <c r="Z2" t="n">
        <v>10</v>
      </c>
      <c r="AA2" t="n">
        <v>5833.464707933459</v>
      </c>
      <c r="AB2" t="n">
        <v>7981.603767694775</v>
      </c>
      <c r="AC2" t="n">
        <v>7219.85070635693</v>
      </c>
      <c r="AD2" t="n">
        <v>5833464.707933459</v>
      </c>
      <c r="AE2" t="n">
        <v>7981603.767694775</v>
      </c>
      <c r="AF2" t="n">
        <v>6.742900036737964e-07</v>
      </c>
      <c r="AG2" t="n">
        <v>24</v>
      </c>
      <c r="AH2" t="n">
        <v>7219850.70635693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</v>
      </c>
      <c r="E3" t="n">
        <v>138.7</v>
      </c>
      <c r="F3" t="n">
        <v>119.36</v>
      </c>
      <c r="G3" t="n">
        <v>13.56</v>
      </c>
      <c r="H3" t="n">
        <v>0.22</v>
      </c>
      <c r="I3" t="n">
        <v>528</v>
      </c>
      <c r="J3" t="n">
        <v>160.54</v>
      </c>
      <c r="K3" t="n">
        <v>50.28</v>
      </c>
      <c r="L3" t="n">
        <v>2</v>
      </c>
      <c r="M3" t="n">
        <v>526</v>
      </c>
      <c r="N3" t="n">
        <v>28.26</v>
      </c>
      <c r="O3" t="n">
        <v>20034.4</v>
      </c>
      <c r="P3" t="n">
        <v>1454.97</v>
      </c>
      <c r="Q3" t="n">
        <v>1206.66</v>
      </c>
      <c r="R3" t="n">
        <v>1009.78</v>
      </c>
      <c r="S3" t="n">
        <v>133.29</v>
      </c>
      <c r="T3" t="n">
        <v>418962.95</v>
      </c>
      <c r="U3" t="n">
        <v>0.13</v>
      </c>
      <c r="V3" t="n">
        <v>0.63</v>
      </c>
      <c r="W3" t="n">
        <v>1.12</v>
      </c>
      <c r="X3" t="n">
        <v>24.82</v>
      </c>
      <c r="Y3" t="n">
        <v>0.5</v>
      </c>
      <c r="Z3" t="n">
        <v>10</v>
      </c>
      <c r="AA3" t="n">
        <v>2561.573778430964</v>
      </c>
      <c r="AB3" t="n">
        <v>3504.858252308798</v>
      </c>
      <c r="AC3" t="n">
        <v>3170.359499807766</v>
      </c>
      <c r="AD3" t="n">
        <v>2561573.778430963</v>
      </c>
      <c r="AE3" t="n">
        <v>3504858.252308798</v>
      </c>
      <c r="AF3" t="n">
        <v>1.088100028309774e-06</v>
      </c>
      <c r="AG3" t="n">
        <v>15</v>
      </c>
      <c r="AH3" t="n">
        <v>3170359.499807766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0.8191000000000001</v>
      </c>
      <c r="E4" t="n">
        <v>122.09</v>
      </c>
      <c r="F4" t="n">
        <v>109.42</v>
      </c>
      <c r="G4" t="n">
        <v>20.45</v>
      </c>
      <c r="H4" t="n">
        <v>0.33</v>
      </c>
      <c r="I4" t="n">
        <v>321</v>
      </c>
      <c r="J4" t="n">
        <v>161.97</v>
      </c>
      <c r="K4" t="n">
        <v>50.28</v>
      </c>
      <c r="L4" t="n">
        <v>3</v>
      </c>
      <c r="M4" t="n">
        <v>319</v>
      </c>
      <c r="N4" t="n">
        <v>28.69</v>
      </c>
      <c r="O4" t="n">
        <v>20210.21</v>
      </c>
      <c r="P4" t="n">
        <v>1329.4</v>
      </c>
      <c r="Q4" t="n">
        <v>1206.61</v>
      </c>
      <c r="R4" t="n">
        <v>672.8099999999999</v>
      </c>
      <c r="S4" t="n">
        <v>133.29</v>
      </c>
      <c r="T4" t="n">
        <v>251511.25</v>
      </c>
      <c r="U4" t="n">
        <v>0.2</v>
      </c>
      <c r="V4" t="n">
        <v>0.68</v>
      </c>
      <c r="W4" t="n">
        <v>0.78</v>
      </c>
      <c r="X4" t="n">
        <v>14.88</v>
      </c>
      <c r="Y4" t="n">
        <v>0.5</v>
      </c>
      <c r="Z4" t="n">
        <v>10</v>
      </c>
      <c r="AA4" t="n">
        <v>2073.230636211366</v>
      </c>
      <c r="AB4" t="n">
        <v>2836.68562094482</v>
      </c>
      <c r="AC4" t="n">
        <v>2565.956326595121</v>
      </c>
      <c r="AD4" t="n">
        <v>2073230.636211366</v>
      </c>
      <c r="AE4" t="n">
        <v>2836685.62094482</v>
      </c>
      <c r="AF4" t="n">
        <v>1.236148034935557e-06</v>
      </c>
      <c r="AG4" t="n">
        <v>13</v>
      </c>
      <c r="AH4" t="n">
        <v>2565956.326595121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0.8708</v>
      </c>
      <c r="E5" t="n">
        <v>114.84</v>
      </c>
      <c r="F5" t="n">
        <v>105.11</v>
      </c>
      <c r="G5" t="n">
        <v>27.42</v>
      </c>
      <c r="H5" t="n">
        <v>0.43</v>
      </c>
      <c r="I5" t="n">
        <v>230</v>
      </c>
      <c r="J5" t="n">
        <v>163.4</v>
      </c>
      <c r="K5" t="n">
        <v>50.28</v>
      </c>
      <c r="L5" t="n">
        <v>4</v>
      </c>
      <c r="M5" t="n">
        <v>228</v>
      </c>
      <c r="N5" t="n">
        <v>29.12</v>
      </c>
      <c r="O5" t="n">
        <v>20386.62</v>
      </c>
      <c r="P5" t="n">
        <v>1273.32</v>
      </c>
      <c r="Q5" t="n">
        <v>1206.63</v>
      </c>
      <c r="R5" t="n">
        <v>525.98</v>
      </c>
      <c r="S5" t="n">
        <v>133.29</v>
      </c>
      <c r="T5" t="n">
        <v>178551.64</v>
      </c>
      <c r="U5" t="n">
        <v>0.25</v>
      </c>
      <c r="V5" t="n">
        <v>0.71</v>
      </c>
      <c r="W5" t="n">
        <v>0.64</v>
      </c>
      <c r="X5" t="n">
        <v>10.56</v>
      </c>
      <c r="Y5" t="n">
        <v>0.5</v>
      </c>
      <c r="Z5" t="n">
        <v>10</v>
      </c>
      <c r="AA5" t="n">
        <v>1872.755617226726</v>
      </c>
      <c r="AB5" t="n">
        <v>2562.386855636401</v>
      </c>
      <c r="AC5" t="n">
        <v>2317.836250467001</v>
      </c>
      <c r="AD5" t="n">
        <v>1872755.617226726</v>
      </c>
      <c r="AE5" t="n">
        <v>2562386.855636401</v>
      </c>
      <c r="AF5" t="n">
        <v>1.314171296327534e-06</v>
      </c>
      <c r="AG5" t="n">
        <v>12</v>
      </c>
      <c r="AH5" t="n">
        <v>2317836.250467001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102.77</v>
      </c>
      <c r="G6" t="n">
        <v>34.26</v>
      </c>
      <c r="H6" t="n">
        <v>0.54</v>
      </c>
      <c r="I6" t="n">
        <v>180</v>
      </c>
      <c r="J6" t="n">
        <v>164.83</v>
      </c>
      <c r="K6" t="n">
        <v>50.28</v>
      </c>
      <c r="L6" t="n">
        <v>5</v>
      </c>
      <c r="M6" t="n">
        <v>178</v>
      </c>
      <c r="N6" t="n">
        <v>29.55</v>
      </c>
      <c r="O6" t="n">
        <v>20563.61</v>
      </c>
      <c r="P6" t="n">
        <v>1241.39</v>
      </c>
      <c r="Q6" t="n">
        <v>1206.63</v>
      </c>
      <c r="R6" t="n">
        <v>446.78</v>
      </c>
      <c r="S6" t="n">
        <v>133.29</v>
      </c>
      <c r="T6" t="n">
        <v>139204.05</v>
      </c>
      <c r="U6" t="n">
        <v>0.3</v>
      </c>
      <c r="V6" t="n">
        <v>0.73</v>
      </c>
      <c r="W6" t="n">
        <v>0.5600000000000001</v>
      </c>
      <c r="X6" t="n">
        <v>8.23</v>
      </c>
      <c r="Y6" t="n">
        <v>0.5</v>
      </c>
      <c r="Z6" t="n">
        <v>10</v>
      </c>
      <c r="AA6" t="n">
        <v>1772.686229034269</v>
      </c>
      <c r="AB6" t="n">
        <v>2425.467503961652</v>
      </c>
      <c r="AC6" t="n">
        <v>2193.984289548573</v>
      </c>
      <c r="AD6" t="n">
        <v>1772686.229034269</v>
      </c>
      <c r="AE6" t="n">
        <v>2425467.503961652</v>
      </c>
      <c r="AF6" t="n">
        <v>1.360955070082878e-06</v>
      </c>
      <c r="AG6" t="n">
        <v>12</v>
      </c>
      <c r="AH6" t="n">
        <v>2193984.289548573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0.9234</v>
      </c>
      <c r="E7" t="n">
        <v>108.29</v>
      </c>
      <c r="F7" t="n">
        <v>101.23</v>
      </c>
      <c r="G7" t="n">
        <v>41.32</v>
      </c>
      <c r="H7" t="n">
        <v>0.64</v>
      </c>
      <c r="I7" t="n">
        <v>147</v>
      </c>
      <c r="J7" t="n">
        <v>166.27</v>
      </c>
      <c r="K7" t="n">
        <v>50.28</v>
      </c>
      <c r="L7" t="n">
        <v>6</v>
      </c>
      <c r="M7" t="n">
        <v>145</v>
      </c>
      <c r="N7" t="n">
        <v>29.99</v>
      </c>
      <c r="O7" t="n">
        <v>20741.2</v>
      </c>
      <c r="P7" t="n">
        <v>1219.48</v>
      </c>
      <c r="Q7" t="n">
        <v>1206.6</v>
      </c>
      <c r="R7" t="n">
        <v>394.57</v>
      </c>
      <c r="S7" t="n">
        <v>133.29</v>
      </c>
      <c r="T7" t="n">
        <v>113260.82</v>
      </c>
      <c r="U7" t="n">
        <v>0.34</v>
      </c>
      <c r="V7" t="n">
        <v>0.74</v>
      </c>
      <c r="W7" t="n">
        <v>0.51</v>
      </c>
      <c r="X7" t="n">
        <v>6.69</v>
      </c>
      <c r="Y7" t="n">
        <v>0.5</v>
      </c>
      <c r="Z7" t="n">
        <v>10</v>
      </c>
      <c r="AA7" t="n">
        <v>1707.620977297959</v>
      </c>
      <c r="AB7" t="n">
        <v>2336.442356059714</v>
      </c>
      <c r="AC7" t="n">
        <v>2113.455576814816</v>
      </c>
      <c r="AD7" t="n">
        <v>1707620.977297959</v>
      </c>
      <c r="AE7" t="n">
        <v>2336442.356059714</v>
      </c>
      <c r="AF7" t="n">
        <v>1.393552796312408e-06</v>
      </c>
      <c r="AG7" t="n">
        <v>12</v>
      </c>
      <c r="AH7" t="n">
        <v>2113455.576814816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0.9383</v>
      </c>
      <c r="E8" t="n">
        <v>106.57</v>
      </c>
      <c r="F8" t="n">
        <v>100.22</v>
      </c>
      <c r="G8" t="n">
        <v>48.11</v>
      </c>
      <c r="H8" t="n">
        <v>0.74</v>
      </c>
      <c r="I8" t="n">
        <v>125</v>
      </c>
      <c r="J8" t="n">
        <v>167.72</v>
      </c>
      <c r="K8" t="n">
        <v>50.28</v>
      </c>
      <c r="L8" t="n">
        <v>7</v>
      </c>
      <c r="M8" t="n">
        <v>123</v>
      </c>
      <c r="N8" t="n">
        <v>30.44</v>
      </c>
      <c r="O8" t="n">
        <v>20919.39</v>
      </c>
      <c r="P8" t="n">
        <v>1203.54</v>
      </c>
      <c r="Q8" t="n">
        <v>1206.6</v>
      </c>
      <c r="R8" t="n">
        <v>360.76</v>
      </c>
      <c r="S8" t="n">
        <v>133.29</v>
      </c>
      <c r="T8" t="n">
        <v>96468.32000000001</v>
      </c>
      <c r="U8" t="n">
        <v>0.37</v>
      </c>
      <c r="V8" t="n">
        <v>0.75</v>
      </c>
      <c r="W8" t="n">
        <v>0.46</v>
      </c>
      <c r="X8" t="n">
        <v>5.68</v>
      </c>
      <c r="Y8" t="n">
        <v>0.5</v>
      </c>
      <c r="Z8" t="n">
        <v>10</v>
      </c>
      <c r="AA8" t="n">
        <v>1663.927899177242</v>
      </c>
      <c r="AB8" t="n">
        <v>2276.659558972386</v>
      </c>
      <c r="AC8" t="n">
        <v>2059.37836597582</v>
      </c>
      <c r="AD8" t="n">
        <v>1663927.899177242</v>
      </c>
      <c r="AE8" t="n">
        <v>2276659.558972386</v>
      </c>
      <c r="AF8" t="n">
        <v>1.416039190794815e-06</v>
      </c>
      <c r="AG8" t="n">
        <v>12</v>
      </c>
      <c r="AH8" t="n">
        <v>2059378.36597582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0.9507</v>
      </c>
      <c r="E9" t="n">
        <v>105.18</v>
      </c>
      <c r="F9" t="n">
        <v>99.38</v>
      </c>
      <c r="G9" t="n">
        <v>55.21</v>
      </c>
      <c r="H9" t="n">
        <v>0.84</v>
      </c>
      <c r="I9" t="n">
        <v>108</v>
      </c>
      <c r="J9" t="n">
        <v>169.17</v>
      </c>
      <c r="K9" t="n">
        <v>50.28</v>
      </c>
      <c r="L9" t="n">
        <v>8</v>
      </c>
      <c r="M9" t="n">
        <v>106</v>
      </c>
      <c r="N9" t="n">
        <v>30.89</v>
      </c>
      <c r="O9" t="n">
        <v>21098.19</v>
      </c>
      <c r="P9" t="n">
        <v>1190.61</v>
      </c>
      <c r="Q9" t="n">
        <v>1206.59</v>
      </c>
      <c r="R9" t="n">
        <v>331.98</v>
      </c>
      <c r="S9" t="n">
        <v>133.29</v>
      </c>
      <c r="T9" t="n">
        <v>82162.67</v>
      </c>
      <c r="U9" t="n">
        <v>0.4</v>
      </c>
      <c r="V9" t="n">
        <v>0.75</v>
      </c>
      <c r="W9" t="n">
        <v>0.45</v>
      </c>
      <c r="X9" t="n">
        <v>4.84</v>
      </c>
      <c r="Y9" t="n">
        <v>0.5</v>
      </c>
      <c r="Z9" t="n">
        <v>10</v>
      </c>
      <c r="AA9" t="n">
        <v>1617.070569936476</v>
      </c>
      <c r="AB9" t="n">
        <v>2212.547293905699</v>
      </c>
      <c r="AC9" t="n">
        <v>2001.384885504969</v>
      </c>
      <c r="AD9" t="n">
        <v>1617070.569936476</v>
      </c>
      <c r="AE9" t="n">
        <v>2212547.293905699</v>
      </c>
      <c r="AF9" t="n">
        <v>1.434752700296952e-06</v>
      </c>
      <c r="AG9" t="n">
        <v>11</v>
      </c>
      <c r="AH9" t="n">
        <v>2001384.885504969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98.72</v>
      </c>
      <c r="G10" t="n">
        <v>62.35</v>
      </c>
      <c r="H10" t="n">
        <v>0.9399999999999999</v>
      </c>
      <c r="I10" t="n">
        <v>95</v>
      </c>
      <c r="J10" t="n">
        <v>170.62</v>
      </c>
      <c r="K10" t="n">
        <v>50.28</v>
      </c>
      <c r="L10" t="n">
        <v>9</v>
      </c>
      <c r="M10" t="n">
        <v>93</v>
      </c>
      <c r="N10" t="n">
        <v>31.34</v>
      </c>
      <c r="O10" t="n">
        <v>21277.6</v>
      </c>
      <c r="P10" t="n">
        <v>1179.41</v>
      </c>
      <c r="Q10" t="n">
        <v>1206.59</v>
      </c>
      <c r="R10" t="n">
        <v>309.67</v>
      </c>
      <c r="S10" t="n">
        <v>133.29</v>
      </c>
      <c r="T10" t="n">
        <v>71070.02</v>
      </c>
      <c r="U10" t="n">
        <v>0.43</v>
      </c>
      <c r="V10" t="n">
        <v>0.76</v>
      </c>
      <c r="W10" t="n">
        <v>0.43</v>
      </c>
      <c r="X10" t="n">
        <v>4.19</v>
      </c>
      <c r="Y10" t="n">
        <v>0.5</v>
      </c>
      <c r="Z10" t="n">
        <v>10</v>
      </c>
      <c r="AA10" t="n">
        <v>1589.167894262687</v>
      </c>
      <c r="AB10" t="n">
        <v>2174.369622069649</v>
      </c>
      <c r="AC10" t="n">
        <v>1966.850837086252</v>
      </c>
      <c r="AD10" t="n">
        <v>1589167.894262687</v>
      </c>
      <c r="AE10" t="n">
        <v>2174369.622069649</v>
      </c>
      <c r="AF10" t="n">
        <v>1.44954240941961e-06</v>
      </c>
      <c r="AG10" t="n">
        <v>11</v>
      </c>
      <c r="AH10" t="n">
        <v>1966850.837086252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</v>
      </c>
      <c r="E11" t="n">
        <v>103.09</v>
      </c>
      <c r="F11" t="n">
        <v>98.03</v>
      </c>
      <c r="G11" t="n">
        <v>69.19</v>
      </c>
      <c r="H11" t="n">
        <v>1.03</v>
      </c>
      <c r="I11" t="n">
        <v>85</v>
      </c>
      <c r="J11" t="n">
        <v>172.08</v>
      </c>
      <c r="K11" t="n">
        <v>50.28</v>
      </c>
      <c r="L11" t="n">
        <v>10</v>
      </c>
      <c r="M11" t="n">
        <v>83</v>
      </c>
      <c r="N11" t="n">
        <v>31.8</v>
      </c>
      <c r="O11" t="n">
        <v>21457.64</v>
      </c>
      <c r="P11" t="n">
        <v>1168.06</v>
      </c>
      <c r="Q11" t="n">
        <v>1206.59</v>
      </c>
      <c r="R11" t="n">
        <v>286.94</v>
      </c>
      <c r="S11" t="n">
        <v>133.29</v>
      </c>
      <c r="T11" t="n">
        <v>59758.63</v>
      </c>
      <c r="U11" t="n">
        <v>0.46</v>
      </c>
      <c r="V11" t="n">
        <v>0.76</v>
      </c>
      <c r="W11" t="n">
        <v>0.37</v>
      </c>
      <c r="X11" t="n">
        <v>3.49</v>
      </c>
      <c r="Y11" t="n">
        <v>0.5</v>
      </c>
      <c r="Z11" t="n">
        <v>10</v>
      </c>
      <c r="AA11" t="n">
        <v>1562.019664426245</v>
      </c>
      <c r="AB11" t="n">
        <v>2137.224216312058</v>
      </c>
      <c r="AC11" t="n">
        <v>1933.250536720261</v>
      </c>
      <c r="AD11" t="n">
        <v>1562019.664426245</v>
      </c>
      <c r="AE11" t="n">
        <v>2137224.216312058</v>
      </c>
      <c r="AF11" t="n">
        <v>1.463879372344634e-06</v>
      </c>
      <c r="AG11" t="n">
        <v>11</v>
      </c>
      <c r="AH11" t="n">
        <v>1933250.536720261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0.9715</v>
      </c>
      <c r="E12" t="n">
        <v>102.93</v>
      </c>
      <c r="F12" t="n">
        <v>98.12</v>
      </c>
      <c r="G12" t="n">
        <v>76.45999999999999</v>
      </c>
      <c r="H12" t="n">
        <v>1.12</v>
      </c>
      <c r="I12" t="n">
        <v>77</v>
      </c>
      <c r="J12" t="n">
        <v>173.55</v>
      </c>
      <c r="K12" t="n">
        <v>50.28</v>
      </c>
      <c r="L12" t="n">
        <v>11</v>
      </c>
      <c r="M12" t="n">
        <v>75</v>
      </c>
      <c r="N12" t="n">
        <v>32.27</v>
      </c>
      <c r="O12" t="n">
        <v>21638.31</v>
      </c>
      <c r="P12" t="n">
        <v>1166.05</v>
      </c>
      <c r="Q12" t="n">
        <v>1206.59</v>
      </c>
      <c r="R12" t="n">
        <v>289.8</v>
      </c>
      <c r="S12" t="n">
        <v>133.29</v>
      </c>
      <c r="T12" t="n">
        <v>61225.38</v>
      </c>
      <c r="U12" t="n">
        <v>0.46</v>
      </c>
      <c r="V12" t="n">
        <v>0.76</v>
      </c>
      <c r="W12" t="n">
        <v>0.4</v>
      </c>
      <c r="X12" t="n">
        <v>3.59</v>
      </c>
      <c r="Y12" t="n">
        <v>0.5</v>
      </c>
      <c r="Z12" t="n">
        <v>10</v>
      </c>
      <c r="AA12" t="n">
        <v>1558.359833392373</v>
      </c>
      <c r="AB12" t="n">
        <v>2132.216674031164</v>
      </c>
      <c r="AC12" t="n">
        <v>1928.720907246526</v>
      </c>
      <c r="AD12" t="n">
        <v>1558359.833392373</v>
      </c>
      <c r="AE12" t="n">
        <v>2132216.674031164</v>
      </c>
      <c r="AF12" t="n">
        <v>1.466143103332796e-06</v>
      </c>
      <c r="AG12" t="n">
        <v>11</v>
      </c>
      <c r="AH12" t="n">
        <v>1928720.907246526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0.9765</v>
      </c>
      <c r="E13" t="n">
        <v>102.4</v>
      </c>
      <c r="F13" t="n">
        <v>97.79000000000001</v>
      </c>
      <c r="G13" t="n">
        <v>82.64</v>
      </c>
      <c r="H13" t="n">
        <v>1.22</v>
      </c>
      <c r="I13" t="n">
        <v>71</v>
      </c>
      <c r="J13" t="n">
        <v>175.02</v>
      </c>
      <c r="K13" t="n">
        <v>50.28</v>
      </c>
      <c r="L13" t="n">
        <v>12</v>
      </c>
      <c r="M13" t="n">
        <v>69</v>
      </c>
      <c r="N13" t="n">
        <v>32.74</v>
      </c>
      <c r="O13" t="n">
        <v>21819.6</v>
      </c>
      <c r="P13" t="n">
        <v>1158.58</v>
      </c>
      <c r="Q13" t="n">
        <v>1206.59</v>
      </c>
      <c r="R13" t="n">
        <v>278.36</v>
      </c>
      <c r="S13" t="n">
        <v>133.29</v>
      </c>
      <c r="T13" t="n">
        <v>55539.7</v>
      </c>
      <c r="U13" t="n">
        <v>0.48</v>
      </c>
      <c r="V13" t="n">
        <v>0.76</v>
      </c>
      <c r="W13" t="n">
        <v>0.39</v>
      </c>
      <c r="X13" t="n">
        <v>3.25</v>
      </c>
      <c r="Y13" t="n">
        <v>0.5</v>
      </c>
      <c r="Z13" t="n">
        <v>10</v>
      </c>
      <c r="AA13" t="n">
        <v>1543.118187323155</v>
      </c>
      <c r="AB13" t="n">
        <v>2111.362381465292</v>
      </c>
      <c r="AC13" t="n">
        <v>1909.856919093958</v>
      </c>
      <c r="AD13" t="n">
        <v>1543118.187323155</v>
      </c>
      <c r="AE13" t="n">
        <v>2111362.381465292</v>
      </c>
      <c r="AF13" t="n">
        <v>1.473688873293336e-06</v>
      </c>
      <c r="AG13" t="n">
        <v>11</v>
      </c>
      <c r="AH13" t="n">
        <v>1909856.919093958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0.9814000000000001</v>
      </c>
      <c r="E14" t="n">
        <v>101.9</v>
      </c>
      <c r="F14" t="n">
        <v>97.48</v>
      </c>
      <c r="G14" t="n">
        <v>89.98</v>
      </c>
      <c r="H14" t="n">
        <v>1.31</v>
      </c>
      <c r="I14" t="n">
        <v>65</v>
      </c>
      <c r="J14" t="n">
        <v>176.49</v>
      </c>
      <c r="K14" t="n">
        <v>50.28</v>
      </c>
      <c r="L14" t="n">
        <v>13</v>
      </c>
      <c r="M14" t="n">
        <v>63</v>
      </c>
      <c r="N14" t="n">
        <v>33.21</v>
      </c>
      <c r="O14" t="n">
        <v>22001.54</v>
      </c>
      <c r="P14" t="n">
        <v>1152.55</v>
      </c>
      <c r="Q14" t="n">
        <v>1206.6</v>
      </c>
      <c r="R14" t="n">
        <v>267.38</v>
      </c>
      <c r="S14" t="n">
        <v>133.29</v>
      </c>
      <c r="T14" t="n">
        <v>50075.64</v>
      </c>
      <c r="U14" t="n">
        <v>0.5</v>
      </c>
      <c r="V14" t="n">
        <v>0.77</v>
      </c>
      <c r="W14" t="n">
        <v>0.38</v>
      </c>
      <c r="X14" t="n">
        <v>2.94</v>
      </c>
      <c r="Y14" t="n">
        <v>0.5</v>
      </c>
      <c r="Z14" t="n">
        <v>10</v>
      </c>
      <c r="AA14" t="n">
        <v>1529.528663847019</v>
      </c>
      <c r="AB14" t="n">
        <v>2092.768595917779</v>
      </c>
      <c r="AC14" t="n">
        <v>1893.037698342558</v>
      </c>
      <c r="AD14" t="n">
        <v>1529528.663847019</v>
      </c>
      <c r="AE14" t="n">
        <v>2092768.595917779</v>
      </c>
      <c r="AF14" t="n">
        <v>1.481083727854664e-06</v>
      </c>
      <c r="AG14" t="n">
        <v>11</v>
      </c>
      <c r="AH14" t="n">
        <v>1893037.698342558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0.9852</v>
      </c>
      <c r="E15" t="n">
        <v>101.51</v>
      </c>
      <c r="F15" t="n">
        <v>97.25</v>
      </c>
      <c r="G15" t="n">
        <v>97.25</v>
      </c>
      <c r="H15" t="n">
        <v>1.4</v>
      </c>
      <c r="I15" t="n">
        <v>60</v>
      </c>
      <c r="J15" t="n">
        <v>177.97</v>
      </c>
      <c r="K15" t="n">
        <v>50.28</v>
      </c>
      <c r="L15" t="n">
        <v>14</v>
      </c>
      <c r="M15" t="n">
        <v>58</v>
      </c>
      <c r="N15" t="n">
        <v>33.69</v>
      </c>
      <c r="O15" t="n">
        <v>22184.13</v>
      </c>
      <c r="P15" t="n">
        <v>1146.34</v>
      </c>
      <c r="Q15" t="n">
        <v>1206.59</v>
      </c>
      <c r="R15" t="n">
        <v>259.89</v>
      </c>
      <c r="S15" t="n">
        <v>133.29</v>
      </c>
      <c r="T15" t="n">
        <v>46356.47</v>
      </c>
      <c r="U15" t="n">
        <v>0.51</v>
      </c>
      <c r="V15" t="n">
        <v>0.77</v>
      </c>
      <c r="W15" t="n">
        <v>0.37</v>
      </c>
      <c r="X15" t="n">
        <v>2.71</v>
      </c>
      <c r="Y15" t="n">
        <v>0.5</v>
      </c>
      <c r="Z15" t="n">
        <v>10</v>
      </c>
      <c r="AA15" t="n">
        <v>1517.767367199744</v>
      </c>
      <c r="AB15" t="n">
        <v>2076.676270973189</v>
      </c>
      <c r="AC15" t="n">
        <v>1878.481202304959</v>
      </c>
      <c r="AD15" t="n">
        <v>1517767.367199744</v>
      </c>
      <c r="AE15" t="n">
        <v>2076676.270973189</v>
      </c>
      <c r="AF15" t="n">
        <v>1.486818513024674e-06</v>
      </c>
      <c r="AG15" t="n">
        <v>11</v>
      </c>
      <c r="AH15" t="n">
        <v>1878481.202304959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0.9883</v>
      </c>
      <c r="E16" t="n">
        <v>101.18</v>
      </c>
      <c r="F16" t="n">
        <v>97.05</v>
      </c>
      <c r="G16" t="n">
        <v>103.98</v>
      </c>
      <c r="H16" t="n">
        <v>1.48</v>
      </c>
      <c r="I16" t="n">
        <v>56</v>
      </c>
      <c r="J16" t="n">
        <v>179.46</v>
      </c>
      <c r="K16" t="n">
        <v>50.28</v>
      </c>
      <c r="L16" t="n">
        <v>15</v>
      </c>
      <c r="M16" t="n">
        <v>54</v>
      </c>
      <c r="N16" t="n">
        <v>34.18</v>
      </c>
      <c r="O16" t="n">
        <v>22367.38</v>
      </c>
      <c r="P16" t="n">
        <v>1140.73</v>
      </c>
      <c r="Q16" t="n">
        <v>1206.6</v>
      </c>
      <c r="R16" t="n">
        <v>253.05</v>
      </c>
      <c r="S16" t="n">
        <v>133.29</v>
      </c>
      <c r="T16" t="n">
        <v>42956.9</v>
      </c>
      <c r="U16" t="n">
        <v>0.53</v>
      </c>
      <c r="V16" t="n">
        <v>0.77</v>
      </c>
      <c r="W16" t="n">
        <v>0.37</v>
      </c>
      <c r="X16" t="n">
        <v>2.51</v>
      </c>
      <c r="Y16" t="n">
        <v>0.5</v>
      </c>
      <c r="Z16" t="n">
        <v>10</v>
      </c>
      <c r="AA16" t="n">
        <v>1507.713113793133</v>
      </c>
      <c r="AB16" t="n">
        <v>2062.919597899908</v>
      </c>
      <c r="AC16" t="n">
        <v>1866.037446802181</v>
      </c>
      <c r="AD16" t="n">
        <v>1507713.113793133</v>
      </c>
      <c r="AE16" t="n">
        <v>2062919.597899908</v>
      </c>
      <c r="AF16" t="n">
        <v>1.491496890400208e-06</v>
      </c>
      <c r="AG16" t="n">
        <v>11</v>
      </c>
      <c r="AH16" t="n">
        <v>1866037.446802181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0.9915</v>
      </c>
      <c r="E17" t="n">
        <v>100.85</v>
      </c>
      <c r="F17" t="n">
        <v>96.84999999999999</v>
      </c>
      <c r="G17" t="n">
        <v>111.75</v>
      </c>
      <c r="H17" t="n">
        <v>1.57</v>
      </c>
      <c r="I17" t="n">
        <v>52</v>
      </c>
      <c r="J17" t="n">
        <v>180.95</v>
      </c>
      <c r="K17" t="n">
        <v>50.28</v>
      </c>
      <c r="L17" t="n">
        <v>16</v>
      </c>
      <c r="M17" t="n">
        <v>50</v>
      </c>
      <c r="N17" t="n">
        <v>34.67</v>
      </c>
      <c r="O17" t="n">
        <v>22551.28</v>
      </c>
      <c r="P17" t="n">
        <v>1135.77</v>
      </c>
      <c r="Q17" t="n">
        <v>1206.59</v>
      </c>
      <c r="R17" t="n">
        <v>246.29</v>
      </c>
      <c r="S17" t="n">
        <v>133.29</v>
      </c>
      <c r="T17" t="n">
        <v>39596.83</v>
      </c>
      <c r="U17" t="n">
        <v>0.54</v>
      </c>
      <c r="V17" t="n">
        <v>0.77</v>
      </c>
      <c r="W17" t="n">
        <v>0.36</v>
      </c>
      <c r="X17" t="n">
        <v>2.31</v>
      </c>
      <c r="Y17" t="n">
        <v>0.5</v>
      </c>
      <c r="Z17" t="n">
        <v>10</v>
      </c>
      <c r="AA17" t="n">
        <v>1498.154789947086</v>
      </c>
      <c r="AB17" t="n">
        <v>2049.84147753026</v>
      </c>
      <c r="AC17" t="n">
        <v>1854.207483885355</v>
      </c>
      <c r="AD17" t="n">
        <v>1498154.789947086</v>
      </c>
      <c r="AE17" t="n">
        <v>2049841.47753026</v>
      </c>
      <c r="AF17" t="n">
        <v>1.496326183174954e-06</v>
      </c>
      <c r="AG17" t="n">
        <v>11</v>
      </c>
      <c r="AH17" t="n">
        <v>1854207.483885355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0.9937</v>
      </c>
      <c r="E18" t="n">
        <v>100.63</v>
      </c>
      <c r="F18" t="n">
        <v>96.73</v>
      </c>
      <c r="G18" t="n">
        <v>118.45</v>
      </c>
      <c r="H18" t="n">
        <v>1.65</v>
      </c>
      <c r="I18" t="n">
        <v>49</v>
      </c>
      <c r="J18" t="n">
        <v>182.45</v>
      </c>
      <c r="K18" t="n">
        <v>50.28</v>
      </c>
      <c r="L18" t="n">
        <v>17</v>
      </c>
      <c r="M18" t="n">
        <v>47</v>
      </c>
      <c r="N18" t="n">
        <v>35.17</v>
      </c>
      <c r="O18" t="n">
        <v>22735.98</v>
      </c>
      <c r="P18" t="n">
        <v>1131.51</v>
      </c>
      <c r="Q18" t="n">
        <v>1206.6</v>
      </c>
      <c r="R18" t="n">
        <v>242.19</v>
      </c>
      <c r="S18" t="n">
        <v>133.29</v>
      </c>
      <c r="T18" t="n">
        <v>37561.95</v>
      </c>
      <c r="U18" t="n">
        <v>0.55</v>
      </c>
      <c r="V18" t="n">
        <v>0.77</v>
      </c>
      <c r="W18" t="n">
        <v>0.35</v>
      </c>
      <c r="X18" t="n">
        <v>2.19</v>
      </c>
      <c r="Y18" t="n">
        <v>0.5</v>
      </c>
      <c r="Z18" t="n">
        <v>10</v>
      </c>
      <c r="AA18" t="n">
        <v>1490.940872033932</v>
      </c>
      <c r="AB18" t="n">
        <v>2039.971076785887</v>
      </c>
      <c r="AC18" t="n">
        <v>1845.279100334829</v>
      </c>
      <c r="AD18" t="n">
        <v>1490940.872033932</v>
      </c>
      <c r="AE18" t="n">
        <v>2039971.076785887</v>
      </c>
      <c r="AF18" t="n">
        <v>1.499646321957591e-06</v>
      </c>
      <c r="AG18" t="n">
        <v>11</v>
      </c>
      <c r="AH18" t="n">
        <v>1845279.100334829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0.9964</v>
      </c>
      <c r="E19" t="n">
        <v>100.36</v>
      </c>
      <c r="F19" t="n">
        <v>96.55</v>
      </c>
      <c r="G19" t="n">
        <v>125.94</v>
      </c>
      <c r="H19" t="n">
        <v>1.74</v>
      </c>
      <c r="I19" t="n">
        <v>46</v>
      </c>
      <c r="J19" t="n">
        <v>183.95</v>
      </c>
      <c r="K19" t="n">
        <v>50.28</v>
      </c>
      <c r="L19" t="n">
        <v>18</v>
      </c>
      <c r="M19" t="n">
        <v>44</v>
      </c>
      <c r="N19" t="n">
        <v>35.67</v>
      </c>
      <c r="O19" t="n">
        <v>22921.24</v>
      </c>
      <c r="P19" t="n">
        <v>1126.68</v>
      </c>
      <c r="Q19" t="n">
        <v>1206.59</v>
      </c>
      <c r="R19" t="n">
        <v>236.27</v>
      </c>
      <c r="S19" t="n">
        <v>133.29</v>
      </c>
      <c r="T19" t="n">
        <v>34619.41</v>
      </c>
      <c r="U19" t="n">
        <v>0.5600000000000001</v>
      </c>
      <c r="V19" t="n">
        <v>0.77</v>
      </c>
      <c r="W19" t="n">
        <v>0.35</v>
      </c>
      <c r="X19" t="n">
        <v>2.01</v>
      </c>
      <c r="Y19" t="n">
        <v>0.5</v>
      </c>
      <c r="Z19" t="n">
        <v>10</v>
      </c>
      <c r="AA19" t="n">
        <v>1482.354860457934</v>
      </c>
      <c r="AB19" t="n">
        <v>2028.223316959509</v>
      </c>
      <c r="AC19" t="n">
        <v>1834.652530218196</v>
      </c>
      <c r="AD19" t="n">
        <v>1482354.860457934</v>
      </c>
      <c r="AE19" t="n">
        <v>2028223.316959508</v>
      </c>
      <c r="AF19" t="n">
        <v>1.503721037736282e-06</v>
      </c>
      <c r="AG19" t="n">
        <v>11</v>
      </c>
      <c r="AH19" t="n">
        <v>1834652.530218197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1.0033</v>
      </c>
      <c r="E20" t="n">
        <v>99.67</v>
      </c>
      <c r="F20" t="n">
        <v>95.95999999999999</v>
      </c>
      <c r="G20" t="n">
        <v>133.9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41</v>
      </c>
      <c r="N20" t="n">
        <v>36.18</v>
      </c>
      <c r="O20" t="n">
        <v>23107.19</v>
      </c>
      <c r="P20" t="n">
        <v>1115.31</v>
      </c>
      <c r="Q20" t="n">
        <v>1206.59</v>
      </c>
      <c r="R20" t="n">
        <v>215.54</v>
      </c>
      <c r="S20" t="n">
        <v>133.29</v>
      </c>
      <c r="T20" t="n">
        <v>24269</v>
      </c>
      <c r="U20" t="n">
        <v>0.62</v>
      </c>
      <c r="V20" t="n">
        <v>0.78</v>
      </c>
      <c r="W20" t="n">
        <v>0.33</v>
      </c>
      <c r="X20" t="n">
        <v>1.43</v>
      </c>
      <c r="Y20" t="n">
        <v>0.5</v>
      </c>
      <c r="Z20" t="n">
        <v>10</v>
      </c>
      <c r="AA20" t="n">
        <v>1460.978082148633</v>
      </c>
      <c r="AB20" t="n">
        <v>1998.974665799823</v>
      </c>
      <c r="AC20" t="n">
        <v>1808.195329274452</v>
      </c>
      <c r="AD20" t="n">
        <v>1460978.082148633</v>
      </c>
      <c r="AE20" t="n">
        <v>1998974.665799823</v>
      </c>
      <c r="AF20" t="n">
        <v>1.514134200281827e-06</v>
      </c>
      <c r="AG20" t="n">
        <v>11</v>
      </c>
      <c r="AH20" t="n">
        <v>1808195.329274452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0.9983</v>
      </c>
      <c r="E21" t="n">
        <v>100.17</v>
      </c>
      <c r="F21" t="n">
        <v>96.48999999999999</v>
      </c>
      <c r="G21" t="n">
        <v>137.85</v>
      </c>
      <c r="H21" t="n">
        <v>1.9</v>
      </c>
      <c r="I21" t="n">
        <v>42</v>
      </c>
      <c r="J21" t="n">
        <v>186.97</v>
      </c>
      <c r="K21" t="n">
        <v>50.28</v>
      </c>
      <c r="L21" t="n">
        <v>20</v>
      </c>
      <c r="M21" t="n">
        <v>40</v>
      </c>
      <c r="N21" t="n">
        <v>36.69</v>
      </c>
      <c r="O21" t="n">
        <v>23293.82</v>
      </c>
      <c r="P21" t="n">
        <v>1119.67</v>
      </c>
      <c r="Q21" t="n">
        <v>1206.6</v>
      </c>
      <c r="R21" t="n">
        <v>234.59</v>
      </c>
      <c r="S21" t="n">
        <v>133.29</v>
      </c>
      <c r="T21" t="n">
        <v>33796.05</v>
      </c>
      <c r="U21" t="n">
        <v>0.57</v>
      </c>
      <c r="V21" t="n">
        <v>0.78</v>
      </c>
      <c r="W21" t="n">
        <v>0.34</v>
      </c>
      <c r="X21" t="n">
        <v>1.96</v>
      </c>
      <c r="Y21" t="n">
        <v>0.5</v>
      </c>
      <c r="Z21" t="n">
        <v>10</v>
      </c>
      <c r="AA21" t="n">
        <v>1473.443330392691</v>
      </c>
      <c r="AB21" t="n">
        <v>2016.030168375283</v>
      </c>
      <c r="AC21" t="n">
        <v>1823.623078621658</v>
      </c>
      <c r="AD21" t="n">
        <v>1473443.330392691</v>
      </c>
      <c r="AE21" t="n">
        <v>2016030.168375283</v>
      </c>
      <c r="AF21" t="n">
        <v>1.506588430321287e-06</v>
      </c>
      <c r="AG21" t="n">
        <v>11</v>
      </c>
      <c r="AH21" t="n">
        <v>1823623.078621658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1.0001</v>
      </c>
      <c r="E22" t="n">
        <v>99.98999999999999</v>
      </c>
      <c r="F22" t="n">
        <v>96.38</v>
      </c>
      <c r="G22" t="n">
        <v>144.56</v>
      </c>
      <c r="H22" t="n">
        <v>1.98</v>
      </c>
      <c r="I22" t="n">
        <v>40</v>
      </c>
      <c r="J22" t="n">
        <v>188.49</v>
      </c>
      <c r="K22" t="n">
        <v>50.28</v>
      </c>
      <c r="L22" t="n">
        <v>21</v>
      </c>
      <c r="M22" t="n">
        <v>38</v>
      </c>
      <c r="N22" t="n">
        <v>37.21</v>
      </c>
      <c r="O22" t="n">
        <v>23481.16</v>
      </c>
      <c r="P22" t="n">
        <v>1116.29</v>
      </c>
      <c r="Q22" t="n">
        <v>1206.59</v>
      </c>
      <c r="R22" t="n">
        <v>230.46</v>
      </c>
      <c r="S22" t="n">
        <v>133.29</v>
      </c>
      <c r="T22" t="n">
        <v>31742.47</v>
      </c>
      <c r="U22" t="n">
        <v>0.58</v>
      </c>
      <c r="V22" t="n">
        <v>0.78</v>
      </c>
      <c r="W22" t="n">
        <v>0.34</v>
      </c>
      <c r="X22" t="n">
        <v>1.84</v>
      </c>
      <c r="Y22" t="n">
        <v>0.5</v>
      </c>
      <c r="Z22" t="n">
        <v>10</v>
      </c>
      <c r="AA22" t="n">
        <v>1467.670458689681</v>
      </c>
      <c r="AB22" t="n">
        <v>2008.1314706301</v>
      </c>
      <c r="AC22" t="n">
        <v>1816.478221503383</v>
      </c>
      <c r="AD22" t="n">
        <v>1467670.458689681</v>
      </c>
      <c r="AE22" t="n">
        <v>2008131.4706301</v>
      </c>
      <c r="AF22" t="n">
        <v>1.509304907507081e-06</v>
      </c>
      <c r="AG22" t="n">
        <v>11</v>
      </c>
      <c r="AH22" t="n">
        <v>1816478.221503383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1.002</v>
      </c>
      <c r="E23" t="n">
        <v>99.8</v>
      </c>
      <c r="F23" t="n">
        <v>96.25</v>
      </c>
      <c r="G23" t="n">
        <v>151.98</v>
      </c>
      <c r="H23" t="n">
        <v>2.05</v>
      </c>
      <c r="I23" t="n">
        <v>38</v>
      </c>
      <c r="J23" t="n">
        <v>190.01</v>
      </c>
      <c r="K23" t="n">
        <v>50.28</v>
      </c>
      <c r="L23" t="n">
        <v>22</v>
      </c>
      <c r="M23" t="n">
        <v>36</v>
      </c>
      <c r="N23" t="n">
        <v>37.74</v>
      </c>
      <c r="O23" t="n">
        <v>23669.2</v>
      </c>
      <c r="P23" t="n">
        <v>1109.86</v>
      </c>
      <c r="Q23" t="n">
        <v>1206.6</v>
      </c>
      <c r="R23" t="n">
        <v>226.08</v>
      </c>
      <c r="S23" t="n">
        <v>133.29</v>
      </c>
      <c r="T23" t="n">
        <v>29561.26</v>
      </c>
      <c r="U23" t="n">
        <v>0.59</v>
      </c>
      <c r="V23" t="n">
        <v>0.78</v>
      </c>
      <c r="W23" t="n">
        <v>0.34</v>
      </c>
      <c r="X23" t="n">
        <v>1.71</v>
      </c>
      <c r="Y23" t="n">
        <v>0.5</v>
      </c>
      <c r="Z23" t="n">
        <v>10</v>
      </c>
      <c r="AA23" t="n">
        <v>1459.059817580035</v>
      </c>
      <c r="AB23" t="n">
        <v>1996.350011589207</v>
      </c>
      <c r="AC23" t="n">
        <v>1805.821168377972</v>
      </c>
      <c r="AD23" t="n">
        <v>1459059.817580035</v>
      </c>
      <c r="AE23" t="n">
        <v>1996350.011589207</v>
      </c>
      <c r="AF23" t="n">
        <v>1.512172300092086e-06</v>
      </c>
      <c r="AG23" t="n">
        <v>11</v>
      </c>
      <c r="AH23" t="n">
        <v>1805821.168377972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1.0035</v>
      </c>
      <c r="E24" t="n">
        <v>99.65000000000001</v>
      </c>
      <c r="F24" t="n">
        <v>96.17</v>
      </c>
      <c r="G24" t="n">
        <v>160.28</v>
      </c>
      <c r="H24" t="n">
        <v>2.13</v>
      </c>
      <c r="I24" t="n">
        <v>36</v>
      </c>
      <c r="J24" t="n">
        <v>191.55</v>
      </c>
      <c r="K24" t="n">
        <v>50.28</v>
      </c>
      <c r="L24" t="n">
        <v>23</v>
      </c>
      <c r="M24" t="n">
        <v>34</v>
      </c>
      <c r="N24" t="n">
        <v>38.27</v>
      </c>
      <c r="O24" t="n">
        <v>23857.96</v>
      </c>
      <c r="P24" t="n">
        <v>1108.39</v>
      </c>
      <c r="Q24" t="n">
        <v>1206.59</v>
      </c>
      <c r="R24" t="n">
        <v>223.18</v>
      </c>
      <c r="S24" t="n">
        <v>133.29</v>
      </c>
      <c r="T24" t="n">
        <v>28120.76</v>
      </c>
      <c r="U24" t="n">
        <v>0.6</v>
      </c>
      <c r="V24" t="n">
        <v>0.78</v>
      </c>
      <c r="W24" t="n">
        <v>0.33</v>
      </c>
      <c r="X24" t="n">
        <v>1.63</v>
      </c>
      <c r="Y24" t="n">
        <v>0.5</v>
      </c>
      <c r="Z24" t="n">
        <v>10</v>
      </c>
      <c r="AA24" t="n">
        <v>1455.499273940421</v>
      </c>
      <c r="AB24" t="n">
        <v>1991.478318701387</v>
      </c>
      <c r="AC24" t="n">
        <v>1801.414423021901</v>
      </c>
      <c r="AD24" t="n">
        <v>1455499.273940421</v>
      </c>
      <c r="AE24" t="n">
        <v>1991478.318701387</v>
      </c>
      <c r="AF24" t="n">
        <v>1.514436031080248e-06</v>
      </c>
      <c r="AG24" t="n">
        <v>11</v>
      </c>
      <c r="AH24" t="n">
        <v>1801414.423021901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1.0054</v>
      </c>
      <c r="E25" t="n">
        <v>99.45999999999999</v>
      </c>
      <c r="F25" t="n">
        <v>96.04000000000001</v>
      </c>
      <c r="G25" t="n">
        <v>169.48</v>
      </c>
      <c r="H25" t="n">
        <v>2.21</v>
      </c>
      <c r="I25" t="n">
        <v>34</v>
      </c>
      <c r="J25" t="n">
        <v>193.08</v>
      </c>
      <c r="K25" t="n">
        <v>50.28</v>
      </c>
      <c r="L25" t="n">
        <v>24</v>
      </c>
      <c r="M25" t="n">
        <v>32</v>
      </c>
      <c r="N25" t="n">
        <v>38.8</v>
      </c>
      <c r="O25" t="n">
        <v>24047.45</v>
      </c>
      <c r="P25" t="n">
        <v>1103.18</v>
      </c>
      <c r="Q25" t="n">
        <v>1206.59</v>
      </c>
      <c r="R25" t="n">
        <v>218.97</v>
      </c>
      <c r="S25" t="n">
        <v>133.29</v>
      </c>
      <c r="T25" t="n">
        <v>26026.64</v>
      </c>
      <c r="U25" t="n">
        <v>0.61</v>
      </c>
      <c r="V25" t="n">
        <v>0.78</v>
      </c>
      <c r="W25" t="n">
        <v>0.33</v>
      </c>
      <c r="X25" t="n">
        <v>1.5</v>
      </c>
      <c r="Y25" t="n">
        <v>0.5</v>
      </c>
      <c r="Z25" t="n">
        <v>10</v>
      </c>
      <c r="AA25" t="n">
        <v>1447.997317675679</v>
      </c>
      <c r="AB25" t="n">
        <v>1981.213811177016</v>
      </c>
      <c r="AC25" t="n">
        <v>1792.129545689329</v>
      </c>
      <c r="AD25" t="n">
        <v>1447997.317675679</v>
      </c>
      <c r="AE25" t="n">
        <v>1981213.811177016</v>
      </c>
      <c r="AF25" t="n">
        <v>1.517303423665253e-06</v>
      </c>
      <c r="AG25" t="n">
        <v>11</v>
      </c>
      <c r="AH25" t="n">
        <v>1792129.545689329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1.006</v>
      </c>
      <c r="E26" t="n">
        <v>99.41</v>
      </c>
      <c r="F26" t="n">
        <v>96.02</v>
      </c>
      <c r="G26" t="n">
        <v>174.58</v>
      </c>
      <c r="H26" t="n">
        <v>2.28</v>
      </c>
      <c r="I26" t="n">
        <v>33</v>
      </c>
      <c r="J26" t="n">
        <v>194.62</v>
      </c>
      <c r="K26" t="n">
        <v>50.28</v>
      </c>
      <c r="L26" t="n">
        <v>25</v>
      </c>
      <c r="M26" t="n">
        <v>31</v>
      </c>
      <c r="N26" t="n">
        <v>39.34</v>
      </c>
      <c r="O26" t="n">
        <v>24237.67</v>
      </c>
      <c r="P26" t="n">
        <v>1101.45</v>
      </c>
      <c r="Q26" t="n">
        <v>1206.59</v>
      </c>
      <c r="R26" t="n">
        <v>218.12</v>
      </c>
      <c r="S26" t="n">
        <v>133.29</v>
      </c>
      <c r="T26" t="n">
        <v>25607.6</v>
      </c>
      <c r="U26" t="n">
        <v>0.61</v>
      </c>
      <c r="V26" t="n">
        <v>0.78</v>
      </c>
      <c r="W26" t="n">
        <v>0.33</v>
      </c>
      <c r="X26" t="n">
        <v>1.48</v>
      </c>
      <c r="Y26" t="n">
        <v>0.5</v>
      </c>
      <c r="Z26" t="n">
        <v>10</v>
      </c>
      <c r="AA26" t="n">
        <v>1445.639868023713</v>
      </c>
      <c r="AB26" t="n">
        <v>1977.988244559858</v>
      </c>
      <c r="AC26" t="n">
        <v>1789.211822623001</v>
      </c>
      <c r="AD26" t="n">
        <v>1445639.868023713</v>
      </c>
      <c r="AE26" t="n">
        <v>1977988.244559858</v>
      </c>
      <c r="AF26" t="n">
        <v>1.518208916060518e-06</v>
      </c>
      <c r="AG26" t="n">
        <v>11</v>
      </c>
      <c r="AH26" t="n">
        <v>1789211.822623001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1.0068</v>
      </c>
      <c r="E27" t="n">
        <v>99.33</v>
      </c>
      <c r="F27" t="n">
        <v>95.97</v>
      </c>
      <c r="G27" t="n">
        <v>179.95</v>
      </c>
      <c r="H27" t="n">
        <v>2.35</v>
      </c>
      <c r="I27" t="n">
        <v>32</v>
      </c>
      <c r="J27" t="n">
        <v>196.17</v>
      </c>
      <c r="K27" t="n">
        <v>50.28</v>
      </c>
      <c r="L27" t="n">
        <v>26</v>
      </c>
      <c r="M27" t="n">
        <v>30</v>
      </c>
      <c r="N27" t="n">
        <v>39.89</v>
      </c>
      <c r="O27" t="n">
        <v>24428.62</v>
      </c>
      <c r="P27" t="n">
        <v>1098.31</v>
      </c>
      <c r="Q27" t="n">
        <v>1206.59</v>
      </c>
      <c r="R27" t="n">
        <v>216.75</v>
      </c>
      <c r="S27" t="n">
        <v>133.29</v>
      </c>
      <c r="T27" t="n">
        <v>24928.75</v>
      </c>
      <c r="U27" t="n">
        <v>0.61</v>
      </c>
      <c r="V27" t="n">
        <v>0.78</v>
      </c>
      <c r="W27" t="n">
        <v>0.33</v>
      </c>
      <c r="X27" t="n">
        <v>1.44</v>
      </c>
      <c r="Y27" t="n">
        <v>0.5</v>
      </c>
      <c r="Z27" t="n">
        <v>10</v>
      </c>
      <c r="AA27" t="n">
        <v>1441.692742148585</v>
      </c>
      <c r="AB27" t="n">
        <v>1972.587612802604</v>
      </c>
      <c r="AC27" t="n">
        <v>1784.326619580826</v>
      </c>
      <c r="AD27" t="n">
        <v>1441692.742148585</v>
      </c>
      <c r="AE27" t="n">
        <v>1972587.612802604</v>
      </c>
      <c r="AF27" t="n">
        <v>1.519416239254204e-06</v>
      </c>
      <c r="AG27" t="n">
        <v>11</v>
      </c>
      <c r="AH27" t="n">
        <v>1784326.619580826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1.0088</v>
      </c>
      <c r="E28" t="n">
        <v>99.13</v>
      </c>
      <c r="F28" t="n">
        <v>95.84</v>
      </c>
      <c r="G28" t="n">
        <v>191.67</v>
      </c>
      <c r="H28" t="n">
        <v>2.42</v>
      </c>
      <c r="I28" t="n">
        <v>30</v>
      </c>
      <c r="J28" t="n">
        <v>197.73</v>
      </c>
      <c r="K28" t="n">
        <v>50.28</v>
      </c>
      <c r="L28" t="n">
        <v>27</v>
      </c>
      <c r="M28" t="n">
        <v>28</v>
      </c>
      <c r="N28" t="n">
        <v>40.45</v>
      </c>
      <c r="O28" t="n">
        <v>24620.33</v>
      </c>
      <c r="P28" t="n">
        <v>1093.18</v>
      </c>
      <c r="Q28" t="n">
        <v>1206.59</v>
      </c>
      <c r="R28" t="n">
        <v>211.92</v>
      </c>
      <c r="S28" t="n">
        <v>133.29</v>
      </c>
      <c r="T28" t="n">
        <v>22521.6</v>
      </c>
      <c r="U28" t="n">
        <v>0.63</v>
      </c>
      <c r="V28" t="n">
        <v>0.78</v>
      </c>
      <c r="W28" t="n">
        <v>0.32</v>
      </c>
      <c r="X28" t="n">
        <v>1.3</v>
      </c>
      <c r="Y28" t="n">
        <v>0.5</v>
      </c>
      <c r="Z28" t="n">
        <v>10</v>
      </c>
      <c r="AA28" t="n">
        <v>1434.181276407635</v>
      </c>
      <c r="AB28" t="n">
        <v>1962.310093993355</v>
      </c>
      <c r="AC28" t="n">
        <v>1775.029972742143</v>
      </c>
      <c r="AD28" t="n">
        <v>1434181.276407635</v>
      </c>
      <c r="AE28" t="n">
        <v>1962310.093993355</v>
      </c>
      <c r="AF28" t="n">
        <v>1.52243454723842e-06</v>
      </c>
      <c r="AG28" t="n">
        <v>11</v>
      </c>
      <c r="AH28" t="n">
        <v>1775029.972742143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1.0093</v>
      </c>
      <c r="E29" t="n">
        <v>99.08</v>
      </c>
      <c r="F29" t="n">
        <v>95.81999999999999</v>
      </c>
      <c r="G29" t="n">
        <v>198.25</v>
      </c>
      <c r="H29" t="n">
        <v>2.49</v>
      </c>
      <c r="I29" t="n">
        <v>29</v>
      </c>
      <c r="J29" t="n">
        <v>199.29</v>
      </c>
      <c r="K29" t="n">
        <v>50.28</v>
      </c>
      <c r="L29" t="n">
        <v>28</v>
      </c>
      <c r="M29" t="n">
        <v>27</v>
      </c>
      <c r="N29" t="n">
        <v>41.01</v>
      </c>
      <c r="O29" t="n">
        <v>24812.8</v>
      </c>
      <c r="P29" t="n">
        <v>1087.55</v>
      </c>
      <c r="Q29" t="n">
        <v>1206.59</v>
      </c>
      <c r="R29" t="n">
        <v>212.03</v>
      </c>
      <c r="S29" t="n">
        <v>133.29</v>
      </c>
      <c r="T29" t="n">
        <v>22581.23</v>
      </c>
      <c r="U29" t="n">
        <v>0.63</v>
      </c>
      <c r="V29" t="n">
        <v>0.78</v>
      </c>
      <c r="W29" t="n">
        <v>0.3</v>
      </c>
      <c r="X29" t="n">
        <v>1.28</v>
      </c>
      <c r="Y29" t="n">
        <v>0.5</v>
      </c>
      <c r="Z29" t="n">
        <v>10</v>
      </c>
      <c r="AA29" t="n">
        <v>1428.604293621038</v>
      </c>
      <c r="AB29" t="n">
        <v>1954.679420105617</v>
      </c>
      <c r="AC29" t="n">
        <v>1768.127559660533</v>
      </c>
      <c r="AD29" t="n">
        <v>1428604.293621038</v>
      </c>
      <c r="AE29" t="n">
        <v>1954679.420105617</v>
      </c>
      <c r="AF29" t="n">
        <v>1.523189124234474e-06</v>
      </c>
      <c r="AG29" t="n">
        <v>11</v>
      </c>
      <c r="AH29" t="n">
        <v>1768127.559660533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1.0098</v>
      </c>
      <c r="E30" t="n">
        <v>99.03</v>
      </c>
      <c r="F30" t="n">
        <v>95.81</v>
      </c>
      <c r="G30" t="n">
        <v>205.3</v>
      </c>
      <c r="H30" t="n">
        <v>2.56</v>
      </c>
      <c r="I30" t="n">
        <v>28</v>
      </c>
      <c r="J30" t="n">
        <v>200.85</v>
      </c>
      <c r="K30" t="n">
        <v>50.28</v>
      </c>
      <c r="L30" t="n">
        <v>29</v>
      </c>
      <c r="M30" t="n">
        <v>26</v>
      </c>
      <c r="N30" t="n">
        <v>41.57</v>
      </c>
      <c r="O30" t="n">
        <v>25006.03</v>
      </c>
      <c r="P30" t="n">
        <v>1088.19</v>
      </c>
      <c r="Q30" t="n">
        <v>1206.6</v>
      </c>
      <c r="R30" t="n">
        <v>211.09</v>
      </c>
      <c r="S30" t="n">
        <v>133.29</v>
      </c>
      <c r="T30" t="n">
        <v>22115.55</v>
      </c>
      <c r="U30" t="n">
        <v>0.63</v>
      </c>
      <c r="V30" t="n">
        <v>0.78</v>
      </c>
      <c r="W30" t="n">
        <v>0.32</v>
      </c>
      <c r="X30" t="n">
        <v>1.27</v>
      </c>
      <c r="Y30" t="n">
        <v>0.5</v>
      </c>
      <c r="Z30" t="n">
        <v>10</v>
      </c>
      <c r="AA30" t="n">
        <v>1428.476628205098</v>
      </c>
      <c r="AB30" t="n">
        <v>1954.504742651328</v>
      </c>
      <c r="AC30" t="n">
        <v>1767.96955317732</v>
      </c>
      <c r="AD30" t="n">
        <v>1428476.628205098</v>
      </c>
      <c r="AE30" t="n">
        <v>1954504.742651328</v>
      </c>
      <c r="AF30" t="n">
        <v>1.523943701230528e-06</v>
      </c>
      <c r="AG30" t="n">
        <v>11</v>
      </c>
      <c r="AH30" t="n">
        <v>1767969.553177319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1.0106</v>
      </c>
      <c r="E31" t="n">
        <v>98.95</v>
      </c>
      <c r="F31" t="n">
        <v>95.76000000000001</v>
      </c>
      <c r="G31" t="n">
        <v>212.79</v>
      </c>
      <c r="H31" t="n">
        <v>2.63</v>
      </c>
      <c r="I31" t="n">
        <v>27</v>
      </c>
      <c r="J31" t="n">
        <v>202.43</v>
      </c>
      <c r="K31" t="n">
        <v>50.28</v>
      </c>
      <c r="L31" t="n">
        <v>30</v>
      </c>
      <c r="M31" t="n">
        <v>25</v>
      </c>
      <c r="N31" t="n">
        <v>42.15</v>
      </c>
      <c r="O31" t="n">
        <v>25200.04</v>
      </c>
      <c r="P31" t="n">
        <v>1084.15</v>
      </c>
      <c r="Q31" t="n">
        <v>1206.59</v>
      </c>
      <c r="R31" t="n">
        <v>209.36</v>
      </c>
      <c r="S31" t="n">
        <v>133.29</v>
      </c>
      <c r="T31" t="n">
        <v>21259.24</v>
      </c>
      <c r="U31" t="n">
        <v>0.64</v>
      </c>
      <c r="V31" t="n">
        <v>0.78</v>
      </c>
      <c r="W31" t="n">
        <v>0.32</v>
      </c>
      <c r="X31" t="n">
        <v>1.22</v>
      </c>
      <c r="Y31" t="n">
        <v>0.5</v>
      </c>
      <c r="Z31" t="n">
        <v>10</v>
      </c>
      <c r="AA31" t="n">
        <v>1423.78250810529</v>
      </c>
      <c r="AB31" t="n">
        <v>1948.082040440808</v>
      </c>
      <c r="AC31" t="n">
        <v>1762.159824651452</v>
      </c>
      <c r="AD31" t="n">
        <v>1423782.50810529</v>
      </c>
      <c r="AE31" t="n">
        <v>1948082.040440808</v>
      </c>
      <c r="AF31" t="n">
        <v>1.525151024424214e-06</v>
      </c>
      <c r="AG31" t="n">
        <v>11</v>
      </c>
      <c r="AH31" t="n">
        <v>1762159.824651452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1.0116</v>
      </c>
      <c r="E32" t="n">
        <v>98.86</v>
      </c>
      <c r="F32" t="n">
        <v>95.69</v>
      </c>
      <c r="G32" t="n">
        <v>220.83</v>
      </c>
      <c r="H32" t="n">
        <v>2.7</v>
      </c>
      <c r="I32" t="n">
        <v>26</v>
      </c>
      <c r="J32" t="n">
        <v>204.01</v>
      </c>
      <c r="K32" t="n">
        <v>50.28</v>
      </c>
      <c r="L32" t="n">
        <v>31</v>
      </c>
      <c r="M32" t="n">
        <v>24</v>
      </c>
      <c r="N32" t="n">
        <v>42.73</v>
      </c>
      <c r="O32" t="n">
        <v>25394.96</v>
      </c>
      <c r="P32" t="n">
        <v>1078.04</v>
      </c>
      <c r="Q32" t="n">
        <v>1206.59</v>
      </c>
      <c r="R32" t="n">
        <v>207.18</v>
      </c>
      <c r="S32" t="n">
        <v>133.29</v>
      </c>
      <c r="T32" t="n">
        <v>20172.85</v>
      </c>
      <c r="U32" t="n">
        <v>0.64</v>
      </c>
      <c r="V32" t="n">
        <v>0.78</v>
      </c>
      <c r="W32" t="n">
        <v>0.32</v>
      </c>
      <c r="X32" t="n">
        <v>1.15</v>
      </c>
      <c r="Y32" t="n">
        <v>0.5</v>
      </c>
      <c r="Z32" t="n">
        <v>10</v>
      </c>
      <c r="AA32" t="n">
        <v>1416.984922679494</v>
      </c>
      <c r="AB32" t="n">
        <v>1938.781284172929</v>
      </c>
      <c r="AC32" t="n">
        <v>1753.746719508086</v>
      </c>
      <c r="AD32" t="n">
        <v>1416984.922679494</v>
      </c>
      <c r="AE32" t="n">
        <v>1938781.284172928</v>
      </c>
      <c r="AF32" t="n">
        <v>1.526660178416322e-06</v>
      </c>
      <c r="AG32" t="n">
        <v>11</v>
      </c>
      <c r="AH32" t="n">
        <v>1753746.719508086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1.0114</v>
      </c>
      <c r="E33" t="n">
        <v>98.87</v>
      </c>
      <c r="F33" t="n">
        <v>95.70999999999999</v>
      </c>
      <c r="G33" t="n">
        <v>220.88</v>
      </c>
      <c r="H33" t="n">
        <v>2.76</v>
      </c>
      <c r="I33" t="n">
        <v>26</v>
      </c>
      <c r="J33" t="n">
        <v>205.59</v>
      </c>
      <c r="K33" t="n">
        <v>50.28</v>
      </c>
      <c r="L33" t="n">
        <v>32</v>
      </c>
      <c r="M33" t="n">
        <v>24</v>
      </c>
      <c r="N33" t="n">
        <v>43.31</v>
      </c>
      <c r="O33" t="n">
        <v>25590.57</v>
      </c>
      <c r="P33" t="n">
        <v>1077.02</v>
      </c>
      <c r="Q33" t="n">
        <v>1206.61</v>
      </c>
      <c r="R33" t="n">
        <v>207.84</v>
      </c>
      <c r="S33" t="n">
        <v>133.29</v>
      </c>
      <c r="T33" t="n">
        <v>20499.78</v>
      </c>
      <c r="U33" t="n">
        <v>0.64</v>
      </c>
      <c r="V33" t="n">
        <v>0.78</v>
      </c>
      <c r="W33" t="n">
        <v>0.32</v>
      </c>
      <c r="X33" t="n">
        <v>1.17</v>
      </c>
      <c r="Y33" t="n">
        <v>0.5</v>
      </c>
      <c r="Z33" t="n">
        <v>10</v>
      </c>
      <c r="AA33" t="n">
        <v>1416.435635658889</v>
      </c>
      <c r="AB33" t="n">
        <v>1938.029725438504</v>
      </c>
      <c r="AC33" t="n">
        <v>1753.066888484455</v>
      </c>
      <c r="AD33" t="n">
        <v>1416435.635658889</v>
      </c>
      <c r="AE33" t="n">
        <v>1938029.725438504</v>
      </c>
      <c r="AF33" t="n">
        <v>1.5263583476179e-06</v>
      </c>
      <c r="AG33" t="n">
        <v>11</v>
      </c>
      <c r="AH33" t="n">
        <v>1753066.888484455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1.0124</v>
      </c>
      <c r="E34" t="n">
        <v>98.77</v>
      </c>
      <c r="F34" t="n">
        <v>95.64</v>
      </c>
      <c r="G34" t="n">
        <v>229.54</v>
      </c>
      <c r="H34" t="n">
        <v>2.83</v>
      </c>
      <c r="I34" t="n">
        <v>25</v>
      </c>
      <c r="J34" t="n">
        <v>207.19</v>
      </c>
      <c r="K34" t="n">
        <v>50.28</v>
      </c>
      <c r="L34" t="n">
        <v>33</v>
      </c>
      <c r="M34" t="n">
        <v>23</v>
      </c>
      <c r="N34" t="n">
        <v>43.91</v>
      </c>
      <c r="O34" t="n">
        <v>25786.97</v>
      </c>
      <c r="P34" t="n">
        <v>1074.37</v>
      </c>
      <c r="Q34" t="n">
        <v>1206.59</v>
      </c>
      <c r="R34" t="n">
        <v>205.54</v>
      </c>
      <c r="S34" t="n">
        <v>133.29</v>
      </c>
      <c r="T34" t="n">
        <v>19356.91</v>
      </c>
      <c r="U34" t="n">
        <v>0.65</v>
      </c>
      <c r="V34" t="n">
        <v>0.78</v>
      </c>
      <c r="W34" t="n">
        <v>0.31</v>
      </c>
      <c r="X34" t="n">
        <v>1.1</v>
      </c>
      <c r="Y34" t="n">
        <v>0.5</v>
      </c>
      <c r="Z34" t="n">
        <v>10</v>
      </c>
      <c r="AA34" t="n">
        <v>1412.62644731276</v>
      </c>
      <c r="AB34" t="n">
        <v>1932.8178258938</v>
      </c>
      <c r="AC34" t="n">
        <v>1748.352405317352</v>
      </c>
      <c r="AD34" t="n">
        <v>1412626.44731276</v>
      </c>
      <c r="AE34" t="n">
        <v>1932817.8258938</v>
      </c>
      <c r="AF34" t="n">
        <v>1.527867501610008e-06</v>
      </c>
      <c r="AG34" t="n">
        <v>11</v>
      </c>
      <c r="AH34" t="n">
        <v>1748352.405317352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1.0134</v>
      </c>
      <c r="E35" t="n">
        <v>98.68000000000001</v>
      </c>
      <c r="F35" t="n">
        <v>95.58</v>
      </c>
      <c r="G35" t="n">
        <v>238.95</v>
      </c>
      <c r="H35" t="n">
        <v>2.89</v>
      </c>
      <c r="I35" t="n">
        <v>24</v>
      </c>
      <c r="J35" t="n">
        <v>208.78</v>
      </c>
      <c r="K35" t="n">
        <v>50.28</v>
      </c>
      <c r="L35" t="n">
        <v>34</v>
      </c>
      <c r="M35" t="n">
        <v>22</v>
      </c>
      <c r="N35" t="n">
        <v>44.5</v>
      </c>
      <c r="O35" t="n">
        <v>25984.2</v>
      </c>
      <c r="P35" t="n">
        <v>1070.37</v>
      </c>
      <c r="Q35" t="n">
        <v>1206.59</v>
      </c>
      <c r="R35" t="n">
        <v>203.33</v>
      </c>
      <c r="S35" t="n">
        <v>133.29</v>
      </c>
      <c r="T35" t="n">
        <v>18258.86</v>
      </c>
      <c r="U35" t="n">
        <v>0.66</v>
      </c>
      <c r="V35" t="n">
        <v>0.78</v>
      </c>
      <c r="W35" t="n">
        <v>0.31</v>
      </c>
      <c r="X35" t="n">
        <v>1.04</v>
      </c>
      <c r="Y35" t="n">
        <v>0.5</v>
      </c>
      <c r="Z35" t="n">
        <v>10</v>
      </c>
      <c r="AA35" t="n">
        <v>1407.702127912711</v>
      </c>
      <c r="AB35" t="n">
        <v>1926.080154845014</v>
      </c>
      <c r="AC35" t="n">
        <v>1742.257768137081</v>
      </c>
      <c r="AD35" t="n">
        <v>1407702.127912711</v>
      </c>
      <c r="AE35" t="n">
        <v>1926080.154845014</v>
      </c>
      <c r="AF35" t="n">
        <v>1.529376655602116e-06</v>
      </c>
      <c r="AG35" t="n">
        <v>11</v>
      </c>
      <c r="AH35" t="n">
        <v>1742257.768137082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1.014</v>
      </c>
      <c r="E36" t="n">
        <v>98.62</v>
      </c>
      <c r="F36" t="n">
        <v>95.55</v>
      </c>
      <c r="G36" t="n">
        <v>249.26</v>
      </c>
      <c r="H36" t="n">
        <v>2.96</v>
      </c>
      <c r="I36" t="n">
        <v>23</v>
      </c>
      <c r="J36" t="n">
        <v>210.39</v>
      </c>
      <c r="K36" t="n">
        <v>50.28</v>
      </c>
      <c r="L36" t="n">
        <v>35</v>
      </c>
      <c r="M36" t="n">
        <v>21</v>
      </c>
      <c r="N36" t="n">
        <v>45.11</v>
      </c>
      <c r="O36" t="n">
        <v>26182.25</v>
      </c>
      <c r="P36" t="n">
        <v>1070.44</v>
      </c>
      <c r="Q36" t="n">
        <v>1206.59</v>
      </c>
      <c r="R36" t="n">
        <v>202.32</v>
      </c>
      <c r="S36" t="n">
        <v>133.29</v>
      </c>
      <c r="T36" t="n">
        <v>17758.7</v>
      </c>
      <c r="U36" t="n">
        <v>0.66</v>
      </c>
      <c r="V36" t="n">
        <v>0.78</v>
      </c>
      <c r="W36" t="n">
        <v>0.31</v>
      </c>
      <c r="X36" t="n">
        <v>1.01</v>
      </c>
      <c r="Y36" t="n">
        <v>0.5</v>
      </c>
      <c r="Z36" t="n">
        <v>10</v>
      </c>
      <c r="AA36" t="n">
        <v>1406.895516440852</v>
      </c>
      <c r="AB36" t="n">
        <v>1924.976513444031</v>
      </c>
      <c r="AC36" t="n">
        <v>1741.259456722437</v>
      </c>
      <c r="AD36" t="n">
        <v>1406895.516440852</v>
      </c>
      <c r="AE36" t="n">
        <v>1924976.513444031</v>
      </c>
      <c r="AF36" t="n">
        <v>1.530282147997381e-06</v>
      </c>
      <c r="AG36" t="n">
        <v>11</v>
      </c>
      <c r="AH36" t="n">
        <v>1741259.456722437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1.0146</v>
      </c>
      <c r="E37" t="n">
        <v>98.56999999999999</v>
      </c>
      <c r="F37" t="n">
        <v>95.5</v>
      </c>
      <c r="G37" t="n">
        <v>249.13</v>
      </c>
      <c r="H37" t="n">
        <v>3.02</v>
      </c>
      <c r="I37" t="n">
        <v>23</v>
      </c>
      <c r="J37" t="n">
        <v>212</v>
      </c>
      <c r="K37" t="n">
        <v>50.28</v>
      </c>
      <c r="L37" t="n">
        <v>36</v>
      </c>
      <c r="M37" t="n">
        <v>21</v>
      </c>
      <c r="N37" t="n">
        <v>45.72</v>
      </c>
      <c r="O37" t="n">
        <v>26381.14</v>
      </c>
      <c r="P37" t="n">
        <v>1068.9</v>
      </c>
      <c r="Q37" t="n">
        <v>1206.6</v>
      </c>
      <c r="R37" t="n">
        <v>200.51</v>
      </c>
      <c r="S37" t="n">
        <v>133.29</v>
      </c>
      <c r="T37" t="n">
        <v>16850.14</v>
      </c>
      <c r="U37" t="n">
        <v>0.66</v>
      </c>
      <c r="V37" t="n">
        <v>0.78</v>
      </c>
      <c r="W37" t="n">
        <v>0.31</v>
      </c>
      <c r="X37" t="n">
        <v>0.96</v>
      </c>
      <c r="Y37" t="n">
        <v>0.5</v>
      </c>
      <c r="Z37" t="n">
        <v>10</v>
      </c>
      <c r="AA37" t="n">
        <v>1404.633728228858</v>
      </c>
      <c r="AB37" t="n">
        <v>1921.881835029326</v>
      </c>
      <c r="AC37" t="n">
        <v>1738.460130072223</v>
      </c>
      <c r="AD37" t="n">
        <v>1404633.728228858</v>
      </c>
      <c r="AE37" t="n">
        <v>1921881.835029326</v>
      </c>
      <c r="AF37" t="n">
        <v>1.531187640392645e-06</v>
      </c>
      <c r="AG37" t="n">
        <v>11</v>
      </c>
      <c r="AH37" t="n">
        <v>1738460.130072223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1.0143</v>
      </c>
      <c r="E38" t="n">
        <v>98.59</v>
      </c>
      <c r="F38" t="n">
        <v>95.56</v>
      </c>
      <c r="G38" t="n">
        <v>260.61</v>
      </c>
      <c r="H38" t="n">
        <v>3.08</v>
      </c>
      <c r="I38" t="n">
        <v>22</v>
      </c>
      <c r="J38" t="n">
        <v>213.62</v>
      </c>
      <c r="K38" t="n">
        <v>50.28</v>
      </c>
      <c r="L38" t="n">
        <v>37</v>
      </c>
      <c r="M38" t="n">
        <v>20</v>
      </c>
      <c r="N38" t="n">
        <v>46.34</v>
      </c>
      <c r="O38" t="n">
        <v>26580.87</v>
      </c>
      <c r="P38" t="n">
        <v>1064.73</v>
      </c>
      <c r="Q38" t="n">
        <v>1206.59</v>
      </c>
      <c r="R38" t="n">
        <v>202.91</v>
      </c>
      <c r="S38" t="n">
        <v>133.29</v>
      </c>
      <c r="T38" t="n">
        <v>18058.04</v>
      </c>
      <c r="U38" t="n">
        <v>0.66</v>
      </c>
      <c r="V38" t="n">
        <v>0.78</v>
      </c>
      <c r="W38" t="n">
        <v>0.3</v>
      </c>
      <c r="X38" t="n">
        <v>1.02</v>
      </c>
      <c r="Y38" t="n">
        <v>0.5</v>
      </c>
      <c r="Z38" t="n">
        <v>10</v>
      </c>
      <c r="AA38" t="n">
        <v>1401.653939798621</v>
      </c>
      <c r="AB38" t="n">
        <v>1917.804757040088</v>
      </c>
      <c r="AC38" t="n">
        <v>1734.772162684063</v>
      </c>
      <c r="AD38" t="n">
        <v>1401653.939798621</v>
      </c>
      <c r="AE38" t="n">
        <v>1917804.757040088</v>
      </c>
      <c r="AF38" t="n">
        <v>1.530734894195013e-06</v>
      </c>
      <c r="AG38" t="n">
        <v>11</v>
      </c>
      <c r="AH38" t="n">
        <v>1734772.162684063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1.0155</v>
      </c>
      <c r="E39" t="n">
        <v>98.48</v>
      </c>
      <c r="F39" t="n">
        <v>95.48</v>
      </c>
      <c r="G39" t="n">
        <v>272.79</v>
      </c>
      <c r="H39" t="n">
        <v>3.14</v>
      </c>
      <c r="I39" t="n">
        <v>21</v>
      </c>
      <c r="J39" t="n">
        <v>215.25</v>
      </c>
      <c r="K39" t="n">
        <v>50.28</v>
      </c>
      <c r="L39" t="n">
        <v>38</v>
      </c>
      <c r="M39" t="n">
        <v>19</v>
      </c>
      <c r="N39" t="n">
        <v>46.97</v>
      </c>
      <c r="O39" t="n">
        <v>26781.46</v>
      </c>
      <c r="P39" t="n">
        <v>1058.94</v>
      </c>
      <c r="Q39" t="n">
        <v>1206.59</v>
      </c>
      <c r="R39" t="n">
        <v>199.89</v>
      </c>
      <c r="S39" t="n">
        <v>133.29</v>
      </c>
      <c r="T39" t="n">
        <v>16549.91</v>
      </c>
      <c r="U39" t="n">
        <v>0.67</v>
      </c>
      <c r="V39" t="n">
        <v>0.78</v>
      </c>
      <c r="W39" t="n">
        <v>0.31</v>
      </c>
      <c r="X39" t="n">
        <v>0.9399999999999999</v>
      </c>
      <c r="Y39" t="n">
        <v>0.5</v>
      </c>
      <c r="Z39" t="n">
        <v>10</v>
      </c>
      <c r="AA39" t="n">
        <v>1394.891337873477</v>
      </c>
      <c r="AB39" t="n">
        <v>1908.551866741165</v>
      </c>
      <c r="AC39" t="n">
        <v>1726.402355248757</v>
      </c>
      <c r="AD39" t="n">
        <v>1394891.337873477</v>
      </c>
      <c r="AE39" t="n">
        <v>1908551.866741165</v>
      </c>
      <c r="AF39" t="n">
        <v>1.532545878985542e-06</v>
      </c>
      <c r="AG39" t="n">
        <v>11</v>
      </c>
      <c r="AH39" t="n">
        <v>1726402.355248757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1.0156</v>
      </c>
      <c r="E40" t="n">
        <v>98.47</v>
      </c>
      <c r="F40" t="n">
        <v>95.47</v>
      </c>
      <c r="G40" t="n">
        <v>272.76</v>
      </c>
      <c r="H40" t="n">
        <v>3.2</v>
      </c>
      <c r="I40" t="n">
        <v>21</v>
      </c>
      <c r="J40" t="n">
        <v>216.88</v>
      </c>
      <c r="K40" t="n">
        <v>50.28</v>
      </c>
      <c r="L40" t="n">
        <v>39</v>
      </c>
      <c r="M40" t="n">
        <v>19</v>
      </c>
      <c r="N40" t="n">
        <v>47.6</v>
      </c>
      <c r="O40" t="n">
        <v>26982.93</v>
      </c>
      <c r="P40" t="n">
        <v>1057.39</v>
      </c>
      <c r="Q40" t="n">
        <v>1206.59</v>
      </c>
      <c r="R40" t="n">
        <v>199.32</v>
      </c>
      <c r="S40" t="n">
        <v>133.29</v>
      </c>
      <c r="T40" t="n">
        <v>16267.45</v>
      </c>
      <c r="U40" t="n">
        <v>0.67</v>
      </c>
      <c r="V40" t="n">
        <v>0.78</v>
      </c>
      <c r="W40" t="n">
        <v>0.31</v>
      </c>
      <c r="X40" t="n">
        <v>0.93</v>
      </c>
      <c r="Y40" t="n">
        <v>0.5</v>
      </c>
      <c r="Z40" t="n">
        <v>10</v>
      </c>
      <c r="AA40" t="n">
        <v>1393.400902919884</v>
      </c>
      <c r="AB40" t="n">
        <v>1906.51258788431</v>
      </c>
      <c r="AC40" t="n">
        <v>1724.557702303854</v>
      </c>
      <c r="AD40" t="n">
        <v>1393400.902919884</v>
      </c>
      <c r="AE40" t="n">
        <v>1906512.58788431</v>
      </c>
      <c r="AF40" t="n">
        <v>1.532696794384753e-06</v>
      </c>
      <c r="AG40" t="n">
        <v>11</v>
      </c>
      <c r="AH40" t="n">
        <v>1724557.702303854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1.0162</v>
      </c>
      <c r="E41" t="n">
        <v>98.40000000000001</v>
      </c>
      <c r="F41" t="n">
        <v>95.43000000000001</v>
      </c>
      <c r="G41" t="n">
        <v>286.3</v>
      </c>
      <c r="H41" t="n">
        <v>3.25</v>
      </c>
      <c r="I41" t="n">
        <v>20</v>
      </c>
      <c r="J41" t="n">
        <v>218.52</v>
      </c>
      <c r="K41" t="n">
        <v>50.28</v>
      </c>
      <c r="L41" t="n">
        <v>40</v>
      </c>
      <c r="M41" t="n">
        <v>18</v>
      </c>
      <c r="N41" t="n">
        <v>48.24</v>
      </c>
      <c r="O41" t="n">
        <v>27185.27</v>
      </c>
      <c r="P41" t="n">
        <v>1057.24</v>
      </c>
      <c r="Q41" t="n">
        <v>1206.59</v>
      </c>
      <c r="R41" t="n">
        <v>198.42</v>
      </c>
      <c r="S41" t="n">
        <v>133.29</v>
      </c>
      <c r="T41" t="n">
        <v>15822.77</v>
      </c>
      <c r="U41" t="n">
        <v>0.67</v>
      </c>
      <c r="V41" t="n">
        <v>0.78</v>
      </c>
      <c r="W41" t="n">
        <v>0.31</v>
      </c>
      <c r="X41" t="n">
        <v>0.9</v>
      </c>
      <c r="Y41" t="n">
        <v>0.5</v>
      </c>
      <c r="Z41" t="n">
        <v>10</v>
      </c>
      <c r="AA41" t="n">
        <v>1392.378809726855</v>
      </c>
      <c r="AB41" t="n">
        <v>1905.114114886038</v>
      </c>
      <c r="AC41" t="n">
        <v>1723.292697605768</v>
      </c>
      <c r="AD41" t="n">
        <v>1392378.809726855</v>
      </c>
      <c r="AE41" t="n">
        <v>1905114.114886038</v>
      </c>
      <c r="AF41" t="n">
        <v>1.533602286780018e-06</v>
      </c>
      <c r="AG41" t="n">
        <v>11</v>
      </c>
      <c r="AH41" t="n">
        <v>1723292.697605768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0.6955</v>
      </c>
      <c r="E2" t="n">
        <v>143.78</v>
      </c>
      <c r="F2" t="n">
        <v>129.3</v>
      </c>
      <c r="G2" t="n">
        <v>10.61</v>
      </c>
      <c r="H2" t="n">
        <v>0.22</v>
      </c>
      <c r="I2" t="n">
        <v>731</v>
      </c>
      <c r="J2" t="n">
        <v>80.84</v>
      </c>
      <c r="K2" t="n">
        <v>35.1</v>
      </c>
      <c r="L2" t="n">
        <v>1</v>
      </c>
      <c r="M2" t="n">
        <v>729</v>
      </c>
      <c r="N2" t="n">
        <v>9.74</v>
      </c>
      <c r="O2" t="n">
        <v>10204.21</v>
      </c>
      <c r="P2" t="n">
        <v>1004.23</v>
      </c>
      <c r="Q2" t="n">
        <v>1206.79</v>
      </c>
      <c r="R2" t="n">
        <v>1348.09</v>
      </c>
      <c r="S2" t="n">
        <v>133.29</v>
      </c>
      <c r="T2" t="n">
        <v>587104.75</v>
      </c>
      <c r="U2" t="n">
        <v>0.1</v>
      </c>
      <c r="V2" t="n">
        <v>0.58</v>
      </c>
      <c r="W2" t="n">
        <v>1.44</v>
      </c>
      <c r="X2" t="n">
        <v>34.75</v>
      </c>
      <c r="Y2" t="n">
        <v>0.5</v>
      </c>
      <c r="Z2" t="n">
        <v>10</v>
      </c>
      <c r="AA2" t="n">
        <v>1919.995061098198</v>
      </c>
      <c r="AB2" t="n">
        <v>2627.021946798527</v>
      </c>
      <c r="AC2" t="n">
        <v>2376.302659244534</v>
      </c>
      <c r="AD2" t="n">
        <v>1919995.061098197</v>
      </c>
      <c r="AE2" t="n">
        <v>2627021.946798527</v>
      </c>
      <c r="AF2" t="n">
        <v>1.171219221602072e-06</v>
      </c>
      <c r="AG2" t="n">
        <v>15</v>
      </c>
      <c r="AH2" t="n">
        <v>2376302.659244534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108.46</v>
      </c>
      <c r="G3" t="n">
        <v>21.62</v>
      </c>
      <c r="H3" t="n">
        <v>0.43</v>
      </c>
      <c r="I3" t="n">
        <v>301</v>
      </c>
      <c r="J3" t="n">
        <v>82.04000000000001</v>
      </c>
      <c r="K3" t="n">
        <v>35.1</v>
      </c>
      <c r="L3" t="n">
        <v>2</v>
      </c>
      <c r="M3" t="n">
        <v>299</v>
      </c>
      <c r="N3" t="n">
        <v>9.94</v>
      </c>
      <c r="O3" t="n">
        <v>10352.53</v>
      </c>
      <c r="P3" t="n">
        <v>831.2</v>
      </c>
      <c r="Q3" t="n">
        <v>1206.67</v>
      </c>
      <c r="R3" t="n">
        <v>639.83</v>
      </c>
      <c r="S3" t="n">
        <v>133.29</v>
      </c>
      <c r="T3" t="n">
        <v>235122.5</v>
      </c>
      <c r="U3" t="n">
        <v>0.21</v>
      </c>
      <c r="V3" t="n">
        <v>0.6899999999999999</v>
      </c>
      <c r="W3" t="n">
        <v>0.76</v>
      </c>
      <c r="X3" t="n">
        <v>13.92</v>
      </c>
      <c r="Y3" t="n">
        <v>0.5</v>
      </c>
      <c r="Z3" t="n">
        <v>10</v>
      </c>
      <c r="AA3" t="n">
        <v>1313.911526087692</v>
      </c>
      <c r="AB3" t="n">
        <v>1797.751715678699</v>
      </c>
      <c r="AC3" t="n">
        <v>1626.176815094703</v>
      </c>
      <c r="AD3" t="n">
        <v>1313911.526087692</v>
      </c>
      <c r="AE3" t="n">
        <v>1797751.715678699</v>
      </c>
      <c r="AF3" t="n">
        <v>1.457498542482521e-06</v>
      </c>
      <c r="AG3" t="n">
        <v>13</v>
      </c>
      <c r="AH3" t="n">
        <v>1626176.815094703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0.9237</v>
      </c>
      <c r="E4" t="n">
        <v>108.26</v>
      </c>
      <c r="F4" t="n">
        <v>103.13</v>
      </c>
      <c r="G4" t="n">
        <v>32.91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186</v>
      </c>
      <c r="N4" t="n">
        <v>10.15</v>
      </c>
      <c r="O4" t="n">
        <v>10501.19</v>
      </c>
      <c r="P4" t="n">
        <v>779.42</v>
      </c>
      <c r="Q4" t="n">
        <v>1206.61</v>
      </c>
      <c r="R4" t="n">
        <v>459.16</v>
      </c>
      <c r="S4" t="n">
        <v>133.29</v>
      </c>
      <c r="T4" t="n">
        <v>145351.43</v>
      </c>
      <c r="U4" t="n">
        <v>0.29</v>
      </c>
      <c r="V4" t="n">
        <v>0.73</v>
      </c>
      <c r="W4" t="n">
        <v>0.57</v>
      </c>
      <c r="X4" t="n">
        <v>8.59</v>
      </c>
      <c r="Y4" t="n">
        <v>0.5</v>
      </c>
      <c r="Z4" t="n">
        <v>10</v>
      </c>
      <c r="AA4" t="n">
        <v>1164.884666352687</v>
      </c>
      <c r="AB4" t="n">
        <v>1593.846591588226</v>
      </c>
      <c r="AC4" t="n">
        <v>1441.732109864786</v>
      </c>
      <c r="AD4" t="n">
        <v>1164884.666352687</v>
      </c>
      <c r="AE4" t="n">
        <v>1593846.591588226</v>
      </c>
      <c r="AF4" t="n">
        <v>1.555507109983945e-06</v>
      </c>
      <c r="AG4" t="n">
        <v>12</v>
      </c>
      <c r="AH4" t="n">
        <v>1441732.109864786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0.953</v>
      </c>
      <c r="E5" t="n">
        <v>104.93</v>
      </c>
      <c r="F5" t="n">
        <v>100.7</v>
      </c>
      <c r="G5" t="n">
        <v>44.43</v>
      </c>
      <c r="H5" t="n">
        <v>0.83</v>
      </c>
      <c r="I5" t="n">
        <v>136</v>
      </c>
      <c r="J5" t="n">
        <v>84.45999999999999</v>
      </c>
      <c r="K5" t="n">
        <v>35.1</v>
      </c>
      <c r="L5" t="n">
        <v>4</v>
      </c>
      <c r="M5" t="n">
        <v>134</v>
      </c>
      <c r="N5" t="n">
        <v>10.36</v>
      </c>
      <c r="O5" t="n">
        <v>10650.22</v>
      </c>
      <c r="P5" t="n">
        <v>751.9</v>
      </c>
      <c r="Q5" t="n">
        <v>1206.6</v>
      </c>
      <c r="R5" t="n">
        <v>376.62</v>
      </c>
      <c r="S5" t="n">
        <v>133.29</v>
      </c>
      <c r="T5" t="n">
        <v>104341.6</v>
      </c>
      <c r="U5" t="n">
        <v>0.35</v>
      </c>
      <c r="V5" t="n">
        <v>0.74</v>
      </c>
      <c r="W5" t="n">
        <v>0.49</v>
      </c>
      <c r="X5" t="n">
        <v>6.16</v>
      </c>
      <c r="Y5" t="n">
        <v>0.5</v>
      </c>
      <c r="Z5" t="n">
        <v>10</v>
      </c>
      <c r="AA5" t="n">
        <v>1090.41458319566</v>
      </c>
      <c r="AB5" t="n">
        <v>1491.953338424584</v>
      </c>
      <c r="AC5" t="n">
        <v>1349.563405775002</v>
      </c>
      <c r="AD5" t="n">
        <v>1090414.58319566</v>
      </c>
      <c r="AE5" t="n">
        <v>1491953.338424583</v>
      </c>
      <c r="AF5" t="n">
        <v>1.604848192935693e-06</v>
      </c>
      <c r="AG5" t="n">
        <v>11</v>
      </c>
      <c r="AH5" t="n">
        <v>1349563.405775002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0.9709</v>
      </c>
      <c r="E6" t="n">
        <v>103</v>
      </c>
      <c r="F6" t="n">
        <v>99.28</v>
      </c>
      <c r="G6" t="n">
        <v>56.2</v>
      </c>
      <c r="H6" t="n">
        <v>1.02</v>
      </c>
      <c r="I6" t="n">
        <v>106</v>
      </c>
      <c r="J6" t="n">
        <v>85.67</v>
      </c>
      <c r="K6" t="n">
        <v>35.1</v>
      </c>
      <c r="L6" t="n">
        <v>5</v>
      </c>
      <c r="M6" t="n">
        <v>104</v>
      </c>
      <c r="N6" t="n">
        <v>10.57</v>
      </c>
      <c r="O6" t="n">
        <v>10799.59</v>
      </c>
      <c r="P6" t="n">
        <v>730.49</v>
      </c>
      <c r="Q6" t="n">
        <v>1206.64</v>
      </c>
      <c r="R6" t="n">
        <v>328.56</v>
      </c>
      <c r="S6" t="n">
        <v>133.29</v>
      </c>
      <c r="T6" t="n">
        <v>80463.39999999999</v>
      </c>
      <c r="U6" t="n">
        <v>0.41</v>
      </c>
      <c r="V6" t="n">
        <v>0.75</v>
      </c>
      <c r="W6" t="n">
        <v>0.45</v>
      </c>
      <c r="X6" t="n">
        <v>4.74</v>
      </c>
      <c r="Y6" t="n">
        <v>0.5</v>
      </c>
      <c r="Z6" t="n">
        <v>10</v>
      </c>
      <c r="AA6" t="n">
        <v>1049.318879092634</v>
      </c>
      <c r="AB6" t="n">
        <v>1435.724383056315</v>
      </c>
      <c r="AC6" t="n">
        <v>1298.700862989246</v>
      </c>
      <c r="AD6" t="n">
        <v>1049318.879092634</v>
      </c>
      <c r="AE6" t="n">
        <v>1435724.383056315</v>
      </c>
      <c r="AF6" t="n">
        <v>1.634991721428399e-06</v>
      </c>
      <c r="AG6" t="n">
        <v>11</v>
      </c>
      <c r="AH6" t="n">
        <v>1298700.862989246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0.9892</v>
      </c>
      <c r="E7" t="n">
        <v>101.1</v>
      </c>
      <c r="F7" t="n">
        <v>97.72</v>
      </c>
      <c r="G7" t="n">
        <v>68.18000000000001</v>
      </c>
      <c r="H7" t="n">
        <v>1.21</v>
      </c>
      <c r="I7" t="n">
        <v>86</v>
      </c>
      <c r="J7" t="n">
        <v>86.88</v>
      </c>
      <c r="K7" t="n">
        <v>35.1</v>
      </c>
      <c r="L7" t="n">
        <v>6</v>
      </c>
      <c r="M7" t="n">
        <v>84</v>
      </c>
      <c r="N7" t="n">
        <v>10.78</v>
      </c>
      <c r="O7" t="n">
        <v>10949.33</v>
      </c>
      <c r="P7" t="n">
        <v>707.63</v>
      </c>
      <c r="Q7" t="n">
        <v>1206.63</v>
      </c>
      <c r="R7" t="n">
        <v>275.71</v>
      </c>
      <c r="S7" t="n">
        <v>133.29</v>
      </c>
      <c r="T7" t="n">
        <v>54136.09</v>
      </c>
      <c r="U7" t="n">
        <v>0.48</v>
      </c>
      <c r="V7" t="n">
        <v>0.77</v>
      </c>
      <c r="W7" t="n">
        <v>0.38</v>
      </c>
      <c r="X7" t="n">
        <v>3.18</v>
      </c>
      <c r="Y7" t="n">
        <v>0.5</v>
      </c>
      <c r="Z7" t="n">
        <v>10</v>
      </c>
      <c r="AA7" t="n">
        <v>1007.690978834379</v>
      </c>
      <c r="AB7" t="n">
        <v>1378.767253429624</v>
      </c>
      <c r="AC7" t="n">
        <v>1247.179641874294</v>
      </c>
      <c r="AD7" t="n">
        <v>1007690.978834379</v>
      </c>
      <c r="AE7" t="n">
        <v>1378767.253429624</v>
      </c>
      <c r="AF7" t="n">
        <v>1.665808848323177e-06</v>
      </c>
      <c r="AG7" t="n">
        <v>11</v>
      </c>
      <c r="AH7" t="n">
        <v>1247179.641874294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0.9898</v>
      </c>
      <c r="E8" t="n">
        <v>101.03</v>
      </c>
      <c r="F8" t="n">
        <v>97.88</v>
      </c>
      <c r="G8" t="n">
        <v>80.45</v>
      </c>
      <c r="H8" t="n">
        <v>1.39</v>
      </c>
      <c r="I8" t="n">
        <v>73</v>
      </c>
      <c r="J8" t="n">
        <v>88.09999999999999</v>
      </c>
      <c r="K8" t="n">
        <v>35.1</v>
      </c>
      <c r="L8" t="n">
        <v>7</v>
      </c>
      <c r="M8" t="n">
        <v>71</v>
      </c>
      <c r="N8" t="n">
        <v>11</v>
      </c>
      <c r="O8" t="n">
        <v>11099.43</v>
      </c>
      <c r="P8" t="n">
        <v>698.3200000000001</v>
      </c>
      <c r="Q8" t="n">
        <v>1206.6</v>
      </c>
      <c r="R8" t="n">
        <v>281.31</v>
      </c>
      <c r="S8" t="n">
        <v>133.29</v>
      </c>
      <c r="T8" t="n">
        <v>57002.01</v>
      </c>
      <c r="U8" t="n">
        <v>0.47</v>
      </c>
      <c r="V8" t="n">
        <v>0.76</v>
      </c>
      <c r="W8" t="n">
        <v>0.39</v>
      </c>
      <c r="X8" t="n">
        <v>3.35</v>
      </c>
      <c r="Y8" t="n">
        <v>0.5</v>
      </c>
      <c r="Z8" t="n">
        <v>10</v>
      </c>
      <c r="AA8" t="n">
        <v>999.3989129365531</v>
      </c>
      <c r="AB8" t="n">
        <v>1367.42168304809</v>
      </c>
      <c r="AC8" t="n">
        <v>1236.916876806365</v>
      </c>
      <c r="AD8" t="n">
        <v>999398.9129365531</v>
      </c>
      <c r="AE8" t="n">
        <v>1367421.68304809</v>
      </c>
      <c r="AF8" t="n">
        <v>1.666819245926284e-06</v>
      </c>
      <c r="AG8" t="n">
        <v>11</v>
      </c>
      <c r="AH8" t="n">
        <v>1236916.876806365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0.9961</v>
      </c>
      <c r="E9" t="n">
        <v>100.39</v>
      </c>
      <c r="F9" t="n">
        <v>97.41</v>
      </c>
      <c r="G9" t="n">
        <v>92.77</v>
      </c>
      <c r="H9" t="n">
        <v>1.57</v>
      </c>
      <c r="I9" t="n">
        <v>63</v>
      </c>
      <c r="J9" t="n">
        <v>89.31999999999999</v>
      </c>
      <c r="K9" t="n">
        <v>35.1</v>
      </c>
      <c r="L9" t="n">
        <v>8</v>
      </c>
      <c r="M9" t="n">
        <v>61</v>
      </c>
      <c r="N9" t="n">
        <v>11.22</v>
      </c>
      <c r="O9" t="n">
        <v>11249.89</v>
      </c>
      <c r="P9" t="n">
        <v>682.88</v>
      </c>
      <c r="Q9" t="n">
        <v>1206.59</v>
      </c>
      <c r="R9" t="n">
        <v>265.55</v>
      </c>
      <c r="S9" t="n">
        <v>133.29</v>
      </c>
      <c r="T9" t="n">
        <v>49170.37</v>
      </c>
      <c r="U9" t="n">
        <v>0.5</v>
      </c>
      <c r="V9" t="n">
        <v>0.77</v>
      </c>
      <c r="W9" t="n">
        <v>0.37</v>
      </c>
      <c r="X9" t="n">
        <v>2.87</v>
      </c>
      <c r="Y9" t="n">
        <v>0.5</v>
      </c>
      <c r="Z9" t="n">
        <v>10</v>
      </c>
      <c r="AA9" t="n">
        <v>979.0478939519377</v>
      </c>
      <c r="AB9" t="n">
        <v>1339.576521049746</v>
      </c>
      <c r="AC9" t="n">
        <v>1211.729217988213</v>
      </c>
      <c r="AD9" t="n">
        <v>979047.8939519377</v>
      </c>
      <c r="AE9" t="n">
        <v>1339576.521049746</v>
      </c>
      <c r="AF9" t="n">
        <v>1.677428420758913e-06</v>
      </c>
      <c r="AG9" t="n">
        <v>11</v>
      </c>
      <c r="AH9" t="n">
        <v>1211729.217988213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1.0014</v>
      </c>
      <c r="E10" t="n">
        <v>99.86</v>
      </c>
      <c r="F10" t="n">
        <v>97.02</v>
      </c>
      <c r="G10" t="n">
        <v>105.84</v>
      </c>
      <c r="H10" t="n">
        <v>1.75</v>
      </c>
      <c r="I10" t="n">
        <v>55</v>
      </c>
      <c r="J10" t="n">
        <v>90.54000000000001</v>
      </c>
      <c r="K10" t="n">
        <v>35.1</v>
      </c>
      <c r="L10" t="n">
        <v>9</v>
      </c>
      <c r="M10" t="n">
        <v>53</v>
      </c>
      <c r="N10" t="n">
        <v>11.44</v>
      </c>
      <c r="O10" t="n">
        <v>11400.71</v>
      </c>
      <c r="P10" t="n">
        <v>670.02</v>
      </c>
      <c r="Q10" t="n">
        <v>1206.6</v>
      </c>
      <c r="R10" t="n">
        <v>252.11</v>
      </c>
      <c r="S10" t="n">
        <v>133.29</v>
      </c>
      <c r="T10" t="n">
        <v>42493.26</v>
      </c>
      <c r="U10" t="n">
        <v>0.53</v>
      </c>
      <c r="V10" t="n">
        <v>0.77</v>
      </c>
      <c r="W10" t="n">
        <v>0.37</v>
      </c>
      <c r="X10" t="n">
        <v>2.48</v>
      </c>
      <c r="Y10" t="n">
        <v>0.5</v>
      </c>
      <c r="Z10" t="n">
        <v>10</v>
      </c>
      <c r="AA10" t="n">
        <v>962.2524460734538</v>
      </c>
      <c r="AB10" t="n">
        <v>1316.596248299539</v>
      </c>
      <c r="AC10" t="n">
        <v>1190.94215021627</v>
      </c>
      <c r="AD10" t="n">
        <v>962252.4460734539</v>
      </c>
      <c r="AE10" t="n">
        <v>1316596.248299539</v>
      </c>
      <c r="AF10" t="n">
        <v>1.686353599586362e-06</v>
      </c>
      <c r="AG10" t="n">
        <v>11</v>
      </c>
      <c r="AH10" t="n">
        <v>1190942.15021627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1.0062</v>
      </c>
      <c r="E11" t="n">
        <v>99.39</v>
      </c>
      <c r="F11" t="n">
        <v>96.67</v>
      </c>
      <c r="G11" t="n">
        <v>120.84</v>
      </c>
      <c r="H11" t="n">
        <v>1.91</v>
      </c>
      <c r="I11" t="n">
        <v>48</v>
      </c>
      <c r="J11" t="n">
        <v>91.77</v>
      </c>
      <c r="K11" t="n">
        <v>35.1</v>
      </c>
      <c r="L11" t="n">
        <v>10</v>
      </c>
      <c r="M11" t="n">
        <v>46</v>
      </c>
      <c r="N11" t="n">
        <v>11.67</v>
      </c>
      <c r="O11" t="n">
        <v>11551.91</v>
      </c>
      <c r="P11" t="n">
        <v>655.04</v>
      </c>
      <c r="Q11" t="n">
        <v>1206.62</v>
      </c>
      <c r="R11" t="n">
        <v>240.16</v>
      </c>
      <c r="S11" t="n">
        <v>133.29</v>
      </c>
      <c r="T11" t="n">
        <v>36551.01</v>
      </c>
      <c r="U11" t="n">
        <v>0.5600000000000001</v>
      </c>
      <c r="V11" t="n">
        <v>0.77</v>
      </c>
      <c r="W11" t="n">
        <v>0.35</v>
      </c>
      <c r="X11" t="n">
        <v>2.13</v>
      </c>
      <c r="Y11" t="n">
        <v>0.5</v>
      </c>
      <c r="Z11" t="n">
        <v>10</v>
      </c>
      <c r="AA11" t="n">
        <v>944.3183997535371</v>
      </c>
      <c r="AB11" t="n">
        <v>1292.058094930345</v>
      </c>
      <c r="AC11" t="n">
        <v>1168.745883765117</v>
      </c>
      <c r="AD11" t="n">
        <v>944318.399753537</v>
      </c>
      <c r="AE11" t="n">
        <v>1292058.094930345</v>
      </c>
      <c r="AF11" t="n">
        <v>1.694436780411222e-06</v>
      </c>
      <c r="AG11" t="n">
        <v>11</v>
      </c>
      <c r="AH11" t="n">
        <v>1168745.883765117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1.0099</v>
      </c>
      <c r="E12" t="n">
        <v>99.02</v>
      </c>
      <c r="F12" t="n">
        <v>96.39</v>
      </c>
      <c r="G12" t="n">
        <v>134.5</v>
      </c>
      <c r="H12" t="n">
        <v>2.08</v>
      </c>
      <c r="I12" t="n">
        <v>43</v>
      </c>
      <c r="J12" t="n">
        <v>93</v>
      </c>
      <c r="K12" t="n">
        <v>35.1</v>
      </c>
      <c r="L12" t="n">
        <v>11</v>
      </c>
      <c r="M12" t="n">
        <v>41</v>
      </c>
      <c r="N12" t="n">
        <v>11.9</v>
      </c>
      <c r="O12" t="n">
        <v>11703.47</v>
      </c>
      <c r="P12" t="n">
        <v>642.5700000000001</v>
      </c>
      <c r="Q12" t="n">
        <v>1206.59</v>
      </c>
      <c r="R12" t="n">
        <v>231.5</v>
      </c>
      <c r="S12" t="n">
        <v>133.29</v>
      </c>
      <c r="T12" t="n">
        <v>32249.34</v>
      </c>
      <c r="U12" t="n">
        <v>0.58</v>
      </c>
      <c r="V12" t="n">
        <v>0.78</v>
      </c>
      <c r="W12" t="n">
        <v>0.32</v>
      </c>
      <c r="X12" t="n">
        <v>1.85</v>
      </c>
      <c r="Y12" t="n">
        <v>0.5</v>
      </c>
      <c r="Z12" t="n">
        <v>10</v>
      </c>
      <c r="AA12" t="n">
        <v>929.7875205859762</v>
      </c>
      <c r="AB12" t="n">
        <v>1272.176304996142</v>
      </c>
      <c r="AC12" t="n">
        <v>1150.761583957968</v>
      </c>
      <c r="AD12" t="n">
        <v>929787.5205859762</v>
      </c>
      <c r="AE12" t="n">
        <v>1272176.304996142</v>
      </c>
      <c r="AF12" t="n">
        <v>1.700667565630384e-06</v>
      </c>
      <c r="AG12" t="n">
        <v>11</v>
      </c>
      <c r="AH12" t="n">
        <v>1150761.583957968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1.0114</v>
      </c>
      <c r="E13" t="n">
        <v>98.87</v>
      </c>
      <c r="F13" t="n">
        <v>96.3</v>
      </c>
      <c r="G13" t="n">
        <v>148.16</v>
      </c>
      <c r="H13" t="n">
        <v>2.24</v>
      </c>
      <c r="I13" t="n">
        <v>39</v>
      </c>
      <c r="J13" t="n">
        <v>94.23</v>
      </c>
      <c r="K13" t="n">
        <v>35.1</v>
      </c>
      <c r="L13" t="n">
        <v>12</v>
      </c>
      <c r="M13" t="n">
        <v>31</v>
      </c>
      <c r="N13" t="n">
        <v>12.13</v>
      </c>
      <c r="O13" t="n">
        <v>11855.41</v>
      </c>
      <c r="P13" t="n">
        <v>631.29</v>
      </c>
      <c r="Q13" t="n">
        <v>1206.6</v>
      </c>
      <c r="R13" t="n">
        <v>227.57</v>
      </c>
      <c r="S13" t="n">
        <v>133.29</v>
      </c>
      <c r="T13" t="n">
        <v>30304.02</v>
      </c>
      <c r="U13" t="n">
        <v>0.59</v>
      </c>
      <c r="V13" t="n">
        <v>0.78</v>
      </c>
      <c r="W13" t="n">
        <v>0.35</v>
      </c>
      <c r="X13" t="n">
        <v>1.76</v>
      </c>
      <c r="Y13" t="n">
        <v>0.5</v>
      </c>
      <c r="Z13" t="n">
        <v>10</v>
      </c>
      <c r="AA13" t="n">
        <v>918.6310750060412</v>
      </c>
      <c r="AB13" t="n">
        <v>1256.911563966033</v>
      </c>
      <c r="AC13" t="n">
        <v>1136.953688387574</v>
      </c>
      <c r="AD13" t="n">
        <v>918631.0750060412</v>
      </c>
      <c r="AE13" t="n">
        <v>1256911.563966033</v>
      </c>
      <c r="AF13" t="n">
        <v>1.703193559638153e-06</v>
      </c>
      <c r="AG13" t="n">
        <v>11</v>
      </c>
      <c r="AH13" t="n">
        <v>1136953.688387574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1.0127</v>
      </c>
      <c r="E14" t="n">
        <v>98.73999999999999</v>
      </c>
      <c r="F14" t="n">
        <v>96.20999999999999</v>
      </c>
      <c r="G14" t="n">
        <v>156.02</v>
      </c>
      <c r="H14" t="n">
        <v>2.39</v>
      </c>
      <c r="I14" t="n">
        <v>37</v>
      </c>
      <c r="J14" t="n">
        <v>95.45999999999999</v>
      </c>
      <c r="K14" t="n">
        <v>35.1</v>
      </c>
      <c r="L14" t="n">
        <v>13</v>
      </c>
      <c r="M14" t="n">
        <v>12</v>
      </c>
      <c r="N14" t="n">
        <v>12.36</v>
      </c>
      <c r="O14" t="n">
        <v>12007.73</v>
      </c>
      <c r="P14" t="n">
        <v>620.33</v>
      </c>
      <c r="Q14" t="n">
        <v>1206.6</v>
      </c>
      <c r="R14" t="n">
        <v>223.63</v>
      </c>
      <c r="S14" t="n">
        <v>133.29</v>
      </c>
      <c r="T14" t="n">
        <v>28344.67</v>
      </c>
      <c r="U14" t="n">
        <v>0.6</v>
      </c>
      <c r="V14" t="n">
        <v>0.78</v>
      </c>
      <c r="W14" t="n">
        <v>0.37</v>
      </c>
      <c r="X14" t="n">
        <v>1.67</v>
      </c>
      <c r="Y14" t="n">
        <v>0.5</v>
      </c>
      <c r="Z14" t="n">
        <v>10</v>
      </c>
      <c r="AA14" t="n">
        <v>907.9388272813031</v>
      </c>
      <c r="AB14" t="n">
        <v>1242.281958920368</v>
      </c>
      <c r="AC14" t="n">
        <v>1123.720312314688</v>
      </c>
      <c r="AD14" t="n">
        <v>907938.8272813031</v>
      </c>
      <c r="AE14" t="n">
        <v>1242281.958920368</v>
      </c>
      <c r="AF14" t="n">
        <v>1.705382754444886e-06</v>
      </c>
      <c r="AG14" t="n">
        <v>11</v>
      </c>
      <c r="AH14" t="n">
        <v>1123720.312314688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1.0133</v>
      </c>
      <c r="E15" t="n">
        <v>98.69</v>
      </c>
      <c r="F15" t="n">
        <v>96.18000000000001</v>
      </c>
      <c r="G15" t="n">
        <v>160.3</v>
      </c>
      <c r="H15" t="n">
        <v>2.55</v>
      </c>
      <c r="I15" t="n">
        <v>36</v>
      </c>
      <c r="J15" t="n">
        <v>96.7</v>
      </c>
      <c r="K15" t="n">
        <v>35.1</v>
      </c>
      <c r="L15" t="n">
        <v>14</v>
      </c>
      <c r="M15" t="n">
        <v>2</v>
      </c>
      <c r="N15" t="n">
        <v>12.6</v>
      </c>
      <c r="O15" t="n">
        <v>12160.43</v>
      </c>
      <c r="P15" t="n">
        <v>626.58</v>
      </c>
      <c r="Q15" t="n">
        <v>1206.61</v>
      </c>
      <c r="R15" t="n">
        <v>222.22</v>
      </c>
      <c r="S15" t="n">
        <v>133.29</v>
      </c>
      <c r="T15" t="n">
        <v>27641.93</v>
      </c>
      <c r="U15" t="n">
        <v>0.6</v>
      </c>
      <c r="V15" t="n">
        <v>0.78</v>
      </c>
      <c r="W15" t="n">
        <v>0.37</v>
      </c>
      <c r="X15" t="n">
        <v>1.64</v>
      </c>
      <c r="Y15" t="n">
        <v>0.5</v>
      </c>
      <c r="Z15" t="n">
        <v>10</v>
      </c>
      <c r="AA15" t="n">
        <v>912.7612010155352</v>
      </c>
      <c r="AB15" t="n">
        <v>1248.880143411659</v>
      </c>
      <c r="AC15" t="n">
        <v>1129.68877533874</v>
      </c>
      <c r="AD15" t="n">
        <v>912761.2010155353</v>
      </c>
      <c r="AE15" t="n">
        <v>1248880.143411659</v>
      </c>
      <c r="AF15" t="n">
        <v>1.706393152047994e-06</v>
      </c>
      <c r="AG15" t="n">
        <v>11</v>
      </c>
      <c r="AH15" t="n">
        <v>1129688.77533874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1.0133</v>
      </c>
      <c r="E16" t="n">
        <v>98.69</v>
      </c>
      <c r="F16" t="n">
        <v>96.18000000000001</v>
      </c>
      <c r="G16" t="n">
        <v>160.3</v>
      </c>
      <c r="H16" t="n">
        <v>2.69</v>
      </c>
      <c r="I16" t="n">
        <v>36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633.49</v>
      </c>
      <c r="Q16" t="n">
        <v>1206.63</v>
      </c>
      <c r="R16" t="n">
        <v>222.29</v>
      </c>
      <c r="S16" t="n">
        <v>133.29</v>
      </c>
      <c r="T16" t="n">
        <v>27675.72</v>
      </c>
      <c r="U16" t="n">
        <v>0.6</v>
      </c>
      <c r="V16" t="n">
        <v>0.78</v>
      </c>
      <c r="W16" t="n">
        <v>0.37</v>
      </c>
      <c r="X16" t="n">
        <v>1.64</v>
      </c>
      <c r="Y16" t="n">
        <v>0.5</v>
      </c>
      <c r="Z16" t="n">
        <v>10</v>
      </c>
      <c r="AA16" t="n">
        <v>918.6988595486738</v>
      </c>
      <c r="AB16" t="n">
        <v>1257.004309767706</v>
      </c>
      <c r="AC16" t="n">
        <v>1137.037582660105</v>
      </c>
      <c r="AD16" t="n">
        <v>918698.8595486738</v>
      </c>
      <c r="AE16" t="n">
        <v>1257004.309767706</v>
      </c>
      <c r="AF16" t="n">
        <v>1.706393152047994e-06</v>
      </c>
      <c r="AG16" t="n">
        <v>11</v>
      </c>
      <c r="AH16" t="n">
        <v>1137037.582660105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0.6044</v>
      </c>
      <c r="E2" t="n">
        <v>165.46</v>
      </c>
      <c r="F2" t="n">
        <v>141.71</v>
      </c>
      <c r="G2" t="n">
        <v>8.699999999999999</v>
      </c>
      <c r="H2" t="n">
        <v>0.16</v>
      </c>
      <c r="I2" t="n">
        <v>977</v>
      </c>
      <c r="J2" t="n">
        <v>107.41</v>
      </c>
      <c r="K2" t="n">
        <v>41.65</v>
      </c>
      <c r="L2" t="n">
        <v>1</v>
      </c>
      <c r="M2" t="n">
        <v>975</v>
      </c>
      <c r="N2" t="n">
        <v>14.77</v>
      </c>
      <c r="O2" t="n">
        <v>13481.73</v>
      </c>
      <c r="P2" t="n">
        <v>1337.81</v>
      </c>
      <c r="Q2" t="n">
        <v>1206.79</v>
      </c>
      <c r="R2" t="n">
        <v>1770.41</v>
      </c>
      <c r="S2" t="n">
        <v>133.29</v>
      </c>
      <c r="T2" t="n">
        <v>797030.52</v>
      </c>
      <c r="U2" t="n">
        <v>0.08</v>
      </c>
      <c r="V2" t="n">
        <v>0.53</v>
      </c>
      <c r="W2" t="n">
        <v>1.84</v>
      </c>
      <c r="X2" t="n">
        <v>47.16</v>
      </c>
      <c r="Y2" t="n">
        <v>0.5</v>
      </c>
      <c r="Z2" t="n">
        <v>10</v>
      </c>
      <c r="AA2" t="n">
        <v>2860.42072701324</v>
      </c>
      <c r="AB2" t="n">
        <v>3913.75383155597</v>
      </c>
      <c r="AC2" t="n">
        <v>3540.230658860122</v>
      </c>
      <c r="AD2" t="n">
        <v>2860420.72701324</v>
      </c>
      <c r="AE2" t="n">
        <v>3913753.83155597</v>
      </c>
      <c r="AF2" t="n">
        <v>9.737038369522986e-07</v>
      </c>
      <c r="AG2" t="n">
        <v>18</v>
      </c>
      <c r="AH2" t="n">
        <v>3540230.658860122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0.8151</v>
      </c>
      <c r="E3" t="n">
        <v>122.68</v>
      </c>
      <c r="F3" t="n">
        <v>112.2</v>
      </c>
      <c r="G3" t="n">
        <v>17.72</v>
      </c>
      <c r="H3" t="n">
        <v>0.32</v>
      </c>
      <c r="I3" t="n">
        <v>380</v>
      </c>
      <c r="J3" t="n">
        <v>108.68</v>
      </c>
      <c r="K3" t="n">
        <v>41.65</v>
      </c>
      <c r="L3" t="n">
        <v>2</v>
      </c>
      <c r="M3" t="n">
        <v>378</v>
      </c>
      <c r="N3" t="n">
        <v>15.03</v>
      </c>
      <c r="O3" t="n">
        <v>13638.32</v>
      </c>
      <c r="P3" t="n">
        <v>1050.48</v>
      </c>
      <c r="Q3" t="n">
        <v>1206.65</v>
      </c>
      <c r="R3" t="n">
        <v>766.52</v>
      </c>
      <c r="S3" t="n">
        <v>133.29</v>
      </c>
      <c r="T3" t="n">
        <v>298074.59</v>
      </c>
      <c r="U3" t="n">
        <v>0.17</v>
      </c>
      <c r="V3" t="n">
        <v>0.67</v>
      </c>
      <c r="W3" t="n">
        <v>0.89</v>
      </c>
      <c r="X3" t="n">
        <v>17.66</v>
      </c>
      <c r="Y3" t="n">
        <v>0.5</v>
      </c>
      <c r="Z3" t="n">
        <v>10</v>
      </c>
      <c r="AA3" t="n">
        <v>1697.489398311295</v>
      </c>
      <c r="AB3" t="n">
        <v>2322.579882716441</v>
      </c>
      <c r="AC3" t="n">
        <v>2100.916118471323</v>
      </c>
      <c r="AD3" t="n">
        <v>1697489.398311295</v>
      </c>
      <c r="AE3" t="n">
        <v>2322579.882716441</v>
      </c>
      <c r="AF3" t="n">
        <v>1.313146918431202e-06</v>
      </c>
      <c r="AG3" t="n">
        <v>13</v>
      </c>
      <c r="AH3" t="n">
        <v>2100916.118471323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0.8875</v>
      </c>
      <c r="E4" t="n">
        <v>112.68</v>
      </c>
      <c r="F4" t="n">
        <v>105.4</v>
      </c>
      <c r="G4" t="n">
        <v>26.8</v>
      </c>
      <c r="H4" t="n">
        <v>0.48</v>
      </c>
      <c r="I4" t="n">
        <v>236</v>
      </c>
      <c r="J4" t="n">
        <v>109.96</v>
      </c>
      <c r="K4" t="n">
        <v>41.65</v>
      </c>
      <c r="L4" t="n">
        <v>3</v>
      </c>
      <c r="M4" t="n">
        <v>234</v>
      </c>
      <c r="N4" t="n">
        <v>15.31</v>
      </c>
      <c r="O4" t="n">
        <v>13795.21</v>
      </c>
      <c r="P4" t="n">
        <v>979.65</v>
      </c>
      <c r="Q4" t="n">
        <v>1206.6</v>
      </c>
      <c r="R4" t="n">
        <v>536.01</v>
      </c>
      <c r="S4" t="n">
        <v>133.29</v>
      </c>
      <c r="T4" t="n">
        <v>183537.7</v>
      </c>
      <c r="U4" t="n">
        <v>0.25</v>
      </c>
      <c r="V4" t="n">
        <v>0.71</v>
      </c>
      <c r="W4" t="n">
        <v>0.65</v>
      </c>
      <c r="X4" t="n">
        <v>10.86</v>
      </c>
      <c r="Y4" t="n">
        <v>0.5</v>
      </c>
      <c r="Z4" t="n">
        <v>10</v>
      </c>
      <c r="AA4" t="n">
        <v>1466.368452972695</v>
      </c>
      <c r="AB4" t="n">
        <v>2006.350008967682</v>
      </c>
      <c r="AC4" t="n">
        <v>1814.866780041729</v>
      </c>
      <c r="AD4" t="n">
        <v>1466368.452972695</v>
      </c>
      <c r="AE4" t="n">
        <v>2006350.008967682</v>
      </c>
      <c r="AF4" t="n">
        <v>1.429785167596236e-06</v>
      </c>
      <c r="AG4" t="n">
        <v>12</v>
      </c>
      <c r="AH4" t="n">
        <v>1814866.780041729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0.9252</v>
      </c>
      <c r="E5" t="n">
        <v>108.09</v>
      </c>
      <c r="F5" t="n">
        <v>102.25</v>
      </c>
      <c r="G5" t="n">
        <v>35.88</v>
      </c>
      <c r="H5" t="n">
        <v>0.63</v>
      </c>
      <c r="I5" t="n">
        <v>171</v>
      </c>
      <c r="J5" t="n">
        <v>111.23</v>
      </c>
      <c r="K5" t="n">
        <v>41.65</v>
      </c>
      <c r="L5" t="n">
        <v>4</v>
      </c>
      <c r="M5" t="n">
        <v>169</v>
      </c>
      <c r="N5" t="n">
        <v>15.58</v>
      </c>
      <c r="O5" t="n">
        <v>13952.52</v>
      </c>
      <c r="P5" t="n">
        <v>943.17</v>
      </c>
      <c r="Q5" t="n">
        <v>1206.61</v>
      </c>
      <c r="R5" t="n">
        <v>429.07</v>
      </c>
      <c r="S5" t="n">
        <v>133.29</v>
      </c>
      <c r="T5" t="n">
        <v>130394.73</v>
      </c>
      <c r="U5" t="n">
        <v>0.31</v>
      </c>
      <c r="V5" t="n">
        <v>0.73</v>
      </c>
      <c r="W5" t="n">
        <v>0.55</v>
      </c>
      <c r="X5" t="n">
        <v>7.71</v>
      </c>
      <c r="Y5" t="n">
        <v>0.5</v>
      </c>
      <c r="Z5" t="n">
        <v>10</v>
      </c>
      <c r="AA5" t="n">
        <v>1367.112591168512</v>
      </c>
      <c r="AB5" t="n">
        <v>1870.54375998762</v>
      </c>
      <c r="AC5" t="n">
        <v>1692.021688859057</v>
      </c>
      <c r="AD5" t="n">
        <v>1367112.591168512</v>
      </c>
      <c r="AE5" t="n">
        <v>1870543.75998762</v>
      </c>
      <c r="AF5" t="n">
        <v>1.490520830490183e-06</v>
      </c>
      <c r="AG5" t="n">
        <v>12</v>
      </c>
      <c r="AH5" t="n">
        <v>1692021.688859057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0.9466</v>
      </c>
      <c r="E6" t="n">
        <v>105.64</v>
      </c>
      <c r="F6" t="n">
        <v>100.63</v>
      </c>
      <c r="G6" t="n">
        <v>45.06</v>
      </c>
      <c r="H6" t="n">
        <v>0.78</v>
      </c>
      <c r="I6" t="n">
        <v>134</v>
      </c>
      <c r="J6" t="n">
        <v>112.51</v>
      </c>
      <c r="K6" t="n">
        <v>41.65</v>
      </c>
      <c r="L6" t="n">
        <v>5</v>
      </c>
      <c r="M6" t="n">
        <v>132</v>
      </c>
      <c r="N6" t="n">
        <v>15.86</v>
      </c>
      <c r="O6" t="n">
        <v>14110.24</v>
      </c>
      <c r="P6" t="n">
        <v>921.27</v>
      </c>
      <c r="Q6" t="n">
        <v>1206.6</v>
      </c>
      <c r="R6" t="n">
        <v>374.38</v>
      </c>
      <c r="S6" t="n">
        <v>133.29</v>
      </c>
      <c r="T6" t="n">
        <v>103232.66</v>
      </c>
      <c r="U6" t="n">
        <v>0.36</v>
      </c>
      <c r="V6" t="n">
        <v>0.74</v>
      </c>
      <c r="W6" t="n">
        <v>0.49</v>
      </c>
      <c r="X6" t="n">
        <v>6.09</v>
      </c>
      <c r="Y6" t="n">
        <v>0.5</v>
      </c>
      <c r="Z6" t="n">
        <v>10</v>
      </c>
      <c r="AA6" t="n">
        <v>1313.746564443733</v>
      </c>
      <c r="AB6" t="n">
        <v>1797.52600787984</v>
      </c>
      <c r="AC6" t="n">
        <v>1625.972648531385</v>
      </c>
      <c r="AD6" t="n">
        <v>1313746.564443733</v>
      </c>
      <c r="AE6" t="n">
        <v>1797526.00787984</v>
      </c>
      <c r="AF6" t="n">
        <v>1.524996777066588e-06</v>
      </c>
      <c r="AG6" t="n">
        <v>12</v>
      </c>
      <c r="AH6" t="n">
        <v>1625972.648531385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0.9626</v>
      </c>
      <c r="E7" t="n">
        <v>103.89</v>
      </c>
      <c r="F7" t="n">
        <v>99.43000000000001</v>
      </c>
      <c r="G7" t="n">
        <v>54.73</v>
      </c>
      <c r="H7" t="n">
        <v>0.93</v>
      </c>
      <c r="I7" t="n">
        <v>109</v>
      </c>
      <c r="J7" t="n">
        <v>113.79</v>
      </c>
      <c r="K7" t="n">
        <v>41.65</v>
      </c>
      <c r="L7" t="n">
        <v>6</v>
      </c>
      <c r="M7" t="n">
        <v>107</v>
      </c>
      <c r="N7" t="n">
        <v>16.14</v>
      </c>
      <c r="O7" t="n">
        <v>14268.39</v>
      </c>
      <c r="P7" t="n">
        <v>902.99</v>
      </c>
      <c r="Q7" t="n">
        <v>1206.61</v>
      </c>
      <c r="R7" t="n">
        <v>333.57</v>
      </c>
      <c r="S7" t="n">
        <v>133.29</v>
      </c>
      <c r="T7" t="n">
        <v>82953.02</v>
      </c>
      <c r="U7" t="n">
        <v>0.4</v>
      </c>
      <c r="V7" t="n">
        <v>0.75</v>
      </c>
      <c r="W7" t="n">
        <v>0.45</v>
      </c>
      <c r="X7" t="n">
        <v>4.89</v>
      </c>
      <c r="Y7" t="n">
        <v>0.5</v>
      </c>
      <c r="Z7" t="n">
        <v>10</v>
      </c>
      <c r="AA7" t="n">
        <v>1262.652200276309</v>
      </c>
      <c r="AB7" t="n">
        <v>1727.616444701711</v>
      </c>
      <c r="AC7" t="n">
        <v>1562.735155944288</v>
      </c>
      <c r="AD7" t="n">
        <v>1262652.200276309</v>
      </c>
      <c r="AE7" t="n">
        <v>1727616.444701711</v>
      </c>
      <c r="AF7" t="n">
        <v>1.550773185721844e-06</v>
      </c>
      <c r="AG7" t="n">
        <v>11</v>
      </c>
      <c r="AH7" t="n">
        <v>1562735.155944288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0.9744</v>
      </c>
      <c r="E8" t="n">
        <v>102.62</v>
      </c>
      <c r="F8" t="n">
        <v>98.54000000000001</v>
      </c>
      <c r="G8" t="n">
        <v>64.27</v>
      </c>
      <c r="H8" t="n">
        <v>1.07</v>
      </c>
      <c r="I8" t="n">
        <v>92</v>
      </c>
      <c r="J8" t="n">
        <v>115.08</v>
      </c>
      <c r="K8" t="n">
        <v>41.65</v>
      </c>
      <c r="L8" t="n">
        <v>7</v>
      </c>
      <c r="M8" t="n">
        <v>90</v>
      </c>
      <c r="N8" t="n">
        <v>16.43</v>
      </c>
      <c r="O8" t="n">
        <v>14426.96</v>
      </c>
      <c r="P8" t="n">
        <v>888.3</v>
      </c>
      <c r="Q8" t="n">
        <v>1206.59</v>
      </c>
      <c r="R8" t="n">
        <v>303.16</v>
      </c>
      <c r="S8" t="n">
        <v>133.29</v>
      </c>
      <c r="T8" t="n">
        <v>67834.17999999999</v>
      </c>
      <c r="U8" t="n">
        <v>0.44</v>
      </c>
      <c r="V8" t="n">
        <v>0.76</v>
      </c>
      <c r="W8" t="n">
        <v>0.43</v>
      </c>
      <c r="X8" t="n">
        <v>4</v>
      </c>
      <c r="Y8" t="n">
        <v>0.5</v>
      </c>
      <c r="Z8" t="n">
        <v>10</v>
      </c>
      <c r="AA8" t="n">
        <v>1232.871109285229</v>
      </c>
      <c r="AB8" t="n">
        <v>1686.868642158708</v>
      </c>
      <c r="AC8" t="n">
        <v>1525.876266486089</v>
      </c>
      <c r="AD8" t="n">
        <v>1232871.109285229</v>
      </c>
      <c r="AE8" t="n">
        <v>1686868.642158708</v>
      </c>
      <c r="AF8" t="n">
        <v>1.569783287105095e-06</v>
      </c>
      <c r="AG8" t="n">
        <v>11</v>
      </c>
      <c r="AH8" t="n">
        <v>1525876.266486089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0.9787</v>
      </c>
      <c r="E9" t="n">
        <v>102.18</v>
      </c>
      <c r="F9" t="n">
        <v>98.37</v>
      </c>
      <c r="G9" t="n">
        <v>73.78</v>
      </c>
      <c r="H9" t="n">
        <v>1.21</v>
      </c>
      <c r="I9" t="n">
        <v>80</v>
      </c>
      <c r="J9" t="n">
        <v>116.37</v>
      </c>
      <c r="K9" t="n">
        <v>41.65</v>
      </c>
      <c r="L9" t="n">
        <v>8</v>
      </c>
      <c r="M9" t="n">
        <v>78</v>
      </c>
      <c r="N9" t="n">
        <v>16.72</v>
      </c>
      <c r="O9" t="n">
        <v>14585.96</v>
      </c>
      <c r="P9" t="n">
        <v>879.37</v>
      </c>
      <c r="Q9" t="n">
        <v>1206.61</v>
      </c>
      <c r="R9" t="n">
        <v>298.16</v>
      </c>
      <c r="S9" t="n">
        <v>133.29</v>
      </c>
      <c r="T9" t="n">
        <v>65390.31</v>
      </c>
      <c r="U9" t="n">
        <v>0.45</v>
      </c>
      <c r="V9" t="n">
        <v>0.76</v>
      </c>
      <c r="W9" t="n">
        <v>0.4</v>
      </c>
      <c r="X9" t="n">
        <v>3.83</v>
      </c>
      <c r="Y9" t="n">
        <v>0.5</v>
      </c>
      <c r="Z9" t="n">
        <v>10</v>
      </c>
      <c r="AA9" t="n">
        <v>1219.507719517111</v>
      </c>
      <c r="AB9" t="n">
        <v>1668.58426272682</v>
      </c>
      <c r="AC9" t="n">
        <v>1509.336922564893</v>
      </c>
      <c r="AD9" t="n">
        <v>1219507.719517111</v>
      </c>
      <c r="AE9" t="n">
        <v>1668584.26272682</v>
      </c>
      <c r="AF9" t="n">
        <v>1.576710696931196e-06</v>
      </c>
      <c r="AG9" t="n">
        <v>11</v>
      </c>
      <c r="AH9" t="n">
        <v>1509336.922564893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97.8</v>
      </c>
      <c r="G10" t="n">
        <v>82.64</v>
      </c>
      <c r="H10" t="n">
        <v>1.35</v>
      </c>
      <c r="I10" t="n">
        <v>71</v>
      </c>
      <c r="J10" t="n">
        <v>117.66</v>
      </c>
      <c r="K10" t="n">
        <v>41.65</v>
      </c>
      <c r="L10" t="n">
        <v>9</v>
      </c>
      <c r="M10" t="n">
        <v>69</v>
      </c>
      <c r="N10" t="n">
        <v>17.01</v>
      </c>
      <c r="O10" t="n">
        <v>14745.39</v>
      </c>
      <c r="P10" t="n">
        <v>868.58</v>
      </c>
      <c r="Q10" t="n">
        <v>1206.6</v>
      </c>
      <c r="R10" t="n">
        <v>278.49</v>
      </c>
      <c r="S10" t="n">
        <v>133.29</v>
      </c>
      <c r="T10" t="n">
        <v>55600.7</v>
      </c>
      <c r="U10" t="n">
        <v>0.48</v>
      </c>
      <c r="V10" t="n">
        <v>0.76</v>
      </c>
      <c r="W10" t="n">
        <v>0.39</v>
      </c>
      <c r="X10" t="n">
        <v>3.26</v>
      </c>
      <c r="Y10" t="n">
        <v>0.5</v>
      </c>
      <c r="Z10" t="n">
        <v>10</v>
      </c>
      <c r="AA10" t="n">
        <v>1199.946183770298</v>
      </c>
      <c r="AB10" t="n">
        <v>1641.819306523981</v>
      </c>
      <c r="AC10" t="n">
        <v>1485.126376217201</v>
      </c>
      <c r="AD10" t="n">
        <v>1199946.183770298</v>
      </c>
      <c r="AE10" t="n">
        <v>1641819.306523981</v>
      </c>
      <c r="AF10" t="n">
        <v>1.588632285934251e-06</v>
      </c>
      <c r="AG10" t="n">
        <v>11</v>
      </c>
      <c r="AH10" t="n">
        <v>1485126.376217201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0.9918</v>
      </c>
      <c r="E11" t="n">
        <v>100.82</v>
      </c>
      <c r="F11" t="n">
        <v>97.39</v>
      </c>
      <c r="G11" t="n">
        <v>92.75</v>
      </c>
      <c r="H11" t="n">
        <v>1.48</v>
      </c>
      <c r="I11" t="n">
        <v>63</v>
      </c>
      <c r="J11" t="n">
        <v>118.96</v>
      </c>
      <c r="K11" t="n">
        <v>41.65</v>
      </c>
      <c r="L11" t="n">
        <v>10</v>
      </c>
      <c r="M11" t="n">
        <v>61</v>
      </c>
      <c r="N11" t="n">
        <v>17.31</v>
      </c>
      <c r="O11" t="n">
        <v>14905.25</v>
      </c>
      <c r="P11" t="n">
        <v>857.21</v>
      </c>
      <c r="Q11" t="n">
        <v>1206.62</v>
      </c>
      <c r="R11" t="n">
        <v>264.53</v>
      </c>
      <c r="S11" t="n">
        <v>133.29</v>
      </c>
      <c r="T11" t="n">
        <v>48660.51</v>
      </c>
      <c r="U11" t="n">
        <v>0.5</v>
      </c>
      <c r="V11" t="n">
        <v>0.77</v>
      </c>
      <c r="W11" t="n">
        <v>0.37</v>
      </c>
      <c r="X11" t="n">
        <v>2.85</v>
      </c>
      <c r="Y11" t="n">
        <v>0.5</v>
      </c>
      <c r="Z11" t="n">
        <v>10</v>
      </c>
      <c r="AA11" t="n">
        <v>1182.483727567798</v>
      </c>
      <c r="AB11" t="n">
        <v>1617.926403558525</v>
      </c>
      <c r="AC11" t="n">
        <v>1463.513778376868</v>
      </c>
      <c r="AD11" t="n">
        <v>1182483.727567798</v>
      </c>
      <c r="AE11" t="n">
        <v>1617926.403558525</v>
      </c>
      <c r="AF11" t="n">
        <v>1.597815131517686e-06</v>
      </c>
      <c r="AG11" t="n">
        <v>11</v>
      </c>
      <c r="AH11" t="n">
        <v>1463513.778376868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0.9959</v>
      </c>
      <c r="E12" t="n">
        <v>100.41</v>
      </c>
      <c r="F12" t="n">
        <v>97.11</v>
      </c>
      <c r="G12" t="n">
        <v>102.22</v>
      </c>
      <c r="H12" t="n">
        <v>1.61</v>
      </c>
      <c r="I12" t="n">
        <v>57</v>
      </c>
      <c r="J12" t="n">
        <v>120.26</v>
      </c>
      <c r="K12" t="n">
        <v>41.65</v>
      </c>
      <c r="L12" t="n">
        <v>11</v>
      </c>
      <c r="M12" t="n">
        <v>55</v>
      </c>
      <c r="N12" t="n">
        <v>17.61</v>
      </c>
      <c r="O12" t="n">
        <v>15065.56</v>
      </c>
      <c r="P12" t="n">
        <v>847.35</v>
      </c>
      <c r="Q12" t="n">
        <v>1206.6</v>
      </c>
      <c r="R12" t="n">
        <v>255.1</v>
      </c>
      <c r="S12" t="n">
        <v>133.29</v>
      </c>
      <c r="T12" t="n">
        <v>43978.24</v>
      </c>
      <c r="U12" t="n">
        <v>0.52</v>
      </c>
      <c r="V12" t="n">
        <v>0.77</v>
      </c>
      <c r="W12" t="n">
        <v>0.37</v>
      </c>
      <c r="X12" t="n">
        <v>2.57</v>
      </c>
      <c r="Y12" t="n">
        <v>0.5</v>
      </c>
      <c r="Z12" t="n">
        <v>10</v>
      </c>
      <c r="AA12" t="n">
        <v>1168.62320377336</v>
      </c>
      <c r="AB12" t="n">
        <v>1598.961823419821</v>
      </c>
      <c r="AC12" t="n">
        <v>1446.359151149646</v>
      </c>
      <c r="AD12" t="n">
        <v>1168623.20377336</v>
      </c>
      <c r="AE12" t="n">
        <v>1598961.823419821</v>
      </c>
      <c r="AF12" t="n">
        <v>1.604420336235596e-06</v>
      </c>
      <c r="AG12" t="n">
        <v>11</v>
      </c>
      <c r="AH12" t="n">
        <v>1446359.151149646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1.0003</v>
      </c>
      <c r="E13" t="n">
        <v>99.97</v>
      </c>
      <c r="F13" t="n">
        <v>96.8</v>
      </c>
      <c r="G13" t="n">
        <v>113.88</v>
      </c>
      <c r="H13" t="n">
        <v>1.74</v>
      </c>
      <c r="I13" t="n">
        <v>51</v>
      </c>
      <c r="J13" t="n">
        <v>121.56</v>
      </c>
      <c r="K13" t="n">
        <v>41.65</v>
      </c>
      <c r="L13" t="n">
        <v>12</v>
      </c>
      <c r="M13" t="n">
        <v>49</v>
      </c>
      <c r="N13" t="n">
        <v>17.91</v>
      </c>
      <c r="O13" t="n">
        <v>15226.31</v>
      </c>
      <c r="P13" t="n">
        <v>837.8</v>
      </c>
      <c r="Q13" t="n">
        <v>1206.6</v>
      </c>
      <c r="R13" t="n">
        <v>244.72</v>
      </c>
      <c r="S13" t="n">
        <v>133.29</v>
      </c>
      <c r="T13" t="n">
        <v>38818.02</v>
      </c>
      <c r="U13" t="n">
        <v>0.54</v>
      </c>
      <c r="V13" t="n">
        <v>0.77</v>
      </c>
      <c r="W13" t="n">
        <v>0.35</v>
      </c>
      <c r="X13" t="n">
        <v>2.26</v>
      </c>
      <c r="Y13" t="n">
        <v>0.5</v>
      </c>
      <c r="Z13" t="n">
        <v>10</v>
      </c>
      <c r="AA13" t="n">
        <v>1154.743017309028</v>
      </c>
      <c r="AB13" t="n">
        <v>1579.970339948713</v>
      </c>
      <c r="AC13" t="n">
        <v>1429.180188206306</v>
      </c>
      <c r="AD13" t="n">
        <v>1154743.017309028</v>
      </c>
      <c r="AE13" t="n">
        <v>1579970.339948713</v>
      </c>
      <c r="AF13" t="n">
        <v>1.611508848615791e-06</v>
      </c>
      <c r="AG13" t="n">
        <v>11</v>
      </c>
      <c r="AH13" t="n">
        <v>1429180.188206306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1.0028</v>
      </c>
      <c r="E14" t="n">
        <v>99.72</v>
      </c>
      <c r="F14" t="n">
        <v>96.64</v>
      </c>
      <c r="G14" t="n">
        <v>123.37</v>
      </c>
      <c r="H14" t="n">
        <v>1.87</v>
      </c>
      <c r="I14" t="n">
        <v>47</v>
      </c>
      <c r="J14" t="n">
        <v>122.87</v>
      </c>
      <c r="K14" t="n">
        <v>41.65</v>
      </c>
      <c r="L14" t="n">
        <v>13</v>
      </c>
      <c r="M14" t="n">
        <v>45</v>
      </c>
      <c r="N14" t="n">
        <v>18.22</v>
      </c>
      <c r="O14" t="n">
        <v>15387.5</v>
      </c>
      <c r="P14" t="n">
        <v>826.4400000000001</v>
      </c>
      <c r="Q14" t="n">
        <v>1206.59</v>
      </c>
      <c r="R14" t="n">
        <v>239.16</v>
      </c>
      <c r="S14" t="n">
        <v>133.29</v>
      </c>
      <c r="T14" t="n">
        <v>36055.48</v>
      </c>
      <c r="U14" t="n">
        <v>0.5600000000000001</v>
      </c>
      <c r="V14" t="n">
        <v>0.77</v>
      </c>
      <c r="W14" t="n">
        <v>0.35</v>
      </c>
      <c r="X14" t="n">
        <v>2.1</v>
      </c>
      <c r="Y14" t="n">
        <v>0.5</v>
      </c>
      <c r="Z14" t="n">
        <v>10</v>
      </c>
      <c r="AA14" t="n">
        <v>1141.808826397099</v>
      </c>
      <c r="AB14" t="n">
        <v>1562.273209326781</v>
      </c>
      <c r="AC14" t="n">
        <v>1413.172046892853</v>
      </c>
      <c r="AD14" t="n">
        <v>1141808.826397099</v>
      </c>
      <c r="AE14" t="n">
        <v>1562273.209326781</v>
      </c>
      <c r="AF14" t="n">
        <v>1.615536412468175e-06</v>
      </c>
      <c r="AG14" t="n">
        <v>11</v>
      </c>
      <c r="AH14" t="n">
        <v>1413172.046892853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1.0088</v>
      </c>
      <c r="E15" t="n">
        <v>99.13</v>
      </c>
      <c r="F15" t="n">
        <v>96.14</v>
      </c>
      <c r="G15" t="n">
        <v>134.15</v>
      </c>
      <c r="H15" t="n">
        <v>1.99</v>
      </c>
      <c r="I15" t="n">
        <v>43</v>
      </c>
      <c r="J15" t="n">
        <v>124.18</v>
      </c>
      <c r="K15" t="n">
        <v>41.65</v>
      </c>
      <c r="L15" t="n">
        <v>14</v>
      </c>
      <c r="M15" t="n">
        <v>41</v>
      </c>
      <c r="N15" t="n">
        <v>18.53</v>
      </c>
      <c r="O15" t="n">
        <v>15549.15</v>
      </c>
      <c r="P15" t="n">
        <v>818.11</v>
      </c>
      <c r="Q15" t="n">
        <v>1206.6</v>
      </c>
      <c r="R15" t="n">
        <v>222.37</v>
      </c>
      <c r="S15" t="n">
        <v>133.29</v>
      </c>
      <c r="T15" t="n">
        <v>27682.5</v>
      </c>
      <c r="U15" t="n">
        <v>0.6</v>
      </c>
      <c r="V15" t="n">
        <v>0.78</v>
      </c>
      <c r="W15" t="n">
        <v>0.32</v>
      </c>
      <c r="X15" t="n">
        <v>1.6</v>
      </c>
      <c r="Y15" t="n">
        <v>0.5</v>
      </c>
      <c r="Z15" t="n">
        <v>10</v>
      </c>
      <c r="AA15" t="n">
        <v>1127.011284770293</v>
      </c>
      <c r="AB15" t="n">
        <v>1542.026560051522</v>
      </c>
      <c r="AC15" t="n">
        <v>1394.857709408074</v>
      </c>
      <c r="AD15" t="n">
        <v>1127011.284770293</v>
      </c>
      <c r="AE15" t="n">
        <v>1542026.560051522</v>
      </c>
      <c r="AF15" t="n">
        <v>1.625202565713896e-06</v>
      </c>
      <c r="AG15" t="n">
        <v>11</v>
      </c>
      <c r="AH15" t="n">
        <v>1394857.709408074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1.0074</v>
      </c>
      <c r="E16" t="n">
        <v>99.26000000000001</v>
      </c>
      <c r="F16" t="n">
        <v>96.34</v>
      </c>
      <c r="G16" t="n">
        <v>144.51</v>
      </c>
      <c r="H16" t="n">
        <v>2.11</v>
      </c>
      <c r="I16" t="n">
        <v>40</v>
      </c>
      <c r="J16" t="n">
        <v>125.49</v>
      </c>
      <c r="K16" t="n">
        <v>41.65</v>
      </c>
      <c r="L16" t="n">
        <v>15</v>
      </c>
      <c r="M16" t="n">
        <v>38</v>
      </c>
      <c r="N16" t="n">
        <v>18.84</v>
      </c>
      <c r="O16" t="n">
        <v>15711.24</v>
      </c>
      <c r="P16" t="n">
        <v>811.1799999999999</v>
      </c>
      <c r="Q16" t="n">
        <v>1206.59</v>
      </c>
      <c r="R16" t="n">
        <v>229.07</v>
      </c>
      <c r="S16" t="n">
        <v>133.29</v>
      </c>
      <c r="T16" t="n">
        <v>31047.13</v>
      </c>
      <c r="U16" t="n">
        <v>0.58</v>
      </c>
      <c r="V16" t="n">
        <v>0.78</v>
      </c>
      <c r="W16" t="n">
        <v>0.34</v>
      </c>
      <c r="X16" t="n">
        <v>1.8</v>
      </c>
      <c r="Y16" t="n">
        <v>0.5</v>
      </c>
      <c r="Z16" t="n">
        <v>10</v>
      </c>
      <c r="AA16" t="n">
        <v>1123.03710049185</v>
      </c>
      <c r="AB16" t="n">
        <v>1536.58890579312</v>
      </c>
      <c r="AC16" t="n">
        <v>1389.939017240298</v>
      </c>
      <c r="AD16" t="n">
        <v>1123037.10049185</v>
      </c>
      <c r="AE16" t="n">
        <v>1536588.90579312</v>
      </c>
      <c r="AF16" t="n">
        <v>1.622947129956561e-06</v>
      </c>
      <c r="AG16" t="n">
        <v>11</v>
      </c>
      <c r="AH16" t="n">
        <v>1389939.017240298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1.0095</v>
      </c>
      <c r="E17" t="n">
        <v>99.06</v>
      </c>
      <c r="F17" t="n">
        <v>96.2</v>
      </c>
      <c r="G17" t="n">
        <v>156</v>
      </c>
      <c r="H17" t="n">
        <v>2.23</v>
      </c>
      <c r="I17" t="n">
        <v>37</v>
      </c>
      <c r="J17" t="n">
        <v>126.81</v>
      </c>
      <c r="K17" t="n">
        <v>41.65</v>
      </c>
      <c r="L17" t="n">
        <v>16</v>
      </c>
      <c r="M17" t="n">
        <v>35</v>
      </c>
      <c r="N17" t="n">
        <v>19.16</v>
      </c>
      <c r="O17" t="n">
        <v>15873.8</v>
      </c>
      <c r="P17" t="n">
        <v>801.73</v>
      </c>
      <c r="Q17" t="n">
        <v>1206.6</v>
      </c>
      <c r="R17" t="n">
        <v>224.53</v>
      </c>
      <c r="S17" t="n">
        <v>133.29</v>
      </c>
      <c r="T17" t="n">
        <v>28793.46</v>
      </c>
      <c r="U17" t="n">
        <v>0.59</v>
      </c>
      <c r="V17" t="n">
        <v>0.78</v>
      </c>
      <c r="W17" t="n">
        <v>0.33</v>
      </c>
      <c r="X17" t="n">
        <v>1.66</v>
      </c>
      <c r="Y17" t="n">
        <v>0.5</v>
      </c>
      <c r="Z17" t="n">
        <v>10</v>
      </c>
      <c r="AA17" t="n">
        <v>1112.372807187438</v>
      </c>
      <c r="AB17" t="n">
        <v>1521.997549218606</v>
      </c>
      <c r="AC17" t="n">
        <v>1376.740239258158</v>
      </c>
      <c r="AD17" t="n">
        <v>1112372.807187438</v>
      </c>
      <c r="AE17" t="n">
        <v>1521997.549218606</v>
      </c>
      <c r="AF17" t="n">
        <v>1.626330283592564e-06</v>
      </c>
      <c r="AG17" t="n">
        <v>11</v>
      </c>
      <c r="AH17" t="n">
        <v>1376740.239258158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1.011</v>
      </c>
      <c r="E18" t="n">
        <v>98.91</v>
      </c>
      <c r="F18" t="n">
        <v>96.09999999999999</v>
      </c>
      <c r="G18" t="n">
        <v>164.74</v>
      </c>
      <c r="H18" t="n">
        <v>2.34</v>
      </c>
      <c r="I18" t="n">
        <v>35</v>
      </c>
      <c r="J18" t="n">
        <v>128.13</v>
      </c>
      <c r="K18" t="n">
        <v>41.65</v>
      </c>
      <c r="L18" t="n">
        <v>17</v>
      </c>
      <c r="M18" t="n">
        <v>33</v>
      </c>
      <c r="N18" t="n">
        <v>19.48</v>
      </c>
      <c r="O18" t="n">
        <v>16036.82</v>
      </c>
      <c r="P18" t="n">
        <v>794.58</v>
      </c>
      <c r="Q18" t="n">
        <v>1206.59</v>
      </c>
      <c r="R18" t="n">
        <v>220.9</v>
      </c>
      <c r="S18" t="n">
        <v>133.29</v>
      </c>
      <c r="T18" t="n">
        <v>26987.08</v>
      </c>
      <c r="U18" t="n">
        <v>0.6</v>
      </c>
      <c r="V18" t="n">
        <v>0.78</v>
      </c>
      <c r="W18" t="n">
        <v>0.33</v>
      </c>
      <c r="X18" t="n">
        <v>1.56</v>
      </c>
      <c r="Y18" t="n">
        <v>0.5</v>
      </c>
      <c r="Z18" t="n">
        <v>10</v>
      </c>
      <c r="AA18" t="n">
        <v>1104.438083037045</v>
      </c>
      <c r="AB18" t="n">
        <v>1511.140909580716</v>
      </c>
      <c r="AC18" t="n">
        <v>1366.919742069919</v>
      </c>
      <c r="AD18" t="n">
        <v>1104438.083037045</v>
      </c>
      <c r="AE18" t="n">
        <v>1511140.909580716</v>
      </c>
      <c r="AF18" t="n">
        <v>1.628746821903993e-06</v>
      </c>
      <c r="AG18" t="n">
        <v>11</v>
      </c>
      <c r="AH18" t="n">
        <v>1366919.742069919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1.0125</v>
      </c>
      <c r="E19" t="n">
        <v>98.77</v>
      </c>
      <c r="F19" t="n">
        <v>96</v>
      </c>
      <c r="G19" t="n">
        <v>174.54</v>
      </c>
      <c r="H19" t="n">
        <v>2.46</v>
      </c>
      <c r="I19" t="n">
        <v>33</v>
      </c>
      <c r="J19" t="n">
        <v>129.46</v>
      </c>
      <c r="K19" t="n">
        <v>41.65</v>
      </c>
      <c r="L19" t="n">
        <v>18</v>
      </c>
      <c r="M19" t="n">
        <v>31</v>
      </c>
      <c r="N19" t="n">
        <v>19.81</v>
      </c>
      <c r="O19" t="n">
        <v>16200.3</v>
      </c>
      <c r="P19" t="n">
        <v>787.1799999999999</v>
      </c>
      <c r="Q19" t="n">
        <v>1206.6</v>
      </c>
      <c r="R19" t="n">
        <v>217.55</v>
      </c>
      <c r="S19" t="n">
        <v>133.29</v>
      </c>
      <c r="T19" t="n">
        <v>25322.27</v>
      </c>
      <c r="U19" t="n">
        <v>0.61</v>
      </c>
      <c r="V19" t="n">
        <v>0.78</v>
      </c>
      <c r="W19" t="n">
        <v>0.33</v>
      </c>
      <c r="X19" t="n">
        <v>1.46</v>
      </c>
      <c r="Y19" t="n">
        <v>0.5</v>
      </c>
      <c r="Z19" t="n">
        <v>10</v>
      </c>
      <c r="AA19" t="n">
        <v>1096.3118782247</v>
      </c>
      <c r="AB19" t="n">
        <v>1500.022277653611</v>
      </c>
      <c r="AC19" t="n">
        <v>1356.862256768839</v>
      </c>
      <c r="AD19" t="n">
        <v>1096311.8782247</v>
      </c>
      <c r="AE19" t="n">
        <v>1500022.277653611</v>
      </c>
      <c r="AF19" t="n">
        <v>1.631163360215424e-06</v>
      </c>
      <c r="AG19" t="n">
        <v>11</v>
      </c>
      <c r="AH19" t="n">
        <v>1356862.256768839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1.014</v>
      </c>
      <c r="E20" t="n">
        <v>98.62</v>
      </c>
      <c r="F20" t="n">
        <v>95.89</v>
      </c>
      <c r="G20" t="n">
        <v>185.6</v>
      </c>
      <c r="H20" t="n">
        <v>2.57</v>
      </c>
      <c r="I20" t="n">
        <v>31</v>
      </c>
      <c r="J20" t="n">
        <v>130.79</v>
      </c>
      <c r="K20" t="n">
        <v>41.65</v>
      </c>
      <c r="L20" t="n">
        <v>19</v>
      </c>
      <c r="M20" t="n">
        <v>29</v>
      </c>
      <c r="N20" t="n">
        <v>20.14</v>
      </c>
      <c r="O20" t="n">
        <v>16364.25</v>
      </c>
      <c r="P20" t="n">
        <v>776.3200000000001</v>
      </c>
      <c r="Q20" t="n">
        <v>1206.59</v>
      </c>
      <c r="R20" t="n">
        <v>213.82</v>
      </c>
      <c r="S20" t="n">
        <v>133.29</v>
      </c>
      <c r="T20" t="n">
        <v>23467.09</v>
      </c>
      <c r="U20" t="n">
        <v>0.62</v>
      </c>
      <c r="V20" t="n">
        <v>0.78</v>
      </c>
      <c r="W20" t="n">
        <v>0.33</v>
      </c>
      <c r="X20" t="n">
        <v>1.36</v>
      </c>
      <c r="Y20" t="n">
        <v>0.5</v>
      </c>
      <c r="Z20" t="n">
        <v>10</v>
      </c>
      <c r="AA20" t="n">
        <v>1085.207825688455</v>
      </c>
      <c r="AB20" t="n">
        <v>1484.829223097296</v>
      </c>
      <c r="AC20" t="n">
        <v>1343.119206015793</v>
      </c>
      <c r="AD20" t="n">
        <v>1085207.825688455</v>
      </c>
      <c r="AE20" t="n">
        <v>1484829.223097296</v>
      </c>
      <c r="AF20" t="n">
        <v>1.633579898526854e-06</v>
      </c>
      <c r="AG20" t="n">
        <v>11</v>
      </c>
      <c r="AH20" t="n">
        <v>1343119.206015793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1.0145</v>
      </c>
      <c r="E21" t="n">
        <v>98.56999999999999</v>
      </c>
      <c r="F21" t="n">
        <v>95.89</v>
      </c>
      <c r="G21" t="n">
        <v>198.4</v>
      </c>
      <c r="H21" t="n">
        <v>2.67</v>
      </c>
      <c r="I21" t="n">
        <v>29</v>
      </c>
      <c r="J21" t="n">
        <v>132.12</v>
      </c>
      <c r="K21" t="n">
        <v>41.65</v>
      </c>
      <c r="L21" t="n">
        <v>20</v>
      </c>
      <c r="M21" t="n">
        <v>25</v>
      </c>
      <c r="N21" t="n">
        <v>20.47</v>
      </c>
      <c r="O21" t="n">
        <v>16528.68</v>
      </c>
      <c r="P21" t="n">
        <v>767.6900000000001</v>
      </c>
      <c r="Q21" t="n">
        <v>1206.59</v>
      </c>
      <c r="R21" t="n">
        <v>214.3</v>
      </c>
      <c r="S21" t="n">
        <v>133.29</v>
      </c>
      <c r="T21" t="n">
        <v>23718.74</v>
      </c>
      <c r="U21" t="n">
        <v>0.62</v>
      </c>
      <c r="V21" t="n">
        <v>0.78</v>
      </c>
      <c r="W21" t="n">
        <v>0.32</v>
      </c>
      <c r="X21" t="n">
        <v>1.35</v>
      </c>
      <c r="Y21" t="n">
        <v>0.5</v>
      </c>
      <c r="Z21" t="n">
        <v>10</v>
      </c>
      <c r="AA21" t="n">
        <v>1077.326784856213</v>
      </c>
      <c r="AB21" t="n">
        <v>1474.04603534364</v>
      </c>
      <c r="AC21" t="n">
        <v>1333.365150567047</v>
      </c>
      <c r="AD21" t="n">
        <v>1077326.784856213</v>
      </c>
      <c r="AE21" t="n">
        <v>1474046.03534364</v>
      </c>
      <c r="AF21" t="n">
        <v>1.634385411297331e-06</v>
      </c>
      <c r="AG21" t="n">
        <v>11</v>
      </c>
      <c r="AH21" t="n">
        <v>1333365.150567047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1.0153</v>
      </c>
      <c r="E22" t="n">
        <v>98.48999999999999</v>
      </c>
      <c r="F22" t="n">
        <v>95.83</v>
      </c>
      <c r="G22" t="n">
        <v>205.36</v>
      </c>
      <c r="H22" t="n">
        <v>2.78</v>
      </c>
      <c r="I22" t="n">
        <v>28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761.22</v>
      </c>
      <c r="Q22" t="n">
        <v>1206.6</v>
      </c>
      <c r="R22" t="n">
        <v>211.63</v>
      </c>
      <c r="S22" t="n">
        <v>133.29</v>
      </c>
      <c r="T22" t="n">
        <v>22387.93</v>
      </c>
      <c r="U22" t="n">
        <v>0.63</v>
      </c>
      <c r="V22" t="n">
        <v>0.78</v>
      </c>
      <c r="W22" t="n">
        <v>0.33</v>
      </c>
      <c r="X22" t="n">
        <v>1.3</v>
      </c>
      <c r="Y22" t="n">
        <v>0.5</v>
      </c>
      <c r="Z22" t="n">
        <v>10</v>
      </c>
      <c r="AA22" t="n">
        <v>1070.841614369896</v>
      </c>
      <c r="AB22" t="n">
        <v>1465.172738978732</v>
      </c>
      <c r="AC22" t="n">
        <v>1325.338709153455</v>
      </c>
      <c r="AD22" t="n">
        <v>1070841.614369896</v>
      </c>
      <c r="AE22" t="n">
        <v>1465172.738978731</v>
      </c>
      <c r="AF22" t="n">
        <v>1.635674231730094e-06</v>
      </c>
      <c r="AG22" t="n">
        <v>11</v>
      </c>
      <c r="AH22" t="n">
        <v>1325338.709153455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1.0169</v>
      </c>
      <c r="E23" t="n">
        <v>98.34</v>
      </c>
      <c r="F23" t="n">
        <v>95.72</v>
      </c>
      <c r="G23" t="n">
        <v>220.9</v>
      </c>
      <c r="H23" t="n">
        <v>2.88</v>
      </c>
      <c r="I23" t="n">
        <v>26</v>
      </c>
      <c r="J23" t="n">
        <v>134.8</v>
      </c>
      <c r="K23" t="n">
        <v>41.65</v>
      </c>
      <c r="L23" t="n">
        <v>22</v>
      </c>
      <c r="M23" t="n">
        <v>13</v>
      </c>
      <c r="N23" t="n">
        <v>21.15</v>
      </c>
      <c r="O23" t="n">
        <v>16859.1</v>
      </c>
      <c r="P23" t="n">
        <v>754.55</v>
      </c>
      <c r="Q23" t="n">
        <v>1206.59</v>
      </c>
      <c r="R23" t="n">
        <v>207.77</v>
      </c>
      <c r="S23" t="n">
        <v>133.29</v>
      </c>
      <c r="T23" t="n">
        <v>20466.12</v>
      </c>
      <c r="U23" t="n">
        <v>0.64</v>
      </c>
      <c r="V23" t="n">
        <v>0.78</v>
      </c>
      <c r="W23" t="n">
        <v>0.33</v>
      </c>
      <c r="X23" t="n">
        <v>1.19</v>
      </c>
      <c r="Y23" t="n">
        <v>0.5</v>
      </c>
      <c r="Z23" t="n">
        <v>10</v>
      </c>
      <c r="AA23" t="n">
        <v>1063.301256283004</v>
      </c>
      <c r="AB23" t="n">
        <v>1454.855688387125</v>
      </c>
      <c r="AC23" t="n">
        <v>1316.00630339024</v>
      </c>
      <c r="AD23" t="n">
        <v>1063301.256283005</v>
      </c>
      <c r="AE23" t="n">
        <v>1454855.688387125</v>
      </c>
      <c r="AF23" t="n">
        <v>1.638251872595619e-06</v>
      </c>
      <c r="AG23" t="n">
        <v>11</v>
      </c>
      <c r="AH23" t="n">
        <v>1316006.30339024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1.0168</v>
      </c>
      <c r="E24" t="n">
        <v>98.34999999999999</v>
      </c>
      <c r="F24" t="n">
        <v>95.73</v>
      </c>
      <c r="G24" t="n">
        <v>220.92</v>
      </c>
      <c r="H24" t="n">
        <v>2.99</v>
      </c>
      <c r="I24" t="n">
        <v>26</v>
      </c>
      <c r="J24" t="n">
        <v>136.14</v>
      </c>
      <c r="K24" t="n">
        <v>41.65</v>
      </c>
      <c r="L24" t="n">
        <v>23</v>
      </c>
      <c r="M24" t="n">
        <v>6</v>
      </c>
      <c r="N24" t="n">
        <v>21.49</v>
      </c>
      <c r="O24" t="n">
        <v>17024.98</v>
      </c>
      <c r="P24" t="n">
        <v>759.6799999999999</v>
      </c>
      <c r="Q24" t="n">
        <v>1206.63</v>
      </c>
      <c r="R24" t="n">
        <v>207.86</v>
      </c>
      <c r="S24" t="n">
        <v>133.29</v>
      </c>
      <c r="T24" t="n">
        <v>20510.67</v>
      </c>
      <c r="U24" t="n">
        <v>0.64</v>
      </c>
      <c r="V24" t="n">
        <v>0.78</v>
      </c>
      <c r="W24" t="n">
        <v>0.34</v>
      </c>
      <c r="X24" t="n">
        <v>1.19</v>
      </c>
      <c r="Y24" t="n">
        <v>0.5</v>
      </c>
      <c r="Z24" t="n">
        <v>10</v>
      </c>
      <c r="AA24" t="n">
        <v>1067.817413625288</v>
      </c>
      <c r="AB24" t="n">
        <v>1461.034894101638</v>
      </c>
      <c r="AC24" t="n">
        <v>1321.595774383929</v>
      </c>
      <c r="AD24" t="n">
        <v>1067817.413625288</v>
      </c>
      <c r="AE24" t="n">
        <v>1461034.894101637</v>
      </c>
      <c r="AF24" t="n">
        <v>1.638090770041524e-06</v>
      </c>
      <c r="AG24" t="n">
        <v>11</v>
      </c>
      <c r="AH24" t="n">
        <v>1321595.774383929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1.0167</v>
      </c>
      <c r="E25" t="n">
        <v>98.34999999999999</v>
      </c>
      <c r="F25" t="n">
        <v>95.73999999999999</v>
      </c>
      <c r="G25" t="n">
        <v>220.94</v>
      </c>
      <c r="H25" t="n">
        <v>3.09</v>
      </c>
      <c r="I25" t="n">
        <v>26</v>
      </c>
      <c r="J25" t="n">
        <v>137.49</v>
      </c>
      <c r="K25" t="n">
        <v>41.65</v>
      </c>
      <c r="L25" t="n">
        <v>24</v>
      </c>
      <c r="M25" t="n">
        <v>1</v>
      </c>
      <c r="N25" t="n">
        <v>21.84</v>
      </c>
      <c r="O25" t="n">
        <v>17191.35</v>
      </c>
      <c r="P25" t="n">
        <v>764.4400000000001</v>
      </c>
      <c r="Q25" t="n">
        <v>1206.59</v>
      </c>
      <c r="R25" t="n">
        <v>207.8</v>
      </c>
      <c r="S25" t="n">
        <v>133.29</v>
      </c>
      <c r="T25" t="n">
        <v>20483.33</v>
      </c>
      <c r="U25" t="n">
        <v>0.64</v>
      </c>
      <c r="V25" t="n">
        <v>0.78</v>
      </c>
      <c r="W25" t="n">
        <v>0.35</v>
      </c>
      <c r="X25" t="n">
        <v>1.2</v>
      </c>
      <c r="Y25" t="n">
        <v>0.5</v>
      </c>
      <c r="Z25" t="n">
        <v>10</v>
      </c>
      <c r="AA25" t="n">
        <v>1072.01758718111</v>
      </c>
      <c r="AB25" t="n">
        <v>1466.781756859292</v>
      </c>
      <c r="AC25" t="n">
        <v>1326.794164625766</v>
      </c>
      <c r="AD25" t="n">
        <v>1072017.587181109</v>
      </c>
      <c r="AE25" t="n">
        <v>1466781.756859292</v>
      </c>
      <c r="AF25" t="n">
        <v>1.637929667487429e-06</v>
      </c>
      <c r="AG25" t="n">
        <v>11</v>
      </c>
      <c r="AH25" t="n">
        <v>1326794.164625766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1.0167</v>
      </c>
      <c r="E26" t="n">
        <v>98.36</v>
      </c>
      <c r="F26" t="n">
        <v>95.73999999999999</v>
      </c>
      <c r="G26" t="n">
        <v>220.95</v>
      </c>
      <c r="H26" t="n">
        <v>3.18</v>
      </c>
      <c r="I26" t="n">
        <v>26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771.12</v>
      </c>
      <c r="Q26" t="n">
        <v>1206.59</v>
      </c>
      <c r="R26" t="n">
        <v>207.88</v>
      </c>
      <c r="S26" t="n">
        <v>133.29</v>
      </c>
      <c r="T26" t="n">
        <v>20521.25</v>
      </c>
      <c r="U26" t="n">
        <v>0.64</v>
      </c>
      <c r="V26" t="n">
        <v>0.78</v>
      </c>
      <c r="W26" t="n">
        <v>0.35</v>
      </c>
      <c r="X26" t="n">
        <v>1.2</v>
      </c>
      <c r="Y26" t="n">
        <v>0.5</v>
      </c>
      <c r="Z26" t="n">
        <v>10</v>
      </c>
      <c r="AA26" t="n">
        <v>1077.738414678272</v>
      </c>
      <c r="AB26" t="n">
        <v>1474.609245426007</v>
      </c>
      <c r="AC26" t="n">
        <v>1333.874608669622</v>
      </c>
      <c r="AD26" t="n">
        <v>1077738.414678272</v>
      </c>
      <c r="AE26" t="n">
        <v>1474609.245426007</v>
      </c>
      <c r="AF26" t="n">
        <v>1.637929667487429e-06</v>
      </c>
      <c r="AG26" t="n">
        <v>11</v>
      </c>
      <c r="AH26" t="n">
        <v>1333874.608669622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0.7654</v>
      </c>
      <c r="E2" t="n">
        <v>130.65</v>
      </c>
      <c r="F2" t="n">
        <v>121.04</v>
      </c>
      <c r="G2" t="n">
        <v>12.9</v>
      </c>
      <c r="H2" t="n">
        <v>0.28</v>
      </c>
      <c r="I2" t="n">
        <v>563</v>
      </c>
      <c r="J2" t="n">
        <v>61.76</v>
      </c>
      <c r="K2" t="n">
        <v>28.92</v>
      </c>
      <c r="L2" t="n">
        <v>1</v>
      </c>
      <c r="M2" t="n">
        <v>561</v>
      </c>
      <c r="N2" t="n">
        <v>6.84</v>
      </c>
      <c r="O2" t="n">
        <v>7851.41</v>
      </c>
      <c r="P2" t="n">
        <v>775.55</v>
      </c>
      <c r="Q2" t="n">
        <v>1206.69</v>
      </c>
      <c r="R2" t="n">
        <v>1066.67</v>
      </c>
      <c r="S2" t="n">
        <v>133.29</v>
      </c>
      <c r="T2" t="n">
        <v>447231.88</v>
      </c>
      <c r="U2" t="n">
        <v>0.12</v>
      </c>
      <c r="V2" t="n">
        <v>0.62</v>
      </c>
      <c r="W2" t="n">
        <v>1.18</v>
      </c>
      <c r="X2" t="n">
        <v>26.49</v>
      </c>
      <c r="Y2" t="n">
        <v>0.5</v>
      </c>
      <c r="Z2" t="n">
        <v>10</v>
      </c>
      <c r="AA2" t="n">
        <v>1399.190345352351</v>
      </c>
      <c r="AB2" t="n">
        <v>1914.433958432586</v>
      </c>
      <c r="AC2" t="n">
        <v>1731.723068364715</v>
      </c>
      <c r="AD2" t="n">
        <v>1399190.345352351</v>
      </c>
      <c r="AE2" t="n">
        <v>1914433.958432586</v>
      </c>
      <c r="AF2" t="n">
        <v>1.338662822052651e-06</v>
      </c>
      <c r="AG2" t="n">
        <v>14</v>
      </c>
      <c r="AH2" t="n">
        <v>1731723.068364715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0.9026999999999999</v>
      </c>
      <c r="E3" t="n">
        <v>110.78</v>
      </c>
      <c r="F3" t="n">
        <v>105.65</v>
      </c>
      <c r="G3" t="n">
        <v>26.41</v>
      </c>
      <c r="H3" t="n">
        <v>0.55</v>
      </c>
      <c r="I3" t="n">
        <v>240</v>
      </c>
      <c r="J3" t="n">
        <v>62.92</v>
      </c>
      <c r="K3" t="n">
        <v>28.92</v>
      </c>
      <c r="L3" t="n">
        <v>2</v>
      </c>
      <c r="M3" t="n">
        <v>238</v>
      </c>
      <c r="N3" t="n">
        <v>7</v>
      </c>
      <c r="O3" t="n">
        <v>7994.37</v>
      </c>
      <c r="P3" t="n">
        <v>662.45</v>
      </c>
      <c r="Q3" t="n">
        <v>1206.62</v>
      </c>
      <c r="R3" t="n">
        <v>544.79</v>
      </c>
      <c r="S3" t="n">
        <v>133.29</v>
      </c>
      <c r="T3" t="n">
        <v>187909.21</v>
      </c>
      <c r="U3" t="n">
        <v>0.24</v>
      </c>
      <c r="V3" t="n">
        <v>0.71</v>
      </c>
      <c r="W3" t="n">
        <v>0.66</v>
      </c>
      <c r="X3" t="n">
        <v>11.11</v>
      </c>
      <c r="Y3" t="n">
        <v>0.5</v>
      </c>
      <c r="Z3" t="n">
        <v>10</v>
      </c>
      <c r="AA3" t="n">
        <v>1038.535375529989</v>
      </c>
      <c r="AB3" t="n">
        <v>1420.969917747301</v>
      </c>
      <c r="AC3" t="n">
        <v>1285.354543141304</v>
      </c>
      <c r="AD3" t="n">
        <v>1038535.375529989</v>
      </c>
      <c r="AE3" t="n">
        <v>1420969.917747302</v>
      </c>
      <c r="AF3" t="n">
        <v>1.578796615451957e-06</v>
      </c>
      <c r="AG3" t="n">
        <v>12</v>
      </c>
      <c r="AH3" t="n">
        <v>1285354.543141304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0.9500999999999999</v>
      </c>
      <c r="E4" t="n">
        <v>105.25</v>
      </c>
      <c r="F4" t="n">
        <v>101.37</v>
      </c>
      <c r="G4" t="n">
        <v>40.55</v>
      </c>
      <c r="H4" t="n">
        <v>0.8100000000000001</v>
      </c>
      <c r="I4" t="n">
        <v>150</v>
      </c>
      <c r="J4" t="n">
        <v>64.08</v>
      </c>
      <c r="K4" t="n">
        <v>28.92</v>
      </c>
      <c r="L4" t="n">
        <v>3</v>
      </c>
      <c r="M4" t="n">
        <v>148</v>
      </c>
      <c r="N4" t="n">
        <v>7.16</v>
      </c>
      <c r="O4" t="n">
        <v>8137.65</v>
      </c>
      <c r="P4" t="n">
        <v>621.16</v>
      </c>
      <c r="Q4" t="n">
        <v>1206.6</v>
      </c>
      <c r="R4" t="n">
        <v>399.37</v>
      </c>
      <c r="S4" t="n">
        <v>133.29</v>
      </c>
      <c r="T4" t="n">
        <v>115645.18</v>
      </c>
      <c r="U4" t="n">
        <v>0.33</v>
      </c>
      <c r="V4" t="n">
        <v>0.74</v>
      </c>
      <c r="W4" t="n">
        <v>0.52</v>
      </c>
      <c r="X4" t="n">
        <v>6.83</v>
      </c>
      <c r="Y4" t="n">
        <v>0.5</v>
      </c>
      <c r="Z4" t="n">
        <v>10</v>
      </c>
      <c r="AA4" t="n">
        <v>934.2471174043612</v>
      </c>
      <c r="AB4" t="n">
        <v>1278.278122106583</v>
      </c>
      <c r="AC4" t="n">
        <v>1156.281052207342</v>
      </c>
      <c r="AD4" t="n">
        <v>934247.1174043613</v>
      </c>
      <c r="AE4" t="n">
        <v>1278278.122106583</v>
      </c>
      <c r="AF4" t="n">
        <v>1.661697866778447e-06</v>
      </c>
      <c r="AG4" t="n">
        <v>11</v>
      </c>
      <c r="AH4" t="n">
        <v>1156281.052207342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0.9739</v>
      </c>
      <c r="E5" t="n">
        <v>102.68</v>
      </c>
      <c r="F5" t="n">
        <v>99.39</v>
      </c>
      <c r="G5" t="n">
        <v>55.22</v>
      </c>
      <c r="H5" t="n">
        <v>1.07</v>
      </c>
      <c r="I5" t="n">
        <v>108</v>
      </c>
      <c r="J5" t="n">
        <v>65.25</v>
      </c>
      <c r="K5" t="n">
        <v>28.92</v>
      </c>
      <c r="L5" t="n">
        <v>4</v>
      </c>
      <c r="M5" t="n">
        <v>106</v>
      </c>
      <c r="N5" t="n">
        <v>7.33</v>
      </c>
      <c r="O5" t="n">
        <v>8281.25</v>
      </c>
      <c r="P5" t="n">
        <v>594.64</v>
      </c>
      <c r="Q5" t="n">
        <v>1206.6</v>
      </c>
      <c r="R5" t="n">
        <v>331.98</v>
      </c>
      <c r="S5" t="n">
        <v>133.29</v>
      </c>
      <c r="T5" t="n">
        <v>82159.8</v>
      </c>
      <c r="U5" t="n">
        <v>0.4</v>
      </c>
      <c r="V5" t="n">
        <v>0.75</v>
      </c>
      <c r="W5" t="n">
        <v>0.45</v>
      </c>
      <c r="X5" t="n">
        <v>4.85</v>
      </c>
      <c r="Y5" t="n">
        <v>0.5</v>
      </c>
      <c r="Z5" t="n">
        <v>10</v>
      </c>
      <c r="AA5" t="n">
        <v>885.6619042755993</v>
      </c>
      <c r="AB5" t="n">
        <v>1211.801690075483</v>
      </c>
      <c r="AC5" t="n">
        <v>1096.149037549032</v>
      </c>
      <c r="AD5" t="n">
        <v>885661.9042755993</v>
      </c>
      <c r="AE5" t="n">
        <v>1211801.690075483</v>
      </c>
      <c r="AF5" t="n">
        <v>1.70332338959639e-06</v>
      </c>
      <c r="AG5" t="n">
        <v>11</v>
      </c>
      <c r="AH5" t="n">
        <v>1096149.037549032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0.9823</v>
      </c>
      <c r="E6" t="n">
        <v>101.8</v>
      </c>
      <c r="F6" t="n">
        <v>98.84</v>
      </c>
      <c r="G6" t="n">
        <v>70.59999999999999</v>
      </c>
      <c r="H6" t="n">
        <v>1.31</v>
      </c>
      <c r="I6" t="n">
        <v>84</v>
      </c>
      <c r="J6" t="n">
        <v>66.42</v>
      </c>
      <c r="K6" t="n">
        <v>28.92</v>
      </c>
      <c r="L6" t="n">
        <v>5</v>
      </c>
      <c r="M6" t="n">
        <v>82</v>
      </c>
      <c r="N6" t="n">
        <v>7.49</v>
      </c>
      <c r="O6" t="n">
        <v>8425.16</v>
      </c>
      <c r="P6" t="n">
        <v>575.41</v>
      </c>
      <c r="Q6" t="n">
        <v>1206.59</v>
      </c>
      <c r="R6" t="n">
        <v>315.06</v>
      </c>
      <c r="S6" t="n">
        <v>133.29</v>
      </c>
      <c r="T6" t="n">
        <v>73822.94</v>
      </c>
      <c r="U6" t="n">
        <v>0.42</v>
      </c>
      <c r="V6" t="n">
        <v>0.76</v>
      </c>
      <c r="W6" t="n">
        <v>0.4</v>
      </c>
      <c r="X6" t="n">
        <v>4.3</v>
      </c>
      <c r="Y6" t="n">
        <v>0.5</v>
      </c>
      <c r="Z6" t="n">
        <v>10</v>
      </c>
      <c r="AA6" t="n">
        <v>860.6854438401699</v>
      </c>
      <c r="AB6" t="n">
        <v>1177.627795024061</v>
      </c>
      <c r="AC6" t="n">
        <v>1065.236651077955</v>
      </c>
      <c r="AD6" t="n">
        <v>860685.4438401699</v>
      </c>
      <c r="AE6" t="n">
        <v>1177627.795024061</v>
      </c>
      <c r="AF6" t="n">
        <v>1.718014750590958e-06</v>
      </c>
      <c r="AG6" t="n">
        <v>11</v>
      </c>
      <c r="AH6" t="n">
        <v>1065236.651077955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0.9966</v>
      </c>
      <c r="E7" t="n">
        <v>100.34</v>
      </c>
      <c r="F7" t="n">
        <v>97.61</v>
      </c>
      <c r="G7" t="n">
        <v>87.41</v>
      </c>
      <c r="H7" t="n">
        <v>1.55</v>
      </c>
      <c r="I7" t="n">
        <v>67</v>
      </c>
      <c r="J7" t="n">
        <v>67.59</v>
      </c>
      <c r="K7" t="n">
        <v>28.92</v>
      </c>
      <c r="L7" t="n">
        <v>6</v>
      </c>
      <c r="M7" t="n">
        <v>65</v>
      </c>
      <c r="N7" t="n">
        <v>7.66</v>
      </c>
      <c r="O7" t="n">
        <v>8569.4</v>
      </c>
      <c r="P7" t="n">
        <v>551.88</v>
      </c>
      <c r="Q7" t="n">
        <v>1206.59</v>
      </c>
      <c r="R7" t="n">
        <v>272.08</v>
      </c>
      <c r="S7" t="n">
        <v>133.29</v>
      </c>
      <c r="T7" t="n">
        <v>52419.28</v>
      </c>
      <c r="U7" t="n">
        <v>0.49</v>
      </c>
      <c r="V7" t="n">
        <v>0.77</v>
      </c>
      <c r="W7" t="n">
        <v>0.39</v>
      </c>
      <c r="X7" t="n">
        <v>3.07</v>
      </c>
      <c r="Y7" t="n">
        <v>0.5</v>
      </c>
      <c r="Z7" t="n">
        <v>10</v>
      </c>
      <c r="AA7" t="n">
        <v>826.482049169492</v>
      </c>
      <c r="AB7" t="n">
        <v>1130.829201488363</v>
      </c>
      <c r="AC7" t="n">
        <v>1022.904449627066</v>
      </c>
      <c r="AD7" t="n">
        <v>826482.049169492</v>
      </c>
      <c r="AE7" t="n">
        <v>1130829.201488363</v>
      </c>
      <c r="AF7" t="n">
        <v>1.743025043712663e-06</v>
      </c>
      <c r="AG7" t="n">
        <v>11</v>
      </c>
      <c r="AH7" t="n">
        <v>1022904.449627066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1.0035</v>
      </c>
      <c r="E8" t="n">
        <v>99.65000000000001</v>
      </c>
      <c r="F8" t="n">
        <v>97.08</v>
      </c>
      <c r="G8" t="n">
        <v>104.01</v>
      </c>
      <c r="H8" t="n">
        <v>1.78</v>
      </c>
      <c r="I8" t="n">
        <v>56</v>
      </c>
      <c r="J8" t="n">
        <v>68.76000000000001</v>
      </c>
      <c r="K8" t="n">
        <v>28.92</v>
      </c>
      <c r="L8" t="n">
        <v>7</v>
      </c>
      <c r="M8" t="n">
        <v>48</v>
      </c>
      <c r="N8" t="n">
        <v>7.83</v>
      </c>
      <c r="O8" t="n">
        <v>8713.950000000001</v>
      </c>
      <c r="P8" t="n">
        <v>530.9299999999999</v>
      </c>
      <c r="Q8" t="n">
        <v>1206.6</v>
      </c>
      <c r="R8" t="n">
        <v>253.58</v>
      </c>
      <c r="S8" t="n">
        <v>133.29</v>
      </c>
      <c r="T8" t="n">
        <v>43224.4</v>
      </c>
      <c r="U8" t="n">
        <v>0.53</v>
      </c>
      <c r="V8" t="n">
        <v>0.77</v>
      </c>
      <c r="W8" t="n">
        <v>0.38</v>
      </c>
      <c r="X8" t="n">
        <v>2.54</v>
      </c>
      <c r="Y8" t="n">
        <v>0.5</v>
      </c>
      <c r="Z8" t="n">
        <v>10</v>
      </c>
      <c r="AA8" t="n">
        <v>802.1499283947824</v>
      </c>
      <c r="AB8" t="n">
        <v>1097.536920386998</v>
      </c>
      <c r="AC8" t="n">
        <v>992.7895371080045</v>
      </c>
      <c r="AD8" t="n">
        <v>802149.9283947824</v>
      </c>
      <c r="AE8" t="n">
        <v>1097536.920386998</v>
      </c>
      <c r="AF8" t="n">
        <v>1.755092947386772e-06</v>
      </c>
      <c r="AG8" t="n">
        <v>11</v>
      </c>
      <c r="AH8" t="n">
        <v>992789.5371080046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1.0061</v>
      </c>
      <c r="E9" t="n">
        <v>99.39</v>
      </c>
      <c r="F9" t="n">
        <v>96.89</v>
      </c>
      <c r="G9" t="n">
        <v>113.99</v>
      </c>
      <c r="H9" t="n">
        <v>2</v>
      </c>
      <c r="I9" t="n">
        <v>51</v>
      </c>
      <c r="J9" t="n">
        <v>69.93000000000001</v>
      </c>
      <c r="K9" t="n">
        <v>28.92</v>
      </c>
      <c r="L9" t="n">
        <v>8</v>
      </c>
      <c r="M9" t="n">
        <v>12</v>
      </c>
      <c r="N9" t="n">
        <v>8.01</v>
      </c>
      <c r="O9" t="n">
        <v>8858.84</v>
      </c>
      <c r="P9" t="n">
        <v>523.66</v>
      </c>
      <c r="Q9" t="n">
        <v>1206.6</v>
      </c>
      <c r="R9" t="n">
        <v>246.03</v>
      </c>
      <c r="S9" t="n">
        <v>133.29</v>
      </c>
      <c r="T9" t="n">
        <v>39471.12</v>
      </c>
      <c r="U9" t="n">
        <v>0.54</v>
      </c>
      <c r="V9" t="n">
        <v>0.77</v>
      </c>
      <c r="W9" t="n">
        <v>0.41</v>
      </c>
      <c r="X9" t="n">
        <v>2.35</v>
      </c>
      <c r="Y9" t="n">
        <v>0.5</v>
      </c>
      <c r="Z9" t="n">
        <v>10</v>
      </c>
      <c r="AA9" t="n">
        <v>793.6308859421682</v>
      </c>
      <c r="AB9" t="n">
        <v>1085.880790669703</v>
      </c>
      <c r="AC9" t="n">
        <v>982.2458520514473</v>
      </c>
      <c r="AD9" t="n">
        <v>793630.8859421682</v>
      </c>
      <c r="AE9" t="n">
        <v>1085880.790669703</v>
      </c>
      <c r="AF9" t="n">
        <v>1.7596402734089e-06</v>
      </c>
      <c r="AG9" t="n">
        <v>11</v>
      </c>
      <c r="AH9" t="n">
        <v>982245.8520514473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1.0068</v>
      </c>
      <c r="E10" t="n">
        <v>99.31999999999999</v>
      </c>
      <c r="F10" t="n">
        <v>96.83</v>
      </c>
      <c r="G10" t="n">
        <v>116.2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529.8099999999999</v>
      </c>
      <c r="Q10" t="n">
        <v>1206.62</v>
      </c>
      <c r="R10" t="n">
        <v>243.66</v>
      </c>
      <c r="S10" t="n">
        <v>133.29</v>
      </c>
      <c r="T10" t="n">
        <v>38294.03</v>
      </c>
      <c r="U10" t="n">
        <v>0.55</v>
      </c>
      <c r="V10" t="n">
        <v>0.77</v>
      </c>
      <c r="W10" t="n">
        <v>0.42</v>
      </c>
      <c r="X10" t="n">
        <v>2.29</v>
      </c>
      <c r="Y10" t="n">
        <v>0.5</v>
      </c>
      <c r="Z10" t="n">
        <v>10</v>
      </c>
      <c r="AA10" t="n">
        <v>798.3355195482291</v>
      </c>
      <c r="AB10" t="n">
        <v>1092.317877923302</v>
      </c>
      <c r="AC10" t="n">
        <v>988.0685927320718</v>
      </c>
      <c r="AD10" t="n">
        <v>798335.5195482291</v>
      </c>
      <c r="AE10" t="n">
        <v>1092317.877923302</v>
      </c>
      <c r="AF10" t="n">
        <v>1.760864553491781e-06</v>
      </c>
      <c r="AG10" t="n">
        <v>11</v>
      </c>
      <c r="AH10" t="n">
        <v>988068.5927320718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0.4225</v>
      </c>
      <c r="E2" t="n">
        <v>236.7</v>
      </c>
      <c r="F2" t="n">
        <v>178</v>
      </c>
      <c r="G2" t="n">
        <v>6.43</v>
      </c>
      <c r="H2" t="n">
        <v>0.11</v>
      </c>
      <c r="I2" t="n">
        <v>1662</v>
      </c>
      <c r="J2" t="n">
        <v>167.88</v>
      </c>
      <c r="K2" t="n">
        <v>51.39</v>
      </c>
      <c r="L2" t="n">
        <v>1</v>
      </c>
      <c r="M2" t="n">
        <v>1660</v>
      </c>
      <c r="N2" t="n">
        <v>30.49</v>
      </c>
      <c r="O2" t="n">
        <v>20939.59</v>
      </c>
      <c r="P2" t="n">
        <v>2257.1</v>
      </c>
      <c r="Q2" t="n">
        <v>1206.94</v>
      </c>
      <c r="R2" t="n">
        <v>3009.1</v>
      </c>
      <c r="S2" t="n">
        <v>133.29</v>
      </c>
      <c r="T2" t="n">
        <v>1412951.14</v>
      </c>
      <c r="U2" t="n">
        <v>0.04</v>
      </c>
      <c r="V2" t="n">
        <v>0.42</v>
      </c>
      <c r="W2" t="n">
        <v>2.96</v>
      </c>
      <c r="X2" t="n">
        <v>83.44</v>
      </c>
      <c r="Y2" t="n">
        <v>0.5</v>
      </c>
      <c r="Z2" t="n">
        <v>10</v>
      </c>
      <c r="AA2" t="n">
        <v>6582.775668530935</v>
      </c>
      <c r="AB2" t="n">
        <v>9006.844081250816</v>
      </c>
      <c r="AC2" t="n">
        <v>8147.243523320962</v>
      </c>
      <c r="AD2" t="n">
        <v>6582775.668530935</v>
      </c>
      <c r="AE2" t="n">
        <v>9006844.081250817</v>
      </c>
      <c r="AF2" t="n">
        <v>6.318898888579255e-07</v>
      </c>
      <c r="AG2" t="n">
        <v>25</v>
      </c>
      <c r="AH2" t="n">
        <v>8147243.523320962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0.7063</v>
      </c>
      <c r="E3" t="n">
        <v>141.58</v>
      </c>
      <c r="F3" t="n">
        <v>120.5</v>
      </c>
      <c r="G3" t="n">
        <v>13.1</v>
      </c>
      <c r="H3" t="n">
        <v>0.21</v>
      </c>
      <c r="I3" t="n">
        <v>552</v>
      </c>
      <c r="J3" t="n">
        <v>169.33</v>
      </c>
      <c r="K3" t="n">
        <v>51.39</v>
      </c>
      <c r="L3" t="n">
        <v>2</v>
      </c>
      <c r="M3" t="n">
        <v>550</v>
      </c>
      <c r="N3" t="n">
        <v>30.94</v>
      </c>
      <c r="O3" t="n">
        <v>21118.46</v>
      </c>
      <c r="P3" t="n">
        <v>1521.31</v>
      </c>
      <c r="Q3" t="n">
        <v>1206.68</v>
      </c>
      <c r="R3" t="n">
        <v>1048.66</v>
      </c>
      <c r="S3" t="n">
        <v>133.29</v>
      </c>
      <c r="T3" t="n">
        <v>438280.84</v>
      </c>
      <c r="U3" t="n">
        <v>0.13</v>
      </c>
      <c r="V3" t="n">
        <v>0.62</v>
      </c>
      <c r="W3" t="n">
        <v>1.15</v>
      </c>
      <c r="X3" t="n">
        <v>25.95</v>
      </c>
      <c r="Y3" t="n">
        <v>0.5</v>
      </c>
      <c r="Z3" t="n">
        <v>10</v>
      </c>
      <c r="AA3" t="n">
        <v>2716.69174487556</v>
      </c>
      <c r="AB3" t="n">
        <v>3717.09749732001</v>
      </c>
      <c r="AC3" t="n">
        <v>3362.34292915475</v>
      </c>
      <c r="AD3" t="n">
        <v>2716691.744875561</v>
      </c>
      <c r="AE3" t="n">
        <v>3717097.497320009</v>
      </c>
      <c r="AF3" t="n">
        <v>1.056340422486042e-06</v>
      </c>
      <c r="AG3" t="n">
        <v>15</v>
      </c>
      <c r="AH3" t="n">
        <v>3362342.92915475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0.8084</v>
      </c>
      <c r="E4" t="n">
        <v>123.7</v>
      </c>
      <c r="F4" t="n">
        <v>110.01</v>
      </c>
      <c r="G4" t="n">
        <v>19.76</v>
      </c>
      <c r="H4" t="n">
        <v>0.31</v>
      </c>
      <c r="I4" t="n">
        <v>334</v>
      </c>
      <c r="J4" t="n">
        <v>170.79</v>
      </c>
      <c r="K4" t="n">
        <v>51.39</v>
      </c>
      <c r="L4" t="n">
        <v>3</v>
      </c>
      <c r="M4" t="n">
        <v>332</v>
      </c>
      <c r="N4" t="n">
        <v>31.4</v>
      </c>
      <c r="O4" t="n">
        <v>21297.94</v>
      </c>
      <c r="P4" t="n">
        <v>1385.16</v>
      </c>
      <c r="Q4" t="n">
        <v>1206.63</v>
      </c>
      <c r="R4" t="n">
        <v>692.38</v>
      </c>
      <c r="S4" t="n">
        <v>133.29</v>
      </c>
      <c r="T4" t="n">
        <v>261233.1</v>
      </c>
      <c r="U4" t="n">
        <v>0.19</v>
      </c>
      <c r="V4" t="n">
        <v>0.68</v>
      </c>
      <c r="W4" t="n">
        <v>0.8100000000000001</v>
      </c>
      <c r="X4" t="n">
        <v>15.47</v>
      </c>
      <c r="Y4" t="n">
        <v>0.5</v>
      </c>
      <c r="Z4" t="n">
        <v>10</v>
      </c>
      <c r="AA4" t="n">
        <v>2175.628606631391</v>
      </c>
      <c r="AB4" t="n">
        <v>2976.791041553126</v>
      </c>
      <c r="AC4" t="n">
        <v>2692.690282499763</v>
      </c>
      <c r="AD4" t="n">
        <v>2175628.606631391</v>
      </c>
      <c r="AE4" t="n">
        <v>2976791.041553126</v>
      </c>
      <c r="AF4" t="n">
        <v>1.209040913970999e-06</v>
      </c>
      <c r="AG4" t="n">
        <v>13</v>
      </c>
      <c r="AH4" t="n">
        <v>2692690.282499763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0.8615</v>
      </c>
      <c r="E5" t="n">
        <v>116.07</v>
      </c>
      <c r="F5" t="n">
        <v>105.56</v>
      </c>
      <c r="G5" t="n">
        <v>26.39</v>
      </c>
      <c r="H5" t="n">
        <v>0.41</v>
      </c>
      <c r="I5" t="n">
        <v>240</v>
      </c>
      <c r="J5" t="n">
        <v>172.25</v>
      </c>
      <c r="K5" t="n">
        <v>51.39</v>
      </c>
      <c r="L5" t="n">
        <v>4</v>
      </c>
      <c r="M5" t="n">
        <v>238</v>
      </c>
      <c r="N5" t="n">
        <v>31.86</v>
      </c>
      <c r="O5" t="n">
        <v>21478.05</v>
      </c>
      <c r="P5" t="n">
        <v>1325.64</v>
      </c>
      <c r="Q5" t="n">
        <v>1206.64</v>
      </c>
      <c r="R5" t="n">
        <v>542.22</v>
      </c>
      <c r="S5" t="n">
        <v>133.29</v>
      </c>
      <c r="T5" t="n">
        <v>186621.05</v>
      </c>
      <c r="U5" t="n">
        <v>0.25</v>
      </c>
      <c r="V5" t="n">
        <v>0.71</v>
      </c>
      <c r="W5" t="n">
        <v>0.64</v>
      </c>
      <c r="X5" t="n">
        <v>11.02</v>
      </c>
      <c r="Y5" t="n">
        <v>0.5</v>
      </c>
      <c r="Z5" t="n">
        <v>10</v>
      </c>
      <c r="AA5" t="n">
        <v>1971.055674409718</v>
      </c>
      <c r="AB5" t="n">
        <v>2696.885330566625</v>
      </c>
      <c r="AC5" t="n">
        <v>2439.49837971968</v>
      </c>
      <c r="AD5" t="n">
        <v>1971055.674409718</v>
      </c>
      <c r="AE5" t="n">
        <v>2696885.330566625</v>
      </c>
      <c r="AF5" t="n">
        <v>1.288457134322137e-06</v>
      </c>
      <c r="AG5" t="n">
        <v>13</v>
      </c>
      <c r="AH5" t="n">
        <v>2439498.37971968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0.8944</v>
      </c>
      <c r="E6" t="n">
        <v>111.8</v>
      </c>
      <c r="F6" t="n">
        <v>103.09</v>
      </c>
      <c r="G6" t="n">
        <v>33.08</v>
      </c>
      <c r="H6" t="n">
        <v>0.51</v>
      </c>
      <c r="I6" t="n">
        <v>187</v>
      </c>
      <c r="J6" t="n">
        <v>173.71</v>
      </c>
      <c r="K6" t="n">
        <v>51.39</v>
      </c>
      <c r="L6" t="n">
        <v>5</v>
      </c>
      <c r="M6" t="n">
        <v>185</v>
      </c>
      <c r="N6" t="n">
        <v>32.32</v>
      </c>
      <c r="O6" t="n">
        <v>21658.78</v>
      </c>
      <c r="P6" t="n">
        <v>1291.08</v>
      </c>
      <c r="Q6" t="n">
        <v>1206.61</v>
      </c>
      <c r="R6" t="n">
        <v>457.66</v>
      </c>
      <c r="S6" t="n">
        <v>133.29</v>
      </c>
      <c r="T6" t="n">
        <v>144606.55</v>
      </c>
      <c r="U6" t="n">
        <v>0.29</v>
      </c>
      <c r="V6" t="n">
        <v>0.73</v>
      </c>
      <c r="W6" t="n">
        <v>0.58</v>
      </c>
      <c r="X6" t="n">
        <v>8.550000000000001</v>
      </c>
      <c r="Y6" t="n">
        <v>0.5</v>
      </c>
      <c r="Z6" t="n">
        <v>10</v>
      </c>
      <c r="AA6" t="n">
        <v>1848.029417198032</v>
      </c>
      <c r="AB6" t="n">
        <v>2528.555377914184</v>
      </c>
      <c r="AC6" t="n">
        <v>2287.233601495816</v>
      </c>
      <c r="AD6" t="n">
        <v>1848029.417198031</v>
      </c>
      <c r="AE6" t="n">
        <v>2528555.377914184</v>
      </c>
      <c r="AF6" t="n">
        <v>1.3376622877977e-06</v>
      </c>
      <c r="AG6" t="n">
        <v>12</v>
      </c>
      <c r="AH6" t="n">
        <v>2287233.601495816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0.9167999999999999</v>
      </c>
      <c r="E7" t="n">
        <v>109.07</v>
      </c>
      <c r="F7" t="n">
        <v>101.51</v>
      </c>
      <c r="G7" t="n">
        <v>39.81</v>
      </c>
      <c r="H7" t="n">
        <v>0.61</v>
      </c>
      <c r="I7" t="n">
        <v>153</v>
      </c>
      <c r="J7" t="n">
        <v>175.18</v>
      </c>
      <c r="K7" t="n">
        <v>51.39</v>
      </c>
      <c r="L7" t="n">
        <v>6</v>
      </c>
      <c r="M7" t="n">
        <v>151</v>
      </c>
      <c r="N7" t="n">
        <v>32.79</v>
      </c>
      <c r="O7" t="n">
        <v>21840.16</v>
      </c>
      <c r="P7" t="n">
        <v>1268.4</v>
      </c>
      <c r="Q7" t="n">
        <v>1206.6</v>
      </c>
      <c r="R7" t="n">
        <v>404.13</v>
      </c>
      <c r="S7" t="n">
        <v>133.29</v>
      </c>
      <c r="T7" t="n">
        <v>118011.65</v>
      </c>
      <c r="U7" t="n">
        <v>0.33</v>
      </c>
      <c r="V7" t="n">
        <v>0.74</v>
      </c>
      <c r="W7" t="n">
        <v>0.52</v>
      </c>
      <c r="X7" t="n">
        <v>6.97</v>
      </c>
      <c r="Y7" t="n">
        <v>0.5</v>
      </c>
      <c r="Z7" t="n">
        <v>10</v>
      </c>
      <c r="AA7" t="n">
        <v>1778.209472125124</v>
      </c>
      <c r="AB7" t="n">
        <v>2433.024648826847</v>
      </c>
      <c r="AC7" t="n">
        <v>2200.820191114354</v>
      </c>
      <c r="AD7" t="n">
        <v>1778209.472125124</v>
      </c>
      <c r="AE7" t="n">
        <v>2433024.648826847</v>
      </c>
      <c r="AF7" t="n">
        <v>1.371163668887446e-06</v>
      </c>
      <c r="AG7" t="n">
        <v>12</v>
      </c>
      <c r="AH7" t="n">
        <v>2200820.191114354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100.38</v>
      </c>
      <c r="G8" t="n">
        <v>46.33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1251.48</v>
      </c>
      <c r="Q8" t="n">
        <v>1206.62</v>
      </c>
      <c r="R8" t="n">
        <v>365.89</v>
      </c>
      <c r="S8" t="n">
        <v>133.29</v>
      </c>
      <c r="T8" t="n">
        <v>99009.52</v>
      </c>
      <c r="U8" t="n">
        <v>0.36</v>
      </c>
      <c r="V8" t="n">
        <v>0.75</v>
      </c>
      <c r="W8" t="n">
        <v>0.48</v>
      </c>
      <c r="X8" t="n">
        <v>5.84</v>
      </c>
      <c r="Y8" t="n">
        <v>0.5</v>
      </c>
      <c r="Z8" t="n">
        <v>10</v>
      </c>
      <c r="AA8" t="n">
        <v>1729.033847303219</v>
      </c>
      <c r="AB8" t="n">
        <v>2365.740389470063</v>
      </c>
      <c r="AC8" t="n">
        <v>2139.957447036531</v>
      </c>
      <c r="AD8" t="n">
        <v>1729033.847303219</v>
      </c>
      <c r="AE8" t="n">
        <v>2365740.389470063</v>
      </c>
      <c r="AF8" t="n">
        <v>1.395691465756724e-06</v>
      </c>
      <c r="AG8" t="n">
        <v>12</v>
      </c>
      <c r="AH8" t="n">
        <v>2139957.44703653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0.9458</v>
      </c>
      <c r="E9" t="n">
        <v>105.73</v>
      </c>
      <c r="F9" t="n">
        <v>99.56</v>
      </c>
      <c r="G9" t="n">
        <v>53.34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1238.52</v>
      </c>
      <c r="Q9" t="n">
        <v>1206.66</v>
      </c>
      <c r="R9" t="n">
        <v>338.04</v>
      </c>
      <c r="S9" t="n">
        <v>133.29</v>
      </c>
      <c r="T9" t="n">
        <v>85173.78</v>
      </c>
      <c r="U9" t="n">
        <v>0.39</v>
      </c>
      <c r="V9" t="n">
        <v>0.75</v>
      </c>
      <c r="W9" t="n">
        <v>0.45</v>
      </c>
      <c r="X9" t="n">
        <v>5.02</v>
      </c>
      <c r="Y9" t="n">
        <v>0.5</v>
      </c>
      <c r="Z9" t="n">
        <v>10</v>
      </c>
      <c r="AA9" t="n">
        <v>1692.644528324619</v>
      </c>
      <c r="AB9" t="n">
        <v>2315.950917860092</v>
      </c>
      <c r="AC9" t="n">
        <v>2094.919812717053</v>
      </c>
      <c r="AD9" t="n">
        <v>1692644.528324619</v>
      </c>
      <c r="AE9" t="n">
        <v>2315950.917860093</v>
      </c>
      <c r="AF9" t="n">
        <v>1.414535992619706e-06</v>
      </c>
      <c r="AG9" t="n">
        <v>12</v>
      </c>
      <c r="AH9" t="n">
        <v>2094919.812717053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0.9554</v>
      </c>
      <c r="E10" t="n">
        <v>104.67</v>
      </c>
      <c r="F10" t="n">
        <v>98.94</v>
      </c>
      <c r="G10" t="n">
        <v>59.96</v>
      </c>
      <c r="H10" t="n">
        <v>0.89</v>
      </c>
      <c r="I10" t="n">
        <v>99</v>
      </c>
      <c r="J10" t="n">
        <v>179.63</v>
      </c>
      <c r="K10" t="n">
        <v>51.39</v>
      </c>
      <c r="L10" t="n">
        <v>9</v>
      </c>
      <c r="M10" t="n">
        <v>97</v>
      </c>
      <c r="N10" t="n">
        <v>34.24</v>
      </c>
      <c r="O10" t="n">
        <v>22388.15</v>
      </c>
      <c r="P10" t="n">
        <v>1227.48</v>
      </c>
      <c r="Q10" t="n">
        <v>1206.61</v>
      </c>
      <c r="R10" t="n">
        <v>317.01</v>
      </c>
      <c r="S10" t="n">
        <v>133.29</v>
      </c>
      <c r="T10" t="n">
        <v>74722.85000000001</v>
      </c>
      <c r="U10" t="n">
        <v>0.42</v>
      </c>
      <c r="V10" t="n">
        <v>0.76</v>
      </c>
      <c r="W10" t="n">
        <v>0.43</v>
      </c>
      <c r="X10" t="n">
        <v>4.4</v>
      </c>
      <c r="Y10" t="n">
        <v>0.5</v>
      </c>
      <c r="Z10" t="n">
        <v>10</v>
      </c>
      <c r="AA10" t="n">
        <v>1652.55807922751</v>
      </c>
      <c r="AB10" t="n">
        <v>2261.102869716107</v>
      </c>
      <c r="AC10" t="n">
        <v>2045.30638530821</v>
      </c>
      <c r="AD10" t="n">
        <v>1652558.079227509</v>
      </c>
      <c r="AE10" t="n">
        <v>2261102.869716107</v>
      </c>
      <c r="AF10" t="n">
        <v>1.428893727372454e-06</v>
      </c>
      <c r="AG10" t="n">
        <v>11</v>
      </c>
      <c r="AH10" t="n">
        <v>2045306.38530821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0.9666</v>
      </c>
      <c r="E11" t="n">
        <v>103.46</v>
      </c>
      <c r="F11" t="n">
        <v>98.09999999999999</v>
      </c>
      <c r="G11" t="n">
        <v>66.89</v>
      </c>
      <c r="H11" t="n">
        <v>0.98</v>
      </c>
      <c r="I11" t="n">
        <v>88</v>
      </c>
      <c r="J11" t="n">
        <v>181.12</v>
      </c>
      <c r="K11" t="n">
        <v>51.39</v>
      </c>
      <c r="L11" t="n">
        <v>10</v>
      </c>
      <c r="M11" t="n">
        <v>86</v>
      </c>
      <c r="N11" t="n">
        <v>34.73</v>
      </c>
      <c r="O11" t="n">
        <v>22572.13</v>
      </c>
      <c r="P11" t="n">
        <v>1213.65</v>
      </c>
      <c r="Q11" t="n">
        <v>1206.59</v>
      </c>
      <c r="R11" t="n">
        <v>287.55</v>
      </c>
      <c r="S11" t="n">
        <v>133.29</v>
      </c>
      <c r="T11" t="n">
        <v>60048.56</v>
      </c>
      <c r="U11" t="n">
        <v>0.46</v>
      </c>
      <c r="V11" t="n">
        <v>0.76</v>
      </c>
      <c r="W11" t="n">
        <v>0.43</v>
      </c>
      <c r="X11" t="n">
        <v>3.57</v>
      </c>
      <c r="Y11" t="n">
        <v>0.5</v>
      </c>
      <c r="Z11" t="n">
        <v>10</v>
      </c>
      <c r="AA11" t="n">
        <v>1619.129806497932</v>
      </c>
      <c r="AB11" t="n">
        <v>2215.364832216188</v>
      </c>
      <c r="AC11" t="n">
        <v>2003.933521913545</v>
      </c>
      <c r="AD11" t="n">
        <v>1619129.806497932</v>
      </c>
      <c r="AE11" t="n">
        <v>2215364.832216188</v>
      </c>
      <c r="AF11" t="n">
        <v>1.445644417917327e-06</v>
      </c>
      <c r="AG11" t="n">
        <v>11</v>
      </c>
      <c r="AH11" t="n">
        <v>2003933.521913545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0.9663</v>
      </c>
      <c r="E12" t="n">
        <v>103.49</v>
      </c>
      <c r="F12" t="n">
        <v>98.37</v>
      </c>
      <c r="G12" t="n">
        <v>72.87</v>
      </c>
      <c r="H12" t="n">
        <v>1.07</v>
      </c>
      <c r="I12" t="n">
        <v>81</v>
      </c>
      <c r="J12" t="n">
        <v>182.62</v>
      </c>
      <c r="K12" t="n">
        <v>51.39</v>
      </c>
      <c r="L12" t="n">
        <v>11</v>
      </c>
      <c r="M12" t="n">
        <v>79</v>
      </c>
      <c r="N12" t="n">
        <v>35.22</v>
      </c>
      <c r="O12" t="n">
        <v>22756.91</v>
      </c>
      <c r="P12" t="n">
        <v>1215.38</v>
      </c>
      <c r="Q12" t="n">
        <v>1206.6</v>
      </c>
      <c r="R12" t="n">
        <v>298.45</v>
      </c>
      <c r="S12" t="n">
        <v>133.29</v>
      </c>
      <c r="T12" t="n">
        <v>65533.68</v>
      </c>
      <c r="U12" t="n">
        <v>0.45</v>
      </c>
      <c r="V12" t="n">
        <v>0.76</v>
      </c>
      <c r="W12" t="n">
        <v>0.4</v>
      </c>
      <c r="X12" t="n">
        <v>3.83</v>
      </c>
      <c r="Y12" t="n">
        <v>0.5</v>
      </c>
      <c r="Z12" t="n">
        <v>10</v>
      </c>
      <c r="AA12" t="n">
        <v>1622.231553168451</v>
      </c>
      <c r="AB12" t="n">
        <v>2219.608778850198</v>
      </c>
      <c r="AC12" t="n">
        <v>2007.772432237221</v>
      </c>
      <c r="AD12" t="n">
        <v>1622231.553168451</v>
      </c>
      <c r="AE12" t="n">
        <v>2219608.778850198</v>
      </c>
      <c r="AF12" t="n">
        <v>1.445195738706304e-06</v>
      </c>
      <c r="AG12" t="n">
        <v>11</v>
      </c>
      <c r="AH12" t="n">
        <v>2007772.432237221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0.9735</v>
      </c>
      <c r="E13" t="n">
        <v>102.72</v>
      </c>
      <c r="F13" t="n">
        <v>97.88</v>
      </c>
      <c r="G13" t="n">
        <v>80.45</v>
      </c>
      <c r="H13" t="n">
        <v>1.16</v>
      </c>
      <c r="I13" t="n">
        <v>73</v>
      </c>
      <c r="J13" t="n">
        <v>184.12</v>
      </c>
      <c r="K13" t="n">
        <v>51.39</v>
      </c>
      <c r="L13" t="n">
        <v>12</v>
      </c>
      <c r="M13" t="n">
        <v>71</v>
      </c>
      <c r="N13" t="n">
        <v>35.73</v>
      </c>
      <c r="O13" t="n">
        <v>22942.24</v>
      </c>
      <c r="P13" t="n">
        <v>1206.11</v>
      </c>
      <c r="Q13" t="n">
        <v>1206.59</v>
      </c>
      <c r="R13" t="n">
        <v>281.22</v>
      </c>
      <c r="S13" t="n">
        <v>133.29</v>
      </c>
      <c r="T13" t="n">
        <v>56958.7</v>
      </c>
      <c r="U13" t="n">
        <v>0.47</v>
      </c>
      <c r="V13" t="n">
        <v>0.76</v>
      </c>
      <c r="W13" t="n">
        <v>0.39</v>
      </c>
      <c r="X13" t="n">
        <v>3.34</v>
      </c>
      <c r="Y13" t="n">
        <v>0.5</v>
      </c>
      <c r="Z13" t="n">
        <v>10</v>
      </c>
      <c r="AA13" t="n">
        <v>1600.978117335275</v>
      </c>
      <c r="AB13" t="n">
        <v>2190.528890307833</v>
      </c>
      <c r="AC13" t="n">
        <v>1981.46788744346</v>
      </c>
      <c r="AD13" t="n">
        <v>1600978.117335275</v>
      </c>
      <c r="AE13" t="n">
        <v>2190528.890307833</v>
      </c>
      <c r="AF13" t="n">
        <v>1.455964039770865e-06</v>
      </c>
      <c r="AG13" t="n">
        <v>11</v>
      </c>
      <c r="AH13" t="n">
        <v>1981467.88744346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0.9774</v>
      </c>
      <c r="E14" t="n">
        <v>102.31</v>
      </c>
      <c r="F14" t="n">
        <v>97.63</v>
      </c>
      <c r="G14" t="n">
        <v>86.15000000000001</v>
      </c>
      <c r="H14" t="n">
        <v>1.24</v>
      </c>
      <c r="I14" t="n">
        <v>68</v>
      </c>
      <c r="J14" t="n">
        <v>185.63</v>
      </c>
      <c r="K14" t="n">
        <v>51.39</v>
      </c>
      <c r="L14" t="n">
        <v>13</v>
      </c>
      <c r="M14" t="n">
        <v>66</v>
      </c>
      <c r="N14" t="n">
        <v>36.24</v>
      </c>
      <c r="O14" t="n">
        <v>23128.27</v>
      </c>
      <c r="P14" t="n">
        <v>1201.32</v>
      </c>
      <c r="Q14" t="n">
        <v>1206.61</v>
      </c>
      <c r="R14" t="n">
        <v>272.94</v>
      </c>
      <c r="S14" t="n">
        <v>133.29</v>
      </c>
      <c r="T14" t="n">
        <v>52843.96</v>
      </c>
      <c r="U14" t="n">
        <v>0.49</v>
      </c>
      <c r="V14" t="n">
        <v>0.77</v>
      </c>
      <c r="W14" t="n">
        <v>0.38</v>
      </c>
      <c r="X14" t="n">
        <v>3.1</v>
      </c>
      <c r="Y14" t="n">
        <v>0.5</v>
      </c>
      <c r="Z14" t="n">
        <v>10</v>
      </c>
      <c r="AA14" t="n">
        <v>1589.863640232196</v>
      </c>
      <c r="AB14" t="n">
        <v>2175.321572399276</v>
      </c>
      <c r="AC14" t="n">
        <v>1967.711934612491</v>
      </c>
      <c r="AD14" t="n">
        <v>1589863.640232196</v>
      </c>
      <c r="AE14" t="n">
        <v>2175321.572399276</v>
      </c>
      <c r="AF14" t="n">
        <v>1.461796869514169e-06</v>
      </c>
      <c r="AG14" t="n">
        <v>11</v>
      </c>
      <c r="AH14" t="n">
        <v>1967711.934612491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0.9813</v>
      </c>
      <c r="E15" t="n">
        <v>101.91</v>
      </c>
      <c r="F15" t="n">
        <v>97.40000000000001</v>
      </c>
      <c r="G15" t="n">
        <v>92.76000000000001</v>
      </c>
      <c r="H15" t="n">
        <v>1.33</v>
      </c>
      <c r="I15" t="n">
        <v>63</v>
      </c>
      <c r="J15" t="n">
        <v>187.14</v>
      </c>
      <c r="K15" t="n">
        <v>51.39</v>
      </c>
      <c r="L15" t="n">
        <v>14</v>
      </c>
      <c r="M15" t="n">
        <v>61</v>
      </c>
      <c r="N15" t="n">
        <v>36.75</v>
      </c>
      <c r="O15" t="n">
        <v>23314.98</v>
      </c>
      <c r="P15" t="n">
        <v>1194.47</v>
      </c>
      <c r="Q15" t="n">
        <v>1206.63</v>
      </c>
      <c r="R15" t="n">
        <v>265.19</v>
      </c>
      <c r="S15" t="n">
        <v>133.29</v>
      </c>
      <c r="T15" t="n">
        <v>48991.83</v>
      </c>
      <c r="U15" t="n">
        <v>0.5</v>
      </c>
      <c r="V15" t="n">
        <v>0.77</v>
      </c>
      <c r="W15" t="n">
        <v>0.37</v>
      </c>
      <c r="X15" t="n">
        <v>2.86</v>
      </c>
      <c r="Y15" t="n">
        <v>0.5</v>
      </c>
      <c r="Z15" t="n">
        <v>10</v>
      </c>
      <c r="AA15" t="n">
        <v>1577.088544742596</v>
      </c>
      <c r="AB15" t="n">
        <v>2157.84212315297</v>
      </c>
      <c r="AC15" t="n">
        <v>1951.900699469691</v>
      </c>
      <c r="AD15" t="n">
        <v>1577088.544742596</v>
      </c>
      <c r="AE15" t="n">
        <v>2157842.12315297</v>
      </c>
      <c r="AF15" t="n">
        <v>1.467629699257473e-06</v>
      </c>
      <c r="AG15" t="n">
        <v>11</v>
      </c>
      <c r="AH15" t="n">
        <v>1951900.699469691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0.9854000000000001</v>
      </c>
      <c r="E16" t="n">
        <v>101.49</v>
      </c>
      <c r="F16" t="n">
        <v>97.15000000000001</v>
      </c>
      <c r="G16" t="n">
        <v>100.5</v>
      </c>
      <c r="H16" t="n">
        <v>1.41</v>
      </c>
      <c r="I16" t="n">
        <v>58</v>
      </c>
      <c r="J16" t="n">
        <v>188.66</v>
      </c>
      <c r="K16" t="n">
        <v>51.39</v>
      </c>
      <c r="L16" t="n">
        <v>15</v>
      </c>
      <c r="M16" t="n">
        <v>56</v>
      </c>
      <c r="N16" t="n">
        <v>37.27</v>
      </c>
      <c r="O16" t="n">
        <v>23502.4</v>
      </c>
      <c r="P16" t="n">
        <v>1190</v>
      </c>
      <c r="Q16" t="n">
        <v>1206.6</v>
      </c>
      <c r="R16" t="n">
        <v>256.42</v>
      </c>
      <c r="S16" t="n">
        <v>133.29</v>
      </c>
      <c r="T16" t="n">
        <v>44630.93</v>
      </c>
      <c r="U16" t="n">
        <v>0.52</v>
      </c>
      <c r="V16" t="n">
        <v>0.77</v>
      </c>
      <c r="W16" t="n">
        <v>0.37</v>
      </c>
      <c r="X16" t="n">
        <v>2.61</v>
      </c>
      <c r="Y16" t="n">
        <v>0.5</v>
      </c>
      <c r="Z16" t="n">
        <v>10</v>
      </c>
      <c r="AA16" t="n">
        <v>1566.14852007117</v>
      </c>
      <c r="AB16" t="n">
        <v>2142.8734987577</v>
      </c>
      <c r="AC16" t="n">
        <v>1938.360659578109</v>
      </c>
      <c r="AD16" t="n">
        <v>1566148.520071171</v>
      </c>
      <c r="AE16" t="n">
        <v>2142873.4987577</v>
      </c>
      <c r="AF16" t="n">
        <v>1.473761648474792e-06</v>
      </c>
      <c r="AG16" t="n">
        <v>11</v>
      </c>
      <c r="AH16" t="n">
        <v>1938360.659578109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0.9886</v>
      </c>
      <c r="E17" t="n">
        <v>101.16</v>
      </c>
      <c r="F17" t="n">
        <v>96.95</v>
      </c>
      <c r="G17" t="n">
        <v>107.73</v>
      </c>
      <c r="H17" t="n">
        <v>1.49</v>
      </c>
      <c r="I17" t="n">
        <v>54</v>
      </c>
      <c r="J17" t="n">
        <v>190.19</v>
      </c>
      <c r="K17" t="n">
        <v>51.39</v>
      </c>
      <c r="L17" t="n">
        <v>16</v>
      </c>
      <c r="M17" t="n">
        <v>52</v>
      </c>
      <c r="N17" t="n">
        <v>37.79</v>
      </c>
      <c r="O17" t="n">
        <v>23690.52</v>
      </c>
      <c r="P17" t="n">
        <v>1184.27</v>
      </c>
      <c r="Q17" t="n">
        <v>1206.61</v>
      </c>
      <c r="R17" t="n">
        <v>249.72</v>
      </c>
      <c r="S17" t="n">
        <v>133.29</v>
      </c>
      <c r="T17" t="n">
        <v>41302.3</v>
      </c>
      <c r="U17" t="n">
        <v>0.53</v>
      </c>
      <c r="V17" t="n">
        <v>0.77</v>
      </c>
      <c r="W17" t="n">
        <v>0.36</v>
      </c>
      <c r="X17" t="n">
        <v>2.41</v>
      </c>
      <c r="Y17" t="n">
        <v>0.5</v>
      </c>
      <c r="Z17" t="n">
        <v>10</v>
      </c>
      <c r="AA17" t="n">
        <v>1555.679952835098</v>
      </c>
      <c r="AB17" t="n">
        <v>2128.549943224714</v>
      </c>
      <c r="AC17" t="n">
        <v>1925.404124081955</v>
      </c>
      <c r="AD17" t="n">
        <v>1555679.952835098</v>
      </c>
      <c r="AE17" t="n">
        <v>2128549.943224714</v>
      </c>
      <c r="AF17" t="n">
        <v>1.478547560059042e-06</v>
      </c>
      <c r="AG17" t="n">
        <v>11</v>
      </c>
      <c r="AH17" t="n">
        <v>1925404.124081955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0.991</v>
      </c>
      <c r="E18" t="n">
        <v>100.91</v>
      </c>
      <c r="F18" t="n">
        <v>96.81</v>
      </c>
      <c r="G18" t="n">
        <v>113.89</v>
      </c>
      <c r="H18" t="n">
        <v>1.57</v>
      </c>
      <c r="I18" t="n">
        <v>51</v>
      </c>
      <c r="J18" t="n">
        <v>191.72</v>
      </c>
      <c r="K18" t="n">
        <v>51.39</v>
      </c>
      <c r="L18" t="n">
        <v>17</v>
      </c>
      <c r="M18" t="n">
        <v>49</v>
      </c>
      <c r="N18" t="n">
        <v>38.33</v>
      </c>
      <c r="O18" t="n">
        <v>23879.37</v>
      </c>
      <c r="P18" t="n">
        <v>1180.92</v>
      </c>
      <c r="Q18" t="n">
        <v>1206.59</v>
      </c>
      <c r="R18" t="n">
        <v>244.94</v>
      </c>
      <c r="S18" t="n">
        <v>133.29</v>
      </c>
      <c r="T18" t="n">
        <v>38925.48</v>
      </c>
      <c r="U18" t="n">
        <v>0.54</v>
      </c>
      <c r="V18" t="n">
        <v>0.77</v>
      </c>
      <c r="W18" t="n">
        <v>0.35</v>
      </c>
      <c r="X18" t="n">
        <v>2.27</v>
      </c>
      <c r="Y18" t="n">
        <v>0.5</v>
      </c>
      <c r="Z18" t="n">
        <v>10</v>
      </c>
      <c r="AA18" t="n">
        <v>1548.744445471544</v>
      </c>
      <c r="AB18" t="n">
        <v>2119.060476076909</v>
      </c>
      <c r="AC18" t="n">
        <v>1916.820318360186</v>
      </c>
      <c r="AD18" t="n">
        <v>1548744.445471544</v>
      </c>
      <c r="AE18" t="n">
        <v>2119060.476076909</v>
      </c>
      <c r="AF18" t="n">
        <v>1.482136993747229e-06</v>
      </c>
      <c r="AG18" t="n">
        <v>11</v>
      </c>
      <c r="AH18" t="n">
        <v>1916820.318360186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0.9933999999999999</v>
      </c>
      <c r="E19" t="n">
        <v>100.67</v>
      </c>
      <c r="F19" t="n">
        <v>96.67</v>
      </c>
      <c r="G19" t="n">
        <v>120.83</v>
      </c>
      <c r="H19" t="n">
        <v>1.65</v>
      </c>
      <c r="I19" t="n">
        <v>48</v>
      </c>
      <c r="J19" t="n">
        <v>193.26</v>
      </c>
      <c r="K19" t="n">
        <v>51.39</v>
      </c>
      <c r="L19" t="n">
        <v>18</v>
      </c>
      <c r="M19" t="n">
        <v>46</v>
      </c>
      <c r="N19" t="n">
        <v>38.86</v>
      </c>
      <c r="O19" t="n">
        <v>24068.93</v>
      </c>
      <c r="P19" t="n">
        <v>1176.54</v>
      </c>
      <c r="Q19" t="n">
        <v>1206.61</v>
      </c>
      <c r="R19" t="n">
        <v>240.19</v>
      </c>
      <c r="S19" t="n">
        <v>133.29</v>
      </c>
      <c r="T19" t="n">
        <v>36565.66</v>
      </c>
      <c r="U19" t="n">
        <v>0.55</v>
      </c>
      <c r="V19" t="n">
        <v>0.77</v>
      </c>
      <c r="W19" t="n">
        <v>0.35</v>
      </c>
      <c r="X19" t="n">
        <v>2.13</v>
      </c>
      <c r="Y19" t="n">
        <v>0.5</v>
      </c>
      <c r="Z19" t="n">
        <v>10</v>
      </c>
      <c r="AA19" t="n">
        <v>1540.939656512974</v>
      </c>
      <c r="AB19" t="n">
        <v>2108.381619500805</v>
      </c>
      <c r="AC19" t="n">
        <v>1907.160636867836</v>
      </c>
      <c r="AD19" t="n">
        <v>1540939.656512974</v>
      </c>
      <c r="AE19" t="n">
        <v>2108381.619500805</v>
      </c>
      <c r="AF19" t="n">
        <v>1.485726427435416e-06</v>
      </c>
      <c r="AG19" t="n">
        <v>11</v>
      </c>
      <c r="AH19" t="n">
        <v>1907160.636867836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0.995</v>
      </c>
      <c r="E20" t="n">
        <v>100.5</v>
      </c>
      <c r="F20" t="n">
        <v>96.56999999999999</v>
      </c>
      <c r="G20" t="n">
        <v>125.96</v>
      </c>
      <c r="H20" t="n">
        <v>1.73</v>
      </c>
      <c r="I20" t="n">
        <v>46</v>
      </c>
      <c r="J20" t="n">
        <v>194.8</v>
      </c>
      <c r="K20" t="n">
        <v>51.39</v>
      </c>
      <c r="L20" t="n">
        <v>19</v>
      </c>
      <c r="M20" t="n">
        <v>44</v>
      </c>
      <c r="N20" t="n">
        <v>39.41</v>
      </c>
      <c r="O20" t="n">
        <v>24259.23</v>
      </c>
      <c r="P20" t="n">
        <v>1172.4</v>
      </c>
      <c r="Q20" t="n">
        <v>1206.6</v>
      </c>
      <c r="R20" t="n">
        <v>236.72</v>
      </c>
      <c r="S20" t="n">
        <v>133.29</v>
      </c>
      <c r="T20" t="n">
        <v>34840.72</v>
      </c>
      <c r="U20" t="n">
        <v>0.5600000000000001</v>
      </c>
      <c r="V20" t="n">
        <v>0.77</v>
      </c>
      <c r="W20" t="n">
        <v>0.35</v>
      </c>
      <c r="X20" t="n">
        <v>2.03</v>
      </c>
      <c r="Y20" t="n">
        <v>0.5</v>
      </c>
      <c r="Z20" t="n">
        <v>10</v>
      </c>
      <c r="AA20" t="n">
        <v>1534.663839276032</v>
      </c>
      <c r="AB20" t="n">
        <v>2099.794769487705</v>
      </c>
      <c r="AC20" t="n">
        <v>1899.393303768266</v>
      </c>
      <c r="AD20" t="n">
        <v>1534663.839276032</v>
      </c>
      <c r="AE20" t="n">
        <v>2099794.769487705</v>
      </c>
      <c r="AF20" t="n">
        <v>1.48811938322754e-06</v>
      </c>
      <c r="AG20" t="n">
        <v>11</v>
      </c>
      <c r="AH20" t="n">
        <v>1899393.303768266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0.9995000000000001</v>
      </c>
      <c r="E21" t="n">
        <v>100.05</v>
      </c>
      <c r="F21" t="n">
        <v>96.22</v>
      </c>
      <c r="G21" t="n">
        <v>134.26</v>
      </c>
      <c r="H21" t="n">
        <v>1.81</v>
      </c>
      <c r="I21" t="n">
        <v>43</v>
      </c>
      <c r="J21" t="n">
        <v>196.35</v>
      </c>
      <c r="K21" t="n">
        <v>51.39</v>
      </c>
      <c r="L21" t="n">
        <v>20</v>
      </c>
      <c r="M21" t="n">
        <v>41</v>
      </c>
      <c r="N21" t="n">
        <v>39.96</v>
      </c>
      <c r="O21" t="n">
        <v>24450.27</v>
      </c>
      <c r="P21" t="n">
        <v>1167.31</v>
      </c>
      <c r="Q21" t="n">
        <v>1206.59</v>
      </c>
      <c r="R21" t="n">
        <v>225.36</v>
      </c>
      <c r="S21" t="n">
        <v>133.29</v>
      </c>
      <c r="T21" t="n">
        <v>29178.02</v>
      </c>
      <c r="U21" t="n">
        <v>0.59</v>
      </c>
      <c r="V21" t="n">
        <v>0.78</v>
      </c>
      <c r="W21" t="n">
        <v>0.32</v>
      </c>
      <c r="X21" t="n">
        <v>1.68</v>
      </c>
      <c r="Y21" t="n">
        <v>0.5</v>
      </c>
      <c r="Z21" t="n">
        <v>10</v>
      </c>
      <c r="AA21" t="n">
        <v>1522.563882868669</v>
      </c>
      <c r="AB21" t="n">
        <v>2083.239075318749</v>
      </c>
      <c r="AC21" t="n">
        <v>1884.417661814733</v>
      </c>
      <c r="AD21" t="n">
        <v>1522563.882868669</v>
      </c>
      <c r="AE21" t="n">
        <v>2083239.075318749</v>
      </c>
      <c r="AF21" t="n">
        <v>1.494849571392891e-06</v>
      </c>
      <c r="AG21" t="n">
        <v>11</v>
      </c>
      <c r="AH21" t="n">
        <v>1884417.661814732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0.9981</v>
      </c>
      <c r="E22" t="n">
        <v>100.19</v>
      </c>
      <c r="F22" t="n">
        <v>96.43000000000001</v>
      </c>
      <c r="G22" t="n">
        <v>141.12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39</v>
      </c>
      <c r="N22" t="n">
        <v>40.51</v>
      </c>
      <c r="O22" t="n">
        <v>24642.07</v>
      </c>
      <c r="P22" t="n">
        <v>1167.67</v>
      </c>
      <c r="Q22" t="n">
        <v>1206.59</v>
      </c>
      <c r="R22" t="n">
        <v>232.17</v>
      </c>
      <c r="S22" t="n">
        <v>133.29</v>
      </c>
      <c r="T22" t="n">
        <v>32594.2</v>
      </c>
      <c r="U22" t="n">
        <v>0.57</v>
      </c>
      <c r="V22" t="n">
        <v>0.78</v>
      </c>
      <c r="W22" t="n">
        <v>0.34</v>
      </c>
      <c r="X22" t="n">
        <v>1.89</v>
      </c>
      <c r="Y22" t="n">
        <v>0.5</v>
      </c>
      <c r="Z22" t="n">
        <v>10</v>
      </c>
      <c r="AA22" t="n">
        <v>1525.641332221685</v>
      </c>
      <c r="AB22" t="n">
        <v>2087.44977729103</v>
      </c>
      <c r="AC22" t="n">
        <v>1888.226500300536</v>
      </c>
      <c r="AD22" t="n">
        <v>1525641.332221685</v>
      </c>
      <c r="AE22" t="n">
        <v>2087449.77729103</v>
      </c>
      <c r="AF22" t="n">
        <v>1.492755735074782e-06</v>
      </c>
      <c r="AG22" t="n">
        <v>11</v>
      </c>
      <c r="AH22" t="n">
        <v>1888226.500300536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</v>
      </c>
      <c r="E23" t="n">
        <v>100</v>
      </c>
      <c r="F23" t="n">
        <v>96.31</v>
      </c>
      <c r="G23" t="n">
        <v>148.17</v>
      </c>
      <c r="H23" t="n">
        <v>1.96</v>
      </c>
      <c r="I23" t="n">
        <v>39</v>
      </c>
      <c r="J23" t="n">
        <v>199.46</v>
      </c>
      <c r="K23" t="n">
        <v>51.39</v>
      </c>
      <c r="L23" t="n">
        <v>22</v>
      </c>
      <c r="M23" t="n">
        <v>37</v>
      </c>
      <c r="N23" t="n">
        <v>41.07</v>
      </c>
      <c r="O23" t="n">
        <v>24834.62</v>
      </c>
      <c r="P23" t="n">
        <v>1163.64</v>
      </c>
      <c r="Q23" t="n">
        <v>1206.61</v>
      </c>
      <c r="R23" t="n">
        <v>228.09</v>
      </c>
      <c r="S23" t="n">
        <v>133.29</v>
      </c>
      <c r="T23" t="n">
        <v>30560.59</v>
      </c>
      <c r="U23" t="n">
        <v>0.58</v>
      </c>
      <c r="V23" t="n">
        <v>0.78</v>
      </c>
      <c r="W23" t="n">
        <v>0.34</v>
      </c>
      <c r="X23" t="n">
        <v>1.77</v>
      </c>
      <c r="Y23" t="n">
        <v>0.5</v>
      </c>
      <c r="Z23" t="n">
        <v>10</v>
      </c>
      <c r="AA23" t="n">
        <v>1519.021960221136</v>
      </c>
      <c r="AB23" t="n">
        <v>2078.392860493796</v>
      </c>
      <c r="AC23" t="n">
        <v>1880.033962930968</v>
      </c>
      <c r="AD23" t="n">
        <v>1519021.960221136</v>
      </c>
      <c r="AE23" t="n">
        <v>2078392.860493796</v>
      </c>
      <c r="AF23" t="n">
        <v>1.49559737007793e-06</v>
      </c>
      <c r="AG23" t="n">
        <v>11</v>
      </c>
      <c r="AH23" t="n">
        <v>1880033.962930968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1.002</v>
      </c>
      <c r="E24" t="n">
        <v>99.8</v>
      </c>
      <c r="F24" t="n">
        <v>96.18000000000001</v>
      </c>
      <c r="G24" t="n">
        <v>155.96</v>
      </c>
      <c r="H24" t="n">
        <v>2.03</v>
      </c>
      <c r="I24" t="n">
        <v>37</v>
      </c>
      <c r="J24" t="n">
        <v>201.03</v>
      </c>
      <c r="K24" t="n">
        <v>51.39</v>
      </c>
      <c r="L24" t="n">
        <v>23</v>
      </c>
      <c r="M24" t="n">
        <v>35</v>
      </c>
      <c r="N24" t="n">
        <v>41.64</v>
      </c>
      <c r="O24" t="n">
        <v>25027.94</v>
      </c>
      <c r="P24" t="n">
        <v>1156.96</v>
      </c>
      <c r="Q24" t="n">
        <v>1206.59</v>
      </c>
      <c r="R24" t="n">
        <v>223.41</v>
      </c>
      <c r="S24" t="n">
        <v>133.29</v>
      </c>
      <c r="T24" t="n">
        <v>28231.69</v>
      </c>
      <c r="U24" t="n">
        <v>0.6</v>
      </c>
      <c r="V24" t="n">
        <v>0.78</v>
      </c>
      <c r="W24" t="n">
        <v>0.34</v>
      </c>
      <c r="X24" t="n">
        <v>1.64</v>
      </c>
      <c r="Y24" t="n">
        <v>0.5</v>
      </c>
      <c r="Z24" t="n">
        <v>10</v>
      </c>
      <c r="AA24" t="n">
        <v>1509.948618036824</v>
      </c>
      <c r="AB24" t="n">
        <v>2065.978313429615</v>
      </c>
      <c r="AC24" t="n">
        <v>1868.804242814666</v>
      </c>
      <c r="AD24" t="n">
        <v>1509948.618036825</v>
      </c>
      <c r="AE24" t="n">
        <v>2065978.313429615</v>
      </c>
      <c r="AF24" t="n">
        <v>1.498588564818086e-06</v>
      </c>
      <c r="AG24" t="n">
        <v>11</v>
      </c>
      <c r="AH24" t="n">
        <v>1868804.242814666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1.0025</v>
      </c>
      <c r="E25" t="n">
        <v>99.75</v>
      </c>
      <c r="F25" t="n">
        <v>96.16</v>
      </c>
      <c r="G25" t="n">
        <v>160.27</v>
      </c>
      <c r="H25" t="n">
        <v>2.1</v>
      </c>
      <c r="I25" t="n">
        <v>36</v>
      </c>
      <c r="J25" t="n">
        <v>202.61</v>
      </c>
      <c r="K25" t="n">
        <v>51.39</v>
      </c>
      <c r="L25" t="n">
        <v>24</v>
      </c>
      <c r="M25" t="n">
        <v>34</v>
      </c>
      <c r="N25" t="n">
        <v>42.21</v>
      </c>
      <c r="O25" t="n">
        <v>25222.04</v>
      </c>
      <c r="P25" t="n">
        <v>1156.75</v>
      </c>
      <c r="Q25" t="n">
        <v>1206.59</v>
      </c>
      <c r="R25" t="n">
        <v>223.11</v>
      </c>
      <c r="S25" t="n">
        <v>133.29</v>
      </c>
      <c r="T25" t="n">
        <v>28087.73</v>
      </c>
      <c r="U25" t="n">
        <v>0.6</v>
      </c>
      <c r="V25" t="n">
        <v>0.78</v>
      </c>
      <c r="W25" t="n">
        <v>0.33</v>
      </c>
      <c r="X25" t="n">
        <v>1.62</v>
      </c>
      <c r="Y25" t="n">
        <v>0.5</v>
      </c>
      <c r="Z25" t="n">
        <v>10</v>
      </c>
      <c r="AA25" t="n">
        <v>1509.002272251186</v>
      </c>
      <c r="AB25" t="n">
        <v>2064.683481375875</v>
      </c>
      <c r="AC25" t="n">
        <v>1867.632987714827</v>
      </c>
      <c r="AD25" t="n">
        <v>1509002.272251186</v>
      </c>
      <c r="AE25" t="n">
        <v>2064683.481375874</v>
      </c>
      <c r="AF25" t="n">
        <v>1.499336363503125e-06</v>
      </c>
      <c r="AG25" t="n">
        <v>11</v>
      </c>
      <c r="AH25" t="n">
        <v>1867632.987714827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1.0042</v>
      </c>
      <c r="E26" t="n">
        <v>99.58</v>
      </c>
      <c r="F26" t="n">
        <v>96.06</v>
      </c>
      <c r="G26" t="n">
        <v>169.52</v>
      </c>
      <c r="H26" t="n">
        <v>2.17</v>
      </c>
      <c r="I26" t="n">
        <v>34</v>
      </c>
      <c r="J26" t="n">
        <v>204.19</v>
      </c>
      <c r="K26" t="n">
        <v>51.39</v>
      </c>
      <c r="L26" t="n">
        <v>25</v>
      </c>
      <c r="M26" t="n">
        <v>32</v>
      </c>
      <c r="N26" t="n">
        <v>42.79</v>
      </c>
      <c r="O26" t="n">
        <v>25417.05</v>
      </c>
      <c r="P26" t="n">
        <v>1151.88</v>
      </c>
      <c r="Q26" t="n">
        <v>1206.59</v>
      </c>
      <c r="R26" t="n">
        <v>219.55</v>
      </c>
      <c r="S26" t="n">
        <v>133.29</v>
      </c>
      <c r="T26" t="n">
        <v>26318.33</v>
      </c>
      <c r="U26" t="n">
        <v>0.61</v>
      </c>
      <c r="V26" t="n">
        <v>0.78</v>
      </c>
      <c r="W26" t="n">
        <v>0.33</v>
      </c>
      <c r="X26" t="n">
        <v>1.52</v>
      </c>
      <c r="Y26" t="n">
        <v>0.5</v>
      </c>
      <c r="Z26" t="n">
        <v>10</v>
      </c>
      <c r="AA26" t="n">
        <v>1502.064854933405</v>
      </c>
      <c r="AB26" t="n">
        <v>2055.191400944434</v>
      </c>
      <c r="AC26" t="n">
        <v>1859.046818117544</v>
      </c>
      <c r="AD26" t="n">
        <v>1502064.854933405</v>
      </c>
      <c r="AE26" t="n">
        <v>2055191.400944434</v>
      </c>
      <c r="AF26" t="n">
        <v>1.501878879032257e-06</v>
      </c>
      <c r="AG26" t="n">
        <v>11</v>
      </c>
      <c r="AH26" t="n">
        <v>1859046.818117545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1.0051</v>
      </c>
      <c r="E27" t="n">
        <v>99.48999999999999</v>
      </c>
      <c r="F27" t="n">
        <v>96</v>
      </c>
      <c r="G27" t="n">
        <v>174.54</v>
      </c>
      <c r="H27" t="n">
        <v>2.24</v>
      </c>
      <c r="I27" t="n">
        <v>33</v>
      </c>
      <c r="J27" t="n">
        <v>205.77</v>
      </c>
      <c r="K27" t="n">
        <v>51.39</v>
      </c>
      <c r="L27" t="n">
        <v>26</v>
      </c>
      <c r="M27" t="n">
        <v>31</v>
      </c>
      <c r="N27" t="n">
        <v>43.38</v>
      </c>
      <c r="O27" t="n">
        <v>25612.75</v>
      </c>
      <c r="P27" t="n">
        <v>1150.82</v>
      </c>
      <c r="Q27" t="n">
        <v>1206.6</v>
      </c>
      <c r="R27" t="n">
        <v>217.36</v>
      </c>
      <c r="S27" t="n">
        <v>133.29</v>
      </c>
      <c r="T27" t="n">
        <v>25224.9</v>
      </c>
      <c r="U27" t="n">
        <v>0.61</v>
      </c>
      <c r="V27" t="n">
        <v>0.78</v>
      </c>
      <c r="W27" t="n">
        <v>0.33</v>
      </c>
      <c r="X27" t="n">
        <v>1.46</v>
      </c>
      <c r="Y27" t="n">
        <v>0.5</v>
      </c>
      <c r="Z27" t="n">
        <v>10</v>
      </c>
      <c r="AA27" t="n">
        <v>1499.689662154868</v>
      </c>
      <c r="AB27" t="n">
        <v>2051.941557398731</v>
      </c>
      <c r="AC27" t="n">
        <v>1856.107135078659</v>
      </c>
      <c r="AD27" t="n">
        <v>1499689.662154868</v>
      </c>
      <c r="AE27" t="n">
        <v>2051941.557398731</v>
      </c>
      <c r="AF27" t="n">
        <v>1.503224916665328e-06</v>
      </c>
      <c r="AG27" t="n">
        <v>11</v>
      </c>
      <c r="AH27" t="n">
        <v>1856107.135078659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1.0057</v>
      </c>
      <c r="E28" t="n">
        <v>99.43000000000001</v>
      </c>
      <c r="F28" t="n">
        <v>95.97</v>
      </c>
      <c r="G28" t="n">
        <v>179.95</v>
      </c>
      <c r="H28" t="n">
        <v>2.31</v>
      </c>
      <c r="I28" t="n">
        <v>32</v>
      </c>
      <c r="J28" t="n">
        <v>207.37</v>
      </c>
      <c r="K28" t="n">
        <v>51.39</v>
      </c>
      <c r="L28" t="n">
        <v>27</v>
      </c>
      <c r="M28" t="n">
        <v>30</v>
      </c>
      <c r="N28" t="n">
        <v>43.97</v>
      </c>
      <c r="O28" t="n">
        <v>25809.25</v>
      </c>
      <c r="P28" t="n">
        <v>1148.38</v>
      </c>
      <c r="Q28" t="n">
        <v>1206.6</v>
      </c>
      <c r="R28" t="n">
        <v>216.58</v>
      </c>
      <c r="S28" t="n">
        <v>133.29</v>
      </c>
      <c r="T28" t="n">
        <v>24843.16</v>
      </c>
      <c r="U28" t="n">
        <v>0.62</v>
      </c>
      <c r="V28" t="n">
        <v>0.78</v>
      </c>
      <c r="W28" t="n">
        <v>0.33</v>
      </c>
      <c r="X28" t="n">
        <v>1.43</v>
      </c>
      <c r="Y28" t="n">
        <v>0.5</v>
      </c>
      <c r="Z28" t="n">
        <v>10</v>
      </c>
      <c r="AA28" t="n">
        <v>1496.646365941696</v>
      </c>
      <c r="AB28" t="n">
        <v>2047.777585259116</v>
      </c>
      <c r="AC28" t="n">
        <v>1852.340566595877</v>
      </c>
      <c r="AD28" t="n">
        <v>1496646.365941696</v>
      </c>
      <c r="AE28" t="n">
        <v>2047777.585259116</v>
      </c>
      <c r="AF28" t="n">
        <v>1.504122275087374e-06</v>
      </c>
      <c r="AG28" t="n">
        <v>11</v>
      </c>
      <c r="AH28" t="n">
        <v>1852340.566595877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1.0069</v>
      </c>
      <c r="E29" t="n">
        <v>99.31999999999999</v>
      </c>
      <c r="F29" t="n">
        <v>95.89</v>
      </c>
      <c r="G29" t="n">
        <v>185.6</v>
      </c>
      <c r="H29" t="n">
        <v>2.38</v>
      </c>
      <c r="I29" t="n">
        <v>31</v>
      </c>
      <c r="J29" t="n">
        <v>208.97</v>
      </c>
      <c r="K29" t="n">
        <v>51.39</v>
      </c>
      <c r="L29" t="n">
        <v>28</v>
      </c>
      <c r="M29" t="n">
        <v>29</v>
      </c>
      <c r="N29" t="n">
        <v>44.57</v>
      </c>
      <c r="O29" t="n">
        <v>26006.56</v>
      </c>
      <c r="P29" t="n">
        <v>1144.49</v>
      </c>
      <c r="Q29" t="n">
        <v>1206.6</v>
      </c>
      <c r="R29" t="n">
        <v>214.05</v>
      </c>
      <c r="S29" t="n">
        <v>133.29</v>
      </c>
      <c r="T29" t="n">
        <v>23582.29</v>
      </c>
      <c r="U29" t="n">
        <v>0.62</v>
      </c>
      <c r="V29" t="n">
        <v>0.78</v>
      </c>
      <c r="W29" t="n">
        <v>0.32</v>
      </c>
      <c r="X29" t="n">
        <v>1.36</v>
      </c>
      <c r="Y29" t="n">
        <v>0.5</v>
      </c>
      <c r="Z29" t="n">
        <v>10</v>
      </c>
      <c r="AA29" t="n">
        <v>1491.349872138652</v>
      </c>
      <c r="AB29" t="n">
        <v>2040.530688772975</v>
      </c>
      <c r="AC29" t="n">
        <v>1845.78530373929</v>
      </c>
      <c r="AD29" t="n">
        <v>1491349.872138652</v>
      </c>
      <c r="AE29" t="n">
        <v>2040530.688772975</v>
      </c>
      <c r="AF29" t="n">
        <v>1.505916991931468e-06</v>
      </c>
      <c r="AG29" t="n">
        <v>11</v>
      </c>
      <c r="AH29" t="n">
        <v>1845785.30373929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1.012</v>
      </c>
      <c r="E30" t="n">
        <v>98.81999999999999</v>
      </c>
      <c r="F30" t="n">
        <v>95.45999999999999</v>
      </c>
      <c r="G30" t="n">
        <v>197.51</v>
      </c>
      <c r="H30" t="n">
        <v>2.45</v>
      </c>
      <c r="I30" t="n">
        <v>29</v>
      </c>
      <c r="J30" t="n">
        <v>210.57</v>
      </c>
      <c r="K30" t="n">
        <v>51.39</v>
      </c>
      <c r="L30" t="n">
        <v>29</v>
      </c>
      <c r="M30" t="n">
        <v>27</v>
      </c>
      <c r="N30" t="n">
        <v>45.18</v>
      </c>
      <c r="O30" t="n">
        <v>26204.71</v>
      </c>
      <c r="P30" t="n">
        <v>1134.58</v>
      </c>
      <c r="Q30" t="n">
        <v>1206.59</v>
      </c>
      <c r="R30" t="n">
        <v>198.42</v>
      </c>
      <c r="S30" t="n">
        <v>133.29</v>
      </c>
      <c r="T30" t="n">
        <v>15775.69</v>
      </c>
      <c r="U30" t="n">
        <v>0.67</v>
      </c>
      <c r="V30" t="n">
        <v>0.78</v>
      </c>
      <c r="W30" t="n">
        <v>0.32</v>
      </c>
      <c r="X30" t="n">
        <v>0.92</v>
      </c>
      <c r="Y30" t="n">
        <v>0.5</v>
      </c>
      <c r="Z30" t="n">
        <v>10</v>
      </c>
      <c r="AA30" t="n">
        <v>1474.333607290973</v>
      </c>
      <c r="AB30" t="n">
        <v>2017.248284503758</v>
      </c>
      <c r="AC30" t="n">
        <v>1824.724939456468</v>
      </c>
      <c r="AD30" t="n">
        <v>1474333.607290973</v>
      </c>
      <c r="AE30" t="n">
        <v>2017248.284503758</v>
      </c>
      <c r="AF30" t="n">
        <v>1.513544538518865e-06</v>
      </c>
      <c r="AG30" t="n">
        <v>11</v>
      </c>
      <c r="AH30" t="n">
        <v>1824724.939456468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1.0083</v>
      </c>
      <c r="E31" t="n">
        <v>99.18000000000001</v>
      </c>
      <c r="F31" t="n">
        <v>95.81999999999999</v>
      </c>
      <c r="G31" t="n">
        <v>198.26</v>
      </c>
      <c r="H31" t="n">
        <v>2.51</v>
      </c>
      <c r="I31" t="n">
        <v>29</v>
      </c>
      <c r="J31" t="n">
        <v>212.19</v>
      </c>
      <c r="K31" t="n">
        <v>51.39</v>
      </c>
      <c r="L31" t="n">
        <v>30</v>
      </c>
      <c r="M31" t="n">
        <v>27</v>
      </c>
      <c r="N31" t="n">
        <v>45.79</v>
      </c>
      <c r="O31" t="n">
        <v>26403.69</v>
      </c>
      <c r="P31" t="n">
        <v>1138.18</v>
      </c>
      <c r="Q31" t="n">
        <v>1206.6</v>
      </c>
      <c r="R31" t="n">
        <v>211.57</v>
      </c>
      <c r="S31" t="n">
        <v>133.29</v>
      </c>
      <c r="T31" t="n">
        <v>22351.13</v>
      </c>
      <c r="U31" t="n">
        <v>0.63</v>
      </c>
      <c r="V31" t="n">
        <v>0.78</v>
      </c>
      <c r="W31" t="n">
        <v>0.32</v>
      </c>
      <c r="X31" t="n">
        <v>1.28</v>
      </c>
      <c r="Y31" t="n">
        <v>0.5</v>
      </c>
      <c r="Z31" t="n">
        <v>10</v>
      </c>
      <c r="AA31" t="n">
        <v>1483.746217925665</v>
      </c>
      <c r="AB31" t="n">
        <v>2030.127033629218</v>
      </c>
      <c r="AC31" t="n">
        <v>1836.374558840832</v>
      </c>
      <c r="AD31" t="n">
        <v>1483746.217925665</v>
      </c>
      <c r="AE31" t="n">
        <v>2030127.033629218</v>
      </c>
      <c r="AF31" t="n">
        <v>1.508010828249577e-06</v>
      </c>
      <c r="AG31" t="n">
        <v>11</v>
      </c>
      <c r="AH31" t="n">
        <v>1836374.558840832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1.0088</v>
      </c>
      <c r="E32" t="n">
        <v>99.13</v>
      </c>
      <c r="F32" t="n">
        <v>95.81</v>
      </c>
      <c r="G32" t="n">
        <v>205.31</v>
      </c>
      <c r="H32" t="n">
        <v>2.58</v>
      </c>
      <c r="I32" t="n">
        <v>28</v>
      </c>
      <c r="J32" t="n">
        <v>213.81</v>
      </c>
      <c r="K32" t="n">
        <v>51.39</v>
      </c>
      <c r="L32" t="n">
        <v>31</v>
      </c>
      <c r="M32" t="n">
        <v>26</v>
      </c>
      <c r="N32" t="n">
        <v>46.41</v>
      </c>
      <c r="O32" t="n">
        <v>26603.52</v>
      </c>
      <c r="P32" t="n">
        <v>1136.57</v>
      </c>
      <c r="Q32" t="n">
        <v>1206.59</v>
      </c>
      <c r="R32" t="n">
        <v>211.07</v>
      </c>
      <c r="S32" t="n">
        <v>133.29</v>
      </c>
      <c r="T32" t="n">
        <v>22109.72</v>
      </c>
      <c r="U32" t="n">
        <v>0.63</v>
      </c>
      <c r="V32" t="n">
        <v>0.78</v>
      </c>
      <c r="W32" t="n">
        <v>0.32</v>
      </c>
      <c r="X32" t="n">
        <v>1.27</v>
      </c>
      <c r="Y32" t="n">
        <v>0.5</v>
      </c>
      <c r="Z32" t="n">
        <v>10</v>
      </c>
      <c r="AA32" t="n">
        <v>1481.648772178977</v>
      </c>
      <c r="AB32" t="n">
        <v>2027.257215825824</v>
      </c>
      <c r="AC32" t="n">
        <v>1833.778632420779</v>
      </c>
      <c r="AD32" t="n">
        <v>1481648.772178977</v>
      </c>
      <c r="AE32" t="n">
        <v>2027257.215825824</v>
      </c>
      <c r="AF32" t="n">
        <v>1.508758626934616e-06</v>
      </c>
      <c r="AG32" t="n">
        <v>11</v>
      </c>
      <c r="AH32" t="n">
        <v>1833778.632420779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1.0097</v>
      </c>
      <c r="E33" t="n">
        <v>99.04000000000001</v>
      </c>
      <c r="F33" t="n">
        <v>95.75</v>
      </c>
      <c r="G33" t="n">
        <v>212.78</v>
      </c>
      <c r="H33" t="n">
        <v>2.64</v>
      </c>
      <c r="I33" t="n">
        <v>27</v>
      </c>
      <c r="J33" t="n">
        <v>215.43</v>
      </c>
      <c r="K33" t="n">
        <v>51.39</v>
      </c>
      <c r="L33" t="n">
        <v>32</v>
      </c>
      <c r="M33" t="n">
        <v>25</v>
      </c>
      <c r="N33" t="n">
        <v>47.04</v>
      </c>
      <c r="O33" t="n">
        <v>26804.21</v>
      </c>
      <c r="P33" t="n">
        <v>1134.37</v>
      </c>
      <c r="Q33" t="n">
        <v>1206.6</v>
      </c>
      <c r="R33" t="n">
        <v>209.09</v>
      </c>
      <c r="S33" t="n">
        <v>133.29</v>
      </c>
      <c r="T33" t="n">
        <v>21123.66</v>
      </c>
      <c r="U33" t="n">
        <v>0.64</v>
      </c>
      <c r="V33" t="n">
        <v>0.78</v>
      </c>
      <c r="W33" t="n">
        <v>0.32</v>
      </c>
      <c r="X33" t="n">
        <v>1.21</v>
      </c>
      <c r="Y33" t="n">
        <v>0.5</v>
      </c>
      <c r="Z33" t="n">
        <v>10</v>
      </c>
      <c r="AA33" t="n">
        <v>1478.319520886671</v>
      </c>
      <c r="AB33" t="n">
        <v>2022.701987331489</v>
      </c>
      <c r="AC33" t="n">
        <v>1829.65814854064</v>
      </c>
      <c r="AD33" t="n">
        <v>1478319.520886671</v>
      </c>
      <c r="AE33" t="n">
        <v>2022701.987331489</v>
      </c>
      <c r="AF33" t="n">
        <v>1.510104664567686e-06</v>
      </c>
      <c r="AG33" t="n">
        <v>11</v>
      </c>
      <c r="AH33" t="n">
        <v>1829658.14854064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1.0107</v>
      </c>
      <c r="E34" t="n">
        <v>98.94</v>
      </c>
      <c r="F34" t="n">
        <v>95.69</v>
      </c>
      <c r="G34" t="n">
        <v>220.83</v>
      </c>
      <c r="H34" t="n">
        <v>2.7</v>
      </c>
      <c r="I34" t="n">
        <v>26</v>
      </c>
      <c r="J34" t="n">
        <v>217.07</v>
      </c>
      <c r="K34" t="n">
        <v>51.39</v>
      </c>
      <c r="L34" t="n">
        <v>33</v>
      </c>
      <c r="M34" t="n">
        <v>24</v>
      </c>
      <c r="N34" t="n">
        <v>47.68</v>
      </c>
      <c r="O34" t="n">
        <v>27005.77</v>
      </c>
      <c r="P34" t="n">
        <v>1132.4</v>
      </c>
      <c r="Q34" t="n">
        <v>1206.59</v>
      </c>
      <c r="R34" t="n">
        <v>207.03</v>
      </c>
      <c r="S34" t="n">
        <v>133.29</v>
      </c>
      <c r="T34" t="n">
        <v>20099.38</v>
      </c>
      <c r="U34" t="n">
        <v>0.64</v>
      </c>
      <c r="V34" t="n">
        <v>0.78</v>
      </c>
      <c r="W34" t="n">
        <v>0.32</v>
      </c>
      <c r="X34" t="n">
        <v>1.15</v>
      </c>
      <c r="Y34" t="n">
        <v>0.5</v>
      </c>
      <c r="Z34" t="n">
        <v>10</v>
      </c>
      <c r="AA34" t="n">
        <v>1475.061569242034</v>
      </c>
      <c r="AB34" t="n">
        <v>2018.244314160615</v>
      </c>
      <c r="AC34" t="n">
        <v>1825.625909440811</v>
      </c>
      <c r="AD34" t="n">
        <v>1475061.569242035</v>
      </c>
      <c r="AE34" t="n">
        <v>2018244.314160615</v>
      </c>
      <c r="AF34" t="n">
        <v>1.511600261937764e-06</v>
      </c>
      <c r="AG34" t="n">
        <v>11</v>
      </c>
      <c r="AH34" t="n">
        <v>1825625.909440811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1.0114</v>
      </c>
      <c r="E35" t="n">
        <v>98.87</v>
      </c>
      <c r="F35" t="n">
        <v>95.65000000000001</v>
      </c>
      <c r="G35" t="n">
        <v>229.56</v>
      </c>
      <c r="H35" t="n">
        <v>2.76</v>
      </c>
      <c r="I35" t="n">
        <v>25</v>
      </c>
      <c r="J35" t="n">
        <v>218.71</v>
      </c>
      <c r="K35" t="n">
        <v>51.39</v>
      </c>
      <c r="L35" t="n">
        <v>34</v>
      </c>
      <c r="M35" t="n">
        <v>23</v>
      </c>
      <c r="N35" t="n">
        <v>48.32</v>
      </c>
      <c r="O35" t="n">
        <v>27208.22</v>
      </c>
      <c r="P35" t="n">
        <v>1129.67</v>
      </c>
      <c r="Q35" t="n">
        <v>1206.59</v>
      </c>
      <c r="R35" t="n">
        <v>205.69</v>
      </c>
      <c r="S35" t="n">
        <v>133.29</v>
      </c>
      <c r="T35" t="n">
        <v>19432.79</v>
      </c>
      <c r="U35" t="n">
        <v>0.65</v>
      </c>
      <c r="V35" t="n">
        <v>0.78</v>
      </c>
      <c r="W35" t="n">
        <v>0.32</v>
      </c>
      <c r="X35" t="n">
        <v>1.11</v>
      </c>
      <c r="Y35" t="n">
        <v>0.5</v>
      </c>
      <c r="Z35" t="n">
        <v>10</v>
      </c>
      <c r="AA35" t="n">
        <v>1471.629415567138</v>
      </c>
      <c r="AB35" t="n">
        <v>2013.548290086689</v>
      </c>
      <c r="AC35" t="n">
        <v>1821.378067313589</v>
      </c>
      <c r="AD35" t="n">
        <v>1471629.415567138</v>
      </c>
      <c r="AE35" t="n">
        <v>2013548.290086689</v>
      </c>
      <c r="AF35" t="n">
        <v>1.512647180096819e-06</v>
      </c>
      <c r="AG35" t="n">
        <v>11</v>
      </c>
      <c r="AH35" t="n">
        <v>1821378.067313589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1.0125</v>
      </c>
      <c r="E36" t="n">
        <v>98.77</v>
      </c>
      <c r="F36" t="n">
        <v>95.58</v>
      </c>
      <c r="G36" t="n">
        <v>238.95</v>
      </c>
      <c r="H36" t="n">
        <v>2.82</v>
      </c>
      <c r="I36" t="n">
        <v>24</v>
      </c>
      <c r="J36" t="n">
        <v>220.36</v>
      </c>
      <c r="K36" t="n">
        <v>51.39</v>
      </c>
      <c r="L36" t="n">
        <v>35</v>
      </c>
      <c r="M36" t="n">
        <v>22</v>
      </c>
      <c r="N36" t="n">
        <v>48.97</v>
      </c>
      <c r="O36" t="n">
        <v>27411.55</v>
      </c>
      <c r="P36" t="n">
        <v>1124.9</v>
      </c>
      <c r="Q36" t="n">
        <v>1206.59</v>
      </c>
      <c r="R36" t="n">
        <v>203.24</v>
      </c>
      <c r="S36" t="n">
        <v>133.29</v>
      </c>
      <c r="T36" t="n">
        <v>18211.95</v>
      </c>
      <c r="U36" t="n">
        <v>0.66</v>
      </c>
      <c r="V36" t="n">
        <v>0.78</v>
      </c>
      <c r="W36" t="n">
        <v>0.32</v>
      </c>
      <c r="X36" t="n">
        <v>1.04</v>
      </c>
      <c r="Y36" t="n">
        <v>0.5</v>
      </c>
      <c r="Z36" t="n">
        <v>10</v>
      </c>
      <c r="AA36" t="n">
        <v>1465.805531075299</v>
      </c>
      <c r="AB36" t="n">
        <v>2005.579794393303</v>
      </c>
      <c r="AC36" t="n">
        <v>1814.170073665326</v>
      </c>
      <c r="AD36" t="n">
        <v>1465805.531075299</v>
      </c>
      <c r="AE36" t="n">
        <v>2005579.794393303</v>
      </c>
      <c r="AF36" t="n">
        <v>1.514292337203904e-06</v>
      </c>
      <c r="AG36" t="n">
        <v>11</v>
      </c>
      <c r="AH36" t="n">
        <v>1814170.073665326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1.0122</v>
      </c>
      <c r="E37" t="n">
        <v>98.8</v>
      </c>
      <c r="F37" t="n">
        <v>95.61</v>
      </c>
      <c r="G37" t="n">
        <v>239.03</v>
      </c>
      <c r="H37" t="n">
        <v>2.88</v>
      </c>
      <c r="I37" t="n">
        <v>24</v>
      </c>
      <c r="J37" t="n">
        <v>222.01</v>
      </c>
      <c r="K37" t="n">
        <v>51.39</v>
      </c>
      <c r="L37" t="n">
        <v>36</v>
      </c>
      <c r="M37" t="n">
        <v>22</v>
      </c>
      <c r="N37" t="n">
        <v>49.62</v>
      </c>
      <c r="O37" t="n">
        <v>27615.8</v>
      </c>
      <c r="P37" t="n">
        <v>1124.23</v>
      </c>
      <c r="Q37" t="n">
        <v>1206.6</v>
      </c>
      <c r="R37" t="n">
        <v>204.28</v>
      </c>
      <c r="S37" t="n">
        <v>133.29</v>
      </c>
      <c r="T37" t="n">
        <v>18729.76</v>
      </c>
      <c r="U37" t="n">
        <v>0.65</v>
      </c>
      <c r="V37" t="n">
        <v>0.78</v>
      </c>
      <c r="W37" t="n">
        <v>0.32</v>
      </c>
      <c r="X37" t="n">
        <v>1.07</v>
      </c>
      <c r="Y37" t="n">
        <v>0.5</v>
      </c>
      <c r="Z37" t="n">
        <v>10</v>
      </c>
      <c r="AA37" t="n">
        <v>1465.738910684567</v>
      </c>
      <c r="AB37" t="n">
        <v>2005.48864143562</v>
      </c>
      <c r="AC37" t="n">
        <v>1814.08762021799</v>
      </c>
      <c r="AD37" t="n">
        <v>1465738.910684567</v>
      </c>
      <c r="AE37" t="n">
        <v>2005488.64143562</v>
      </c>
      <c r="AF37" t="n">
        <v>1.513843657992881e-06</v>
      </c>
      <c r="AG37" t="n">
        <v>11</v>
      </c>
      <c r="AH37" t="n">
        <v>1814087.62021799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1.0133</v>
      </c>
      <c r="E38" t="n">
        <v>98.69</v>
      </c>
      <c r="F38" t="n">
        <v>95.54000000000001</v>
      </c>
      <c r="G38" t="n">
        <v>249.22</v>
      </c>
      <c r="H38" t="n">
        <v>2.94</v>
      </c>
      <c r="I38" t="n">
        <v>23</v>
      </c>
      <c r="J38" t="n">
        <v>223.68</v>
      </c>
      <c r="K38" t="n">
        <v>51.39</v>
      </c>
      <c r="L38" t="n">
        <v>37</v>
      </c>
      <c r="M38" t="n">
        <v>21</v>
      </c>
      <c r="N38" t="n">
        <v>50.29</v>
      </c>
      <c r="O38" t="n">
        <v>27821.09</v>
      </c>
      <c r="P38" t="n">
        <v>1125.24</v>
      </c>
      <c r="Q38" t="n">
        <v>1206.6</v>
      </c>
      <c r="R38" t="n">
        <v>201.76</v>
      </c>
      <c r="S38" t="n">
        <v>133.29</v>
      </c>
      <c r="T38" t="n">
        <v>17475.19</v>
      </c>
      <c r="U38" t="n">
        <v>0.66</v>
      </c>
      <c r="V38" t="n">
        <v>0.78</v>
      </c>
      <c r="W38" t="n">
        <v>0.31</v>
      </c>
      <c r="X38" t="n">
        <v>1</v>
      </c>
      <c r="Y38" t="n">
        <v>0.5</v>
      </c>
      <c r="Z38" t="n">
        <v>10</v>
      </c>
      <c r="AA38" t="n">
        <v>1464.892685272651</v>
      </c>
      <c r="AB38" t="n">
        <v>2004.330798494206</v>
      </c>
      <c r="AC38" t="n">
        <v>1813.040280181862</v>
      </c>
      <c r="AD38" t="n">
        <v>1464892.685272651</v>
      </c>
      <c r="AE38" t="n">
        <v>2004330.798494206</v>
      </c>
      <c r="AF38" t="n">
        <v>1.515488815099967e-06</v>
      </c>
      <c r="AG38" t="n">
        <v>11</v>
      </c>
      <c r="AH38" t="n">
        <v>1813040.280181861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1.0136</v>
      </c>
      <c r="E39" t="n">
        <v>98.66</v>
      </c>
      <c r="F39" t="n">
        <v>95.5</v>
      </c>
      <c r="G39" t="n">
        <v>249.14</v>
      </c>
      <c r="H39" t="n">
        <v>3</v>
      </c>
      <c r="I39" t="n">
        <v>23</v>
      </c>
      <c r="J39" t="n">
        <v>225.35</v>
      </c>
      <c r="K39" t="n">
        <v>51.39</v>
      </c>
      <c r="L39" t="n">
        <v>38</v>
      </c>
      <c r="M39" t="n">
        <v>21</v>
      </c>
      <c r="N39" t="n">
        <v>50.96</v>
      </c>
      <c r="O39" t="n">
        <v>28027.19</v>
      </c>
      <c r="P39" t="n">
        <v>1121.19</v>
      </c>
      <c r="Q39" t="n">
        <v>1206.59</v>
      </c>
      <c r="R39" t="n">
        <v>200.39</v>
      </c>
      <c r="S39" t="n">
        <v>133.29</v>
      </c>
      <c r="T39" t="n">
        <v>16791.17</v>
      </c>
      <c r="U39" t="n">
        <v>0.67</v>
      </c>
      <c r="V39" t="n">
        <v>0.78</v>
      </c>
      <c r="W39" t="n">
        <v>0.32</v>
      </c>
      <c r="X39" t="n">
        <v>0.96</v>
      </c>
      <c r="Y39" t="n">
        <v>0.5</v>
      </c>
      <c r="Z39" t="n">
        <v>10</v>
      </c>
      <c r="AA39" t="n">
        <v>1460.866673042664</v>
      </c>
      <c r="AB39" t="n">
        <v>1998.822230946014</v>
      </c>
      <c r="AC39" t="n">
        <v>1808.057442589146</v>
      </c>
      <c r="AD39" t="n">
        <v>1460866.673042664</v>
      </c>
      <c r="AE39" t="n">
        <v>1998822.230946014</v>
      </c>
      <c r="AF39" t="n">
        <v>1.51593749431099e-06</v>
      </c>
      <c r="AG39" t="n">
        <v>11</v>
      </c>
      <c r="AH39" t="n">
        <v>1808057.442589146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1.0132</v>
      </c>
      <c r="E40" t="n">
        <v>98.7</v>
      </c>
      <c r="F40" t="n">
        <v>95.58</v>
      </c>
      <c r="G40" t="n">
        <v>260.67</v>
      </c>
      <c r="H40" t="n">
        <v>3.05</v>
      </c>
      <c r="I40" t="n">
        <v>22</v>
      </c>
      <c r="J40" t="n">
        <v>227.03</v>
      </c>
      <c r="K40" t="n">
        <v>51.39</v>
      </c>
      <c r="L40" t="n">
        <v>39</v>
      </c>
      <c r="M40" t="n">
        <v>20</v>
      </c>
      <c r="N40" t="n">
        <v>51.64</v>
      </c>
      <c r="O40" t="n">
        <v>28234.24</v>
      </c>
      <c r="P40" t="n">
        <v>1120.83</v>
      </c>
      <c r="Q40" t="n">
        <v>1206.59</v>
      </c>
      <c r="R40" t="n">
        <v>203.53</v>
      </c>
      <c r="S40" t="n">
        <v>133.29</v>
      </c>
      <c r="T40" t="n">
        <v>18369.3</v>
      </c>
      <c r="U40" t="n">
        <v>0.65</v>
      </c>
      <c r="V40" t="n">
        <v>0.78</v>
      </c>
      <c r="W40" t="n">
        <v>0.31</v>
      </c>
      <c r="X40" t="n">
        <v>1.04</v>
      </c>
      <c r="Y40" t="n">
        <v>0.5</v>
      </c>
      <c r="Z40" t="n">
        <v>10</v>
      </c>
      <c r="AA40" t="n">
        <v>1461.387120773599</v>
      </c>
      <c r="AB40" t="n">
        <v>1999.534330492012</v>
      </c>
      <c r="AC40" t="n">
        <v>1808.701580353913</v>
      </c>
      <c r="AD40" t="n">
        <v>1461387.120773599</v>
      </c>
      <c r="AE40" t="n">
        <v>1999534.330492012</v>
      </c>
      <c r="AF40" t="n">
        <v>1.515339255362959e-06</v>
      </c>
      <c r="AG40" t="n">
        <v>11</v>
      </c>
      <c r="AH40" t="n">
        <v>1808701.580353912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1.0146</v>
      </c>
      <c r="E41" t="n">
        <v>98.56</v>
      </c>
      <c r="F41" t="n">
        <v>95.48</v>
      </c>
      <c r="G41" t="n">
        <v>272.8</v>
      </c>
      <c r="H41" t="n">
        <v>3.11</v>
      </c>
      <c r="I41" t="n">
        <v>21</v>
      </c>
      <c r="J41" t="n">
        <v>228.71</v>
      </c>
      <c r="K41" t="n">
        <v>51.39</v>
      </c>
      <c r="L41" t="n">
        <v>40</v>
      </c>
      <c r="M41" t="n">
        <v>19</v>
      </c>
      <c r="N41" t="n">
        <v>52.32</v>
      </c>
      <c r="O41" t="n">
        <v>28442.24</v>
      </c>
      <c r="P41" t="n">
        <v>1114.73</v>
      </c>
      <c r="Q41" t="n">
        <v>1206.62</v>
      </c>
      <c r="R41" t="n">
        <v>199.93</v>
      </c>
      <c r="S41" t="n">
        <v>133.29</v>
      </c>
      <c r="T41" t="n">
        <v>16572.23</v>
      </c>
      <c r="U41" t="n">
        <v>0.67</v>
      </c>
      <c r="V41" t="n">
        <v>0.78</v>
      </c>
      <c r="W41" t="n">
        <v>0.31</v>
      </c>
      <c r="X41" t="n">
        <v>0.9399999999999999</v>
      </c>
      <c r="Y41" t="n">
        <v>0.5</v>
      </c>
      <c r="Z41" t="n">
        <v>10</v>
      </c>
      <c r="AA41" t="n">
        <v>1453.937796327953</v>
      </c>
      <c r="AB41" t="n">
        <v>1989.341836144478</v>
      </c>
      <c r="AC41" t="n">
        <v>1799.481843361651</v>
      </c>
      <c r="AD41" t="n">
        <v>1453937.796327953</v>
      </c>
      <c r="AE41" t="n">
        <v>1989341.836144478</v>
      </c>
      <c r="AF41" t="n">
        <v>1.517433091681068e-06</v>
      </c>
      <c r="AG41" t="n">
        <v>11</v>
      </c>
      <c r="AH41" t="n">
        <v>1799481.843361652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0.8051</v>
      </c>
      <c r="E2" t="n">
        <v>124.21</v>
      </c>
      <c r="F2" t="n">
        <v>116.68</v>
      </c>
      <c r="G2" t="n">
        <v>14.8</v>
      </c>
      <c r="H2" t="n">
        <v>0.34</v>
      </c>
      <c r="I2" t="n">
        <v>473</v>
      </c>
      <c r="J2" t="n">
        <v>51.33</v>
      </c>
      <c r="K2" t="n">
        <v>24.83</v>
      </c>
      <c r="L2" t="n">
        <v>1</v>
      </c>
      <c r="M2" t="n">
        <v>471</v>
      </c>
      <c r="N2" t="n">
        <v>5.51</v>
      </c>
      <c r="O2" t="n">
        <v>6564.78</v>
      </c>
      <c r="P2" t="n">
        <v>651.73</v>
      </c>
      <c r="Q2" t="n">
        <v>1206.64</v>
      </c>
      <c r="R2" t="n">
        <v>919.21</v>
      </c>
      <c r="S2" t="n">
        <v>133.29</v>
      </c>
      <c r="T2" t="n">
        <v>373953.1</v>
      </c>
      <c r="U2" t="n">
        <v>0.15</v>
      </c>
      <c r="V2" t="n">
        <v>0.64</v>
      </c>
      <c r="W2" t="n">
        <v>1.03</v>
      </c>
      <c r="X2" t="n">
        <v>22.14</v>
      </c>
      <c r="Y2" t="n">
        <v>0.5</v>
      </c>
      <c r="Z2" t="n">
        <v>10</v>
      </c>
      <c r="AA2" t="n">
        <v>1147.741421665593</v>
      </c>
      <c r="AB2" t="n">
        <v>1570.390447900766</v>
      </c>
      <c r="AC2" t="n">
        <v>1420.514587609952</v>
      </c>
      <c r="AD2" t="n">
        <v>1147741.421665593</v>
      </c>
      <c r="AE2" t="n">
        <v>1570390.447900766</v>
      </c>
      <c r="AF2" t="n">
        <v>1.441020845092285e-06</v>
      </c>
      <c r="AG2" t="n">
        <v>13</v>
      </c>
      <c r="AH2" t="n">
        <v>1420514.587609952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0.9247</v>
      </c>
      <c r="E3" t="n">
        <v>108.14</v>
      </c>
      <c r="F3" t="n">
        <v>103.9</v>
      </c>
      <c r="G3" t="n">
        <v>30.56</v>
      </c>
      <c r="H3" t="n">
        <v>0.66</v>
      </c>
      <c r="I3" t="n">
        <v>204</v>
      </c>
      <c r="J3" t="n">
        <v>52.47</v>
      </c>
      <c r="K3" t="n">
        <v>24.83</v>
      </c>
      <c r="L3" t="n">
        <v>2</v>
      </c>
      <c r="M3" t="n">
        <v>202</v>
      </c>
      <c r="N3" t="n">
        <v>5.64</v>
      </c>
      <c r="O3" t="n">
        <v>6705.1</v>
      </c>
      <c r="P3" t="n">
        <v>562.6799999999999</v>
      </c>
      <c r="Q3" t="n">
        <v>1206.63</v>
      </c>
      <c r="R3" t="n">
        <v>484.97</v>
      </c>
      <c r="S3" t="n">
        <v>133.29</v>
      </c>
      <c r="T3" t="n">
        <v>158174.94</v>
      </c>
      <c r="U3" t="n">
        <v>0.27</v>
      </c>
      <c r="V3" t="n">
        <v>0.72</v>
      </c>
      <c r="W3" t="n">
        <v>0.6</v>
      </c>
      <c r="X3" t="n">
        <v>9.359999999999999</v>
      </c>
      <c r="Y3" t="n">
        <v>0.5</v>
      </c>
      <c r="Z3" t="n">
        <v>10</v>
      </c>
      <c r="AA3" t="n">
        <v>892.524600423497</v>
      </c>
      <c r="AB3" t="n">
        <v>1221.191533705823</v>
      </c>
      <c r="AC3" t="n">
        <v>1104.642727682021</v>
      </c>
      <c r="AD3" t="n">
        <v>892524.6004234969</v>
      </c>
      <c r="AE3" t="n">
        <v>1221191.533705823</v>
      </c>
      <c r="AF3" t="n">
        <v>1.655088778359007e-06</v>
      </c>
      <c r="AG3" t="n">
        <v>12</v>
      </c>
      <c r="AH3" t="n">
        <v>1104642.727682021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0.965</v>
      </c>
      <c r="E4" t="n">
        <v>103.63</v>
      </c>
      <c r="F4" t="n">
        <v>100.33</v>
      </c>
      <c r="G4" t="n">
        <v>47.4</v>
      </c>
      <c r="H4" t="n">
        <v>0.97</v>
      </c>
      <c r="I4" t="n">
        <v>127</v>
      </c>
      <c r="J4" t="n">
        <v>53.61</v>
      </c>
      <c r="K4" t="n">
        <v>24.83</v>
      </c>
      <c r="L4" t="n">
        <v>3</v>
      </c>
      <c r="M4" t="n">
        <v>125</v>
      </c>
      <c r="N4" t="n">
        <v>5.78</v>
      </c>
      <c r="O4" t="n">
        <v>6845.59</v>
      </c>
      <c r="P4" t="n">
        <v>524.75</v>
      </c>
      <c r="Q4" t="n">
        <v>1206.59</v>
      </c>
      <c r="R4" t="n">
        <v>364.16</v>
      </c>
      <c r="S4" t="n">
        <v>133.29</v>
      </c>
      <c r="T4" t="n">
        <v>98156.96000000001</v>
      </c>
      <c r="U4" t="n">
        <v>0.37</v>
      </c>
      <c r="V4" t="n">
        <v>0.75</v>
      </c>
      <c r="W4" t="n">
        <v>0.48</v>
      </c>
      <c r="X4" t="n">
        <v>5.79</v>
      </c>
      <c r="Y4" t="n">
        <v>0.5</v>
      </c>
      <c r="Z4" t="n">
        <v>10</v>
      </c>
      <c r="AA4" t="n">
        <v>808.1691045084543</v>
      </c>
      <c r="AB4" t="n">
        <v>1105.772622693032</v>
      </c>
      <c r="AC4" t="n">
        <v>1000.239235544832</v>
      </c>
      <c r="AD4" t="n">
        <v>808169.1045084543</v>
      </c>
      <c r="AE4" t="n">
        <v>1105772.622693032</v>
      </c>
      <c r="AF4" t="n">
        <v>1.727220364568445e-06</v>
      </c>
      <c r="AG4" t="n">
        <v>11</v>
      </c>
      <c r="AH4" t="n">
        <v>1000239.235544832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0.9873</v>
      </c>
      <c r="E5" t="n">
        <v>101.29</v>
      </c>
      <c r="F5" t="n">
        <v>98.44</v>
      </c>
      <c r="G5" t="n">
        <v>65.63</v>
      </c>
      <c r="H5" t="n">
        <v>1.27</v>
      </c>
      <c r="I5" t="n">
        <v>90</v>
      </c>
      <c r="J5" t="n">
        <v>54.75</v>
      </c>
      <c r="K5" t="n">
        <v>24.83</v>
      </c>
      <c r="L5" t="n">
        <v>4</v>
      </c>
      <c r="M5" t="n">
        <v>88</v>
      </c>
      <c r="N5" t="n">
        <v>5.92</v>
      </c>
      <c r="O5" t="n">
        <v>6986.39</v>
      </c>
      <c r="P5" t="n">
        <v>495.03</v>
      </c>
      <c r="Q5" t="n">
        <v>1206.61</v>
      </c>
      <c r="R5" t="n">
        <v>299.82</v>
      </c>
      <c r="S5" t="n">
        <v>133.29</v>
      </c>
      <c r="T5" t="n">
        <v>66172.64</v>
      </c>
      <c r="U5" t="n">
        <v>0.44</v>
      </c>
      <c r="V5" t="n">
        <v>0.76</v>
      </c>
      <c r="W5" t="n">
        <v>0.42</v>
      </c>
      <c r="X5" t="n">
        <v>3.9</v>
      </c>
      <c r="Y5" t="n">
        <v>0.5</v>
      </c>
      <c r="Z5" t="n">
        <v>10</v>
      </c>
      <c r="AA5" t="n">
        <v>762.0600807406828</v>
      </c>
      <c r="AB5" t="n">
        <v>1042.684222187404</v>
      </c>
      <c r="AC5" t="n">
        <v>943.1719034383351</v>
      </c>
      <c r="AD5" t="n">
        <v>762060.0807406828</v>
      </c>
      <c r="AE5" t="n">
        <v>1042684.222187405</v>
      </c>
      <c r="AF5" t="n">
        <v>1.76713436884811e-06</v>
      </c>
      <c r="AG5" t="n">
        <v>11</v>
      </c>
      <c r="AH5" t="n">
        <v>943171.9034383351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0.9972</v>
      </c>
      <c r="E6" t="n">
        <v>100.28</v>
      </c>
      <c r="F6" t="n">
        <v>97.69</v>
      </c>
      <c r="G6" t="n">
        <v>84.94</v>
      </c>
      <c r="H6" t="n">
        <v>1.55</v>
      </c>
      <c r="I6" t="n">
        <v>69</v>
      </c>
      <c r="J6" t="n">
        <v>55.89</v>
      </c>
      <c r="K6" t="n">
        <v>24.83</v>
      </c>
      <c r="L6" t="n">
        <v>5</v>
      </c>
      <c r="M6" t="n">
        <v>57</v>
      </c>
      <c r="N6" t="n">
        <v>6.07</v>
      </c>
      <c r="O6" t="n">
        <v>7127.49</v>
      </c>
      <c r="P6" t="n">
        <v>471.84</v>
      </c>
      <c r="Q6" t="n">
        <v>1206.59</v>
      </c>
      <c r="R6" t="n">
        <v>274.31</v>
      </c>
      <c r="S6" t="n">
        <v>133.29</v>
      </c>
      <c r="T6" t="n">
        <v>53521.16</v>
      </c>
      <c r="U6" t="n">
        <v>0.49</v>
      </c>
      <c r="V6" t="n">
        <v>0.77</v>
      </c>
      <c r="W6" t="n">
        <v>0.4</v>
      </c>
      <c r="X6" t="n">
        <v>3.15</v>
      </c>
      <c r="Y6" t="n">
        <v>0.5</v>
      </c>
      <c r="Z6" t="n">
        <v>10</v>
      </c>
      <c r="AA6" t="n">
        <v>733.7159587853007</v>
      </c>
      <c r="AB6" t="n">
        <v>1003.902544073643</v>
      </c>
      <c r="AC6" t="n">
        <v>908.0914942533234</v>
      </c>
      <c r="AD6" t="n">
        <v>733715.9587853007</v>
      </c>
      <c r="AE6" t="n">
        <v>1003902.544073643</v>
      </c>
      <c r="AF6" t="n">
        <v>1.784854038909486e-06</v>
      </c>
      <c r="AG6" t="n">
        <v>11</v>
      </c>
      <c r="AH6" t="n">
        <v>908091.4942533234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1.001</v>
      </c>
      <c r="E7" t="n">
        <v>99.90000000000001</v>
      </c>
      <c r="F7" t="n">
        <v>97.39</v>
      </c>
      <c r="G7" t="n">
        <v>94.25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6</v>
      </c>
      <c r="N7" t="n">
        <v>6.21</v>
      </c>
      <c r="O7" t="n">
        <v>7268.89</v>
      </c>
      <c r="P7" t="n">
        <v>465.16</v>
      </c>
      <c r="Q7" t="n">
        <v>1206.65</v>
      </c>
      <c r="R7" t="n">
        <v>262.11</v>
      </c>
      <c r="S7" t="n">
        <v>133.29</v>
      </c>
      <c r="T7" t="n">
        <v>47454.78</v>
      </c>
      <c r="U7" t="n">
        <v>0.51</v>
      </c>
      <c r="V7" t="n">
        <v>0.77</v>
      </c>
      <c r="W7" t="n">
        <v>0.45</v>
      </c>
      <c r="X7" t="n">
        <v>2.85</v>
      </c>
      <c r="Y7" t="n">
        <v>0.5</v>
      </c>
      <c r="Z7" t="n">
        <v>10</v>
      </c>
      <c r="AA7" t="n">
        <v>724.8912581905884</v>
      </c>
      <c r="AB7" t="n">
        <v>991.8281994016438</v>
      </c>
      <c r="AC7" t="n">
        <v>897.169508090371</v>
      </c>
      <c r="AD7" t="n">
        <v>724891.2581905883</v>
      </c>
      <c r="AE7" t="n">
        <v>991828.1994016438</v>
      </c>
      <c r="AF7" t="n">
        <v>1.791655528427993e-06</v>
      </c>
      <c r="AG7" t="n">
        <v>11</v>
      </c>
      <c r="AH7" t="n">
        <v>897169.508090371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1.0008</v>
      </c>
      <c r="E8" t="n">
        <v>99.92</v>
      </c>
      <c r="F8" t="n">
        <v>97.41</v>
      </c>
      <c r="G8" t="n">
        <v>94.27</v>
      </c>
      <c r="H8" t="n">
        <v>2.09</v>
      </c>
      <c r="I8" t="n">
        <v>62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473.55</v>
      </c>
      <c r="Q8" t="n">
        <v>1206.63</v>
      </c>
      <c r="R8" t="n">
        <v>262.87</v>
      </c>
      <c r="S8" t="n">
        <v>133.29</v>
      </c>
      <c r="T8" t="n">
        <v>47837</v>
      </c>
      <c r="U8" t="n">
        <v>0.51</v>
      </c>
      <c r="V8" t="n">
        <v>0.77</v>
      </c>
      <c r="W8" t="n">
        <v>0.45</v>
      </c>
      <c r="X8" t="n">
        <v>2.87</v>
      </c>
      <c r="Y8" t="n">
        <v>0.5</v>
      </c>
      <c r="Z8" t="n">
        <v>10</v>
      </c>
      <c r="AA8" t="n">
        <v>732.3566956004427</v>
      </c>
      <c r="AB8" t="n">
        <v>1002.042740217661</v>
      </c>
      <c r="AC8" t="n">
        <v>906.4091874671052</v>
      </c>
      <c r="AD8" t="n">
        <v>732356.6956004427</v>
      </c>
      <c r="AE8" t="n">
        <v>1002042.740217661</v>
      </c>
      <c r="AF8" t="n">
        <v>1.79129755529544e-06</v>
      </c>
      <c r="AG8" t="n">
        <v>11</v>
      </c>
      <c r="AH8" t="n">
        <v>906409.1874671052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0.5227000000000001</v>
      </c>
      <c r="E2" t="n">
        <v>191.33</v>
      </c>
      <c r="F2" t="n">
        <v>155.37</v>
      </c>
      <c r="G2" t="n">
        <v>7.51</v>
      </c>
      <c r="H2" t="n">
        <v>0.13</v>
      </c>
      <c r="I2" t="n">
        <v>1241</v>
      </c>
      <c r="J2" t="n">
        <v>133.21</v>
      </c>
      <c r="K2" t="n">
        <v>46.47</v>
      </c>
      <c r="L2" t="n">
        <v>1</v>
      </c>
      <c r="M2" t="n">
        <v>1239</v>
      </c>
      <c r="N2" t="n">
        <v>20.75</v>
      </c>
      <c r="O2" t="n">
        <v>16663.42</v>
      </c>
      <c r="P2" t="n">
        <v>1693.39</v>
      </c>
      <c r="Q2" t="n">
        <v>1206.78</v>
      </c>
      <c r="R2" t="n">
        <v>2236.5</v>
      </c>
      <c r="S2" t="n">
        <v>133.29</v>
      </c>
      <c r="T2" t="n">
        <v>1028757.02</v>
      </c>
      <c r="U2" t="n">
        <v>0.06</v>
      </c>
      <c r="V2" t="n">
        <v>0.48</v>
      </c>
      <c r="W2" t="n">
        <v>2.26</v>
      </c>
      <c r="X2" t="n">
        <v>60.81</v>
      </c>
      <c r="Y2" t="n">
        <v>0.5</v>
      </c>
      <c r="Z2" t="n">
        <v>10</v>
      </c>
      <c r="AA2" t="n">
        <v>4084.436400876034</v>
      </c>
      <c r="AB2" t="n">
        <v>5588.506076295559</v>
      </c>
      <c r="AC2" t="n">
        <v>5055.14689989124</v>
      </c>
      <c r="AD2" t="n">
        <v>4084436.400876034</v>
      </c>
      <c r="AE2" t="n">
        <v>5588506.076295559</v>
      </c>
      <c r="AF2" t="n">
        <v>8.127442734421743e-07</v>
      </c>
      <c r="AG2" t="n">
        <v>20</v>
      </c>
      <c r="AH2" t="n">
        <v>5055146.89989124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0.7671</v>
      </c>
      <c r="E3" t="n">
        <v>130.37</v>
      </c>
      <c r="F3" t="n">
        <v>115.8</v>
      </c>
      <c r="G3" t="n">
        <v>15.27</v>
      </c>
      <c r="H3" t="n">
        <v>0.26</v>
      </c>
      <c r="I3" t="n">
        <v>455</v>
      </c>
      <c r="J3" t="n">
        <v>134.55</v>
      </c>
      <c r="K3" t="n">
        <v>46.47</v>
      </c>
      <c r="L3" t="n">
        <v>2</v>
      </c>
      <c r="M3" t="n">
        <v>453</v>
      </c>
      <c r="N3" t="n">
        <v>21.09</v>
      </c>
      <c r="O3" t="n">
        <v>16828.84</v>
      </c>
      <c r="P3" t="n">
        <v>1254.82</v>
      </c>
      <c r="Q3" t="n">
        <v>1206.68</v>
      </c>
      <c r="R3" t="n">
        <v>889.16</v>
      </c>
      <c r="S3" t="n">
        <v>133.29</v>
      </c>
      <c r="T3" t="n">
        <v>359017.8</v>
      </c>
      <c r="U3" t="n">
        <v>0.15</v>
      </c>
      <c r="V3" t="n">
        <v>0.65</v>
      </c>
      <c r="W3" t="n">
        <v>1</v>
      </c>
      <c r="X3" t="n">
        <v>21.26</v>
      </c>
      <c r="Y3" t="n">
        <v>0.5</v>
      </c>
      <c r="Z3" t="n">
        <v>10</v>
      </c>
      <c r="AA3" t="n">
        <v>2110.870566179013</v>
      </c>
      <c r="AB3" t="n">
        <v>2888.186233683069</v>
      </c>
      <c r="AC3" t="n">
        <v>2612.541793135194</v>
      </c>
      <c r="AD3" t="n">
        <v>2110870.566179013</v>
      </c>
      <c r="AE3" t="n">
        <v>2888186.233683069</v>
      </c>
      <c r="AF3" t="n">
        <v>1.192760918610086e-06</v>
      </c>
      <c r="AG3" t="n">
        <v>14</v>
      </c>
      <c r="AH3" t="n">
        <v>2612541.793135195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0.8535</v>
      </c>
      <c r="E4" t="n">
        <v>117.17</v>
      </c>
      <c r="F4" t="n">
        <v>107.39</v>
      </c>
      <c r="G4" t="n">
        <v>23.1</v>
      </c>
      <c r="H4" t="n">
        <v>0.39</v>
      </c>
      <c r="I4" t="n">
        <v>279</v>
      </c>
      <c r="J4" t="n">
        <v>135.9</v>
      </c>
      <c r="K4" t="n">
        <v>46.47</v>
      </c>
      <c r="L4" t="n">
        <v>3</v>
      </c>
      <c r="M4" t="n">
        <v>277</v>
      </c>
      <c r="N4" t="n">
        <v>21.43</v>
      </c>
      <c r="O4" t="n">
        <v>16994.64</v>
      </c>
      <c r="P4" t="n">
        <v>1158.09</v>
      </c>
      <c r="Q4" t="n">
        <v>1206.64</v>
      </c>
      <c r="R4" t="n">
        <v>603.55</v>
      </c>
      <c r="S4" t="n">
        <v>133.29</v>
      </c>
      <c r="T4" t="n">
        <v>217091.25</v>
      </c>
      <c r="U4" t="n">
        <v>0.22</v>
      </c>
      <c r="V4" t="n">
        <v>0.7</v>
      </c>
      <c r="W4" t="n">
        <v>0.72</v>
      </c>
      <c r="X4" t="n">
        <v>12.85</v>
      </c>
      <c r="Y4" t="n">
        <v>0.5</v>
      </c>
      <c r="Z4" t="n">
        <v>10</v>
      </c>
      <c r="AA4" t="n">
        <v>1769.216252328324</v>
      </c>
      <c r="AB4" t="n">
        <v>2420.71972874801</v>
      </c>
      <c r="AC4" t="n">
        <v>2189.689635337777</v>
      </c>
      <c r="AD4" t="n">
        <v>1769216.252328324</v>
      </c>
      <c r="AE4" t="n">
        <v>2420719.72874801</v>
      </c>
      <c r="AF4" t="n">
        <v>1.327103955199724e-06</v>
      </c>
      <c r="AG4" t="n">
        <v>13</v>
      </c>
      <c r="AH4" t="n">
        <v>2189689.635337777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0.8969</v>
      </c>
      <c r="E5" t="n">
        <v>111.5</v>
      </c>
      <c r="F5" t="n">
        <v>103.82</v>
      </c>
      <c r="G5" t="n">
        <v>30.84</v>
      </c>
      <c r="H5" t="n">
        <v>0.52</v>
      </c>
      <c r="I5" t="n">
        <v>202</v>
      </c>
      <c r="J5" t="n">
        <v>137.25</v>
      </c>
      <c r="K5" t="n">
        <v>46.47</v>
      </c>
      <c r="L5" t="n">
        <v>4</v>
      </c>
      <c r="M5" t="n">
        <v>200</v>
      </c>
      <c r="N5" t="n">
        <v>21.78</v>
      </c>
      <c r="O5" t="n">
        <v>17160.92</v>
      </c>
      <c r="P5" t="n">
        <v>1114.67</v>
      </c>
      <c r="Q5" t="n">
        <v>1206.62</v>
      </c>
      <c r="R5" t="n">
        <v>482.43</v>
      </c>
      <c r="S5" t="n">
        <v>133.29</v>
      </c>
      <c r="T5" t="n">
        <v>156919.56</v>
      </c>
      <c r="U5" t="n">
        <v>0.28</v>
      </c>
      <c r="V5" t="n">
        <v>0.72</v>
      </c>
      <c r="W5" t="n">
        <v>0.6</v>
      </c>
      <c r="X5" t="n">
        <v>9.279999999999999</v>
      </c>
      <c r="Y5" t="n">
        <v>0.5</v>
      </c>
      <c r="Z5" t="n">
        <v>10</v>
      </c>
      <c r="AA5" t="n">
        <v>1623.439380374493</v>
      </c>
      <c r="AB5" t="n">
        <v>2221.261381319081</v>
      </c>
      <c r="AC5" t="n">
        <v>2009.267312645915</v>
      </c>
      <c r="AD5" t="n">
        <v>1623439.380374493</v>
      </c>
      <c r="AE5" t="n">
        <v>2221261.38131908</v>
      </c>
      <c r="AF5" t="n">
        <v>1.394586452745908e-06</v>
      </c>
      <c r="AG5" t="n">
        <v>12</v>
      </c>
      <c r="AH5" t="n">
        <v>2009267.312645915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101.77</v>
      </c>
      <c r="G6" t="n">
        <v>38.65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1087.59</v>
      </c>
      <c r="Q6" t="n">
        <v>1206.6</v>
      </c>
      <c r="R6" t="n">
        <v>412.99</v>
      </c>
      <c r="S6" t="n">
        <v>133.29</v>
      </c>
      <c r="T6" t="n">
        <v>122417.54</v>
      </c>
      <c r="U6" t="n">
        <v>0.32</v>
      </c>
      <c r="V6" t="n">
        <v>0.74</v>
      </c>
      <c r="W6" t="n">
        <v>0.53</v>
      </c>
      <c r="X6" t="n">
        <v>7.23</v>
      </c>
      <c r="Y6" t="n">
        <v>0.5</v>
      </c>
      <c r="Z6" t="n">
        <v>10</v>
      </c>
      <c r="AA6" t="n">
        <v>1546.988699906242</v>
      </c>
      <c r="AB6" t="n">
        <v>2116.658187536436</v>
      </c>
      <c r="AC6" t="n">
        <v>1914.647300866382</v>
      </c>
      <c r="AD6" t="n">
        <v>1546988.699906242</v>
      </c>
      <c r="AE6" t="n">
        <v>2116658.187536436</v>
      </c>
      <c r="AF6" t="n">
        <v>1.436413162054487e-06</v>
      </c>
      <c r="AG6" t="n">
        <v>12</v>
      </c>
      <c r="AH6" t="n">
        <v>1914647.300866382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0.9433</v>
      </c>
      <c r="E7" t="n">
        <v>106.02</v>
      </c>
      <c r="F7" t="n">
        <v>100.32</v>
      </c>
      <c r="G7" t="n">
        <v>46.66</v>
      </c>
      <c r="H7" t="n">
        <v>0.76</v>
      </c>
      <c r="I7" t="n">
        <v>129</v>
      </c>
      <c r="J7" t="n">
        <v>139.95</v>
      </c>
      <c r="K7" t="n">
        <v>46.47</v>
      </c>
      <c r="L7" t="n">
        <v>6</v>
      </c>
      <c r="M7" t="n">
        <v>127</v>
      </c>
      <c r="N7" t="n">
        <v>22.49</v>
      </c>
      <c r="O7" t="n">
        <v>17494.97</v>
      </c>
      <c r="P7" t="n">
        <v>1067.09</v>
      </c>
      <c r="Q7" t="n">
        <v>1206.6</v>
      </c>
      <c r="R7" t="n">
        <v>363.95</v>
      </c>
      <c r="S7" t="n">
        <v>133.29</v>
      </c>
      <c r="T7" t="n">
        <v>98040.64999999999</v>
      </c>
      <c r="U7" t="n">
        <v>0.37</v>
      </c>
      <c r="V7" t="n">
        <v>0.75</v>
      </c>
      <c r="W7" t="n">
        <v>0.48</v>
      </c>
      <c r="X7" t="n">
        <v>5.78</v>
      </c>
      <c r="Y7" t="n">
        <v>0.5</v>
      </c>
      <c r="Z7" t="n">
        <v>10</v>
      </c>
      <c r="AA7" t="n">
        <v>1493.625277457483</v>
      </c>
      <c r="AB7" t="n">
        <v>2043.643998713998</v>
      </c>
      <c r="AC7" t="n">
        <v>1848.6014837491</v>
      </c>
      <c r="AD7" t="n">
        <v>1493625.277457483</v>
      </c>
      <c r="AE7" t="n">
        <v>2043643.998713998</v>
      </c>
      <c r="AF7" t="n">
        <v>1.466733639062565e-06</v>
      </c>
      <c r="AG7" t="n">
        <v>12</v>
      </c>
      <c r="AH7" t="n">
        <v>1848601.4837491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0.9562</v>
      </c>
      <c r="E8" t="n">
        <v>104.58</v>
      </c>
      <c r="F8" t="n">
        <v>99.43000000000001</v>
      </c>
      <c r="G8" t="n">
        <v>54.73</v>
      </c>
      <c r="H8" t="n">
        <v>0.88</v>
      </c>
      <c r="I8" t="n">
        <v>109</v>
      </c>
      <c r="J8" t="n">
        <v>141.31</v>
      </c>
      <c r="K8" t="n">
        <v>46.47</v>
      </c>
      <c r="L8" t="n">
        <v>7</v>
      </c>
      <c r="M8" t="n">
        <v>107</v>
      </c>
      <c r="N8" t="n">
        <v>22.85</v>
      </c>
      <c r="O8" t="n">
        <v>17662.75</v>
      </c>
      <c r="P8" t="n">
        <v>1052.85</v>
      </c>
      <c r="Q8" t="n">
        <v>1206.59</v>
      </c>
      <c r="R8" t="n">
        <v>333.36</v>
      </c>
      <c r="S8" t="n">
        <v>133.29</v>
      </c>
      <c r="T8" t="n">
        <v>82845.71000000001</v>
      </c>
      <c r="U8" t="n">
        <v>0.4</v>
      </c>
      <c r="V8" t="n">
        <v>0.75</v>
      </c>
      <c r="W8" t="n">
        <v>0.45</v>
      </c>
      <c r="X8" t="n">
        <v>4.89</v>
      </c>
      <c r="Y8" t="n">
        <v>0.5</v>
      </c>
      <c r="Z8" t="n">
        <v>10</v>
      </c>
      <c r="AA8" t="n">
        <v>1447.67273613618</v>
      </c>
      <c r="AB8" t="n">
        <v>1980.769704395147</v>
      </c>
      <c r="AC8" t="n">
        <v>1791.727823835413</v>
      </c>
      <c r="AD8" t="n">
        <v>1447672.73613618</v>
      </c>
      <c r="AE8" t="n">
        <v>1980769.704395147</v>
      </c>
      <c r="AF8" t="n">
        <v>1.486791800775602e-06</v>
      </c>
      <c r="AG8" t="n">
        <v>11</v>
      </c>
      <c r="AH8" t="n">
        <v>1791727.823835413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0.966</v>
      </c>
      <c r="E9" t="n">
        <v>103.52</v>
      </c>
      <c r="F9" t="n">
        <v>98.75</v>
      </c>
      <c r="G9" t="n">
        <v>62.37</v>
      </c>
      <c r="H9" t="n">
        <v>0.99</v>
      </c>
      <c r="I9" t="n">
        <v>95</v>
      </c>
      <c r="J9" t="n">
        <v>142.68</v>
      </c>
      <c r="K9" t="n">
        <v>46.47</v>
      </c>
      <c r="L9" t="n">
        <v>8</v>
      </c>
      <c r="M9" t="n">
        <v>93</v>
      </c>
      <c r="N9" t="n">
        <v>23.21</v>
      </c>
      <c r="O9" t="n">
        <v>17831.04</v>
      </c>
      <c r="P9" t="n">
        <v>1041.02</v>
      </c>
      <c r="Q9" t="n">
        <v>1206.6</v>
      </c>
      <c r="R9" t="n">
        <v>310.41</v>
      </c>
      <c r="S9" t="n">
        <v>133.29</v>
      </c>
      <c r="T9" t="n">
        <v>71444.53999999999</v>
      </c>
      <c r="U9" t="n">
        <v>0.43</v>
      </c>
      <c r="V9" t="n">
        <v>0.76</v>
      </c>
      <c r="W9" t="n">
        <v>0.43</v>
      </c>
      <c r="X9" t="n">
        <v>4.21</v>
      </c>
      <c r="Y9" t="n">
        <v>0.5</v>
      </c>
      <c r="Z9" t="n">
        <v>10</v>
      </c>
      <c r="AA9" t="n">
        <v>1421.173903445836</v>
      </c>
      <c r="AB9" t="n">
        <v>1944.512832462226</v>
      </c>
      <c r="AC9" t="n">
        <v>1758.931256872932</v>
      </c>
      <c r="AD9" t="n">
        <v>1421173.903445836</v>
      </c>
      <c r="AE9" t="n">
        <v>1944512.832462227</v>
      </c>
      <c r="AF9" t="n">
        <v>1.502029784092482e-06</v>
      </c>
      <c r="AG9" t="n">
        <v>11</v>
      </c>
      <c r="AH9" t="n">
        <v>1758931.256872932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0.9616</v>
      </c>
      <c r="E10" t="n">
        <v>103.99</v>
      </c>
      <c r="F10" t="n">
        <v>99.5</v>
      </c>
      <c r="G10" t="n">
        <v>70.23999999999999</v>
      </c>
      <c r="H10" t="n">
        <v>1.11</v>
      </c>
      <c r="I10" t="n">
        <v>85</v>
      </c>
      <c r="J10" t="n">
        <v>144.05</v>
      </c>
      <c r="K10" t="n">
        <v>46.47</v>
      </c>
      <c r="L10" t="n">
        <v>9</v>
      </c>
      <c r="M10" t="n">
        <v>83</v>
      </c>
      <c r="N10" t="n">
        <v>23.58</v>
      </c>
      <c r="O10" t="n">
        <v>17999.83</v>
      </c>
      <c r="P10" t="n">
        <v>1044.65</v>
      </c>
      <c r="Q10" t="n">
        <v>1206.6</v>
      </c>
      <c r="R10" t="n">
        <v>339.74</v>
      </c>
      <c r="S10" t="n">
        <v>133.29</v>
      </c>
      <c r="T10" t="n">
        <v>86157.78999999999</v>
      </c>
      <c r="U10" t="n">
        <v>0.39</v>
      </c>
      <c r="V10" t="n">
        <v>0.75</v>
      </c>
      <c r="W10" t="n">
        <v>0.37</v>
      </c>
      <c r="X10" t="n">
        <v>4.96</v>
      </c>
      <c r="Y10" t="n">
        <v>0.5</v>
      </c>
      <c r="Z10" t="n">
        <v>10</v>
      </c>
      <c r="AA10" t="n">
        <v>1433.088403753568</v>
      </c>
      <c r="AB10" t="n">
        <v>1960.814777413922</v>
      </c>
      <c r="AC10" t="n">
        <v>1773.677367078361</v>
      </c>
      <c r="AD10" t="n">
        <v>1433088.403753568</v>
      </c>
      <c r="AE10" t="n">
        <v>1960814.777413922</v>
      </c>
      <c r="AF10" t="n">
        <v>1.495188240562454e-06</v>
      </c>
      <c r="AG10" t="n">
        <v>11</v>
      </c>
      <c r="AH10" t="n">
        <v>1773677.367078361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0.9785</v>
      </c>
      <c r="E11" t="n">
        <v>102.2</v>
      </c>
      <c r="F11" t="n">
        <v>97.98</v>
      </c>
      <c r="G11" t="n">
        <v>78.38</v>
      </c>
      <c r="H11" t="n">
        <v>1.22</v>
      </c>
      <c r="I11" t="n">
        <v>75</v>
      </c>
      <c r="J11" t="n">
        <v>145.42</v>
      </c>
      <c r="K11" t="n">
        <v>46.47</v>
      </c>
      <c r="L11" t="n">
        <v>10</v>
      </c>
      <c r="M11" t="n">
        <v>73</v>
      </c>
      <c r="N11" t="n">
        <v>23.95</v>
      </c>
      <c r="O11" t="n">
        <v>18169.15</v>
      </c>
      <c r="P11" t="n">
        <v>1024.02</v>
      </c>
      <c r="Q11" t="n">
        <v>1206.62</v>
      </c>
      <c r="R11" t="n">
        <v>284.8</v>
      </c>
      <c r="S11" t="n">
        <v>133.29</v>
      </c>
      <c r="T11" t="n">
        <v>58736.4</v>
      </c>
      <c r="U11" t="n">
        <v>0.47</v>
      </c>
      <c r="V11" t="n">
        <v>0.76</v>
      </c>
      <c r="W11" t="n">
        <v>0.39</v>
      </c>
      <c r="X11" t="n">
        <v>3.44</v>
      </c>
      <c r="Y11" t="n">
        <v>0.5</v>
      </c>
      <c r="Z11" t="n">
        <v>10</v>
      </c>
      <c r="AA11" t="n">
        <v>1386.789999482618</v>
      </c>
      <c r="AB11" t="n">
        <v>1897.467258148966</v>
      </c>
      <c r="AC11" t="n">
        <v>1716.375646143252</v>
      </c>
      <c r="AD11" t="n">
        <v>1386789.999482617</v>
      </c>
      <c r="AE11" t="n">
        <v>1897467.258148967</v>
      </c>
      <c r="AF11" t="n">
        <v>1.521465987302789e-06</v>
      </c>
      <c r="AG11" t="n">
        <v>11</v>
      </c>
      <c r="AH11" t="n">
        <v>1716375.646143252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0.9834000000000001</v>
      </c>
      <c r="E12" t="n">
        <v>101.69</v>
      </c>
      <c r="F12" t="n">
        <v>97.66</v>
      </c>
      <c r="G12" t="n">
        <v>86.17</v>
      </c>
      <c r="H12" t="n">
        <v>1.33</v>
      </c>
      <c r="I12" t="n">
        <v>68</v>
      </c>
      <c r="J12" t="n">
        <v>146.8</v>
      </c>
      <c r="K12" t="n">
        <v>46.47</v>
      </c>
      <c r="L12" t="n">
        <v>11</v>
      </c>
      <c r="M12" t="n">
        <v>66</v>
      </c>
      <c r="N12" t="n">
        <v>24.33</v>
      </c>
      <c r="O12" t="n">
        <v>18338.99</v>
      </c>
      <c r="P12" t="n">
        <v>1015.17</v>
      </c>
      <c r="Q12" t="n">
        <v>1206.59</v>
      </c>
      <c r="R12" t="n">
        <v>273.95</v>
      </c>
      <c r="S12" t="n">
        <v>133.29</v>
      </c>
      <c r="T12" t="n">
        <v>53348.82</v>
      </c>
      <c r="U12" t="n">
        <v>0.49</v>
      </c>
      <c r="V12" t="n">
        <v>0.77</v>
      </c>
      <c r="W12" t="n">
        <v>0.38</v>
      </c>
      <c r="X12" t="n">
        <v>3.12</v>
      </c>
      <c r="Y12" t="n">
        <v>0.5</v>
      </c>
      <c r="Z12" t="n">
        <v>10</v>
      </c>
      <c r="AA12" t="n">
        <v>1371.550339034956</v>
      </c>
      <c r="AB12" t="n">
        <v>1876.615682398107</v>
      </c>
      <c r="AC12" t="n">
        <v>1697.514115516683</v>
      </c>
      <c r="AD12" t="n">
        <v>1371550.339034956</v>
      </c>
      <c r="AE12" t="n">
        <v>1876615.682398107</v>
      </c>
      <c r="AF12" t="n">
        <v>1.529084978961229e-06</v>
      </c>
      <c r="AG12" t="n">
        <v>11</v>
      </c>
      <c r="AH12" t="n">
        <v>1697514.115516683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0.9879</v>
      </c>
      <c r="E13" t="n">
        <v>101.22</v>
      </c>
      <c r="F13" t="n">
        <v>97.34999999999999</v>
      </c>
      <c r="G13" t="n">
        <v>94.20999999999999</v>
      </c>
      <c r="H13" t="n">
        <v>1.43</v>
      </c>
      <c r="I13" t="n">
        <v>62</v>
      </c>
      <c r="J13" t="n">
        <v>148.18</v>
      </c>
      <c r="K13" t="n">
        <v>46.47</v>
      </c>
      <c r="L13" t="n">
        <v>12</v>
      </c>
      <c r="M13" t="n">
        <v>60</v>
      </c>
      <c r="N13" t="n">
        <v>24.71</v>
      </c>
      <c r="O13" t="n">
        <v>18509.36</v>
      </c>
      <c r="P13" t="n">
        <v>1007.63</v>
      </c>
      <c r="Q13" t="n">
        <v>1206.59</v>
      </c>
      <c r="R13" t="n">
        <v>263.45</v>
      </c>
      <c r="S13" t="n">
        <v>133.29</v>
      </c>
      <c r="T13" t="n">
        <v>48128.25</v>
      </c>
      <c r="U13" t="n">
        <v>0.51</v>
      </c>
      <c r="V13" t="n">
        <v>0.77</v>
      </c>
      <c r="W13" t="n">
        <v>0.37</v>
      </c>
      <c r="X13" t="n">
        <v>2.81</v>
      </c>
      <c r="Y13" t="n">
        <v>0.5</v>
      </c>
      <c r="Z13" t="n">
        <v>10</v>
      </c>
      <c r="AA13" t="n">
        <v>1358.149067898172</v>
      </c>
      <c r="AB13" t="n">
        <v>1858.279472006403</v>
      </c>
      <c r="AC13" t="n">
        <v>1680.927887309731</v>
      </c>
      <c r="AD13" t="n">
        <v>1358149.067898172</v>
      </c>
      <c r="AE13" t="n">
        <v>1858279.472006403</v>
      </c>
      <c r="AF13" t="n">
        <v>1.536082012116939e-06</v>
      </c>
      <c r="AG13" t="n">
        <v>11</v>
      </c>
      <c r="AH13" t="n">
        <v>1680927.887309731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0.9912</v>
      </c>
      <c r="E14" t="n">
        <v>100.88</v>
      </c>
      <c r="F14" t="n">
        <v>97.15000000000001</v>
      </c>
      <c r="G14" t="n">
        <v>102.26</v>
      </c>
      <c r="H14" t="n">
        <v>1.54</v>
      </c>
      <c r="I14" t="n">
        <v>57</v>
      </c>
      <c r="J14" t="n">
        <v>149.56</v>
      </c>
      <c r="K14" t="n">
        <v>46.47</v>
      </c>
      <c r="L14" t="n">
        <v>13</v>
      </c>
      <c r="M14" t="n">
        <v>55</v>
      </c>
      <c r="N14" t="n">
        <v>25.1</v>
      </c>
      <c r="O14" t="n">
        <v>18680.25</v>
      </c>
      <c r="P14" t="n">
        <v>1000.61</v>
      </c>
      <c r="Q14" t="n">
        <v>1206.6</v>
      </c>
      <c r="R14" t="n">
        <v>256.58</v>
      </c>
      <c r="S14" t="n">
        <v>133.29</v>
      </c>
      <c r="T14" t="n">
        <v>44718.66</v>
      </c>
      <c r="U14" t="n">
        <v>0.52</v>
      </c>
      <c r="V14" t="n">
        <v>0.77</v>
      </c>
      <c r="W14" t="n">
        <v>0.37</v>
      </c>
      <c r="X14" t="n">
        <v>2.61</v>
      </c>
      <c r="Y14" t="n">
        <v>0.5</v>
      </c>
      <c r="Z14" t="n">
        <v>10</v>
      </c>
      <c r="AA14" t="n">
        <v>1347.185126791639</v>
      </c>
      <c r="AB14" t="n">
        <v>1843.278124089501</v>
      </c>
      <c r="AC14" t="n">
        <v>1667.358246983494</v>
      </c>
      <c r="AD14" t="n">
        <v>1347185.126791639</v>
      </c>
      <c r="AE14" t="n">
        <v>1843278.124089501</v>
      </c>
      <c r="AF14" t="n">
        <v>1.54121316976446e-06</v>
      </c>
      <c r="AG14" t="n">
        <v>11</v>
      </c>
      <c r="AH14" t="n">
        <v>1667358.246983494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0.9956</v>
      </c>
      <c r="E15" t="n">
        <v>100.45</v>
      </c>
      <c r="F15" t="n">
        <v>96.84999999999999</v>
      </c>
      <c r="G15" t="n">
        <v>111.75</v>
      </c>
      <c r="H15" t="n">
        <v>1.64</v>
      </c>
      <c r="I15" t="n">
        <v>52</v>
      </c>
      <c r="J15" t="n">
        <v>150.95</v>
      </c>
      <c r="K15" t="n">
        <v>46.47</v>
      </c>
      <c r="L15" t="n">
        <v>14</v>
      </c>
      <c r="M15" t="n">
        <v>50</v>
      </c>
      <c r="N15" t="n">
        <v>25.49</v>
      </c>
      <c r="O15" t="n">
        <v>18851.69</v>
      </c>
      <c r="P15" t="n">
        <v>993.01</v>
      </c>
      <c r="Q15" t="n">
        <v>1206.59</v>
      </c>
      <c r="R15" t="n">
        <v>246.26</v>
      </c>
      <c r="S15" t="n">
        <v>133.29</v>
      </c>
      <c r="T15" t="n">
        <v>39579.79</v>
      </c>
      <c r="U15" t="n">
        <v>0.54</v>
      </c>
      <c r="V15" t="n">
        <v>0.77</v>
      </c>
      <c r="W15" t="n">
        <v>0.36</v>
      </c>
      <c r="X15" t="n">
        <v>2.31</v>
      </c>
      <c r="Y15" t="n">
        <v>0.5</v>
      </c>
      <c r="Z15" t="n">
        <v>10</v>
      </c>
      <c r="AA15" t="n">
        <v>1334.102528267318</v>
      </c>
      <c r="AB15" t="n">
        <v>1825.377935625012</v>
      </c>
      <c r="AC15" t="n">
        <v>1651.166427382984</v>
      </c>
      <c r="AD15" t="n">
        <v>1334102.528267318</v>
      </c>
      <c r="AE15" t="n">
        <v>1825377.935625012</v>
      </c>
      <c r="AF15" t="n">
        <v>1.548054713294488e-06</v>
      </c>
      <c r="AG15" t="n">
        <v>11</v>
      </c>
      <c r="AH15" t="n">
        <v>1651166.427382984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0.9986</v>
      </c>
      <c r="E16" t="n">
        <v>100.14</v>
      </c>
      <c r="F16" t="n">
        <v>96.65000000000001</v>
      </c>
      <c r="G16" t="n">
        <v>120.82</v>
      </c>
      <c r="H16" t="n">
        <v>1.74</v>
      </c>
      <c r="I16" t="n">
        <v>48</v>
      </c>
      <c r="J16" t="n">
        <v>152.35</v>
      </c>
      <c r="K16" t="n">
        <v>46.47</v>
      </c>
      <c r="L16" t="n">
        <v>15</v>
      </c>
      <c r="M16" t="n">
        <v>46</v>
      </c>
      <c r="N16" t="n">
        <v>25.88</v>
      </c>
      <c r="O16" t="n">
        <v>19023.66</v>
      </c>
      <c r="P16" t="n">
        <v>984.8099999999999</v>
      </c>
      <c r="Q16" t="n">
        <v>1206.6</v>
      </c>
      <c r="R16" t="n">
        <v>239.63</v>
      </c>
      <c r="S16" t="n">
        <v>133.29</v>
      </c>
      <c r="T16" t="n">
        <v>36285.44</v>
      </c>
      <c r="U16" t="n">
        <v>0.5600000000000001</v>
      </c>
      <c r="V16" t="n">
        <v>0.77</v>
      </c>
      <c r="W16" t="n">
        <v>0.35</v>
      </c>
      <c r="X16" t="n">
        <v>2.11</v>
      </c>
      <c r="Y16" t="n">
        <v>0.5</v>
      </c>
      <c r="Z16" t="n">
        <v>10</v>
      </c>
      <c r="AA16" t="n">
        <v>1322.632830668783</v>
      </c>
      <c r="AB16" t="n">
        <v>1809.68458936335</v>
      </c>
      <c r="AC16" t="n">
        <v>1636.970832062785</v>
      </c>
      <c r="AD16" t="n">
        <v>1322632.830668783</v>
      </c>
      <c r="AE16" t="n">
        <v>1809684.58936335</v>
      </c>
      <c r="AF16" t="n">
        <v>1.552719402064961e-06</v>
      </c>
      <c r="AG16" t="n">
        <v>11</v>
      </c>
      <c r="AH16" t="n">
        <v>1636970.832062785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1.0007</v>
      </c>
      <c r="E17" t="n">
        <v>99.93000000000001</v>
      </c>
      <c r="F17" t="n">
        <v>96.52</v>
      </c>
      <c r="G17" t="n">
        <v>128.7</v>
      </c>
      <c r="H17" t="n">
        <v>1.84</v>
      </c>
      <c r="I17" t="n">
        <v>45</v>
      </c>
      <c r="J17" t="n">
        <v>153.75</v>
      </c>
      <c r="K17" t="n">
        <v>46.47</v>
      </c>
      <c r="L17" t="n">
        <v>16</v>
      </c>
      <c r="M17" t="n">
        <v>43</v>
      </c>
      <c r="N17" t="n">
        <v>26.28</v>
      </c>
      <c r="O17" t="n">
        <v>19196.18</v>
      </c>
      <c r="P17" t="n">
        <v>980.79</v>
      </c>
      <c r="Q17" t="n">
        <v>1206.63</v>
      </c>
      <c r="R17" t="n">
        <v>235.19</v>
      </c>
      <c r="S17" t="n">
        <v>133.29</v>
      </c>
      <c r="T17" t="n">
        <v>34084</v>
      </c>
      <c r="U17" t="n">
        <v>0.57</v>
      </c>
      <c r="V17" t="n">
        <v>0.78</v>
      </c>
      <c r="W17" t="n">
        <v>0.35</v>
      </c>
      <c r="X17" t="n">
        <v>1.98</v>
      </c>
      <c r="Y17" t="n">
        <v>0.5</v>
      </c>
      <c r="Z17" t="n">
        <v>10</v>
      </c>
      <c r="AA17" t="n">
        <v>1316.176251840542</v>
      </c>
      <c r="AB17" t="n">
        <v>1800.850413366397</v>
      </c>
      <c r="AC17" t="n">
        <v>1628.979777424137</v>
      </c>
      <c r="AD17" t="n">
        <v>1316176.251840542</v>
      </c>
      <c r="AE17" t="n">
        <v>1800850.413366397</v>
      </c>
      <c r="AF17" t="n">
        <v>1.555984684204293e-06</v>
      </c>
      <c r="AG17" t="n">
        <v>11</v>
      </c>
      <c r="AH17" t="n">
        <v>1628979.777424136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1.0003</v>
      </c>
      <c r="E18" t="n">
        <v>99.97</v>
      </c>
      <c r="F18" t="n">
        <v>96.62</v>
      </c>
      <c r="G18" t="n">
        <v>134.81</v>
      </c>
      <c r="H18" t="n">
        <v>1.94</v>
      </c>
      <c r="I18" t="n">
        <v>43</v>
      </c>
      <c r="J18" t="n">
        <v>155.15</v>
      </c>
      <c r="K18" t="n">
        <v>46.47</v>
      </c>
      <c r="L18" t="n">
        <v>17</v>
      </c>
      <c r="M18" t="n">
        <v>41</v>
      </c>
      <c r="N18" t="n">
        <v>26.68</v>
      </c>
      <c r="O18" t="n">
        <v>19369.26</v>
      </c>
      <c r="P18" t="n">
        <v>975.79</v>
      </c>
      <c r="Q18" t="n">
        <v>1206.59</v>
      </c>
      <c r="R18" t="n">
        <v>239</v>
      </c>
      <c r="S18" t="n">
        <v>133.29</v>
      </c>
      <c r="T18" t="n">
        <v>35999.22</v>
      </c>
      <c r="U18" t="n">
        <v>0.5600000000000001</v>
      </c>
      <c r="V18" t="n">
        <v>0.77</v>
      </c>
      <c r="W18" t="n">
        <v>0.34</v>
      </c>
      <c r="X18" t="n">
        <v>2.08</v>
      </c>
      <c r="Y18" t="n">
        <v>0.5</v>
      </c>
      <c r="Z18" t="n">
        <v>10</v>
      </c>
      <c r="AA18" t="n">
        <v>1312.646477734614</v>
      </c>
      <c r="AB18" t="n">
        <v>1796.020820712023</v>
      </c>
      <c r="AC18" t="n">
        <v>1624.611114314321</v>
      </c>
      <c r="AD18" t="n">
        <v>1312646.477734614</v>
      </c>
      <c r="AE18" t="n">
        <v>1796020.820712023</v>
      </c>
      <c r="AF18" t="n">
        <v>1.555362725701563e-06</v>
      </c>
      <c r="AG18" t="n">
        <v>11</v>
      </c>
      <c r="AH18" t="n">
        <v>1624611.11431432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1.0038</v>
      </c>
      <c r="E19" t="n">
        <v>99.62</v>
      </c>
      <c r="F19" t="n">
        <v>96.34999999999999</v>
      </c>
      <c r="G19" t="n">
        <v>144.53</v>
      </c>
      <c r="H19" t="n">
        <v>2.04</v>
      </c>
      <c r="I19" t="n">
        <v>40</v>
      </c>
      <c r="J19" t="n">
        <v>156.56</v>
      </c>
      <c r="K19" t="n">
        <v>46.47</v>
      </c>
      <c r="L19" t="n">
        <v>18</v>
      </c>
      <c r="M19" t="n">
        <v>38</v>
      </c>
      <c r="N19" t="n">
        <v>27.09</v>
      </c>
      <c r="O19" t="n">
        <v>19542.89</v>
      </c>
      <c r="P19" t="n">
        <v>969.17</v>
      </c>
      <c r="Q19" t="n">
        <v>1206.59</v>
      </c>
      <c r="R19" t="n">
        <v>229.46</v>
      </c>
      <c r="S19" t="n">
        <v>133.29</v>
      </c>
      <c r="T19" t="n">
        <v>31243.29</v>
      </c>
      <c r="U19" t="n">
        <v>0.58</v>
      </c>
      <c r="V19" t="n">
        <v>0.78</v>
      </c>
      <c r="W19" t="n">
        <v>0.34</v>
      </c>
      <c r="X19" t="n">
        <v>1.81</v>
      </c>
      <c r="Y19" t="n">
        <v>0.5</v>
      </c>
      <c r="Z19" t="n">
        <v>10</v>
      </c>
      <c r="AA19" t="n">
        <v>1301.838400507577</v>
      </c>
      <c r="AB19" t="n">
        <v>1781.232732631276</v>
      </c>
      <c r="AC19" t="n">
        <v>1611.234380604788</v>
      </c>
      <c r="AD19" t="n">
        <v>1301838.400507577</v>
      </c>
      <c r="AE19" t="n">
        <v>1781232.732631276</v>
      </c>
      <c r="AF19" t="n">
        <v>1.560804862600449e-06</v>
      </c>
      <c r="AG19" t="n">
        <v>11</v>
      </c>
      <c r="AH19" t="n">
        <v>1611234.380604788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1.0053</v>
      </c>
      <c r="E20" t="n">
        <v>99.47</v>
      </c>
      <c r="F20" t="n">
        <v>96.25</v>
      </c>
      <c r="G20" t="n">
        <v>151.98</v>
      </c>
      <c r="H20" t="n">
        <v>2.13</v>
      </c>
      <c r="I20" t="n">
        <v>38</v>
      </c>
      <c r="J20" t="n">
        <v>157.97</v>
      </c>
      <c r="K20" t="n">
        <v>46.47</v>
      </c>
      <c r="L20" t="n">
        <v>19</v>
      </c>
      <c r="M20" t="n">
        <v>36</v>
      </c>
      <c r="N20" t="n">
        <v>27.5</v>
      </c>
      <c r="O20" t="n">
        <v>19717.08</v>
      </c>
      <c r="P20" t="n">
        <v>961.73</v>
      </c>
      <c r="Q20" t="n">
        <v>1206.59</v>
      </c>
      <c r="R20" t="n">
        <v>226.04</v>
      </c>
      <c r="S20" t="n">
        <v>133.29</v>
      </c>
      <c r="T20" t="n">
        <v>29542.79</v>
      </c>
      <c r="U20" t="n">
        <v>0.59</v>
      </c>
      <c r="V20" t="n">
        <v>0.78</v>
      </c>
      <c r="W20" t="n">
        <v>0.34</v>
      </c>
      <c r="X20" t="n">
        <v>1.71</v>
      </c>
      <c r="Y20" t="n">
        <v>0.5</v>
      </c>
      <c r="Z20" t="n">
        <v>10</v>
      </c>
      <c r="AA20" t="n">
        <v>1293.297063118248</v>
      </c>
      <c r="AB20" t="n">
        <v>1769.546097997985</v>
      </c>
      <c r="AC20" t="n">
        <v>1600.663101978604</v>
      </c>
      <c r="AD20" t="n">
        <v>1293297.063118248</v>
      </c>
      <c r="AE20" t="n">
        <v>1769546.097997985</v>
      </c>
      <c r="AF20" t="n">
        <v>1.563137206985686e-06</v>
      </c>
      <c r="AG20" t="n">
        <v>11</v>
      </c>
      <c r="AH20" t="n">
        <v>1600663.101978604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1.007</v>
      </c>
      <c r="E21" t="n">
        <v>99.31</v>
      </c>
      <c r="F21" t="n">
        <v>96.15000000000001</v>
      </c>
      <c r="G21" t="n">
        <v>160.25</v>
      </c>
      <c r="H21" t="n">
        <v>2.22</v>
      </c>
      <c r="I21" t="n">
        <v>36</v>
      </c>
      <c r="J21" t="n">
        <v>159.39</v>
      </c>
      <c r="K21" t="n">
        <v>46.47</v>
      </c>
      <c r="L21" t="n">
        <v>20</v>
      </c>
      <c r="M21" t="n">
        <v>34</v>
      </c>
      <c r="N21" t="n">
        <v>27.92</v>
      </c>
      <c r="O21" t="n">
        <v>19891.97</v>
      </c>
      <c r="P21" t="n">
        <v>957.08</v>
      </c>
      <c r="Q21" t="n">
        <v>1206.59</v>
      </c>
      <c r="R21" t="n">
        <v>222.64</v>
      </c>
      <c r="S21" t="n">
        <v>133.29</v>
      </c>
      <c r="T21" t="n">
        <v>27852.49</v>
      </c>
      <c r="U21" t="n">
        <v>0.6</v>
      </c>
      <c r="V21" t="n">
        <v>0.78</v>
      </c>
      <c r="W21" t="n">
        <v>0.33</v>
      </c>
      <c r="X21" t="n">
        <v>1.61</v>
      </c>
      <c r="Y21" t="n">
        <v>0.5</v>
      </c>
      <c r="Z21" t="n">
        <v>10</v>
      </c>
      <c r="AA21" t="n">
        <v>1286.963781945995</v>
      </c>
      <c r="AB21" t="n">
        <v>1760.880623293462</v>
      </c>
      <c r="AC21" t="n">
        <v>1592.82464801781</v>
      </c>
      <c r="AD21" t="n">
        <v>1286963.781945995</v>
      </c>
      <c r="AE21" t="n">
        <v>1760880.623293462</v>
      </c>
      <c r="AF21" t="n">
        <v>1.565780530622287e-06</v>
      </c>
      <c r="AG21" t="n">
        <v>11</v>
      </c>
      <c r="AH21" t="n">
        <v>1592824.64801781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1.0081</v>
      </c>
      <c r="E22" t="n">
        <v>99.19</v>
      </c>
      <c r="F22" t="n">
        <v>96.09</v>
      </c>
      <c r="G22" t="n">
        <v>169.57</v>
      </c>
      <c r="H22" t="n">
        <v>2.31</v>
      </c>
      <c r="I22" t="n">
        <v>34</v>
      </c>
      <c r="J22" t="n">
        <v>160.81</v>
      </c>
      <c r="K22" t="n">
        <v>46.47</v>
      </c>
      <c r="L22" t="n">
        <v>21</v>
      </c>
      <c r="M22" t="n">
        <v>32</v>
      </c>
      <c r="N22" t="n">
        <v>28.34</v>
      </c>
      <c r="O22" t="n">
        <v>20067.32</v>
      </c>
      <c r="P22" t="n">
        <v>953.14</v>
      </c>
      <c r="Q22" t="n">
        <v>1206.59</v>
      </c>
      <c r="R22" t="n">
        <v>220.62</v>
      </c>
      <c r="S22" t="n">
        <v>133.29</v>
      </c>
      <c r="T22" t="n">
        <v>26854.25</v>
      </c>
      <c r="U22" t="n">
        <v>0.6</v>
      </c>
      <c r="V22" t="n">
        <v>0.78</v>
      </c>
      <c r="W22" t="n">
        <v>0.33</v>
      </c>
      <c r="X22" t="n">
        <v>1.55</v>
      </c>
      <c r="Y22" t="n">
        <v>0.5</v>
      </c>
      <c r="Z22" t="n">
        <v>10</v>
      </c>
      <c r="AA22" t="n">
        <v>1282.089100624059</v>
      </c>
      <c r="AB22" t="n">
        <v>1754.210869253028</v>
      </c>
      <c r="AC22" t="n">
        <v>1586.791445941936</v>
      </c>
      <c r="AD22" t="n">
        <v>1282089.100624059</v>
      </c>
      <c r="AE22" t="n">
        <v>1754210.869253027</v>
      </c>
      <c r="AF22" t="n">
        <v>1.567490916504794e-06</v>
      </c>
      <c r="AG22" t="n">
        <v>11</v>
      </c>
      <c r="AH22" t="n">
        <v>1586791.445941936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1.0099</v>
      </c>
      <c r="E23" t="n">
        <v>99.02</v>
      </c>
      <c r="F23" t="n">
        <v>95.97</v>
      </c>
      <c r="G23" t="n">
        <v>179.94</v>
      </c>
      <c r="H23" t="n">
        <v>2.4</v>
      </c>
      <c r="I23" t="n">
        <v>32</v>
      </c>
      <c r="J23" t="n">
        <v>162.24</v>
      </c>
      <c r="K23" t="n">
        <v>46.47</v>
      </c>
      <c r="L23" t="n">
        <v>22</v>
      </c>
      <c r="M23" t="n">
        <v>30</v>
      </c>
      <c r="N23" t="n">
        <v>28.77</v>
      </c>
      <c r="O23" t="n">
        <v>20243.25</v>
      </c>
      <c r="P23" t="n">
        <v>947.48</v>
      </c>
      <c r="Q23" t="n">
        <v>1206.59</v>
      </c>
      <c r="R23" t="n">
        <v>216.47</v>
      </c>
      <c r="S23" t="n">
        <v>133.29</v>
      </c>
      <c r="T23" t="n">
        <v>24789.6</v>
      </c>
      <c r="U23" t="n">
        <v>0.62</v>
      </c>
      <c r="V23" t="n">
        <v>0.78</v>
      </c>
      <c r="W23" t="n">
        <v>0.33</v>
      </c>
      <c r="X23" t="n">
        <v>1.43</v>
      </c>
      <c r="Y23" t="n">
        <v>0.5</v>
      </c>
      <c r="Z23" t="n">
        <v>10</v>
      </c>
      <c r="AA23" t="n">
        <v>1274.738979089542</v>
      </c>
      <c r="AB23" t="n">
        <v>1744.154108705025</v>
      </c>
      <c r="AC23" t="n">
        <v>1577.694488505883</v>
      </c>
      <c r="AD23" t="n">
        <v>1274738.979089542</v>
      </c>
      <c r="AE23" t="n">
        <v>1744154.108705025</v>
      </c>
      <c r="AF23" t="n">
        <v>1.570289729767078e-06</v>
      </c>
      <c r="AG23" t="n">
        <v>11</v>
      </c>
      <c r="AH23" t="n">
        <v>1577694.488505883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1.011</v>
      </c>
      <c r="E24" t="n">
        <v>98.91</v>
      </c>
      <c r="F24" t="n">
        <v>95.89</v>
      </c>
      <c r="G24" t="n">
        <v>185.59</v>
      </c>
      <c r="H24" t="n">
        <v>2.49</v>
      </c>
      <c r="I24" t="n">
        <v>31</v>
      </c>
      <c r="J24" t="n">
        <v>163.67</v>
      </c>
      <c r="K24" t="n">
        <v>46.47</v>
      </c>
      <c r="L24" t="n">
        <v>23</v>
      </c>
      <c r="M24" t="n">
        <v>29</v>
      </c>
      <c r="N24" t="n">
        <v>29.2</v>
      </c>
      <c r="O24" t="n">
        <v>20419.76</v>
      </c>
      <c r="P24" t="n">
        <v>940.58</v>
      </c>
      <c r="Q24" t="n">
        <v>1206.59</v>
      </c>
      <c r="R24" t="n">
        <v>213.73</v>
      </c>
      <c r="S24" t="n">
        <v>133.29</v>
      </c>
      <c r="T24" t="n">
        <v>23424.3</v>
      </c>
      <c r="U24" t="n">
        <v>0.62</v>
      </c>
      <c r="V24" t="n">
        <v>0.78</v>
      </c>
      <c r="W24" t="n">
        <v>0.32</v>
      </c>
      <c r="X24" t="n">
        <v>1.35</v>
      </c>
      <c r="Y24" t="n">
        <v>0.5</v>
      </c>
      <c r="Z24" t="n">
        <v>10</v>
      </c>
      <c r="AA24" t="n">
        <v>1267.273595337357</v>
      </c>
      <c r="AB24" t="n">
        <v>1733.939641305798</v>
      </c>
      <c r="AC24" t="n">
        <v>1568.454875539143</v>
      </c>
      <c r="AD24" t="n">
        <v>1267273.595337357</v>
      </c>
      <c r="AE24" t="n">
        <v>1733939.641305798</v>
      </c>
      <c r="AF24" t="n">
        <v>1.572000115649585e-06</v>
      </c>
      <c r="AG24" t="n">
        <v>11</v>
      </c>
      <c r="AH24" t="n">
        <v>1568454.875539143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1.0122</v>
      </c>
      <c r="E25" t="n">
        <v>98.8</v>
      </c>
      <c r="F25" t="n">
        <v>95.83</v>
      </c>
      <c r="G25" t="n">
        <v>198.26</v>
      </c>
      <c r="H25" t="n">
        <v>2.58</v>
      </c>
      <c r="I25" t="n">
        <v>29</v>
      </c>
      <c r="J25" t="n">
        <v>165.1</v>
      </c>
      <c r="K25" t="n">
        <v>46.47</v>
      </c>
      <c r="L25" t="n">
        <v>24</v>
      </c>
      <c r="M25" t="n">
        <v>27</v>
      </c>
      <c r="N25" t="n">
        <v>29.64</v>
      </c>
      <c r="O25" t="n">
        <v>20596.86</v>
      </c>
      <c r="P25" t="n">
        <v>932.6900000000001</v>
      </c>
      <c r="Q25" t="n">
        <v>1206.59</v>
      </c>
      <c r="R25" t="n">
        <v>212.29</v>
      </c>
      <c r="S25" t="n">
        <v>133.29</v>
      </c>
      <c r="T25" t="n">
        <v>22711.64</v>
      </c>
      <c r="U25" t="n">
        <v>0.63</v>
      </c>
      <c r="V25" t="n">
        <v>0.78</v>
      </c>
      <c r="W25" t="n">
        <v>0.31</v>
      </c>
      <c r="X25" t="n">
        <v>1.29</v>
      </c>
      <c r="Y25" t="n">
        <v>0.5</v>
      </c>
      <c r="Z25" t="n">
        <v>10</v>
      </c>
      <c r="AA25" t="n">
        <v>1258.929614415024</v>
      </c>
      <c r="AB25" t="n">
        <v>1722.523038497405</v>
      </c>
      <c r="AC25" t="n">
        <v>1558.12785727948</v>
      </c>
      <c r="AD25" t="n">
        <v>1258929.614415024</v>
      </c>
      <c r="AE25" t="n">
        <v>1722523.038497404</v>
      </c>
      <c r="AF25" t="n">
        <v>1.573865991157775e-06</v>
      </c>
      <c r="AG25" t="n">
        <v>11</v>
      </c>
      <c r="AH25" t="n">
        <v>1558127.85727948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1.0125</v>
      </c>
      <c r="E26" t="n">
        <v>98.77</v>
      </c>
      <c r="F26" t="n">
        <v>95.81999999999999</v>
      </c>
      <c r="G26" t="n">
        <v>205.33</v>
      </c>
      <c r="H26" t="n">
        <v>2.66</v>
      </c>
      <c r="I26" t="n">
        <v>28</v>
      </c>
      <c r="J26" t="n">
        <v>166.54</v>
      </c>
      <c r="K26" t="n">
        <v>46.47</v>
      </c>
      <c r="L26" t="n">
        <v>25</v>
      </c>
      <c r="M26" t="n">
        <v>26</v>
      </c>
      <c r="N26" t="n">
        <v>30.08</v>
      </c>
      <c r="O26" t="n">
        <v>20774.56</v>
      </c>
      <c r="P26" t="n">
        <v>931.97</v>
      </c>
      <c r="Q26" t="n">
        <v>1206.59</v>
      </c>
      <c r="R26" t="n">
        <v>211.74</v>
      </c>
      <c r="S26" t="n">
        <v>133.29</v>
      </c>
      <c r="T26" t="n">
        <v>22441.02</v>
      </c>
      <c r="U26" t="n">
        <v>0.63</v>
      </c>
      <c r="V26" t="n">
        <v>0.78</v>
      </c>
      <c r="W26" t="n">
        <v>0.32</v>
      </c>
      <c r="X26" t="n">
        <v>1.28</v>
      </c>
      <c r="Y26" t="n">
        <v>0.5</v>
      </c>
      <c r="Z26" t="n">
        <v>10</v>
      </c>
      <c r="AA26" t="n">
        <v>1257.940967924517</v>
      </c>
      <c r="AB26" t="n">
        <v>1721.170328753087</v>
      </c>
      <c r="AC26" t="n">
        <v>1556.90424825462</v>
      </c>
      <c r="AD26" t="n">
        <v>1257940.967924517</v>
      </c>
      <c r="AE26" t="n">
        <v>1721170.328753087</v>
      </c>
      <c r="AF26" t="n">
        <v>1.574332460034822e-06</v>
      </c>
      <c r="AG26" t="n">
        <v>11</v>
      </c>
      <c r="AH26" t="n">
        <v>1556904.24825462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1.0134</v>
      </c>
      <c r="E27" t="n">
        <v>98.68000000000001</v>
      </c>
      <c r="F27" t="n">
        <v>95.76000000000001</v>
      </c>
      <c r="G27" t="n">
        <v>212.8</v>
      </c>
      <c r="H27" t="n">
        <v>2.74</v>
      </c>
      <c r="I27" t="n">
        <v>27</v>
      </c>
      <c r="J27" t="n">
        <v>167.99</v>
      </c>
      <c r="K27" t="n">
        <v>46.47</v>
      </c>
      <c r="L27" t="n">
        <v>26</v>
      </c>
      <c r="M27" t="n">
        <v>25</v>
      </c>
      <c r="N27" t="n">
        <v>30.52</v>
      </c>
      <c r="O27" t="n">
        <v>20952.87</v>
      </c>
      <c r="P27" t="n">
        <v>923.98</v>
      </c>
      <c r="Q27" t="n">
        <v>1206.59</v>
      </c>
      <c r="R27" t="n">
        <v>209.41</v>
      </c>
      <c r="S27" t="n">
        <v>133.29</v>
      </c>
      <c r="T27" t="n">
        <v>21284.41</v>
      </c>
      <c r="U27" t="n">
        <v>0.64</v>
      </c>
      <c r="V27" t="n">
        <v>0.78</v>
      </c>
      <c r="W27" t="n">
        <v>0.32</v>
      </c>
      <c r="X27" t="n">
        <v>1.22</v>
      </c>
      <c r="Y27" t="n">
        <v>0.5</v>
      </c>
      <c r="Z27" t="n">
        <v>10</v>
      </c>
      <c r="AA27" t="n">
        <v>1249.866573270573</v>
      </c>
      <c r="AB27" t="n">
        <v>1710.12258577041</v>
      </c>
      <c r="AC27" t="n">
        <v>1546.910886356605</v>
      </c>
      <c r="AD27" t="n">
        <v>1249866.573270573</v>
      </c>
      <c r="AE27" t="n">
        <v>1710122.58577041</v>
      </c>
      <c r="AF27" t="n">
        <v>1.575731866665964e-06</v>
      </c>
      <c r="AG27" t="n">
        <v>11</v>
      </c>
      <c r="AH27" t="n">
        <v>1546910.886356605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1.0144</v>
      </c>
      <c r="E28" t="n">
        <v>98.58</v>
      </c>
      <c r="F28" t="n">
        <v>95.69</v>
      </c>
      <c r="G28" t="n">
        <v>220.82</v>
      </c>
      <c r="H28" t="n">
        <v>2.82</v>
      </c>
      <c r="I28" t="n">
        <v>26</v>
      </c>
      <c r="J28" t="n">
        <v>169.44</v>
      </c>
      <c r="K28" t="n">
        <v>46.47</v>
      </c>
      <c r="L28" t="n">
        <v>27</v>
      </c>
      <c r="M28" t="n">
        <v>24</v>
      </c>
      <c r="N28" t="n">
        <v>30.97</v>
      </c>
      <c r="O28" t="n">
        <v>21131.78</v>
      </c>
      <c r="P28" t="n">
        <v>918.67</v>
      </c>
      <c r="Q28" t="n">
        <v>1206.59</v>
      </c>
      <c r="R28" t="n">
        <v>206.99</v>
      </c>
      <c r="S28" t="n">
        <v>133.29</v>
      </c>
      <c r="T28" t="n">
        <v>20079.74</v>
      </c>
      <c r="U28" t="n">
        <v>0.64</v>
      </c>
      <c r="V28" t="n">
        <v>0.78</v>
      </c>
      <c r="W28" t="n">
        <v>0.32</v>
      </c>
      <c r="X28" t="n">
        <v>1.15</v>
      </c>
      <c r="Y28" t="n">
        <v>0.5</v>
      </c>
      <c r="Z28" t="n">
        <v>10</v>
      </c>
      <c r="AA28" t="n">
        <v>1243.962826316103</v>
      </c>
      <c r="AB28" t="n">
        <v>1702.04481873237</v>
      </c>
      <c r="AC28" t="n">
        <v>1539.604050067459</v>
      </c>
      <c r="AD28" t="n">
        <v>1243962.826316103</v>
      </c>
      <c r="AE28" t="n">
        <v>1702044.81873237</v>
      </c>
      <c r="AF28" t="n">
        <v>1.577286762922789e-06</v>
      </c>
      <c r="AG28" t="n">
        <v>11</v>
      </c>
      <c r="AH28" t="n">
        <v>1539604.050067459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1.0152</v>
      </c>
      <c r="E29" t="n">
        <v>98.51000000000001</v>
      </c>
      <c r="F29" t="n">
        <v>95.64</v>
      </c>
      <c r="G29" t="n">
        <v>229.55</v>
      </c>
      <c r="H29" t="n">
        <v>2.9</v>
      </c>
      <c r="I29" t="n">
        <v>25</v>
      </c>
      <c r="J29" t="n">
        <v>170.9</v>
      </c>
      <c r="K29" t="n">
        <v>46.47</v>
      </c>
      <c r="L29" t="n">
        <v>28</v>
      </c>
      <c r="M29" t="n">
        <v>23</v>
      </c>
      <c r="N29" t="n">
        <v>31.43</v>
      </c>
      <c r="O29" t="n">
        <v>21311.32</v>
      </c>
      <c r="P29" t="n">
        <v>912.95</v>
      </c>
      <c r="Q29" t="n">
        <v>1206.59</v>
      </c>
      <c r="R29" t="n">
        <v>205.46</v>
      </c>
      <c r="S29" t="n">
        <v>133.29</v>
      </c>
      <c r="T29" t="n">
        <v>19317.86</v>
      </c>
      <c r="U29" t="n">
        <v>0.65</v>
      </c>
      <c r="V29" t="n">
        <v>0.78</v>
      </c>
      <c r="W29" t="n">
        <v>0.32</v>
      </c>
      <c r="X29" t="n">
        <v>1.11</v>
      </c>
      <c r="Y29" t="n">
        <v>0.5</v>
      </c>
      <c r="Z29" t="n">
        <v>10</v>
      </c>
      <c r="AA29" t="n">
        <v>1238.006232461666</v>
      </c>
      <c r="AB29" t="n">
        <v>1693.894744234355</v>
      </c>
      <c r="AC29" t="n">
        <v>1532.231807240832</v>
      </c>
      <c r="AD29" t="n">
        <v>1238006.232461666</v>
      </c>
      <c r="AE29" t="n">
        <v>1693894.744234355</v>
      </c>
      <c r="AF29" t="n">
        <v>1.578530679928248e-06</v>
      </c>
      <c r="AG29" t="n">
        <v>11</v>
      </c>
      <c r="AH29" t="n">
        <v>1532231.807240832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1.0158</v>
      </c>
      <c r="E30" t="n">
        <v>98.44</v>
      </c>
      <c r="F30" t="n">
        <v>95.61</v>
      </c>
      <c r="G30" t="n">
        <v>239.02</v>
      </c>
      <c r="H30" t="n">
        <v>2.98</v>
      </c>
      <c r="I30" t="n">
        <v>24</v>
      </c>
      <c r="J30" t="n">
        <v>172.36</v>
      </c>
      <c r="K30" t="n">
        <v>46.47</v>
      </c>
      <c r="L30" t="n">
        <v>29</v>
      </c>
      <c r="M30" t="n">
        <v>22</v>
      </c>
      <c r="N30" t="n">
        <v>31.89</v>
      </c>
      <c r="O30" t="n">
        <v>21491.47</v>
      </c>
      <c r="P30" t="n">
        <v>906.74</v>
      </c>
      <c r="Q30" t="n">
        <v>1206.59</v>
      </c>
      <c r="R30" t="n">
        <v>204.22</v>
      </c>
      <c r="S30" t="n">
        <v>133.29</v>
      </c>
      <c r="T30" t="n">
        <v>18702.69</v>
      </c>
      <c r="U30" t="n">
        <v>0.65</v>
      </c>
      <c r="V30" t="n">
        <v>0.78</v>
      </c>
      <c r="W30" t="n">
        <v>0.32</v>
      </c>
      <c r="X30" t="n">
        <v>1.07</v>
      </c>
      <c r="Y30" t="n">
        <v>0.5</v>
      </c>
      <c r="Z30" t="n">
        <v>10</v>
      </c>
      <c r="AA30" t="n">
        <v>1231.924824594239</v>
      </c>
      <c r="AB30" t="n">
        <v>1685.57389369736</v>
      </c>
      <c r="AC30" t="n">
        <v>1524.705087000702</v>
      </c>
      <c r="AD30" t="n">
        <v>1231924.824594239</v>
      </c>
      <c r="AE30" t="n">
        <v>1685573.89369736</v>
      </c>
      <c r="AF30" t="n">
        <v>1.579463617682343e-06</v>
      </c>
      <c r="AG30" t="n">
        <v>11</v>
      </c>
      <c r="AH30" t="n">
        <v>1524705.087000702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1.0166</v>
      </c>
      <c r="E31" t="n">
        <v>98.37</v>
      </c>
      <c r="F31" t="n">
        <v>95.56</v>
      </c>
      <c r="G31" t="n">
        <v>249.3</v>
      </c>
      <c r="H31" t="n">
        <v>3.06</v>
      </c>
      <c r="I31" t="n">
        <v>23</v>
      </c>
      <c r="J31" t="n">
        <v>173.82</v>
      </c>
      <c r="K31" t="n">
        <v>46.47</v>
      </c>
      <c r="L31" t="n">
        <v>30</v>
      </c>
      <c r="M31" t="n">
        <v>21</v>
      </c>
      <c r="N31" t="n">
        <v>32.36</v>
      </c>
      <c r="O31" t="n">
        <v>21672.25</v>
      </c>
      <c r="P31" t="n">
        <v>904.73</v>
      </c>
      <c r="Q31" t="n">
        <v>1206.59</v>
      </c>
      <c r="R31" t="n">
        <v>202.81</v>
      </c>
      <c r="S31" t="n">
        <v>133.29</v>
      </c>
      <c r="T31" t="n">
        <v>18003.89</v>
      </c>
      <c r="U31" t="n">
        <v>0.66</v>
      </c>
      <c r="V31" t="n">
        <v>0.78</v>
      </c>
      <c r="W31" t="n">
        <v>0.31</v>
      </c>
      <c r="X31" t="n">
        <v>1.03</v>
      </c>
      <c r="Y31" t="n">
        <v>0.5</v>
      </c>
      <c r="Z31" t="n">
        <v>10</v>
      </c>
      <c r="AA31" t="n">
        <v>1229.163505418259</v>
      </c>
      <c r="AB31" t="n">
        <v>1681.795734979982</v>
      </c>
      <c r="AC31" t="n">
        <v>1521.287510448631</v>
      </c>
      <c r="AD31" t="n">
        <v>1229163.505418259</v>
      </c>
      <c r="AE31" t="n">
        <v>1681795.734979982</v>
      </c>
      <c r="AF31" t="n">
        <v>1.580707534687802e-06</v>
      </c>
      <c r="AG31" t="n">
        <v>11</v>
      </c>
      <c r="AH31" t="n">
        <v>1521287.510448631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1.0179</v>
      </c>
      <c r="E32" t="n">
        <v>98.25</v>
      </c>
      <c r="F32" t="n">
        <v>95.47</v>
      </c>
      <c r="G32" t="n">
        <v>260.36</v>
      </c>
      <c r="H32" t="n">
        <v>3.14</v>
      </c>
      <c r="I32" t="n">
        <v>22</v>
      </c>
      <c r="J32" t="n">
        <v>175.29</v>
      </c>
      <c r="K32" t="n">
        <v>46.47</v>
      </c>
      <c r="L32" t="n">
        <v>31</v>
      </c>
      <c r="M32" t="n">
        <v>18</v>
      </c>
      <c r="N32" t="n">
        <v>32.83</v>
      </c>
      <c r="O32" t="n">
        <v>21853.67</v>
      </c>
      <c r="P32" t="n">
        <v>898.88</v>
      </c>
      <c r="Q32" t="n">
        <v>1206.59</v>
      </c>
      <c r="R32" t="n">
        <v>199.33</v>
      </c>
      <c r="S32" t="n">
        <v>133.29</v>
      </c>
      <c r="T32" t="n">
        <v>16267.53</v>
      </c>
      <c r="U32" t="n">
        <v>0.67</v>
      </c>
      <c r="V32" t="n">
        <v>0.78</v>
      </c>
      <c r="W32" t="n">
        <v>0.31</v>
      </c>
      <c r="X32" t="n">
        <v>0.93</v>
      </c>
      <c r="Y32" t="n">
        <v>0.5</v>
      </c>
      <c r="Z32" t="n">
        <v>10</v>
      </c>
      <c r="AA32" t="n">
        <v>1222.445615257833</v>
      </c>
      <c r="AB32" t="n">
        <v>1672.60402129009</v>
      </c>
      <c r="AC32" t="n">
        <v>1512.973041012651</v>
      </c>
      <c r="AD32" t="n">
        <v>1222445.615257833</v>
      </c>
      <c r="AE32" t="n">
        <v>1672604.021290089</v>
      </c>
      <c r="AF32" t="n">
        <v>1.582728899821674e-06</v>
      </c>
      <c r="AG32" t="n">
        <v>11</v>
      </c>
      <c r="AH32" t="n">
        <v>1512973.041012651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1.018</v>
      </c>
      <c r="E33" t="n">
        <v>98.23</v>
      </c>
      <c r="F33" t="n">
        <v>95.48</v>
      </c>
      <c r="G33" t="n">
        <v>272.81</v>
      </c>
      <c r="H33" t="n">
        <v>3.21</v>
      </c>
      <c r="I33" t="n">
        <v>21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891.01</v>
      </c>
      <c r="Q33" t="n">
        <v>1206.59</v>
      </c>
      <c r="R33" t="n">
        <v>199.93</v>
      </c>
      <c r="S33" t="n">
        <v>133.29</v>
      </c>
      <c r="T33" t="n">
        <v>16571.41</v>
      </c>
      <c r="U33" t="n">
        <v>0.67</v>
      </c>
      <c r="V33" t="n">
        <v>0.78</v>
      </c>
      <c r="W33" t="n">
        <v>0.31</v>
      </c>
      <c r="X33" t="n">
        <v>0.9399999999999999</v>
      </c>
      <c r="Y33" t="n">
        <v>0.5</v>
      </c>
      <c r="Z33" t="n">
        <v>10</v>
      </c>
      <c r="AA33" t="n">
        <v>1215.640853126128</v>
      </c>
      <c r="AB33" t="n">
        <v>1663.293445536573</v>
      </c>
      <c r="AC33" t="n">
        <v>1504.551053541574</v>
      </c>
      <c r="AD33" t="n">
        <v>1215640.853126128</v>
      </c>
      <c r="AE33" t="n">
        <v>1663293.445536572</v>
      </c>
      <c r="AF33" t="n">
        <v>1.582884389447357e-06</v>
      </c>
      <c r="AG33" t="n">
        <v>11</v>
      </c>
      <c r="AH33" t="n">
        <v>1504551.053541574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1.0183</v>
      </c>
      <c r="E34" t="n">
        <v>98.20999999999999</v>
      </c>
      <c r="F34" t="n">
        <v>95.45</v>
      </c>
      <c r="G34" t="n">
        <v>272.73</v>
      </c>
      <c r="H34" t="n">
        <v>3.28</v>
      </c>
      <c r="I34" t="n">
        <v>21</v>
      </c>
      <c r="J34" t="n">
        <v>178.25</v>
      </c>
      <c r="K34" t="n">
        <v>46.47</v>
      </c>
      <c r="L34" t="n">
        <v>33</v>
      </c>
      <c r="M34" t="n">
        <v>12</v>
      </c>
      <c r="N34" t="n">
        <v>33.79</v>
      </c>
      <c r="O34" t="n">
        <v>22218.44</v>
      </c>
      <c r="P34" t="n">
        <v>890.4299999999999</v>
      </c>
      <c r="Q34" t="n">
        <v>1206.59</v>
      </c>
      <c r="R34" t="n">
        <v>198.74</v>
      </c>
      <c r="S34" t="n">
        <v>133.29</v>
      </c>
      <c r="T34" t="n">
        <v>15976.61</v>
      </c>
      <c r="U34" t="n">
        <v>0.67</v>
      </c>
      <c r="V34" t="n">
        <v>0.78</v>
      </c>
      <c r="W34" t="n">
        <v>0.32</v>
      </c>
      <c r="X34" t="n">
        <v>0.92</v>
      </c>
      <c r="Y34" t="n">
        <v>0.5</v>
      </c>
      <c r="Z34" t="n">
        <v>10</v>
      </c>
      <c r="AA34" t="n">
        <v>1214.722076233267</v>
      </c>
      <c r="AB34" t="n">
        <v>1662.036334458186</v>
      </c>
      <c r="AC34" t="n">
        <v>1503.413919380142</v>
      </c>
      <c r="AD34" t="n">
        <v>1214722.076233268</v>
      </c>
      <c r="AE34" t="n">
        <v>1662036.334458186</v>
      </c>
      <c r="AF34" t="n">
        <v>1.583350858324404e-06</v>
      </c>
      <c r="AG34" t="n">
        <v>11</v>
      </c>
      <c r="AH34" t="n">
        <v>1503413.919380142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1.0189</v>
      </c>
      <c r="E35" t="n">
        <v>98.14</v>
      </c>
      <c r="F35" t="n">
        <v>95.42</v>
      </c>
      <c r="G35" t="n">
        <v>286.25</v>
      </c>
      <c r="H35" t="n">
        <v>3.36</v>
      </c>
      <c r="I35" t="n">
        <v>20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887.3200000000001</v>
      </c>
      <c r="Q35" t="n">
        <v>1206.6</v>
      </c>
      <c r="R35" t="n">
        <v>197.33</v>
      </c>
      <c r="S35" t="n">
        <v>133.29</v>
      </c>
      <c r="T35" t="n">
        <v>15278.41</v>
      </c>
      <c r="U35" t="n">
        <v>0.68</v>
      </c>
      <c r="V35" t="n">
        <v>0.78</v>
      </c>
      <c r="W35" t="n">
        <v>0.32</v>
      </c>
      <c r="X35" t="n">
        <v>0.88</v>
      </c>
      <c r="Y35" t="n">
        <v>0.5</v>
      </c>
      <c r="Z35" t="n">
        <v>10</v>
      </c>
      <c r="AA35" t="n">
        <v>1211.322025032184</v>
      </c>
      <c r="AB35" t="n">
        <v>1657.38423440519</v>
      </c>
      <c r="AC35" t="n">
        <v>1499.205809226941</v>
      </c>
      <c r="AD35" t="n">
        <v>1211322.025032184</v>
      </c>
      <c r="AE35" t="n">
        <v>1657384.23440519</v>
      </c>
      <c r="AF35" t="n">
        <v>1.584283796078499e-06</v>
      </c>
      <c r="AG35" t="n">
        <v>11</v>
      </c>
      <c r="AH35" t="n">
        <v>1499205.809226941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1.0185</v>
      </c>
      <c r="E36" t="n">
        <v>98.18000000000001</v>
      </c>
      <c r="F36" t="n">
        <v>95.45999999999999</v>
      </c>
      <c r="G36" t="n">
        <v>286.38</v>
      </c>
      <c r="H36" t="n">
        <v>3.43</v>
      </c>
      <c r="I36" t="n">
        <v>20</v>
      </c>
      <c r="J36" t="n">
        <v>181.23</v>
      </c>
      <c r="K36" t="n">
        <v>46.47</v>
      </c>
      <c r="L36" t="n">
        <v>35</v>
      </c>
      <c r="M36" t="n">
        <v>4</v>
      </c>
      <c r="N36" t="n">
        <v>34.76</v>
      </c>
      <c r="O36" t="n">
        <v>22585.84</v>
      </c>
      <c r="P36" t="n">
        <v>894.11</v>
      </c>
      <c r="Q36" t="n">
        <v>1206.6</v>
      </c>
      <c r="R36" t="n">
        <v>198.78</v>
      </c>
      <c r="S36" t="n">
        <v>133.29</v>
      </c>
      <c r="T36" t="n">
        <v>16004.58</v>
      </c>
      <c r="U36" t="n">
        <v>0.67</v>
      </c>
      <c r="V36" t="n">
        <v>0.78</v>
      </c>
      <c r="W36" t="n">
        <v>0.32</v>
      </c>
      <c r="X36" t="n">
        <v>0.92</v>
      </c>
      <c r="Y36" t="n">
        <v>0.5</v>
      </c>
      <c r="Z36" t="n">
        <v>10</v>
      </c>
      <c r="AA36" t="n">
        <v>1217.688759048764</v>
      </c>
      <c r="AB36" t="n">
        <v>1666.095480767157</v>
      </c>
      <c r="AC36" t="n">
        <v>1507.085666462433</v>
      </c>
      <c r="AD36" t="n">
        <v>1217688.759048765</v>
      </c>
      <c r="AE36" t="n">
        <v>1666095.480767157</v>
      </c>
      <c r="AF36" t="n">
        <v>1.583661837575769e-06</v>
      </c>
      <c r="AG36" t="n">
        <v>11</v>
      </c>
      <c r="AH36" t="n">
        <v>1507085.666462433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95.51000000000001</v>
      </c>
      <c r="G37" t="n">
        <v>286.53</v>
      </c>
      <c r="H37" t="n">
        <v>3.5</v>
      </c>
      <c r="I37" t="n">
        <v>20</v>
      </c>
      <c r="J37" t="n">
        <v>182.73</v>
      </c>
      <c r="K37" t="n">
        <v>46.47</v>
      </c>
      <c r="L37" t="n">
        <v>36</v>
      </c>
      <c r="M37" t="n">
        <v>2</v>
      </c>
      <c r="N37" t="n">
        <v>35.26</v>
      </c>
      <c r="O37" t="n">
        <v>22770.67</v>
      </c>
      <c r="P37" t="n">
        <v>898.9</v>
      </c>
      <c r="Q37" t="n">
        <v>1206.6</v>
      </c>
      <c r="R37" t="n">
        <v>200.26</v>
      </c>
      <c r="S37" t="n">
        <v>133.29</v>
      </c>
      <c r="T37" t="n">
        <v>16743.2</v>
      </c>
      <c r="U37" t="n">
        <v>0.67</v>
      </c>
      <c r="V37" t="n">
        <v>0.78</v>
      </c>
      <c r="W37" t="n">
        <v>0.33</v>
      </c>
      <c r="X37" t="n">
        <v>0.97</v>
      </c>
      <c r="Y37" t="n">
        <v>0.5</v>
      </c>
      <c r="Z37" t="n">
        <v>10</v>
      </c>
      <c r="AA37" t="n">
        <v>1222.491675476716</v>
      </c>
      <c r="AB37" t="n">
        <v>1672.667042913598</v>
      </c>
      <c r="AC37" t="n">
        <v>1513.030047940863</v>
      </c>
      <c r="AD37" t="n">
        <v>1222491.675476716</v>
      </c>
      <c r="AE37" t="n">
        <v>1672667.042913598</v>
      </c>
      <c r="AF37" t="n">
        <v>1.582884389447357e-06</v>
      </c>
      <c r="AG37" t="n">
        <v>11</v>
      </c>
      <c r="AH37" t="n">
        <v>1513030.047940863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1.0185</v>
      </c>
      <c r="E38" t="n">
        <v>98.19</v>
      </c>
      <c r="F38" t="n">
        <v>95.45999999999999</v>
      </c>
      <c r="G38" t="n">
        <v>286.38</v>
      </c>
      <c r="H38" t="n">
        <v>3.56</v>
      </c>
      <c r="I38" t="n">
        <v>20</v>
      </c>
      <c r="J38" t="n">
        <v>184.23</v>
      </c>
      <c r="K38" t="n">
        <v>46.47</v>
      </c>
      <c r="L38" t="n">
        <v>37</v>
      </c>
      <c r="M38" t="n">
        <v>1</v>
      </c>
      <c r="N38" t="n">
        <v>35.77</v>
      </c>
      <c r="O38" t="n">
        <v>22956.06</v>
      </c>
      <c r="P38" t="n">
        <v>905.22</v>
      </c>
      <c r="Q38" t="n">
        <v>1206.59</v>
      </c>
      <c r="R38" t="n">
        <v>198.5</v>
      </c>
      <c r="S38" t="n">
        <v>133.29</v>
      </c>
      <c r="T38" t="n">
        <v>15863.54</v>
      </c>
      <c r="U38" t="n">
        <v>0.67</v>
      </c>
      <c r="V38" t="n">
        <v>0.78</v>
      </c>
      <c r="W38" t="n">
        <v>0.33</v>
      </c>
      <c r="X38" t="n">
        <v>0.92</v>
      </c>
      <c r="Y38" t="n">
        <v>0.5</v>
      </c>
      <c r="Z38" t="n">
        <v>10</v>
      </c>
      <c r="AA38" t="n">
        <v>1227.186673185854</v>
      </c>
      <c r="AB38" t="n">
        <v>1679.090945907922</v>
      </c>
      <c r="AC38" t="n">
        <v>1518.840862649412</v>
      </c>
      <c r="AD38" t="n">
        <v>1227186.673185854</v>
      </c>
      <c r="AE38" t="n">
        <v>1679090.945907922</v>
      </c>
      <c r="AF38" t="n">
        <v>1.583661837575769e-06</v>
      </c>
      <c r="AG38" t="n">
        <v>11</v>
      </c>
      <c r="AH38" t="n">
        <v>1518840.862649412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1.0186</v>
      </c>
      <c r="E39" t="n">
        <v>98.18000000000001</v>
      </c>
      <c r="F39" t="n">
        <v>95.45</v>
      </c>
      <c r="G39" t="n">
        <v>286.36</v>
      </c>
      <c r="H39" t="n">
        <v>3.63</v>
      </c>
      <c r="I39" t="n">
        <v>20</v>
      </c>
      <c r="J39" t="n">
        <v>185.74</v>
      </c>
      <c r="K39" t="n">
        <v>46.47</v>
      </c>
      <c r="L39" t="n">
        <v>38</v>
      </c>
      <c r="M39" t="n">
        <v>0</v>
      </c>
      <c r="N39" t="n">
        <v>36.27</v>
      </c>
      <c r="O39" t="n">
        <v>23142.13</v>
      </c>
      <c r="P39" t="n">
        <v>911.71</v>
      </c>
      <c r="Q39" t="n">
        <v>1206.59</v>
      </c>
      <c r="R39" t="n">
        <v>198.17</v>
      </c>
      <c r="S39" t="n">
        <v>133.29</v>
      </c>
      <c r="T39" t="n">
        <v>15694.78</v>
      </c>
      <c r="U39" t="n">
        <v>0.67</v>
      </c>
      <c r="V39" t="n">
        <v>0.78</v>
      </c>
      <c r="W39" t="n">
        <v>0.33</v>
      </c>
      <c r="X39" t="n">
        <v>0.91</v>
      </c>
      <c r="Y39" t="n">
        <v>0.5</v>
      </c>
      <c r="Z39" t="n">
        <v>10</v>
      </c>
      <c r="AA39" t="n">
        <v>1232.592376709248</v>
      </c>
      <c r="AB39" t="n">
        <v>1686.487267951437</v>
      </c>
      <c r="AC39" t="n">
        <v>1525.531290097898</v>
      </c>
      <c r="AD39" t="n">
        <v>1232592.376709248</v>
      </c>
      <c r="AE39" t="n">
        <v>1686487.267951437</v>
      </c>
      <c r="AF39" t="n">
        <v>1.583817327201452e-06</v>
      </c>
      <c r="AG39" t="n">
        <v>11</v>
      </c>
      <c r="AH39" t="n">
        <v>1525531.290097898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0.4716</v>
      </c>
      <c r="E2" t="n">
        <v>212.04</v>
      </c>
      <c r="F2" t="n">
        <v>165.82</v>
      </c>
      <c r="G2" t="n">
        <v>6.92</v>
      </c>
      <c r="H2" t="n">
        <v>0.12</v>
      </c>
      <c r="I2" t="n">
        <v>1438</v>
      </c>
      <c r="J2" t="n">
        <v>150.44</v>
      </c>
      <c r="K2" t="n">
        <v>49.1</v>
      </c>
      <c r="L2" t="n">
        <v>1</v>
      </c>
      <c r="M2" t="n">
        <v>1436</v>
      </c>
      <c r="N2" t="n">
        <v>25.34</v>
      </c>
      <c r="O2" t="n">
        <v>18787.76</v>
      </c>
      <c r="P2" t="n">
        <v>1957.72</v>
      </c>
      <c r="Q2" t="n">
        <v>1206.75</v>
      </c>
      <c r="R2" t="n">
        <v>2593.42</v>
      </c>
      <c r="S2" t="n">
        <v>133.29</v>
      </c>
      <c r="T2" t="n">
        <v>1206230.42</v>
      </c>
      <c r="U2" t="n">
        <v>0.05</v>
      </c>
      <c r="V2" t="n">
        <v>0.45</v>
      </c>
      <c r="W2" t="n">
        <v>2.58</v>
      </c>
      <c r="X2" t="n">
        <v>71.27</v>
      </c>
      <c r="Y2" t="n">
        <v>0.5</v>
      </c>
      <c r="Z2" t="n">
        <v>10</v>
      </c>
      <c r="AA2" t="n">
        <v>5179.747463264329</v>
      </c>
      <c r="AB2" t="n">
        <v>7087.158993569006</v>
      </c>
      <c r="AC2" t="n">
        <v>6410.770486112633</v>
      </c>
      <c r="AD2" t="n">
        <v>5179747.463264328</v>
      </c>
      <c r="AE2" t="n">
        <v>7087158.993569006</v>
      </c>
      <c r="AF2" t="n">
        <v>7.184772005720138e-07</v>
      </c>
      <c r="AG2" t="n">
        <v>23</v>
      </c>
      <c r="AH2" t="n">
        <v>6410770.486112633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0.7366</v>
      </c>
      <c r="E3" t="n">
        <v>135.76</v>
      </c>
      <c r="F3" t="n">
        <v>118.11</v>
      </c>
      <c r="G3" t="n">
        <v>14.09</v>
      </c>
      <c r="H3" t="n">
        <v>0.23</v>
      </c>
      <c r="I3" t="n">
        <v>503</v>
      </c>
      <c r="J3" t="n">
        <v>151.83</v>
      </c>
      <c r="K3" t="n">
        <v>49.1</v>
      </c>
      <c r="L3" t="n">
        <v>2</v>
      </c>
      <c r="M3" t="n">
        <v>501</v>
      </c>
      <c r="N3" t="n">
        <v>25.73</v>
      </c>
      <c r="O3" t="n">
        <v>18959.54</v>
      </c>
      <c r="P3" t="n">
        <v>1387.48</v>
      </c>
      <c r="Q3" t="n">
        <v>1206.66</v>
      </c>
      <c r="R3" t="n">
        <v>967.09</v>
      </c>
      <c r="S3" t="n">
        <v>133.29</v>
      </c>
      <c r="T3" t="n">
        <v>397743.43</v>
      </c>
      <c r="U3" t="n">
        <v>0.14</v>
      </c>
      <c r="V3" t="n">
        <v>0.63</v>
      </c>
      <c r="W3" t="n">
        <v>1.09</v>
      </c>
      <c r="X3" t="n">
        <v>23.57</v>
      </c>
      <c r="Y3" t="n">
        <v>0.5</v>
      </c>
      <c r="Z3" t="n">
        <v>10</v>
      </c>
      <c r="AA3" t="n">
        <v>2407.600758531131</v>
      </c>
      <c r="AB3" t="n">
        <v>3294.185573671609</v>
      </c>
      <c r="AC3" t="n">
        <v>2979.793125938756</v>
      </c>
      <c r="AD3" t="n">
        <v>2407600.758531131</v>
      </c>
      <c r="AE3" t="n">
        <v>3294185.573671609</v>
      </c>
      <c r="AF3" t="n">
        <v>1.122201666542293e-06</v>
      </c>
      <c r="AG3" t="n">
        <v>15</v>
      </c>
      <c r="AH3" t="n">
        <v>2979793.125938756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0.8306</v>
      </c>
      <c r="E4" t="n">
        <v>120.39</v>
      </c>
      <c r="F4" t="n">
        <v>108.73</v>
      </c>
      <c r="G4" t="n">
        <v>21.25</v>
      </c>
      <c r="H4" t="n">
        <v>0.35</v>
      </c>
      <c r="I4" t="n">
        <v>307</v>
      </c>
      <c r="J4" t="n">
        <v>153.23</v>
      </c>
      <c r="K4" t="n">
        <v>49.1</v>
      </c>
      <c r="L4" t="n">
        <v>3</v>
      </c>
      <c r="M4" t="n">
        <v>305</v>
      </c>
      <c r="N4" t="n">
        <v>26.13</v>
      </c>
      <c r="O4" t="n">
        <v>19131.85</v>
      </c>
      <c r="P4" t="n">
        <v>1272.62</v>
      </c>
      <c r="Q4" t="n">
        <v>1206.62</v>
      </c>
      <c r="R4" t="n">
        <v>649.28</v>
      </c>
      <c r="S4" t="n">
        <v>133.29</v>
      </c>
      <c r="T4" t="n">
        <v>239819.12</v>
      </c>
      <c r="U4" t="n">
        <v>0.21</v>
      </c>
      <c r="V4" t="n">
        <v>0.6899999999999999</v>
      </c>
      <c r="W4" t="n">
        <v>0.76</v>
      </c>
      <c r="X4" t="n">
        <v>14.19</v>
      </c>
      <c r="Y4" t="n">
        <v>0.5</v>
      </c>
      <c r="Z4" t="n">
        <v>10</v>
      </c>
      <c r="AA4" t="n">
        <v>1969.781528558065</v>
      </c>
      <c r="AB4" t="n">
        <v>2695.141988001046</v>
      </c>
      <c r="AC4" t="n">
        <v>2437.921419321762</v>
      </c>
      <c r="AD4" t="n">
        <v>1969781.528558065</v>
      </c>
      <c r="AE4" t="n">
        <v>2695141.988001046</v>
      </c>
      <c r="AF4" t="n">
        <v>1.26540959032043e-06</v>
      </c>
      <c r="AG4" t="n">
        <v>13</v>
      </c>
      <c r="AH4" t="n">
        <v>2437921.419321762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0.8794</v>
      </c>
      <c r="E5" t="n">
        <v>113.72</v>
      </c>
      <c r="F5" t="n">
        <v>104.69</v>
      </c>
      <c r="G5" t="n">
        <v>28.42</v>
      </c>
      <c r="H5" t="n">
        <v>0.46</v>
      </c>
      <c r="I5" t="n">
        <v>221</v>
      </c>
      <c r="J5" t="n">
        <v>154.63</v>
      </c>
      <c r="K5" t="n">
        <v>49.1</v>
      </c>
      <c r="L5" t="n">
        <v>4</v>
      </c>
      <c r="M5" t="n">
        <v>219</v>
      </c>
      <c r="N5" t="n">
        <v>26.53</v>
      </c>
      <c r="O5" t="n">
        <v>19304.72</v>
      </c>
      <c r="P5" t="n">
        <v>1220.87</v>
      </c>
      <c r="Q5" t="n">
        <v>1206.66</v>
      </c>
      <c r="R5" t="n">
        <v>511.92</v>
      </c>
      <c r="S5" t="n">
        <v>133.29</v>
      </c>
      <c r="T5" t="n">
        <v>171566.15</v>
      </c>
      <c r="U5" t="n">
        <v>0.26</v>
      </c>
      <c r="V5" t="n">
        <v>0.71</v>
      </c>
      <c r="W5" t="n">
        <v>0.62</v>
      </c>
      <c r="X5" t="n">
        <v>10.14</v>
      </c>
      <c r="Y5" t="n">
        <v>0.5</v>
      </c>
      <c r="Z5" t="n">
        <v>10</v>
      </c>
      <c r="AA5" t="n">
        <v>1789.14153126909</v>
      </c>
      <c r="AB5" t="n">
        <v>2447.982374436033</v>
      </c>
      <c r="AC5" t="n">
        <v>2214.350372384699</v>
      </c>
      <c r="AD5" t="n">
        <v>1789141.53126909</v>
      </c>
      <c r="AE5" t="n">
        <v>2447982.374436033</v>
      </c>
      <c r="AF5" t="n">
        <v>1.339755831600994e-06</v>
      </c>
      <c r="AG5" t="n">
        <v>12</v>
      </c>
      <c r="AH5" t="n">
        <v>2214350.372384699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0.9087</v>
      </c>
      <c r="E6" t="n">
        <v>110.05</v>
      </c>
      <c r="F6" t="n">
        <v>102.49</v>
      </c>
      <c r="G6" t="n">
        <v>35.55</v>
      </c>
      <c r="H6" t="n">
        <v>0.57</v>
      </c>
      <c r="I6" t="n">
        <v>173</v>
      </c>
      <c r="J6" t="n">
        <v>156.03</v>
      </c>
      <c r="K6" t="n">
        <v>49.1</v>
      </c>
      <c r="L6" t="n">
        <v>5</v>
      </c>
      <c r="M6" t="n">
        <v>171</v>
      </c>
      <c r="N6" t="n">
        <v>26.94</v>
      </c>
      <c r="O6" t="n">
        <v>19478.15</v>
      </c>
      <c r="P6" t="n">
        <v>1191.62</v>
      </c>
      <c r="Q6" t="n">
        <v>1206.6</v>
      </c>
      <c r="R6" t="n">
        <v>437.53</v>
      </c>
      <c r="S6" t="n">
        <v>133.29</v>
      </c>
      <c r="T6" t="n">
        <v>134610</v>
      </c>
      <c r="U6" t="n">
        <v>0.3</v>
      </c>
      <c r="V6" t="n">
        <v>0.73</v>
      </c>
      <c r="W6" t="n">
        <v>0.55</v>
      </c>
      <c r="X6" t="n">
        <v>7.95</v>
      </c>
      <c r="Y6" t="n">
        <v>0.5</v>
      </c>
      <c r="Z6" t="n">
        <v>10</v>
      </c>
      <c r="AA6" t="n">
        <v>1699.102138308102</v>
      </c>
      <c r="AB6" t="n">
        <v>2324.78650472914</v>
      </c>
      <c r="AC6" t="n">
        <v>2102.912143576143</v>
      </c>
      <c r="AD6" t="n">
        <v>1699102.138308102</v>
      </c>
      <c r="AE6" t="n">
        <v>2324786.50472914</v>
      </c>
      <c r="AF6" t="n">
        <v>1.38439404614035e-06</v>
      </c>
      <c r="AG6" t="n">
        <v>12</v>
      </c>
      <c r="AH6" t="n">
        <v>2102912.143576143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0.9301</v>
      </c>
      <c r="E7" t="n">
        <v>107.51</v>
      </c>
      <c r="F7" t="n">
        <v>100.93</v>
      </c>
      <c r="G7" t="n">
        <v>42.95</v>
      </c>
      <c r="H7" t="n">
        <v>0.67</v>
      </c>
      <c r="I7" t="n">
        <v>141</v>
      </c>
      <c r="J7" t="n">
        <v>157.44</v>
      </c>
      <c r="K7" t="n">
        <v>49.1</v>
      </c>
      <c r="L7" t="n">
        <v>6</v>
      </c>
      <c r="M7" t="n">
        <v>139</v>
      </c>
      <c r="N7" t="n">
        <v>27.35</v>
      </c>
      <c r="O7" t="n">
        <v>19652.13</v>
      </c>
      <c r="P7" t="n">
        <v>1169.82</v>
      </c>
      <c r="Q7" t="n">
        <v>1206.62</v>
      </c>
      <c r="R7" t="n">
        <v>384.48</v>
      </c>
      <c r="S7" t="n">
        <v>133.29</v>
      </c>
      <c r="T7" t="n">
        <v>108246.13</v>
      </c>
      <c r="U7" t="n">
        <v>0.35</v>
      </c>
      <c r="V7" t="n">
        <v>0.74</v>
      </c>
      <c r="W7" t="n">
        <v>0.49</v>
      </c>
      <c r="X7" t="n">
        <v>6.39</v>
      </c>
      <c r="Y7" t="n">
        <v>0.5</v>
      </c>
      <c r="Z7" t="n">
        <v>10</v>
      </c>
      <c r="AA7" t="n">
        <v>1636.700937029415</v>
      </c>
      <c r="AB7" t="n">
        <v>2239.406428192933</v>
      </c>
      <c r="AC7" t="n">
        <v>2025.680621712861</v>
      </c>
      <c r="AD7" t="n">
        <v>1636700.937029415</v>
      </c>
      <c r="AE7" t="n">
        <v>2239406.428192933</v>
      </c>
      <c r="AF7" t="n">
        <v>1.416996701128138e-06</v>
      </c>
      <c r="AG7" t="n">
        <v>12</v>
      </c>
      <c r="AH7" t="n">
        <v>2025680.621712861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0.9442</v>
      </c>
      <c r="E8" t="n">
        <v>105.91</v>
      </c>
      <c r="F8" t="n">
        <v>99.97</v>
      </c>
      <c r="G8" t="n">
        <v>49.98</v>
      </c>
      <c r="H8" t="n">
        <v>0.78</v>
      </c>
      <c r="I8" t="n">
        <v>120</v>
      </c>
      <c r="J8" t="n">
        <v>158.86</v>
      </c>
      <c r="K8" t="n">
        <v>49.1</v>
      </c>
      <c r="L8" t="n">
        <v>7</v>
      </c>
      <c r="M8" t="n">
        <v>118</v>
      </c>
      <c r="N8" t="n">
        <v>27.77</v>
      </c>
      <c r="O8" t="n">
        <v>19826.68</v>
      </c>
      <c r="P8" t="n">
        <v>1154.06</v>
      </c>
      <c r="Q8" t="n">
        <v>1206.6</v>
      </c>
      <c r="R8" t="n">
        <v>351.98</v>
      </c>
      <c r="S8" t="n">
        <v>133.29</v>
      </c>
      <c r="T8" t="n">
        <v>92103.48</v>
      </c>
      <c r="U8" t="n">
        <v>0.38</v>
      </c>
      <c r="V8" t="n">
        <v>0.75</v>
      </c>
      <c r="W8" t="n">
        <v>0.46</v>
      </c>
      <c r="X8" t="n">
        <v>5.43</v>
      </c>
      <c r="Y8" t="n">
        <v>0.5</v>
      </c>
      <c r="Z8" t="n">
        <v>10</v>
      </c>
      <c r="AA8" t="n">
        <v>1596.108644167172</v>
      </c>
      <c r="AB8" t="n">
        <v>2183.86626229324</v>
      </c>
      <c r="AC8" t="n">
        <v>1975.441131295522</v>
      </c>
      <c r="AD8" t="n">
        <v>1596108.644167172</v>
      </c>
      <c r="AE8" t="n">
        <v>2183866.26229324</v>
      </c>
      <c r="AF8" t="n">
        <v>1.438477889694859e-06</v>
      </c>
      <c r="AG8" t="n">
        <v>12</v>
      </c>
      <c r="AH8" t="n">
        <v>1975441.131295522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0.9553</v>
      </c>
      <c r="E9" t="n">
        <v>104.68</v>
      </c>
      <c r="F9" t="n">
        <v>99.22</v>
      </c>
      <c r="G9" t="n">
        <v>57.24</v>
      </c>
      <c r="H9" t="n">
        <v>0.88</v>
      </c>
      <c r="I9" t="n">
        <v>104</v>
      </c>
      <c r="J9" t="n">
        <v>160.28</v>
      </c>
      <c r="K9" t="n">
        <v>49.1</v>
      </c>
      <c r="L9" t="n">
        <v>8</v>
      </c>
      <c r="M9" t="n">
        <v>102</v>
      </c>
      <c r="N9" t="n">
        <v>28.19</v>
      </c>
      <c r="O9" t="n">
        <v>20001.93</v>
      </c>
      <c r="P9" t="n">
        <v>1142.38</v>
      </c>
      <c r="Q9" t="n">
        <v>1206.67</v>
      </c>
      <c r="R9" t="n">
        <v>326.66</v>
      </c>
      <c r="S9" t="n">
        <v>133.29</v>
      </c>
      <c r="T9" t="n">
        <v>79523.60000000001</v>
      </c>
      <c r="U9" t="n">
        <v>0.41</v>
      </c>
      <c r="V9" t="n">
        <v>0.75</v>
      </c>
      <c r="W9" t="n">
        <v>0.44</v>
      </c>
      <c r="X9" t="n">
        <v>4.68</v>
      </c>
      <c r="Y9" t="n">
        <v>0.5</v>
      </c>
      <c r="Z9" t="n">
        <v>10</v>
      </c>
      <c r="AA9" t="n">
        <v>1553.949516019765</v>
      </c>
      <c r="AB9" t="n">
        <v>2126.182283232491</v>
      </c>
      <c r="AC9" t="n">
        <v>1923.262430236358</v>
      </c>
      <c r="AD9" t="n">
        <v>1553949.516019765</v>
      </c>
      <c r="AE9" t="n">
        <v>2126182.283232491</v>
      </c>
      <c r="AF9" t="n">
        <v>1.455388612609086e-06</v>
      </c>
      <c r="AG9" t="n">
        <v>11</v>
      </c>
      <c r="AH9" t="n">
        <v>1923262.430236358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0.966</v>
      </c>
      <c r="E10" t="n">
        <v>103.52</v>
      </c>
      <c r="F10" t="n">
        <v>98.47</v>
      </c>
      <c r="G10" t="n">
        <v>64.92</v>
      </c>
      <c r="H10" t="n">
        <v>0.99</v>
      </c>
      <c r="I10" t="n">
        <v>91</v>
      </c>
      <c r="J10" t="n">
        <v>161.71</v>
      </c>
      <c r="K10" t="n">
        <v>49.1</v>
      </c>
      <c r="L10" t="n">
        <v>9</v>
      </c>
      <c r="M10" t="n">
        <v>89</v>
      </c>
      <c r="N10" t="n">
        <v>28.61</v>
      </c>
      <c r="O10" t="n">
        <v>20177.64</v>
      </c>
      <c r="P10" t="n">
        <v>1129.92</v>
      </c>
      <c r="Q10" t="n">
        <v>1206.6</v>
      </c>
      <c r="R10" t="n">
        <v>300.51</v>
      </c>
      <c r="S10" t="n">
        <v>133.29</v>
      </c>
      <c r="T10" t="n">
        <v>66513.14</v>
      </c>
      <c r="U10" t="n">
        <v>0.44</v>
      </c>
      <c r="V10" t="n">
        <v>0.76</v>
      </c>
      <c r="W10" t="n">
        <v>0.42</v>
      </c>
      <c r="X10" t="n">
        <v>3.93</v>
      </c>
      <c r="Y10" t="n">
        <v>0.5</v>
      </c>
      <c r="Z10" t="n">
        <v>10</v>
      </c>
      <c r="AA10" t="n">
        <v>1524.09446451083</v>
      </c>
      <c r="AB10" t="n">
        <v>2085.333284646051</v>
      </c>
      <c r="AC10" t="n">
        <v>1886.312002743078</v>
      </c>
      <c r="AD10" t="n">
        <v>1524094.46451083</v>
      </c>
      <c r="AE10" t="n">
        <v>2085333.284646051</v>
      </c>
      <c r="AF10" t="n">
        <v>1.47168994010298e-06</v>
      </c>
      <c r="AG10" t="n">
        <v>11</v>
      </c>
      <c r="AH10" t="n">
        <v>1886312.002743078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0.9661999999999999</v>
      </c>
      <c r="E11" t="n">
        <v>103.49</v>
      </c>
      <c r="F11" t="n">
        <v>98.70999999999999</v>
      </c>
      <c r="G11" t="n">
        <v>72.23</v>
      </c>
      <c r="H11" t="n">
        <v>1.09</v>
      </c>
      <c r="I11" t="n">
        <v>82</v>
      </c>
      <c r="J11" t="n">
        <v>163.13</v>
      </c>
      <c r="K11" t="n">
        <v>49.1</v>
      </c>
      <c r="L11" t="n">
        <v>10</v>
      </c>
      <c r="M11" t="n">
        <v>80</v>
      </c>
      <c r="N11" t="n">
        <v>29.04</v>
      </c>
      <c r="O11" t="n">
        <v>20353.94</v>
      </c>
      <c r="P11" t="n">
        <v>1129.47</v>
      </c>
      <c r="Q11" t="n">
        <v>1206.6</v>
      </c>
      <c r="R11" t="n">
        <v>310.4</v>
      </c>
      <c r="S11" t="n">
        <v>133.29</v>
      </c>
      <c r="T11" t="n">
        <v>71500.39999999999</v>
      </c>
      <c r="U11" t="n">
        <v>0.43</v>
      </c>
      <c r="V11" t="n">
        <v>0.76</v>
      </c>
      <c r="W11" t="n">
        <v>0.41</v>
      </c>
      <c r="X11" t="n">
        <v>4.17</v>
      </c>
      <c r="Y11" t="n">
        <v>0.5</v>
      </c>
      <c r="Z11" t="n">
        <v>10</v>
      </c>
      <c r="AA11" t="n">
        <v>1524.314571468123</v>
      </c>
      <c r="AB11" t="n">
        <v>2085.634444695452</v>
      </c>
      <c r="AC11" t="n">
        <v>1886.584420500045</v>
      </c>
      <c r="AD11" t="n">
        <v>1524314.571468123</v>
      </c>
      <c r="AE11" t="n">
        <v>2085634.444695452</v>
      </c>
      <c r="AF11" t="n">
        <v>1.471994637813146e-06</v>
      </c>
      <c r="AG11" t="n">
        <v>11</v>
      </c>
      <c r="AH11" t="n">
        <v>1886584.420500045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0.9758</v>
      </c>
      <c r="E12" t="n">
        <v>102.48</v>
      </c>
      <c r="F12" t="n">
        <v>97.95</v>
      </c>
      <c r="G12" t="n">
        <v>79.42</v>
      </c>
      <c r="H12" t="n">
        <v>1.18</v>
      </c>
      <c r="I12" t="n">
        <v>74</v>
      </c>
      <c r="J12" t="n">
        <v>164.57</v>
      </c>
      <c r="K12" t="n">
        <v>49.1</v>
      </c>
      <c r="L12" t="n">
        <v>11</v>
      </c>
      <c r="M12" t="n">
        <v>72</v>
      </c>
      <c r="N12" t="n">
        <v>29.47</v>
      </c>
      <c r="O12" t="n">
        <v>20530.82</v>
      </c>
      <c r="P12" t="n">
        <v>1117.12</v>
      </c>
      <c r="Q12" t="n">
        <v>1206.59</v>
      </c>
      <c r="R12" t="n">
        <v>283.6</v>
      </c>
      <c r="S12" t="n">
        <v>133.29</v>
      </c>
      <c r="T12" t="n">
        <v>58141.99</v>
      </c>
      <c r="U12" t="n">
        <v>0.47</v>
      </c>
      <c r="V12" t="n">
        <v>0.76</v>
      </c>
      <c r="W12" t="n">
        <v>0.39</v>
      </c>
      <c r="X12" t="n">
        <v>3.41</v>
      </c>
      <c r="Y12" t="n">
        <v>0.5</v>
      </c>
      <c r="Z12" t="n">
        <v>10</v>
      </c>
      <c r="AA12" t="n">
        <v>1496.715969667356</v>
      </c>
      <c r="AB12" t="n">
        <v>2047.872820147263</v>
      </c>
      <c r="AC12" t="n">
        <v>1852.426712399963</v>
      </c>
      <c r="AD12" t="n">
        <v>1496715.969667356</v>
      </c>
      <c r="AE12" t="n">
        <v>2047872.820147263</v>
      </c>
      <c r="AF12" t="n">
        <v>1.486620127901126e-06</v>
      </c>
      <c r="AG12" t="n">
        <v>11</v>
      </c>
      <c r="AH12" t="n">
        <v>1852426.712399963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0.9805</v>
      </c>
      <c r="E13" t="n">
        <v>101.99</v>
      </c>
      <c r="F13" t="n">
        <v>97.63</v>
      </c>
      <c r="G13" t="n">
        <v>86.15000000000001</v>
      </c>
      <c r="H13" t="n">
        <v>1.28</v>
      </c>
      <c r="I13" t="n">
        <v>68</v>
      </c>
      <c r="J13" t="n">
        <v>166.01</v>
      </c>
      <c r="K13" t="n">
        <v>49.1</v>
      </c>
      <c r="L13" t="n">
        <v>12</v>
      </c>
      <c r="M13" t="n">
        <v>66</v>
      </c>
      <c r="N13" t="n">
        <v>29.91</v>
      </c>
      <c r="O13" t="n">
        <v>20708.3</v>
      </c>
      <c r="P13" t="n">
        <v>1109.57</v>
      </c>
      <c r="Q13" t="n">
        <v>1206.61</v>
      </c>
      <c r="R13" t="n">
        <v>273.03</v>
      </c>
      <c r="S13" t="n">
        <v>133.29</v>
      </c>
      <c r="T13" t="n">
        <v>52888.87</v>
      </c>
      <c r="U13" t="n">
        <v>0.49</v>
      </c>
      <c r="V13" t="n">
        <v>0.77</v>
      </c>
      <c r="W13" t="n">
        <v>0.38</v>
      </c>
      <c r="X13" t="n">
        <v>3.09</v>
      </c>
      <c r="Y13" t="n">
        <v>0.5</v>
      </c>
      <c r="Z13" t="n">
        <v>10</v>
      </c>
      <c r="AA13" t="n">
        <v>1482.261413265419</v>
      </c>
      <c r="AB13" t="n">
        <v>2028.09545838811</v>
      </c>
      <c r="AC13" t="n">
        <v>1834.536874289401</v>
      </c>
      <c r="AD13" t="n">
        <v>1482261.413265419</v>
      </c>
      <c r="AE13" t="n">
        <v>2028095.45838811</v>
      </c>
      <c r="AF13" t="n">
        <v>1.493780524090033e-06</v>
      </c>
      <c r="AG13" t="n">
        <v>11</v>
      </c>
      <c r="AH13" t="n">
        <v>1834536.874289401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0.985</v>
      </c>
      <c r="E14" t="n">
        <v>101.52</v>
      </c>
      <c r="F14" t="n">
        <v>97.34999999999999</v>
      </c>
      <c r="G14" t="n">
        <v>94.20999999999999</v>
      </c>
      <c r="H14" t="n">
        <v>1.38</v>
      </c>
      <c r="I14" t="n">
        <v>62</v>
      </c>
      <c r="J14" t="n">
        <v>167.45</v>
      </c>
      <c r="K14" t="n">
        <v>49.1</v>
      </c>
      <c r="L14" t="n">
        <v>13</v>
      </c>
      <c r="M14" t="n">
        <v>60</v>
      </c>
      <c r="N14" t="n">
        <v>30.36</v>
      </c>
      <c r="O14" t="n">
        <v>20886.38</v>
      </c>
      <c r="P14" t="n">
        <v>1103.02</v>
      </c>
      <c r="Q14" t="n">
        <v>1206.6</v>
      </c>
      <c r="R14" t="n">
        <v>263.35</v>
      </c>
      <c r="S14" t="n">
        <v>133.29</v>
      </c>
      <c r="T14" t="n">
        <v>48079.08</v>
      </c>
      <c r="U14" t="n">
        <v>0.51</v>
      </c>
      <c r="V14" t="n">
        <v>0.77</v>
      </c>
      <c r="W14" t="n">
        <v>0.37</v>
      </c>
      <c r="X14" t="n">
        <v>2.81</v>
      </c>
      <c r="Y14" t="n">
        <v>0.5</v>
      </c>
      <c r="Z14" t="n">
        <v>10</v>
      </c>
      <c r="AA14" t="n">
        <v>1469.24974816244</v>
      </c>
      <c r="AB14" t="n">
        <v>2010.292324160064</v>
      </c>
      <c r="AC14" t="n">
        <v>1818.432846205224</v>
      </c>
      <c r="AD14" t="n">
        <v>1469249.74816244</v>
      </c>
      <c r="AE14" t="n">
        <v>2010292.324160064</v>
      </c>
      <c r="AF14" t="n">
        <v>1.500636222568773e-06</v>
      </c>
      <c r="AG14" t="n">
        <v>11</v>
      </c>
      <c r="AH14" t="n">
        <v>1818432.846205224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0.9876</v>
      </c>
      <c r="E15" t="n">
        <v>101.26</v>
      </c>
      <c r="F15" t="n">
        <v>97.20999999999999</v>
      </c>
      <c r="G15" t="n">
        <v>100.56</v>
      </c>
      <c r="H15" t="n">
        <v>1.47</v>
      </c>
      <c r="I15" t="n">
        <v>58</v>
      </c>
      <c r="J15" t="n">
        <v>168.9</v>
      </c>
      <c r="K15" t="n">
        <v>49.1</v>
      </c>
      <c r="L15" t="n">
        <v>14</v>
      </c>
      <c r="M15" t="n">
        <v>56</v>
      </c>
      <c r="N15" t="n">
        <v>30.81</v>
      </c>
      <c r="O15" t="n">
        <v>21065.06</v>
      </c>
      <c r="P15" t="n">
        <v>1097.59</v>
      </c>
      <c r="Q15" t="n">
        <v>1206.6</v>
      </c>
      <c r="R15" t="n">
        <v>258.73</v>
      </c>
      <c r="S15" t="n">
        <v>133.29</v>
      </c>
      <c r="T15" t="n">
        <v>45786.26</v>
      </c>
      <c r="U15" t="n">
        <v>0.52</v>
      </c>
      <c r="V15" t="n">
        <v>0.77</v>
      </c>
      <c r="W15" t="n">
        <v>0.37</v>
      </c>
      <c r="X15" t="n">
        <v>2.67</v>
      </c>
      <c r="Y15" t="n">
        <v>0.5</v>
      </c>
      <c r="Z15" t="n">
        <v>10</v>
      </c>
      <c r="AA15" t="n">
        <v>1460.41629609143</v>
      </c>
      <c r="AB15" t="n">
        <v>1998.206005332106</v>
      </c>
      <c r="AC15" t="n">
        <v>1807.500028682952</v>
      </c>
      <c r="AD15" t="n">
        <v>1460416.29609143</v>
      </c>
      <c r="AE15" t="n">
        <v>1998206.005332106</v>
      </c>
      <c r="AF15" t="n">
        <v>1.504597292800935e-06</v>
      </c>
      <c r="AG15" t="n">
        <v>11</v>
      </c>
      <c r="AH15" t="n">
        <v>1807500.028682952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0.991</v>
      </c>
      <c r="E16" t="n">
        <v>100.91</v>
      </c>
      <c r="F16" t="n">
        <v>96.98999999999999</v>
      </c>
      <c r="G16" t="n">
        <v>107.76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52</v>
      </c>
      <c r="N16" t="n">
        <v>31.26</v>
      </c>
      <c r="O16" t="n">
        <v>21244.37</v>
      </c>
      <c r="P16" t="n">
        <v>1093.16</v>
      </c>
      <c r="Q16" t="n">
        <v>1206.59</v>
      </c>
      <c r="R16" t="n">
        <v>251.09</v>
      </c>
      <c r="S16" t="n">
        <v>133.29</v>
      </c>
      <c r="T16" t="n">
        <v>41987.67</v>
      </c>
      <c r="U16" t="n">
        <v>0.53</v>
      </c>
      <c r="V16" t="n">
        <v>0.77</v>
      </c>
      <c r="W16" t="n">
        <v>0.36</v>
      </c>
      <c r="X16" t="n">
        <v>2.45</v>
      </c>
      <c r="Y16" t="n">
        <v>0.5</v>
      </c>
      <c r="Z16" t="n">
        <v>10</v>
      </c>
      <c r="AA16" t="n">
        <v>1451.144278724202</v>
      </c>
      <c r="AB16" t="n">
        <v>1985.519622117727</v>
      </c>
      <c r="AC16" t="n">
        <v>1796.024416077103</v>
      </c>
      <c r="AD16" t="n">
        <v>1451144.278724201</v>
      </c>
      <c r="AE16" t="n">
        <v>1985519.622117727</v>
      </c>
      <c r="AF16" t="n">
        <v>1.509777153873761e-06</v>
      </c>
      <c r="AG16" t="n">
        <v>11</v>
      </c>
      <c r="AH16" t="n">
        <v>1796024.416077103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0.9942</v>
      </c>
      <c r="E17" t="n">
        <v>100.58</v>
      </c>
      <c r="F17" t="n">
        <v>96.78</v>
      </c>
      <c r="G17" t="n">
        <v>116.13</v>
      </c>
      <c r="H17" t="n">
        <v>1.65</v>
      </c>
      <c r="I17" t="n">
        <v>50</v>
      </c>
      <c r="J17" t="n">
        <v>171.81</v>
      </c>
      <c r="K17" t="n">
        <v>49.1</v>
      </c>
      <c r="L17" t="n">
        <v>16</v>
      </c>
      <c r="M17" t="n">
        <v>48</v>
      </c>
      <c r="N17" t="n">
        <v>31.72</v>
      </c>
      <c r="O17" t="n">
        <v>21424.29</v>
      </c>
      <c r="P17" t="n">
        <v>1085.58</v>
      </c>
      <c r="Q17" t="n">
        <v>1206.59</v>
      </c>
      <c r="R17" t="n">
        <v>243.76</v>
      </c>
      <c r="S17" t="n">
        <v>133.29</v>
      </c>
      <c r="T17" t="n">
        <v>38340.66</v>
      </c>
      <c r="U17" t="n">
        <v>0.55</v>
      </c>
      <c r="V17" t="n">
        <v>0.77</v>
      </c>
      <c r="W17" t="n">
        <v>0.36</v>
      </c>
      <c r="X17" t="n">
        <v>2.24</v>
      </c>
      <c r="Y17" t="n">
        <v>0.5</v>
      </c>
      <c r="Z17" t="n">
        <v>10</v>
      </c>
      <c r="AA17" t="n">
        <v>1439.477749784425</v>
      </c>
      <c r="AB17" t="n">
        <v>1969.556962531393</v>
      </c>
      <c r="AC17" t="n">
        <v>1781.585210317955</v>
      </c>
      <c r="AD17" t="n">
        <v>1439477.749784425</v>
      </c>
      <c r="AE17" t="n">
        <v>1969556.962531393</v>
      </c>
      <c r="AF17" t="n">
        <v>1.514652317236421e-06</v>
      </c>
      <c r="AG17" t="n">
        <v>11</v>
      </c>
      <c r="AH17" t="n">
        <v>1781585.210317955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0.9967</v>
      </c>
      <c r="E18" t="n">
        <v>100.34</v>
      </c>
      <c r="F18" t="n">
        <v>96.62</v>
      </c>
      <c r="G18" t="n">
        <v>123.35</v>
      </c>
      <c r="H18" t="n">
        <v>1.74</v>
      </c>
      <c r="I18" t="n">
        <v>47</v>
      </c>
      <c r="J18" t="n">
        <v>173.28</v>
      </c>
      <c r="K18" t="n">
        <v>49.1</v>
      </c>
      <c r="L18" t="n">
        <v>17</v>
      </c>
      <c r="M18" t="n">
        <v>45</v>
      </c>
      <c r="N18" t="n">
        <v>32.18</v>
      </c>
      <c r="O18" t="n">
        <v>21604.83</v>
      </c>
      <c r="P18" t="n">
        <v>1079.28</v>
      </c>
      <c r="Q18" t="n">
        <v>1206.61</v>
      </c>
      <c r="R18" t="n">
        <v>238.6</v>
      </c>
      <c r="S18" t="n">
        <v>133.29</v>
      </c>
      <c r="T18" t="n">
        <v>35777.2</v>
      </c>
      <c r="U18" t="n">
        <v>0.5600000000000001</v>
      </c>
      <c r="V18" t="n">
        <v>0.77</v>
      </c>
      <c r="W18" t="n">
        <v>0.35</v>
      </c>
      <c r="X18" t="n">
        <v>2.08</v>
      </c>
      <c r="Y18" t="n">
        <v>0.5</v>
      </c>
      <c r="Z18" t="n">
        <v>10</v>
      </c>
      <c r="AA18" t="n">
        <v>1430.100069604337</v>
      </c>
      <c r="AB18" t="n">
        <v>1956.726006794946</v>
      </c>
      <c r="AC18" t="n">
        <v>1769.978822988635</v>
      </c>
      <c r="AD18" t="n">
        <v>1430100.069604337</v>
      </c>
      <c r="AE18" t="n">
        <v>1956726.006794946</v>
      </c>
      <c r="AF18" t="n">
        <v>1.518461038613499e-06</v>
      </c>
      <c r="AG18" t="n">
        <v>11</v>
      </c>
      <c r="AH18" t="n">
        <v>1769978.822988635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1.0005</v>
      </c>
      <c r="E19" t="n">
        <v>99.95</v>
      </c>
      <c r="F19" t="n">
        <v>96.33</v>
      </c>
      <c r="G19" t="n">
        <v>131.35</v>
      </c>
      <c r="H19" t="n">
        <v>1.83</v>
      </c>
      <c r="I19" t="n">
        <v>44</v>
      </c>
      <c r="J19" t="n">
        <v>174.75</v>
      </c>
      <c r="K19" t="n">
        <v>49.1</v>
      </c>
      <c r="L19" t="n">
        <v>18</v>
      </c>
      <c r="M19" t="n">
        <v>42</v>
      </c>
      <c r="N19" t="n">
        <v>32.65</v>
      </c>
      <c r="O19" t="n">
        <v>21786.02</v>
      </c>
      <c r="P19" t="n">
        <v>1074.18</v>
      </c>
      <c r="Q19" t="n">
        <v>1206.6</v>
      </c>
      <c r="R19" t="n">
        <v>227.97</v>
      </c>
      <c r="S19" t="n">
        <v>133.29</v>
      </c>
      <c r="T19" t="n">
        <v>30479.39</v>
      </c>
      <c r="U19" t="n">
        <v>0.58</v>
      </c>
      <c r="V19" t="n">
        <v>0.78</v>
      </c>
      <c r="W19" t="n">
        <v>0.35</v>
      </c>
      <c r="X19" t="n">
        <v>1.79</v>
      </c>
      <c r="Y19" t="n">
        <v>0.5</v>
      </c>
      <c r="Z19" t="n">
        <v>10</v>
      </c>
      <c r="AA19" t="n">
        <v>1419.658977680544</v>
      </c>
      <c r="AB19" t="n">
        <v>1942.440044196347</v>
      </c>
      <c r="AC19" t="n">
        <v>1757.056292609971</v>
      </c>
      <c r="AD19" t="n">
        <v>1419658.977680544</v>
      </c>
      <c r="AE19" t="n">
        <v>1942440.044196347</v>
      </c>
      <c r="AF19" t="n">
        <v>1.524250295106658e-06</v>
      </c>
      <c r="AG19" t="n">
        <v>11</v>
      </c>
      <c r="AH19" t="n">
        <v>1757056.292609971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0.9992</v>
      </c>
      <c r="E20" t="n">
        <v>100.08</v>
      </c>
      <c r="F20" t="n">
        <v>96.53</v>
      </c>
      <c r="G20" t="n">
        <v>137.89</v>
      </c>
      <c r="H20" t="n">
        <v>1.91</v>
      </c>
      <c r="I20" t="n">
        <v>42</v>
      </c>
      <c r="J20" t="n">
        <v>176.22</v>
      </c>
      <c r="K20" t="n">
        <v>49.1</v>
      </c>
      <c r="L20" t="n">
        <v>19</v>
      </c>
      <c r="M20" t="n">
        <v>40</v>
      </c>
      <c r="N20" t="n">
        <v>33.13</v>
      </c>
      <c r="O20" t="n">
        <v>21967.84</v>
      </c>
      <c r="P20" t="n">
        <v>1074.64</v>
      </c>
      <c r="Q20" t="n">
        <v>1206.59</v>
      </c>
      <c r="R20" t="n">
        <v>235.62</v>
      </c>
      <c r="S20" t="n">
        <v>133.29</v>
      </c>
      <c r="T20" t="n">
        <v>34312.52</v>
      </c>
      <c r="U20" t="n">
        <v>0.57</v>
      </c>
      <c r="V20" t="n">
        <v>0.78</v>
      </c>
      <c r="W20" t="n">
        <v>0.34</v>
      </c>
      <c r="X20" t="n">
        <v>1.99</v>
      </c>
      <c r="Y20" t="n">
        <v>0.5</v>
      </c>
      <c r="Z20" t="n">
        <v>10</v>
      </c>
      <c r="AA20" t="n">
        <v>1422.473664943216</v>
      </c>
      <c r="AB20" t="n">
        <v>1946.291223484372</v>
      </c>
      <c r="AC20" t="n">
        <v>1760.539920751912</v>
      </c>
      <c r="AD20" t="n">
        <v>1422473.664943216</v>
      </c>
      <c r="AE20" t="n">
        <v>1946291.223484372</v>
      </c>
      <c r="AF20" t="n">
        <v>1.522269759990577e-06</v>
      </c>
      <c r="AG20" t="n">
        <v>11</v>
      </c>
      <c r="AH20" t="n">
        <v>1760539.920751912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1.0015</v>
      </c>
      <c r="E21" t="n">
        <v>99.84999999999999</v>
      </c>
      <c r="F21" t="n">
        <v>96.34999999999999</v>
      </c>
      <c r="G21" t="n">
        <v>144.53</v>
      </c>
      <c r="H21" t="n">
        <v>2</v>
      </c>
      <c r="I21" t="n">
        <v>40</v>
      </c>
      <c r="J21" t="n">
        <v>177.7</v>
      </c>
      <c r="K21" t="n">
        <v>49.1</v>
      </c>
      <c r="L21" t="n">
        <v>20</v>
      </c>
      <c r="M21" t="n">
        <v>38</v>
      </c>
      <c r="N21" t="n">
        <v>33.61</v>
      </c>
      <c r="O21" t="n">
        <v>22150.3</v>
      </c>
      <c r="P21" t="n">
        <v>1066.95</v>
      </c>
      <c r="Q21" t="n">
        <v>1206.59</v>
      </c>
      <c r="R21" t="n">
        <v>229.49</v>
      </c>
      <c r="S21" t="n">
        <v>133.29</v>
      </c>
      <c r="T21" t="n">
        <v>31257.7</v>
      </c>
      <c r="U21" t="n">
        <v>0.58</v>
      </c>
      <c r="V21" t="n">
        <v>0.78</v>
      </c>
      <c r="W21" t="n">
        <v>0.34</v>
      </c>
      <c r="X21" t="n">
        <v>1.81</v>
      </c>
      <c r="Y21" t="n">
        <v>0.5</v>
      </c>
      <c r="Z21" t="n">
        <v>10</v>
      </c>
      <c r="AA21" t="n">
        <v>1412.159414569778</v>
      </c>
      <c r="AB21" t="n">
        <v>1932.178811090822</v>
      </c>
      <c r="AC21" t="n">
        <v>1747.774377190307</v>
      </c>
      <c r="AD21" t="n">
        <v>1412159.414569778</v>
      </c>
      <c r="AE21" t="n">
        <v>1932178.811090822</v>
      </c>
      <c r="AF21" t="n">
        <v>1.525773783657489e-06</v>
      </c>
      <c r="AG21" t="n">
        <v>11</v>
      </c>
      <c r="AH21" t="n">
        <v>1747774.377190307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1.0031</v>
      </c>
      <c r="E22" t="n">
        <v>99.69</v>
      </c>
      <c r="F22" t="n">
        <v>96.25</v>
      </c>
      <c r="G22" t="n">
        <v>151.97</v>
      </c>
      <c r="H22" t="n">
        <v>2.08</v>
      </c>
      <c r="I22" t="n">
        <v>38</v>
      </c>
      <c r="J22" t="n">
        <v>179.18</v>
      </c>
      <c r="K22" t="n">
        <v>49.1</v>
      </c>
      <c r="L22" t="n">
        <v>21</v>
      </c>
      <c r="M22" t="n">
        <v>36</v>
      </c>
      <c r="N22" t="n">
        <v>34.09</v>
      </c>
      <c r="O22" t="n">
        <v>22333.43</v>
      </c>
      <c r="P22" t="n">
        <v>1061.96</v>
      </c>
      <c r="Q22" t="n">
        <v>1206.59</v>
      </c>
      <c r="R22" t="n">
        <v>225.95</v>
      </c>
      <c r="S22" t="n">
        <v>133.29</v>
      </c>
      <c r="T22" t="n">
        <v>29495.34</v>
      </c>
      <c r="U22" t="n">
        <v>0.59</v>
      </c>
      <c r="V22" t="n">
        <v>0.78</v>
      </c>
      <c r="W22" t="n">
        <v>0.34</v>
      </c>
      <c r="X22" t="n">
        <v>1.71</v>
      </c>
      <c r="Y22" t="n">
        <v>0.5</v>
      </c>
      <c r="Z22" t="n">
        <v>10</v>
      </c>
      <c r="AA22" t="n">
        <v>1405.416804997157</v>
      </c>
      <c r="AB22" t="n">
        <v>1922.953275210622</v>
      </c>
      <c r="AC22" t="n">
        <v>1739.429313506392</v>
      </c>
      <c r="AD22" t="n">
        <v>1405416.804997157</v>
      </c>
      <c r="AE22" t="n">
        <v>1922953.275210622</v>
      </c>
      <c r="AF22" t="n">
        <v>1.528211365338819e-06</v>
      </c>
      <c r="AG22" t="n">
        <v>11</v>
      </c>
      <c r="AH22" t="n">
        <v>1739429.313506392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1.0046</v>
      </c>
      <c r="E23" t="n">
        <v>99.54000000000001</v>
      </c>
      <c r="F23" t="n">
        <v>96.16</v>
      </c>
      <c r="G23" t="n">
        <v>160.27</v>
      </c>
      <c r="H23" t="n">
        <v>2.16</v>
      </c>
      <c r="I23" t="n">
        <v>36</v>
      </c>
      <c r="J23" t="n">
        <v>180.67</v>
      </c>
      <c r="K23" t="n">
        <v>49.1</v>
      </c>
      <c r="L23" t="n">
        <v>22</v>
      </c>
      <c r="M23" t="n">
        <v>34</v>
      </c>
      <c r="N23" t="n">
        <v>34.58</v>
      </c>
      <c r="O23" t="n">
        <v>22517.21</v>
      </c>
      <c r="P23" t="n">
        <v>1059.72</v>
      </c>
      <c r="Q23" t="n">
        <v>1206.59</v>
      </c>
      <c r="R23" t="n">
        <v>223.04</v>
      </c>
      <c r="S23" t="n">
        <v>133.29</v>
      </c>
      <c r="T23" t="n">
        <v>28052.96</v>
      </c>
      <c r="U23" t="n">
        <v>0.6</v>
      </c>
      <c r="V23" t="n">
        <v>0.78</v>
      </c>
      <c r="W23" t="n">
        <v>0.33</v>
      </c>
      <c r="X23" t="n">
        <v>1.62</v>
      </c>
      <c r="Y23" t="n">
        <v>0.5</v>
      </c>
      <c r="Z23" t="n">
        <v>10</v>
      </c>
      <c r="AA23" t="n">
        <v>1401.242038791538</v>
      </c>
      <c r="AB23" t="n">
        <v>1917.241175910408</v>
      </c>
      <c r="AC23" t="n">
        <v>1734.262368946408</v>
      </c>
      <c r="AD23" t="n">
        <v>1401242.038791538</v>
      </c>
      <c r="AE23" t="n">
        <v>1917241.175910408</v>
      </c>
      <c r="AF23" t="n">
        <v>1.530496598165066e-06</v>
      </c>
      <c r="AG23" t="n">
        <v>11</v>
      </c>
      <c r="AH23" t="n">
        <v>1734262.368946408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1.0063</v>
      </c>
      <c r="E24" t="n">
        <v>99.38</v>
      </c>
      <c r="F24" t="n">
        <v>96.06</v>
      </c>
      <c r="G24" t="n">
        <v>169.52</v>
      </c>
      <c r="H24" t="n">
        <v>2.24</v>
      </c>
      <c r="I24" t="n">
        <v>34</v>
      </c>
      <c r="J24" t="n">
        <v>182.17</v>
      </c>
      <c r="K24" t="n">
        <v>49.1</v>
      </c>
      <c r="L24" t="n">
        <v>23</v>
      </c>
      <c r="M24" t="n">
        <v>32</v>
      </c>
      <c r="N24" t="n">
        <v>35.08</v>
      </c>
      <c r="O24" t="n">
        <v>22701.78</v>
      </c>
      <c r="P24" t="n">
        <v>1054.12</v>
      </c>
      <c r="Q24" t="n">
        <v>1206.59</v>
      </c>
      <c r="R24" t="n">
        <v>219.61</v>
      </c>
      <c r="S24" t="n">
        <v>133.29</v>
      </c>
      <c r="T24" t="n">
        <v>26348.97</v>
      </c>
      <c r="U24" t="n">
        <v>0.61</v>
      </c>
      <c r="V24" t="n">
        <v>0.78</v>
      </c>
      <c r="W24" t="n">
        <v>0.33</v>
      </c>
      <c r="X24" t="n">
        <v>1.52</v>
      </c>
      <c r="Y24" t="n">
        <v>0.5</v>
      </c>
      <c r="Z24" t="n">
        <v>10</v>
      </c>
      <c r="AA24" t="n">
        <v>1393.884140693392</v>
      </c>
      <c r="AB24" t="n">
        <v>1907.173775124969</v>
      </c>
      <c r="AC24" t="n">
        <v>1725.155786762246</v>
      </c>
      <c r="AD24" t="n">
        <v>1393884.140693392</v>
      </c>
      <c r="AE24" t="n">
        <v>1907173.775124969</v>
      </c>
      <c r="AF24" t="n">
        <v>1.533086528701479e-06</v>
      </c>
      <c r="AG24" t="n">
        <v>11</v>
      </c>
      <c r="AH24" t="n">
        <v>1725155.786762246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1.0071</v>
      </c>
      <c r="E25" t="n">
        <v>99.29000000000001</v>
      </c>
      <c r="F25" t="n">
        <v>96.01000000000001</v>
      </c>
      <c r="G25" t="n">
        <v>174.56</v>
      </c>
      <c r="H25" t="n">
        <v>2.32</v>
      </c>
      <c r="I25" t="n">
        <v>33</v>
      </c>
      <c r="J25" t="n">
        <v>183.67</v>
      </c>
      <c r="K25" t="n">
        <v>49.1</v>
      </c>
      <c r="L25" t="n">
        <v>24</v>
      </c>
      <c r="M25" t="n">
        <v>31</v>
      </c>
      <c r="N25" t="n">
        <v>35.58</v>
      </c>
      <c r="O25" t="n">
        <v>22886.92</v>
      </c>
      <c r="P25" t="n">
        <v>1051.13</v>
      </c>
      <c r="Q25" t="n">
        <v>1206.59</v>
      </c>
      <c r="R25" t="n">
        <v>217.84</v>
      </c>
      <c r="S25" t="n">
        <v>133.29</v>
      </c>
      <c r="T25" t="n">
        <v>25469.68</v>
      </c>
      <c r="U25" t="n">
        <v>0.61</v>
      </c>
      <c r="V25" t="n">
        <v>0.78</v>
      </c>
      <c r="W25" t="n">
        <v>0.33</v>
      </c>
      <c r="X25" t="n">
        <v>1.47</v>
      </c>
      <c r="Y25" t="n">
        <v>0.5</v>
      </c>
      <c r="Z25" t="n">
        <v>10</v>
      </c>
      <c r="AA25" t="n">
        <v>1390.112778633467</v>
      </c>
      <c r="AB25" t="n">
        <v>1902.013631173829</v>
      </c>
      <c r="AC25" t="n">
        <v>1720.488119707496</v>
      </c>
      <c r="AD25" t="n">
        <v>1390112.778633467</v>
      </c>
      <c r="AE25" t="n">
        <v>1902013.63117383</v>
      </c>
      <c r="AF25" t="n">
        <v>1.534305319542144e-06</v>
      </c>
      <c r="AG25" t="n">
        <v>11</v>
      </c>
      <c r="AH25" t="n">
        <v>1720488.119707496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1.0091</v>
      </c>
      <c r="E26" t="n">
        <v>99.09999999999999</v>
      </c>
      <c r="F26" t="n">
        <v>95.88</v>
      </c>
      <c r="G26" t="n">
        <v>185.57</v>
      </c>
      <c r="H26" t="n">
        <v>2.4</v>
      </c>
      <c r="I26" t="n">
        <v>31</v>
      </c>
      <c r="J26" t="n">
        <v>185.18</v>
      </c>
      <c r="K26" t="n">
        <v>49.1</v>
      </c>
      <c r="L26" t="n">
        <v>25</v>
      </c>
      <c r="M26" t="n">
        <v>29</v>
      </c>
      <c r="N26" t="n">
        <v>36.08</v>
      </c>
      <c r="O26" t="n">
        <v>23072.73</v>
      </c>
      <c r="P26" t="n">
        <v>1045.36</v>
      </c>
      <c r="Q26" t="n">
        <v>1206.59</v>
      </c>
      <c r="R26" t="n">
        <v>213.36</v>
      </c>
      <c r="S26" t="n">
        <v>133.29</v>
      </c>
      <c r="T26" t="n">
        <v>23235.52</v>
      </c>
      <c r="U26" t="n">
        <v>0.62</v>
      </c>
      <c r="V26" t="n">
        <v>0.78</v>
      </c>
      <c r="W26" t="n">
        <v>0.32</v>
      </c>
      <c r="X26" t="n">
        <v>1.34</v>
      </c>
      <c r="Y26" t="n">
        <v>0.5</v>
      </c>
      <c r="Z26" t="n">
        <v>10</v>
      </c>
      <c r="AA26" t="n">
        <v>1382.16347931619</v>
      </c>
      <c r="AB26" t="n">
        <v>1891.137049149596</v>
      </c>
      <c r="AC26" t="n">
        <v>1710.649583406277</v>
      </c>
      <c r="AD26" t="n">
        <v>1382163.47931619</v>
      </c>
      <c r="AE26" t="n">
        <v>1891137.049149596</v>
      </c>
      <c r="AF26" t="n">
        <v>1.537352296643807e-06</v>
      </c>
      <c r="AG26" t="n">
        <v>11</v>
      </c>
      <c r="AH26" t="n">
        <v>1710649.583406277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1.0101</v>
      </c>
      <c r="E27" t="n">
        <v>99</v>
      </c>
      <c r="F27" t="n">
        <v>95.8</v>
      </c>
      <c r="G27" t="n">
        <v>191.61</v>
      </c>
      <c r="H27" t="n">
        <v>2.47</v>
      </c>
      <c r="I27" t="n">
        <v>30</v>
      </c>
      <c r="J27" t="n">
        <v>186.69</v>
      </c>
      <c r="K27" t="n">
        <v>49.1</v>
      </c>
      <c r="L27" t="n">
        <v>26</v>
      </c>
      <c r="M27" t="n">
        <v>28</v>
      </c>
      <c r="N27" t="n">
        <v>36.6</v>
      </c>
      <c r="O27" t="n">
        <v>23259.24</v>
      </c>
      <c r="P27" t="n">
        <v>1042.22</v>
      </c>
      <c r="Q27" t="n">
        <v>1206.59</v>
      </c>
      <c r="R27" t="n">
        <v>210.65</v>
      </c>
      <c r="S27" t="n">
        <v>133.29</v>
      </c>
      <c r="T27" t="n">
        <v>21889.16</v>
      </c>
      <c r="U27" t="n">
        <v>0.63</v>
      </c>
      <c r="V27" t="n">
        <v>0.78</v>
      </c>
      <c r="W27" t="n">
        <v>0.33</v>
      </c>
      <c r="X27" t="n">
        <v>1.27</v>
      </c>
      <c r="Y27" t="n">
        <v>0.5</v>
      </c>
      <c r="Z27" t="n">
        <v>10</v>
      </c>
      <c r="AA27" t="n">
        <v>1377.926174110393</v>
      </c>
      <c r="AB27" t="n">
        <v>1885.339381230312</v>
      </c>
      <c r="AC27" t="n">
        <v>1705.405236776131</v>
      </c>
      <c r="AD27" t="n">
        <v>1377926.174110393</v>
      </c>
      <c r="AE27" t="n">
        <v>1885339.381230312</v>
      </c>
      <c r="AF27" t="n">
        <v>1.538875785194638e-06</v>
      </c>
      <c r="AG27" t="n">
        <v>11</v>
      </c>
      <c r="AH27" t="n">
        <v>1705405.236776131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1.0101</v>
      </c>
      <c r="E28" t="n">
        <v>99</v>
      </c>
      <c r="F28" t="n">
        <v>95.84</v>
      </c>
      <c r="G28" t="n">
        <v>198.28</v>
      </c>
      <c r="H28" t="n">
        <v>2.55</v>
      </c>
      <c r="I28" t="n">
        <v>29</v>
      </c>
      <c r="J28" t="n">
        <v>188.21</v>
      </c>
      <c r="K28" t="n">
        <v>49.1</v>
      </c>
      <c r="L28" t="n">
        <v>27</v>
      </c>
      <c r="M28" t="n">
        <v>27</v>
      </c>
      <c r="N28" t="n">
        <v>37.11</v>
      </c>
      <c r="O28" t="n">
        <v>23446.45</v>
      </c>
      <c r="P28" t="n">
        <v>1037.21</v>
      </c>
      <c r="Q28" t="n">
        <v>1206.6</v>
      </c>
      <c r="R28" t="n">
        <v>212.4</v>
      </c>
      <c r="S28" t="n">
        <v>133.29</v>
      </c>
      <c r="T28" t="n">
        <v>22766.74</v>
      </c>
      <c r="U28" t="n">
        <v>0.63</v>
      </c>
      <c r="V28" t="n">
        <v>0.78</v>
      </c>
      <c r="W28" t="n">
        <v>0.31</v>
      </c>
      <c r="X28" t="n">
        <v>1.3</v>
      </c>
      <c r="Y28" t="n">
        <v>0.5</v>
      </c>
      <c r="Z28" t="n">
        <v>10</v>
      </c>
      <c r="AA28" t="n">
        <v>1373.753247766206</v>
      </c>
      <c r="AB28" t="n">
        <v>1879.629799309678</v>
      </c>
      <c r="AC28" t="n">
        <v>1700.240569340554</v>
      </c>
      <c r="AD28" t="n">
        <v>1373753.247766206</v>
      </c>
      <c r="AE28" t="n">
        <v>1879629.799309678</v>
      </c>
      <c r="AF28" t="n">
        <v>1.538875785194638e-06</v>
      </c>
      <c r="AG28" t="n">
        <v>11</v>
      </c>
      <c r="AH28" t="n">
        <v>1700240.569340554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1.0107</v>
      </c>
      <c r="E29" t="n">
        <v>98.94</v>
      </c>
      <c r="F29" t="n">
        <v>95.81</v>
      </c>
      <c r="G29" t="n">
        <v>205.31</v>
      </c>
      <c r="H29" t="n">
        <v>2.62</v>
      </c>
      <c r="I29" t="n">
        <v>28</v>
      </c>
      <c r="J29" t="n">
        <v>189.73</v>
      </c>
      <c r="K29" t="n">
        <v>49.1</v>
      </c>
      <c r="L29" t="n">
        <v>28</v>
      </c>
      <c r="M29" t="n">
        <v>26</v>
      </c>
      <c r="N29" t="n">
        <v>37.64</v>
      </c>
      <c r="O29" t="n">
        <v>23634.36</v>
      </c>
      <c r="P29" t="n">
        <v>1034.93</v>
      </c>
      <c r="Q29" t="n">
        <v>1206.59</v>
      </c>
      <c r="R29" t="n">
        <v>211.35</v>
      </c>
      <c r="S29" t="n">
        <v>133.29</v>
      </c>
      <c r="T29" t="n">
        <v>22249.04</v>
      </c>
      <c r="U29" t="n">
        <v>0.63</v>
      </c>
      <c r="V29" t="n">
        <v>0.78</v>
      </c>
      <c r="W29" t="n">
        <v>0.32</v>
      </c>
      <c r="X29" t="n">
        <v>1.27</v>
      </c>
      <c r="Y29" t="n">
        <v>0.5</v>
      </c>
      <c r="Z29" t="n">
        <v>10</v>
      </c>
      <c r="AA29" t="n">
        <v>1370.941753693045</v>
      </c>
      <c r="AB29" t="n">
        <v>1875.782989084415</v>
      </c>
      <c r="AC29" t="n">
        <v>1696.760893284158</v>
      </c>
      <c r="AD29" t="n">
        <v>1370941.753693046</v>
      </c>
      <c r="AE29" t="n">
        <v>1875782.989084415</v>
      </c>
      <c r="AF29" t="n">
        <v>1.539789878325136e-06</v>
      </c>
      <c r="AG29" t="n">
        <v>11</v>
      </c>
      <c r="AH29" t="n">
        <v>1696760.893284158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1.0115</v>
      </c>
      <c r="E30" t="n">
        <v>98.86</v>
      </c>
      <c r="F30" t="n">
        <v>95.76000000000001</v>
      </c>
      <c r="G30" t="n">
        <v>212.8</v>
      </c>
      <c r="H30" t="n">
        <v>2.69</v>
      </c>
      <c r="I30" t="n">
        <v>27</v>
      </c>
      <c r="J30" t="n">
        <v>191.26</v>
      </c>
      <c r="K30" t="n">
        <v>49.1</v>
      </c>
      <c r="L30" t="n">
        <v>29</v>
      </c>
      <c r="M30" t="n">
        <v>25</v>
      </c>
      <c r="N30" t="n">
        <v>38.17</v>
      </c>
      <c r="O30" t="n">
        <v>23822.99</v>
      </c>
      <c r="P30" t="n">
        <v>1030.09</v>
      </c>
      <c r="Q30" t="n">
        <v>1206.6</v>
      </c>
      <c r="R30" t="n">
        <v>209.41</v>
      </c>
      <c r="S30" t="n">
        <v>133.29</v>
      </c>
      <c r="T30" t="n">
        <v>21280.29</v>
      </c>
      <c r="U30" t="n">
        <v>0.64</v>
      </c>
      <c r="V30" t="n">
        <v>0.78</v>
      </c>
      <c r="W30" t="n">
        <v>0.32</v>
      </c>
      <c r="X30" t="n">
        <v>1.22</v>
      </c>
      <c r="Y30" t="n">
        <v>0.5</v>
      </c>
      <c r="Z30" t="n">
        <v>10</v>
      </c>
      <c r="AA30" t="n">
        <v>1365.612436286452</v>
      </c>
      <c r="AB30" t="n">
        <v>1868.491181895823</v>
      </c>
      <c r="AC30" t="n">
        <v>1690.165005939529</v>
      </c>
      <c r="AD30" t="n">
        <v>1365612.436286452</v>
      </c>
      <c r="AE30" t="n">
        <v>1868491.181895823</v>
      </c>
      <c r="AF30" t="n">
        <v>1.541008669165802e-06</v>
      </c>
      <c r="AG30" t="n">
        <v>11</v>
      </c>
      <c r="AH30" t="n">
        <v>1690165.005939529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1.0126</v>
      </c>
      <c r="E31" t="n">
        <v>98.75</v>
      </c>
      <c r="F31" t="n">
        <v>95.68000000000001</v>
      </c>
      <c r="G31" t="n">
        <v>220.81</v>
      </c>
      <c r="H31" t="n">
        <v>2.76</v>
      </c>
      <c r="I31" t="n">
        <v>26</v>
      </c>
      <c r="J31" t="n">
        <v>192.8</v>
      </c>
      <c r="K31" t="n">
        <v>49.1</v>
      </c>
      <c r="L31" t="n">
        <v>30</v>
      </c>
      <c r="M31" t="n">
        <v>24</v>
      </c>
      <c r="N31" t="n">
        <v>38.7</v>
      </c>
      <c r="O31" t="n">
        <v>24012.34</v>
      </c>
      <c r="P31" t="n">
        <v>1027.57</v>
      </c>
      <c r="Q31" t="n">
        <v>1206.59</v>
      </c>
      <c r="R31" t="n">
        <v>206.82</v>
      </c>
      <c r="S31" t="n">
        <v>133.29</v>
      </c>
      <c r="T31" t="n">
        <v>19990.28</v>
      </c>
      <c r="U31" t="n">
        <v>0.64</v>
      </c>
      <c r="V31" t="n">
        <v>0.78</v>
      </c>
      <c r="W31" t="n">
        <v>0.32</v>
      </c>
      <c r="X31" t="n">
        <v>1.14</v>
      </c>
      <c r="Y31" t="n">
        <v>0.5</v>
      </c>
      <c r="Z31" t="n">
        <v>10</v>
      </c>
      <c r="AA31" t="n">
        <v>1361.813088533902</v>
      </c>
      <c r="AB31" t="n">
        <v>1863.292746685391</v>
      </c>
      <c r="AC31" t="n">
        <v>1685.462702089531</v>
      </c>
      <c r="AD31" t="n">
        <v>1361813.088533902</v>
      </c>
      <c r="AE31" t="n">
        <v>1863292.746685391</v>
      </c>
      <c r="AF31" t="n">
        <v>1.542684506571716e-06</v>
      </c>
      <c r="AG31" t="n">
        <v>11</v>
      </c>
      <c r="AH31" t="n">
        <v>1685462.702089531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1.0132</v>
      </c>
      <c r="E32" t="n">
        <v>98.69</v>
      </c>
      <c r="F32" t="n">
        <v>95.65000000000001</v>
      </c>
      <c r="G32" t="n">
        <v>229.57</v>
      </c>
      <c r="H32" t="n">
        <v>2.83</v>
      </c>
      <c r="I32" t="n">
        <v>25</v>
      </c>
      <c r="J32" t="n">
        <v>194.34</v>
      </c>
      <c r="K32" t="n">
        <v>49.1</v>
      </c>
      <c r="L32" t="n">
        <v>31</v>
      </c>
      <c r="M32" t="n">
        <v>23</v>
      </c>
      <c r="N32" t="n">
        <v>39.24</v>
      </c>
      <c r="O32" t="n">
        <v>24202.42</v>
      </c>
      <c r="P32" t="n">
        <v>1023.07</v>
      </c>
      <c r="Q32" t="n">
        <v>1206.6</v>
      </c>
      <c r="R32" t="n">
        <v>205.77</v>
      </c>
      <c r="S32" t="n">
        <v>133.29</v>
      </c>
      <c r="T32" t="n">
        <v>19471.61</v>
      </c>
      <c r="U32" t="n">
        <v>0.65</v>
      </c>
      <c r="V32" t="n">
        <v>0.78</v>
      </c>
      <c r="W32" t="n">
        <v>0.32</v>
      </c>
      <c r="X32" t="n">
        <v>1.12</v>
      </c>
      <c r="Y32" t="n">
        <v>0.5</v>
      </c>
      <c r="Z32" t="n">
        <v>10</v>
      </c>
      <c r="AA32" t="n">
        <v>1357.107801673274</v>
      </c>
      <c r="AB32" t="n">
        <v>1856.854765620075</v>
      </c>
      <c r="AC32" t="n">
        <v>1679.639152901326</v>
      </c>
      <c r="AD32" t="n">
        <v>1357107.801673274</v>
      </c>
      <c r="AE32" t="n">
        <v>1856854.765620075</v>
      </c>
      <c r="AF32" t="n">
        <v>1.543598599702215e-06</v>
      </c>
      <c r="AG32" t="n">
        <v>11</v>
      </c>
      <c r="AH32" t="n">
        <v>1679639.152901326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1.014</v>
      </c>
      <c r="E33" t="n">
        <v>98.62</v>
      </c>
      <c r="F33" t="n">
        <v>95.61</v>
      </c>
      <c r="G33" t="n">
        <v>239.02</v>
      </c>
      <c r="H33" t="n">
        <v>2.9</v>
      </c>
      <c r="I33" t="n">
        <v>24</v>
      </c>
      <c r="J33" t="n">
        <v>195.89</v>
      </c>
      <c r="K33" t="n">
        <v>49.1</v>
      </c>
      <c r="L33" t="n">
        <v>32</v>
      </c>
      <c r="M33" t="n">
        <v>22</v>
      </c>
      <c r="N33" t="n">
        <v>39.79</v>
      </c>
      <c r="O33" t="n">
        <v>24393.24</v>
      </c>
      <c r="P33" t="n">
        <v>1016.83</v>
      </c>
      <c r="Q33" t="n">
        <v>1206.6</v>
      </c>
      <c r="R33" t="n">
        <v>204.29</v>
      </c>
      <c r="S33" t="n">
        <v>133.29</v>
      </c>
      <c r="T33" t="n">
        <v>18737.33</v>
      </c>
      <c r="U33" t="n">
        <v>0.65</v>
      </c>
      <c r="V33" t="n">
        <v>0.78</v>
      </c>
      <c r="W33" t="n">
        <v>0.31</v>
      </c>
      <c r="X33" t="n">
        <v>1.07</v>
      </c>
      <c r="Y33" t="n">
        <v>0.5</v>
      </c>
      <c r="Z33" t="n">
        <v>10</v>
      </c>
      <c r="AA33" t="n">
        <v>1350.636661789252</v>
      </c>
      <c r="AB33" t="n">
        <v>1848.000666544211</v>
      </c>
      <c r="AC33" t="n">
        <v>1671.630076614457</v>
      </c>
      <c r="AD33" t="n">
        <v>1350636.661789251</v>
      </c>
      <c r="AE33" t="n">
        <v>1848000.666544211</v>
      </c>
      <c r="AF33" t="n">
        <v>1.54481739054288e-06</v>
      </c>
      <c r="AG33" t="n">
        <v>11</v>
      </c>
      <c r="AH33" t="n">
        <v>1671630.076614457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1.0152</v>
      </c>
      <c r="E34" t="n">
        <v>98.5</v>
      </c>
      <c r="F34" t="n">
        <v>95.52</v>
      </c>
      <c r="G34" t="n">
        <v>249.18</v>
      </c>
      <c r="H34" t="n">
        <v>2.97</v>
      </c>
      <c r="I34" t="n">
        <v>23</v>
      </c>
      <c r="J34" t="n">
        <v>197.44</v>
      </c>
      <c r="K34" t="n">
        <v>49.1</v>
      </c>
      <c r="L34" t="n">
        <v>33</v>
      </c>
      <c r="M34" t="n">
        <v>21</v>
      </c>
      <c r="N34" t="n">
        <v>40.34</v>
      </c>
      <c r="O34" t="n">
        <v>24584.81</v>
      </c>
      <c r="P34" t="n">
        <v>1013.01</v>
      </c>
      <c r="Q34" t="n">
        <v>1206.6</v>
      </c>
      <c r="R34" t="n">
        <v>201.32</v>
      </c>
      <c r="S34" t="n">
        <v>133.29</v>
      </c>
      <c r="T34" t="n">
        <v>17258.76</v>
      </c>
      <c r="U34" t="n">
        <v>0.66</v>
      </c>
      <c r="V34" t="n">
        <v>0.78</v>
      </c>
      <c r="W34" t="n">
        <v>0.31</v>
      </c>
      <c r="X34" t="n">
        <v>0.98</v>
      </c>
      <c r="Y34" t="n">
        <v>0.5</v>
      </c>
      <c r="Z34" t="n">
        <v>10</v>
      </c>
      <c r="AA34" t="n">
        <v>1345.591855704495</v>
      </c>
      <c r="AB34" t="n">
        <v>1841.098140297911</v>
      </c>
      <c r="AC34" t="n">
        <v>1665.386317785347</v>
      </c>
      <c r="AD34" t="n">
        <v>1345591.855704495</v>
      </c>
      <c r="AE34" t="n">
        <v>1841098.140297911</v>
      </c>
      <c r="AF34" t="n">
        <v>1.546645576803877e-06</v>
      </c>
      <c r="AG34" t="n">
        <v>11</v>
      </c>
      <c r="AH34" t="n">
        <v>1665386.317785347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1.0154</v>
      </c>
      <c r="E35" t="n">
        <v>98.48</v>
      </c>
      <c r="F35" t="n">
        <v>95.5</v>
      </c>
      <c r="G35" t="n">
        <v>249.13</v>
      </c>
      <c r="H35" t="n">
        <v>3.03</v>
      </c>
      <c r="I35" t="n">
        <v>23</v>
      </c>
      <c r="J35" t="n">
        <v>199</v>
      </c>
      <c r="K35" t="n">
        <v>49.1</v>
      </c>
      <c r="L35" t="n">
        <v>34</v>
      </c>
      <c r="M35" t="n">
        <v>21</v>
      </c>
      <c r="N35" t="n">
        <v>40.9</v>
      </c>
      <c r="O35" t="n">
        <v>24777.13</v>
      </c>
      <c r="P35" t="n">
        <v>1014.07</v>
      </c>
      <c r="Q35" t="n">
        <v>1206.59</v>
      </c>
      <c r="R35" t="n">
        <v>200.48</v>
      </c>
      <c r="S35" t="n">
        <v>133.29</v>
      </c>
      <c r="T35" t="n">
        <v>16838.52</v>
      </c>
      <c r="U35" t="n">
        <v>0.66</v>
      </c>
      <c r="V35" t="n">
        <v>0.78</v>
      </c>
      <c r="W35" t="n">
        <v>0.31</v>
      </c>
      <c r="X35" t="n">
        <v>0.96</v>
      </c>
      <c r="Y35" t="n">
        <v>0.5</v>
      </c>
      <c r="Z35" t="n">
        <v>10</v>
      </c>
      <c r="AA35" t="n">
        <v>1346.188997705786</v>
      </c>
      <c r="AB35" t="n">
        <v>1841.915176328123</v>
      </c>
      <c r="AC35" t="n">
        <v>1666.125377043553</v>
      </c>
      <c r="AD35" t="n">
        <v>1346188.997705786</v>
      </c>
      <c r="AE35" t="n">
        <v>1841915.176328123</v>
      </c>
      <c r="AF35" t="n">
        <v>1.546950274514043e-06</v>
      </c>
      <c r="AG35" t="n">
        <v>11</v>
      </c>
      <c r="AH35" t="n">
        <v>1666125.377043553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1.0157</v>
      </c>
      <c r="E36" t="n">
        <v>98.45</v>
      </c>
      <c r="F36" t="n">
        <v>95.5</v>
      </c>
      <c r="G36" t="n">
        <v>260.47</v>
      </c>
      <c r="H36" t="n">
        <v>3.1</v>
      </c>
      <c r="I36" t="n">
        <v>22</v>
      </c>
      <c r="J36" t="n">
        <v>200.56</v>
      </c>
      <c r="K36" t="n">
        <v>49.1</v>
      </c>
      <c r="L36" t="n">
        <v>35</v>
      </c>
      <c r="M36" t="n">
        <v>20</v>
      </c>
      <c r="N36" t="n">
        <v>41.47</v>
      </c>
      <c r="O36" t="n">
        <v>24970.22</v>
      </c>
      <c r="P36" t="n">
        <v>1008.55</v>
      </c>
      <c r="Q36" t="n">
        <v>1206.59</v>
      </c>
      <c r="R36" t="n">
        <v>201.05</v>
      </c>
      <c r="S36" t="n">
        <v>133.29</v>
      </c>
      <c r="T36" t="n">
        <v>17127.7</v>
      </c>
      <c r="U36" t="n">
        <v>0.66</v>
      </c>
      <c r="V36" t="n">
        <v>0.78</v>
      </c>
      <c r="W36" t="n">
        <v>0.3</v>
      </c>
      <c r="X36" t="n">
        <v>0.97</v>
      </c>
      <c r="Y36" t="n">
        <v>0.5</v>
      </c>
      <c r="Z36" t="n">
        <v>10</v>
      </c>
      <c r="AA36" t="n">
        <v>1341.09788476796</v>
      </c>
      <c r="AB36" t="n">
        <v>1834.949291002539</v>
      </c>
      <c r="AC36" t="n">
        <v>1659.824306036761</v>
      </c>
      <c r="AD36" t="n">
        <v>1341097.88476796</v>
      </c>
      <c r="AE36" t="n">
        <v>1834949.291002539</v>
      </c>
      <c r="AF36" t="n">
        <v>1.547407321079293e-06</v>
      </c>
      <c r="AG36" t="n">
        <v>11</v>
      </c>
      <c r="AH36" t="n">
        <v>1659824.306036761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1.0163</v>
      </c>
      <c r="E37" t="n">
        <v>98.40000000000001</v>
      </c>
      <c r="F37" t="n">
        <v>95.48</v>
      </c>
      <c r="G37" t="n">
        <v>272.79</v>
      </c>
      <c r="H37" t="n">
        <v>3.16</v>
      </c>
      <c r="I37" t="n">
        <v>21</v>
      </c>
      <c r="J37" t="n">
        <v>202.14</v>
      </c>
      <c r="K37" t="n">
        <v>49.1</v>
      </c>
      <c r="L37" t="n">
        <v>36</v>
      </c>
      <c r="M37" t="n">
        <v>19</v>
      </c>
      <c r="N37" t="n">
        <v>42.04</v>
      </c>
      <c r="O37" t="n">
        <v>25164.09</v>
      </c>
      <c r="P37" t="n">
        <v>1003.02</v>
      </c>
      <c r="Q37" t="n">
        <v>1206.59</v>
      </c>
      <c r="R37" t="n">
        <v>199.94</v>
      </c>
      <c r="S37" t="n">
        <v>133.29</v>
      </c>
      <c r="T37" t="n">
        <v>16578.93</v>
      </c>
      <c r="U37" t="n">
        <v>0.67</v>
      </c>
      <c r="V37" t="n">
        <v>0.78</v>
      </c>
      <c r="W37" t="n">
        <v>0.31</v>
      </c>
      <c r="X37" t="n">
        <v>0.9399999999999999</v>
      </c>
      <c r="Y37" t="n">
        <v>0.5</v>
      </c>
      <c r="Z37" t="n">
        <v>10</v>
      </c>
      <c r="AA37" t="n">
        <v>1335.572939353211</v>
      </c>
      <c r="AB37" t="n">
        <v>1827.389816942689</v>
      </c>
      <c r="AC37" t="n">
        <v>1652.986297571395</v>
      </c>
      <c r="AD37" t="n">
        <v>1335572.939353211</v>
      </c>
      <c r="AE37" t="n">
        <v>1827389.816942689</v>
      </c>
      <c r="AF37" t="n">
        <v>1.548321414209791e-06</v>
      </c>
      <c r="AG37" t="n">
        <v>11</v>
      </c>
      <c r="AH37" t="n">
        <v>1652986.297571395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1.0163</v>
      </c>
      <c r="E38" t="n">
        <v>98.40000000000001</v>
      </c>
      <c r="F38" t="n">
        <v>95.48</v>
      </c>
      <c r="G38" t="n">
        <v>272.8</v>
      </c>
      <c r="H38" t="n">
        <v>3.23</v>
      </c>
      <c r="I38" t="n">
        <v>21</v>
      </c>
      <c r="J38" t="n">
        <v>203.71</v>
      </c>
      <c r="K38" t="n">
        <v>49.1</v>
      </c>
      <c r="L38" t="n">
        <v>37</v>
      </c>
      <c r="M38" t="n">
        <v>19</v>
      </c>
      <c r="N38" t="n">
        <v>42.62</v>
      </c>
      <c r="O38" t="n">
        <v>25358.87</v>
      </c>
      <c r="P38" t="n">
        <v>998.3200000000001</v>
      </c>
      <c r="Q38" t="n">
        <v>1206.59</v>
      </c>
      <c r="R38" t="n">
        <v>199.99</v>
      </c>
      <c r="S38" t="n">
        <v>133.29</v>
      </c>
      <c r="T38" t="n">
        <v>16600.81</v>
      </c>
      <c r="U38" t="n">
        <v>0.67</v>
      </c>
      <c r="V38" t="n">
        <v>0.78</v>
      </c>
      <c r="W38" t="n">
        <v>0.31</v>
      </c>
      <c r="X38" t="n">
        <v>0.9399999999999999</v>
      </c>
      <c r="Y38" t="n">
        <v>0.5</v>
      </c>
      <c r="Z38" t="n">
        <v>10</v>
      </c>
      <c r="AA38" t="n">
        <v>1331.546222003655</v>
      </c>
      <c r="AB38" t="n">
        <v>1821.880284618796</v>
      </c>
      <c r="AC38" t="n">
        <v>1648.002587279817</v>
      </c>
      <c r="AD38" t="n">
        <v>1331546.222003656</v>
      </c>
      <c r="AE38" t="n">
        <v>1821880.284618796</v>
      </c>
      <c r="AF38" t="n">
        <v>1.548321414209791e-06</v>
      </c>
      <c r="AG38" t="n">
        <v>11</v>
      </c>
      <c r="AH38" t="n">
        <v>1648002.587279817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1.0173</v>
      </c>
      <c r="E39" t="n">
        <v>98.3</v>
      </c>
      <c r="F39" t="n">
        <v>95.41</v>
      </c>
      <c r="G39" t="n">
        <v>286.23</v>
      </c>
      <c r="H39" t="n">
        <v>3.29</v>
      </c>
      <c r="I39" t="n">
        <v>20</v>
      </c>
      <c r="J39" t="n">
        <v>205.3</v>
      </c>
      <c r="K39" t="n">
        <v>49.1</v>
      </c>
      <c r="L39" t="n">
        <v>38</v>
      </c>
      <c r="M39" t="n">
        <v>18</v>
      </c>
      <c r="N39" t="n">
        <v>43.2</v>
      </c>
      <c r="O39" t="n">
        <v>25554.32</v>
      </c>
      <c r="P39" t="n">
        <v>1000.5</v>
      </c>
      <c r="Q39" t="n">
        <v>1206.59</v>
      </c>
      <c r="R39" t="n">
        <v>197.65</v>
      </c>
      <c r="S39" t="n">
        <v>133.29</v>
      </c>
      <c r="T39" t="n">
        <v>15435.76</v>
      </c>
      <c r="U39" t="n">
        <v>0.67</v>
      </c>
      <c r="V39" t="n">
        <v>0.78</v>
      </c>
      <c r="W39" t="n">
        <v>0.3</v>
      </c>
      <c r="X39" t="n">
        <v>0.87</v>
      </c>
      <c r="Y39" t="n">
        <v>0.5</v>
      </c>
      <c r="Z39" t="n">
        <v>10</v>
      </c>
      <c r="AA39" t="n">
        <v>1331.978258446086</v>
      </c>
      <c r="AB39" t="n">
        <v>1822.471415939432</v>
      </c>
      <c r="AC39" t="n">
        <v>1648.537301856869</v>
      </c>
      <c r="AD39" t="n">
        <v>1331978.258446086</v>
      </c>
      <c r="AE39" t="n">
        <v>1822471.415939432</v>
      </c>
      <c r="AF39" t="n">
        <v>1.549844902760623e-06</v>
      </c>
      <c r="AG39" t="n">
        <v>11</v>
      </c>
      <c r="AH39" t="n">
        <v>1648537.301856869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1.0171</v>
      </c>
      <c r="E40" t="n">
        <v>98.31999999999999</v>
      </c>
      <c r="F40" t="n">
        <v>95.44</v>
      </c>
      <c r="G40" t="n">
        <v>286.31</v>
      </c>
      <c r="H40" t="n">
        <v>3.35</v>
      </c>
      <c r="I40" t="n">
        <v>20</v>
      </c>
      <c r="J40" t="n">
        <v>206.89</v>
      </c>
      <c r="K40" t="n">
        <v>49.1</v>
      </c>
      <c r="L40" t="n">
        <v>39</v>
      </c>
      <c r="M40" t="n">
        <v>18</v>
      </c>
      <c r="N40" t="n">
        <v>43.8</v>
      </c>
      <c r="O40" t="n">
        <v>25750.58</v>
      </c>
      <c r="P40" t="n">
        <v>989.02</v>
      </c>
      <c r="Q40" t="n">
        <v>1206.6</v>
      </c>
      <c r="R40" t="n">
        <v>198.61</v>
      </c>
      <c r="S40" t="n">
        <v>133.29</v>
      </c>
      <c r="T40" t="n">
        <v>15918.36</v>
      </c>
      <c r="U40" t="n">
        <v>0.67</v>
      </c>
      <c r="V40" t="n">
        <v>0.78</v>
      </c>
      <c r="W40" t="n">
        <v>0.3</v>
      </c>
      <c r="X40" t="n">
        <v>0.9</v>
      </c>
      <c r="Y40" t="n">
        <v>0.5</v>
      </c>
      <c r="Z40" t="n">
        <v>10</v>
      </c>
      <c r="AA40" t="n">
        <v>1322.495322885529</v>
      </c>
      <c r="AB40" t="n">
        <v>1809.496445147887</v>
      </c>
      <c r="AC40" t="n">
        <v>1636.800644067183</v>
      </c>
      <c r="AD40" t="n">
        <v>1322495.322885529</v>
      </c>
      <c r="AE40" t="n">
        <v>1809496.445147887</v>
      </c>
      <c r="AF40" t="n">
        <v>1.549540205050456e-06</v>
      </c>
      <c r="AG40" t="n">
        <v>11</v>
      </c>
      <c r="AH40" t="n">
        <v>1636800.644067183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1.0183</v>
      </c>
      <c r="E41" t="n">
        <v>98.20999999999999</v>
      </c>
      <c r="F41" t="n">
        <v>95.34999999999999</v>
      </c>
      <c r="G41" t="n">
        <v>301.11</v>
      </c>
      <c r="H41" t="n">
        <v>3.41</v>
      </c>
      <c r="I41" t="n">
        <v>19</v>
      </c>
      <c r="J41" t="n">
        <v>208.49</v>
      </c>
      <c r="K41" t="n">
        <v>49.1</v>
      </c>
      <c r="L41" t="n">
        <v>40</v>
      </c>
      <c r="M41" t="n">
        <v>16</v>
      </c>
      <c r="N41" t="n">
        <v>44.39</v>
      </c>
      <c r="O41" t="n">
        <v>25947.65</v>
      </c>
      <c r="P41" t="n">
        <v>992.01</v>
      </c>
      <c r="Q41" t="n">
        <v>1206.59</v>
      </c>
      <c r="R41" t="n">
        <v>195.39</v>
      </c>
      <c r="S41" t="n">
        <v>133.29</v>
      </c>
      <c r="T41" t="n">
        <v>14311.5</v>
      </c>
      <c r="U41" t="n">
        <v>0.68</v>
      </c>
      <c r="V41" t="n">
        <v>0.78</v>
      </c>
      <c r="W41" t="n">
        <v>0.31</v>
      </c>
      <c r="X41" t="n">
        <v>0.8100000000000001</v>
      </c>
      <c r="Y41" t="n">
        <v>0.5</v>
      </c>
      <c r="Z41" t="n">
        <v>10</v>
      </c>
      <c r="AA41" t="n">
        <v>1323.322034585419</v>
      </c>
      <c r="AB41" t="n">
        <v>1810.627588567623</v>
      </c>
      <c r="AC41" t="n">
        <v>1637.82383274651</v>
      </c>
      <c r="AD41" t="n">
        <v>1323322.034585419</v>
      </c>
      <c r="AE41" t="n">
        <v>1810627.588567623</v>
      </c>
      <c r="AF41" t="n">
        <v>1.551368391311454e-06</v>
      </c>
      <c r="AG41" t="n">
        <v>11</v>
      </c>
      <c r="AH41" t="n">
        <v>1637823.83274651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0.3752</v>
      </c>
      <c r="E2" t="n">
        <v>266.55</v>
      </c>
      <c r="F2" t="n">
        <v>192.51</v>
      </c>
      <c r="G2" t="n">
        <v>6.01</v>
      </c>
      <c r="H2" t="n">
        <v>0.1</v>
      </c>
      <c r="I2" t="n">
        <v>1923</v>
      </c>
      <c r="J2" t="n">
        <v>185.69</v>
      </c>
      <c r="K2" t="n">
        <v>53.44</v>
      </c>
      <c r="L2" t="n">
        <v>1</v>
      </c>
      <c r="M2" t="n">
        <v>1921</v>
      </c>
      <c r="N2" t="n">
        <v>36.26</v>
      </c>
      <c r="O2" t="n">
        <v>23136.14</v>
      </c>
      <c r="P2" t="n">
        <v>2605.2</v>
      </c>
      <c r="Q2" t="n">
        <v>1206.98</v>
      </c>
      <c r="R2" t="n">
        <v>3505.68</v>
      </c>
      <c r="S2" t="n">
        <v>133.29</v>
      </c>
      <c r="T2" t="n">
        <v>1659938.42</v>
      </c>
      <c r="U2" t="n">
        <v>0.04</v>
      </c>
      <c r="V2" t="n">
        <v>0.39</v>
      </c>
      <c r="W2" t="n">
        <v>3.37</v>
      </c>
      <c r="X2" t="n">
        <v>97.94</v>
      </c>
      <c r="Y2" t="n">
        <v>0.5</v>
      </c>
      <c r="Z2" t="n">
        <v>10</v>
      </c>
      <c r="AA2" t="n">
        <v>8465.317284479243</v>
      </c>
      <c r="AB2" t="n">
        <v>11582.62057206603</v>
      </c>
      <c r="AC2" t="n">
        <v>10477.19152097768</v>
      </c>
      <c r="AD2" t="n">
        <v>8465317.284479242</v>
      </c>
      <c r="AE2" t="n">
        <v>11582620.57206603</v>
      </c>
      <c r="AF2" t="n">
        <v>5.517339744601909e-07</v>
      </c>
      <c r="AG2" t="n">
        <v>28</v>
      </c>
      <c r="AH2" t="n">
        <v>10477191.52097768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0.6765</v>
      </c>
      <c r="E3" t="n">
        <v>147.82</v>
      </c>
      <c r="F3" t="n">
        <v>122.95</v>
      </c>
      <c r="G3" t="n">
        <v>12.25</v>
      </c>
      <c r="H3" t="n">
        <v>0.19</v>
      </c>
      <c r="I3" t="n">
        <v>602</v>
      </c>
      <c r="J3" t="n">
        <v>187.21</v>
      </c>
      <c r="K3" t="n">
        <v>53.44</v>
      </c>
      <c r="L3" t="n">
        <v>2</v>
      </c>
      <c r="M3" t="n">
        <v>600</v>
      </c>
      <c r="N3" t="n">
        <v>36.77</v>
      </c>
      <c r="O3" t="n">
        <v>23322.88</v>
      </c>
      <c r="P3" t="n">
        <v>1657.56</v>
      </c>
      <c r="Q3" t="n">
        <v>1206.7</v>
      </c>
      <c r="R3" t="n">
        <v>1131.44</v>
      </c>
      <c r="S3" t="n">
        <v>133.29</v>
      </c>
      <c r="T3" t="n">
        <v>479420.52</v>
      </c>
      <c r="U3" t="n">
        <v>0.12</v>
      </c>
      <c r="V3" t="n">
        <v>0.61</v>
      </c>
      <c r="W3" t="n">
        <v>1.24</v>
      </c>
      <c r="X3" t="n">
        <v>28.4</v>
      </c>
      <c r="Y3" t="n">
        <v>0.5</v>
      </c>
      <c r="Z3" t="n">
        <v>10</v>
      </c>
      <c r="AA3" t="n">
        <v>3065.468781983784</v>
      </c>
      <c r="AB3" t="n">
        <v>4194.309626448428</v>
      </c>
      <c r="AC3" t="n">
        <v>3794.010602450565</v>
      </c>
      <c r="AD3" t="n">
        <v>3065468.781983783</v>
      </c>
      <c r="AE3" t="n">
        <v>4194309.626448428</v>
      </c>
      <c r="AF3" t="n">
        <v>9.94797531242855e-07</v>
      </c>
      <c r="AG3" t="n">
        <v>16</v>
      </c>
      <c r="AH3" t="n">
        <v>3794010.602450565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0.7863</v>
      </c>
      <c r="E4" t="n">
        <v>127.18</v>
      </c>
      <c r="F4" t="n">
        <v>111.27</v>
      </c>
      <c r="G4" t="n">
        <v>18.49</v>
      </c>
      <c r="H4" t="n">
        <v>0.28</v>
      </c>
      <c r="I4" t="n">
        <v>361</v>
      </c>
      <c r="J4" t="n">
        <v>188.73</v>
      </c>
      <c r="K4" t="n">
        <v>53.44</v>
      </c>
      <c r="L4" t="n">
        <v>3</v>
      </c>
      <c r="M4" t="n">
        <v>359</v>
      </c>
      <c r="N4" t="n">
        <v>37.29</v>
      </c>
      <c r="O4" t="n">
        <v>23510.33</v>
      </c>
      <c r="P4" t="n">
        <v>1496.94</v>
      </c>
      <c r="Q4" t="n">
        <v>1206.62</v>
      </c>
      <c r="R4" t="n">
        <v>735.37</v>
      </c>
      <c r="S4" t="n">
        <v>133.29</v>
      </c>
      <c r="T4" t="n">
        <v>282593.38</v>
      </c>
      <c r="U4" t="n">
        <v>0.18</v>
      </c>
      <c r="V4" t="n">
        <v>0.67</v>
      </c>
      <c r="W4" t="n">
        <v>0.85</v>
      </c>
      <c r="X4" t="n">
        <v>16.73</v>
      </c>
      <c r="Y4" t="n">
        <v>0.5</v>
      </c>
      <c r="Z4" t="n">
        <v>10</v>
      </c>
      <c r="AA4" t="n">
        <v>2402.462725274268</v>
      </c>
      <c r="AB4" t="n">
        <v>3287.15548989554</v>
      </c>
      <c r="AC4" t="n">
        <v>2973.433983491491</v>
      </c>
      <c r="AD4" t="n">
        <v>2402462.725274268</v>
      </c>
      <c r="AE4" t="n">
        <v>3287155.48989554</v>
      </c>
      <c r="AF4" t="n">
        <v>1.156259126114201e-06</v>
      </c>
      <c r="AG4" t="n">
        <v>14</v>
      </c>
      <c r="AH4" t="n">
        <v>2973433.983491491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0.8428</v>
      </c>
      <c r="E5" t="n">
        <v>118.65</v>
      </c>
      <c r="F5" t="n">
        <v>106.54</v>
      </c>
      <c r="G5" t="n">
        <v>24.68</v>
      </c>
      <c r="H5" t="n">
        <v>0.37</v>
      </c>
      <c r="I5" t="n">
        <v>259</v>
      </c>
      <c r="J5" t="n">
        <v>190.25</v>
      </c>
      <c r="K5" t="n">
        <v>53.44</v>
      </c>
      <c r="L5" t="n">
        <v>4</v>
      </c>
      <c r="M5" t="n">
        <v>257</v>
      </c>
      <c r="N5" t="n">
        <v>37.82</v>
      </c>
      <c r="O5" t="n">
        <v>23698.48</v>
      </c>
      <c r="P5" t="n">
        <v>1430.49</v>
      </c>
      <c r="Q5" t="n">
        <v>1206.65</v>
      </c>
      <c r="R5" t="n">
        <v>574.63</v>
      </c>
      <c r="S5" t="n">
        <v>133.29</v>
      </c>
      <c r="T5" t="n">
        <v>202732.79</v>
      </c>
      <c r="U5" t="n">
        <v>0.23</v>
      </c>
      <c r="V5" t="n">
        <v>0.7</v>
      </c>
      <c r="W5" t="n">
        <v>0.6899999999999999</v>
      </c>
      <c r="X5" t="n">
        <v>12</v>
      </c>
      <c r="Y5" t="n">
        <v>0.5</v>
      </c>
      <c r="Z5" t="n">
        <v>10</v>
      </c>
      <c r="AA5" t="n">
        <v>2149.384617488294</v>
      </c>
      <c r="AB5" t="n">
        <v>2940.882857804454</v>
      </c>
      <c r="AC5" t="n">
        <v>2660.20912541061</v>
      </c>
      <c r="AD5" t="n">
        <v>2149384.617488294</v>
      </c>
      <c r="AE5" t="n">
        <v>2940882.857804453</v>
      </c>
      <c r="AF5" t="n">
        <v>1.239342733675504e-06</v>
      </c>
      <c r="AG5" t="n">
        <v>13</v>
      </c>
      <c r="AH5" t="n">
        <v>2660209.12541061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0.8796</v>
      </c>
      <c r="E6" t="n">
        <v>113.68</v>
      </c>
      <c r="F6" t="n">
        <v>103.73</v>
      </c>
      <c r="G6" t="n">
        <v>30.97</v>
      </c>
      <c r="H6" t="n">
        <v>0.46</v>
      </c>
      <c r="I6" t="n">
        <v>201</v>
      </c>
      <c r="J6" t="n">
        <v>191.78</v>
      </c>
      <c r="K6" t="n">
        <v>53.44</v>
      </c>
      <c r="L6" t="n">
        <v>5</v>
      </c>
      <c r="M6" t="n">
        <v>199</v>
      </c>
      <c r="N6" t="n">
        <v>38.35</v>
      </c>
      <c r="O6" t="n">
        <v>23887.36</v>
      </c>
      <c r="P6" t="n">
        <v>1390.63</v>
      </c>
      <c r="Q6" t="n">
        <v>1206.62</v>
      </c>
      <c r="R6" t="n">
        <v>479.38</v>
      </c>
      <c r="S6" t="n">
        <v>133.29</v>
      </c>
      <c r="T6" t="n">
        <v>155395.32</v>
      </c>
      <c r="U6" t="n">
        <v>0.28</v>
      </c>
      <c r="V6" t="n">
        <v>0.72</v>
      </c>
      <c r="W6" t="n">
        <v>0.6</v>
      </c>
      <c r="X6" t="n">
        <v>9.19</v>
      </c>
      <c r="Y6" t="n">
        <v>0.5</v>
      </c>
      <c r="Z6" t="n">
        <v>10</v>
      </c>
      <c r="AA6" t="n">
        <v>2001.577164409443</v>
      </c>
      <c r="AB6" t="n">
        <v>2738.646179697355</v>
      </c>
      <c r="AC6" t="n">
        <v>2477.273632021093</v>
      </c>
      <c r="AD6" t="n">
        <v>2001577.164409443</v>
      </c>
      <c r="AE6" t="n">
        <v>2738646.179697355</v>
      </c>
      <c r="AF6" t="n">
        <v>1.293457366564989e-06</v>
      </c>
      <c r="AG6" t="n">
        <v>12</v>
      </c>
      <c r="AH6" t="n">
        <v>2477273.632021093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0.9031</v>
      </c>
      <c r="E7" t="n">
        <v>110.74</v>
      </c>
      <c r="F7" t="n">
        <v>102.12</v>
      </c>
      <c r="G7" t="n">
        <v>37.14</v>
      </c>
      <c r="H7" t="n">
        <v>0.55</v>
      </c>
      <c r="I7" t="n">
        <v>165</v>
      </c>
      <c r="J7" t="n">
        <v>193.32</v>
      </c>
      <c r="K7" t="n">
        <v>53.44</v>
      </c>
      <c r="L7" t="n">
        <v>6</v>
      </c>
      <c r="M7" t="n">
        <v>163</v>
      </c>
      <c r="N7" t="n">
        <v>38.89</v>
      </c>
      <c r="O7" t="n">
        <v>24076.95</v>
      </c>
      <c r="P7" t="n">
        <v>1366.48</v>
      </c>
      <c r="Q7" t="n">
        <v>1206.63</v>
      </c>
      <c r="R7" t="n">
        <v>424.84</v>
      </c>
      <c r="S7" t="n">
        <v>133.29</v>
      </c>
      <c r="T7" t="n">
        <v>128305.76</v>
      </c>
      <c r="U7" t="n">
        <v>0.31</v>
      </c>
      <c r="V7" t="n">
        <v>0.73</v>
      </c>
      <c r="W7" t="n">
        <v>0.55</v>
      </c>
      <c r="X7" t="n">
        <v>7.58</v>
      </c>
      <c r="Y7" t="n">
        <v>0.5</v>
      </c>
      <c r="Z7" t="n">
        <v>10</v>
      </c>
      <c r="AA7" t="n">
        <v>1922.833031094794</v>
      </c>
      <c r="AB7" t="n">
        <v>2630.904982550269</v>
      </c>
      <c r="AC7" t="n">
        <v>2379.815103514005</v>
      </c>
      <c r="AD7" t="n">
        <v>1922833.031094793</v>
      </c>
      <c r="AE7" t="n">
        <v>2630904.982550269</v>
      </c>
      <c r="AF7" t="n">
        <v>1.328014265285177e-06</v>
      </c>
      <c r="AG7" t="n">
        <v>12</v>
      </c>
      <c r="AH7" t="n">
        <v>2379815.103514005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0.9209000000000001</v>
      </c>
      <c r="E8" t="n">
        <v>108.59</v>
      </c>
      <c r="F8" t="n">
        <v>100.91</v>
      </c>
      <c r="G8" t="n">
        <v>43.25</v>
      </c>
      <c r="H8" t="n">
        <v>0.64</v>
      </c>
      <c r="I8" t="n">
        <v>140</v>
      </c>
      <c r="J8" t="n">
        <v>194.86</v>
      </c>
      <c r="K8" t="n">
        <v>53.44</v>
      </c>
      <c r="L8" t="n">
        <v>7</v>
      </c>
      <c r="M8" t="n">
        <v>138</v>
      </c>
      <c r="N8" t="n">
        <v>39.43</v>
      </c>
      <c r="O8" t="n">
        <v>24267.28</v>
      </c>
      <c r="P8" t="n">
        <v>1347.96</v>
      </c>
      <c r="Q8" t="n">
        <v>1206.62</v>
      </c>
      <c r="R8" t="n">
        <v>383.87</v>
      </c>
      <c r="S8" t="n">
        <v>133.29</v>
      </c>
      <c r="T8" t="n">
        <v>107946.4</v>
      </c>
      <c r="U8" t="n">
        <v>0.35</v>
      </c>
      <c r="V8" t="n">
        <v>0.74</v>
      </c>
      <c r="W8" t="n">
        <v>0.49</v>
      </c>
      <c r="X8" t="n">
        <v>6.37</v>
      </c>
      <c r="Y8" t="n">
        <v>0.5</v>
      </c>
      <c r="Z8" t="n">
        <v>10</v>
      </c>
      <c r="AA8" t="n">
        <v>1865.68990263705</v>
      </c>
      <c r="AB8" t="n">
        <v>2552.719233217479</v>
      </c>
      <c r="AC8" t="n">
        <v>2309.091292363147</v>
      </c>
      <c r="AD8" t="n">
        <v>1865689.90263705</v>
      </c>
      <c r="AE8" t="n">
        <v>2552719.233217479</v>
      </c>
      <c r="AF8" t="n">
        <v>1.354189277932809e-06</v>
      </c>
      <c r="AG8" t="n">
        <v>12</v>
      </c>
      <c r="AH8" t="n">
        <v>2309091.292363147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0.9348</v>
      </c>
      <c r="E9" t="n">
        <v>106.98</v>
      </c>
      <c r="F9" t="n">
        <v>100.01</v>
      </c>
      <c r="G9" t="n">
        <v>49.59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1333.76</v>
      </c>
      <c r="Q9" t="n">
        <v>1206.61</v>
      </c>
      <c r="R9" t="n">
        <v>353.26</v>
      </c>
      <c r="S9" t="n">
        <v>133.29</v>
      </c>
      <c r="T9" t="n">
        <v>92736.88</v>
      </c>
      <c r="U9" t="n">
        <v>0.38</v>
      </c>
      <c r="V9" t="n">
        <v>0.75</v>
      </c>
      <c r="W9" t="n">
        <v>0.47</v>
      </c>
      <c r="X9" t="n">
        <v>5.47</v>
      </c>
      <c r="Y9" t="n">
        <v>0.5</v>
      </c>
      <c r="Z9" t="n">
        <v>10</v>
      </c>
      <c r="AA9" t="n">
        <v>1823.018765007929</v>
      </c>
      <c r="AB9" t="n">
        <v>2494.334700195584</v>
      </c>
      <c r="AC9" t="n">
        <v>2256.278897229656</v>
      </c>
      <c r="AD9" t="n">
        <v>1823018.765007929</v>
      </c>
      <c r="AE9" t="n">
        <v>2494334.700195584</v>
      </c>
      <c r="AF9" t="n">
        <v>1.374629315899218e-06</v>
      </c>
      <c r="AG9" t="n">
        <v>12</v>
      </c>
      <c r="AH9" t="n">
        <v>2256278.897229656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0.945</v>
      </c>
      <c r="E10" t="n">
        <v>105.82</v>
      </c>
      <c r="F10" t="n">
        <v>99.36</v>
      </c>
      <c r="G10" t="n">
        <v>55.72</v>
      </c>
      <c r="H10" t="n">
        <v>0.8100000000000001</v>
      </c>
      <c r="I10" t="n">
        <v>107</v>
      </c>
      <c r="J10" t="n">
        <v>197.97</v>
      </c>
      <c r="K10" t="n">
        <v>53.44</v>
      </c>
      <c r="L10" t="n">
        <v>9</v>
      </c>
      <c r="M10" t="n">
        <v>105</v>
      </c>
      <c r="N10" t="n">
        <v>40.53</v>
      </c>
      <c r="O10" t="n">
        <v>24650.18</v>
      </c>
      <c r="P10" t="n">
        <v>1323.19</v>
      </c>
      <c r="Q10" t="n">
        <v>1206.61</v>
      </c>
      <c r="R10" t="n">
        <v>331.15</v>
      </c>
      <c r="S10" t="n">
        <v>133.29</v>
      </c>
      <c r="T10" t="n">
        <v>81751.45</v>
      </c>
      <c r="U10" t="n">
        <v>0.4</v>
      </c>
      <c r="V10" t="n">
        <v>0.75</v>
      </c>
      <c r="W10" t="n">
        <v>0.45</v>
      </c>
      <c r="X10" t="n">
        <v>4.82</v>
      </c>
      <c r="Y10" t="n">
        <v>0.5</v>
      </c>
      <c r="Z10" t="n">
        <v>10</v>
      </c>
      <c r="AA10" t="n">
        <v>1792.411297928835</v>
      </c>
      <c r="AB10" t="n">
        <v>2452.45621343182</v>
      </c>
      <c r="AC10" t="n">
        <v>2218.3972344658</v>
      </c>
      <c r="AD10" t="n">
        <v>1792411.297928835</v>
      </c>
      <c r="AE10" t="n">
        <v>2452456.21343182</v>
      </c>
      <c r="AF10" t="n">
        <v>1.389628480450108e-06</v>
      </c>
      <c r="AG10" t="n">
        <v>12</v>
      </c>
      <c r="AH10" t="n">
        <v>2218397.2344658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0.9537</v>
      </c>
      <c r="E11" t="n">
        <v>104.86</v>
      </c>
      <c r="F11" t="n">
        <v>98.81</v>
      </c>
      <c r="G11" t="n">
        <v>61.76</v>
      </c>
      <c r="H11" t="n">
        <v>0.89</v>
      </c>
      <c r="I11" t="n">
        <v>96</v>
      </c>
      <c r="J11" t="n">
        <v>199.53</v>
      </c>
      <c r="K11" t="n">
        <v>53.44</v>
      </c>
      <c r="L11" t="n">
        <v>10</v>
      </c>
      <c r="M11" t="n">
        <v>94</v>
      </c>
      <c r="N11" t="n">
        <v>41.1</v>
      </c>
      <c r="O11" t="n">
        <v>24842.77</v>
      </c>
      <c r="P11" t="n">
        <v>1313.34</v>
      </c>
      <c r="Q11" t="n">
        <v>1206.6</v>
      </c>
      <c r="R11" t="n">
        <v>312.63</v>
      </c>
      <c r="S11" t="n">
        <v>133.29</v>
      </c>
      <c r="T11" t="n">
        <v>72547.81</v>
      </c>
      <c r="U11" t="n">
        <v>0.43</v>
      </c>
      <c r="V11" t="n">
        <v>0.76</v>
      </c>
      <c r="W11" t="n">
        <v>0.43</v>
      </c>
      <c r="X11" t="n">
        <v>4.27</v>
      </c>
      <c r="Y11" t="n">
        <v>0.5</v>
      </c>
      <c r="Z11" t="n">
        <v>10</v>
      </c>
      <c r="AA11" t="n">
        <v>1753.901197706021</v>
      </c>
      <c r="AB11" t="n">
        <v>2399.76499536125</v>
      </c>
      <c r="AC11" t="n">
        <v>2170.734792295297</v>
      </c>
      <c r="AD11" t="n">
        <v>1753901.197706021</v>
      </c>
      <c r="AE11" t="n">
        <v>2399764.99536125</v>
      </c>
      <c r="AF11" t="n">
        <v>1.40242188550822e-06</v>
      </c>
      <c r="AG11" t="n">
        <v>11</v>
      </c>
      <c r="AH11" t="n">
        <v>2170734.792295297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0.9671</v>
      </c>
      <c r="E12" t="n">
        <v>103.4</v>
      </c>
      <c r="F12" t="n">
        <v>97.73</v>
      </c>
      <c r="G12" t="n">
        <v>68.18000000000001</v>
      </c>
      <c r="H12" t="n">
        <v>0.97</v>
      </c>
      <c r="I12" t="n">
        <v>86</v>
      </c>
      <c r="J12" t="n">
        <v>201.1</v>
      </c>
      <c r="K12" t="n">
        <v>53.44</v>
      </c>
      <c r="L12" t="n">
        <v>11</v>
      </c>
      <c r="M12" t="n">
        <v>84</v>
      </c>
      <c r="N12" t="n">
        <v>41.66</v>
      </c>
      <c r="O12" t="n">
        <v>25036.12</v>
      </c>
      <c r="P12" t="n">
        <v>1296.8</v>
      </c>
      <c r="Q12" t="n">
        <v>1206.59</v>
      </c>
      <c r="R12" t="n">
        <v>275.77</v>
      </c>
      <c r="S12" t="n">
        <v>133.29</v>
      </c>
      <c r="T12" t="n">
        <v>54165.34</v>
      </c>
      <c r="U12" t="n">
        <v>0.48</v>
      </c>
      <c r="V12" t="n">
        <v>0.77</v>
      </c>
      <c r="W12" t="n">
        <v>0.38</v>
      </c>
      <c r="X12" t="n">
        <v>3.19</v>
      </c>
      <c r="Y12" t="n">
        <v>0.5</v>
      </c>
      <c r="Z12" t="n">
        <v>10</v>
      </c>
      <c r="AA12" t="n">
        <v>1712.063440075832</v>
      </c>
      <c r="AB12" t="n">
        <v>2342.520729620025</v>
      </c>
      <c r="AC12" t="n">
        <v>2118.953838933583</v>
      </c>
      <c r="AD12" t="n">
        <v>1712063.440075832</v>
      </c>
      <c r="AE12" t="n">
        <v>2342520.729620025</v>
      </c>
      <c r="AF12" t="n">
        <v>1.422126670310369e-06</v>
      </c>
      <c r="AG12" t="n">
        <v>11</v>
      </c>
      <c r="AH12" t="n">
        <v>2118953.838933582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0.9644</v>
      </c>
      <c r="E13" t="n">
        <v>103.69</v>
      </c>
      <c r="F13" t="n">
        <v>98.28</v>
      </c>
      <c r="G13" t="n">
        <v>74.64</v>
      </c>
      <c r="H13" t="n">
        <v>1.05</v>
      </c>
      <c r="I13" t="n">
        <v>79</v>
      </c>
      <c r="J13" t="n">
        <v>202.67</v>
      </c>
      <c r="K13" t="n">
        <v>53.44</v>
      </c>
      <c r="L13" t="n">
        <v>12</v>
      </c>
      <c r="M13" t="n">
        <v>77</v>
      </c>
      <c r="N13" t="n">
        <v>42.24</v>
      </c>
      <c r="O13" t="n">
        <v>25230.25</v>
      </c>
      <c r="P13" t="n">
        <v>1303.28</v>
      </c>
      <c r="Q13" t="n">
        <v>1206.62</v>
      </c>
      <c r="R13" t="n">
        <v>295.03</v>
      </c>
      <c r="S13" t="n">
        <v>133.29</v>
      </c>
      <c r="T13" t="n">
        <v>63831.07</v>
      </c>
      <c r="U13" t="n">
        <v>0.45</v>
      </c>
      <c r="V13" t="n">
        <v>0.76</v>
      </c>
      <c r="W13" t="n">
        <v>0.4</v>
      </c>
      <c r="X13" t="n">
        <v>3.74</v>
      </c>
      <c r="Y13" t="n">
        <v>0.5</v>
      </c>
      <c r="Z13" t="n">
        <v>10</v>
      </c>
      <c r="AA13" t="n">
        <v>1724.636716357714</v>
      </c>
      <c r="AB13" t="n">
        <v>2359.724040922698</v>
      </c>
      <c r="AC13" t="n">
        <v>2134.515290350528</v>
      </c>
      <c r="AD13" t="n">
        <v>1724636.716357714</v>
      </c>
      <c r="AE13" t="n">
        <v>2359724.040922699</v>
      </c>
      <c r="AF13" t="n">
        <v>1.418156303223369e-06</v>
      </c>
      <c r="AG13" t="n">
        <v>11</v>
      </c>
      <c r="AH13" t="n">
        <v>2134515.290350528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0.9702</v>
      </c>
      <c r="E14" t="n">
        <v>103.07</v>
      </c>
      <c r="F14" t="n">
        <v>97.88</v>
      </c>
      <c r="G14" t="n">
        <v>80.45</v>
      </c>
      <c r="H14" t="n">
        <v>1.13</v>
      </c>
      <c r="I14" t="n">
        <v>73</v>
      </c>
      <c r="J14" t="n">
        <v>204.25</v>
      </c>
      <c r="K14" t="n">
        <v>53.44</v>
      </c>
      <c r="L14" t="n">
        <v>13</v>
      </c>
      <c r="M14" t="n">
        <v>71</v>
      </c>
      <c r="N14" t="n">
        <v>42.82</v>
      </c>
      <c r="O14" t="n">
        <v>25425.3</v>
      </c>
      <c r="P14" t="n">
        <v>1295.72</v>
      </c>
      <c r="Q14" t="n">
        <v>1206.6</v>
      </c>
      <c r="R14" t="n">
        <v>281.4</v>
      </c>
      <c r="S14" t="n">
        <v>133.29</v>
      </c>
      <c r="T14" t="n">
        <v>57047.21</v>
      </c>
      <c r="U14" t="n">
        <v>0.47</v>
      </c>
      <c r="V14" t="n">
        <v>0.76</v>
      </c>
      <c r="W14" t="n">
        <v>0.39</v>
      </c>
      <c r="X14" t="n">
        <v>3.34</v>
      </c>
      <c r="Y14" t="n">
        <v>0.5</v>
      </c>
      <c r="Z14" t="n">
        <v>10</v>
      </c>
      <c r="AA14" t="n">
        <v>1706.682349415302</v>
      </c>
      <c r="AB14" t="n">
        <v>2335.158083981324</v>
      </c>
      <c r="AC14" t="n">
        <v>2112.293873861101</v>
      </c>
      <c r="AD14" t="n">
        <v>1706682.349415302</v>
      </c>
      <c r="AE14" t="n">
        <v>2335158.083981324</v>
      </c>
      <c r="AF14" t="n">
        <v>1.426685239928777e-06</v>
      </c>
      <c r="AG14" t="n">
        <v>11</v>
      </c>
      <c r="AH14" t="n">
        <v>2112293.873861101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0.9751</v>
      </c>
      <c r="E15" t="n">
        <v>102.55</v>
      </c>
      <c r="F15" t="n">
        <v>97.59</v>
      </c>
      <c r="G15" t="n">
        <v>87.39</v>
      </c>
      <c r="H15" t="n">
        <v>1.21</v>
      </c>
      <c r="I15" t="n">
        <v>67</v>
      </c>
      <c r="J15" t="n">
        <v>205.84</v>
      </c>
      <c r="K15" t="n">
        <v>53.44</v>
      </c>
      <c r="L15" t="n">
        <v>14</v>
      </c>
      <c r="M15" t="n">
        <v>65</v>
      </c>
      <c r="N15" t="n">
        <v>43.4</v>
      </c>
      <c r="O15" t="n">
        <v>25621.03</v>
      </c>
      <c r="P15" t="n">
        <v>1289.97</v>
      </c>
      <c r="Q15" t="n">
        <v>1206.6</v>
      </c>
      <c r="R15" t="n">
        <v>271.34</v>
      </c>
      <c r="S15" t="n">
        <v>133.29</v>
      </c>
      <c r="T15" t="n">
        <v>52049.33</v>
      </c>
      <c r="U15" t="n">
        <v>0.49</v>
      </c>
      <c r="V15" t="n">
        <v>0.77</v>
      </c>
      <c r="W15" t="n">
        <v>0.38</v>
      </c>
      <c r="X15" t="n">
        <v>3.05</v>
      </c>
      <c r="Y15" t="n">
        <v>0.5</v>
      </c>
      <c r="Z15" t="n">
        <v>10</v>
      </c>
      <c r="AA15" t="n">
        <v>1692.448155211794</v>
      </c>
      <c r="AB15" t="n">
        <v>2315.682231503755</v>
      </c>
      <c r="AC15" t="n">
        <v>2094.676769409461</v>
      </c>
      <c r="AD15" t="n">
        <v>1692448.155211794</v>
      </c>
      <c r="AE15" t="n">
        <v>2315682.231503755</v>
      </c>
      <c r="AF15" t="n">
        <v>1.433890720938519e-06</v>
      </c>
      <c r="AG15" t="n">
        <v>11</v>
      </c>
      <c r="AH15" t="n">
        <v>2094676.769409461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0.9784</v>
      </c>
      <c r="E16" t="n">
        <v>102.2</v>
      </c>
      <c r="F16" t="n">
        <v>97.39</v>
      </c>
      <c r="G16" t="n">
        <v>92.75</v>
      </c>
      <c r="H16" t="n">
        <v>1.28</v>
      </c>
      <c r="I16" t="n">
        <v>63</v>
      </c>
      <c r="J16" t="n">
        <v>207.43</v>
      </c>
      <c r="K16" t="n">
        <v>53.44</v>
      </c>
      <c r="L16" t="n">
        <v>15</v>
      </c>
      <c r="M16" t="n">
        <v>61</v>
      </c>
      <c r="N16" t="n">
        <v>44</v>
      </c>
      <c r="O16" t="n">
        <v>25817.56</v>
      </c>
      <c r="P16" t="n">
        <v>1285.83</v>
      </c>
      <c r="Q16" t="n">
        <v>1206.59</v>
      </c>
      <c r="R16" t="n">
        <v>264.73</v>
      </c>
      <c r="S16" t="n">
        <v>133.29</v>
      </c>
      <c r="T16" t="n">
        <v>48762.14</v>
      </c>
      <c r="U16" t="n">
        <v>0.5</v>
      </c>
      <c r="V16" t="n">
        <v>0.77</v>
      </c>
      <c r="W16" t="n">
        <v>0.38</v>
      </c>
      <c r="X16" t="n">
        <v>2.85</v>
      </c>
      <c r="Y16" t="n">
        <v>0.5</v>
      </c>
      <c r="Z16" t="n">
        <v>10</v>
      </c>
      <c r="AA16" t="n">
        <v>1682.684679651267</v>
      </c>
      <c r="AB16" t="n">
        <v>2302.3234135077</v>
      </c>
      <c r="AC16" t="n">
        <v>2082.592898253729</v>
      </c>
      <c r="AD16" t="n">
        <v>1682684.679651267</v>
      </c>
      <c r="AE16" t="n">
        <v>2302323.4135077</v>
      </c>
      <c r="AF16" t="n">
        <v>1.43874339182263e-06</v>
      </c>
      <c r="AG16" t="n">
        <v>11</v>
      </c>
      <c r="AH16" t="n">
        <v>2082592.89825373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0.9818</v>
      </c>
      <c r="E17" t="n">
        <v>101.86</v>
      </c>
      <c r="F17" t="n">
        <v>97.19</v>
      </c>
      <c r="G17" t="n">
        <v>98.84</v>
      </c>
      <c r="H17" t="n">
        <v>1.36</v>
      </c>
      <c r="I17" t="n">
        <v>59</v>
      </c>
      <c r="J17" t="n">
        <v>209.03</v>
      </c>
      <c r="K17" t="n">
        <v>53.44</v>
      </c>
      <c r="L17" t="n">
        <v>16</v>
      </c>
      <c r="M17" t="n">
        <v>57</v>
      </c>
      <c r="N17" t="n">
        <v>44.6</v>
      </c>
      <c r="O17" t="n">
        <v>26014.91</v>
      </c>
      <c r="P17" t="n">
        <v>1281.2</v>
      </c>
      <c r="Q17" t="n">
        <v>1206.59</v>
      </c>
      <c r="R17" t="n">
        <v>258.07</v>
      </c>
      <c r="S17" t="n">
        <v>133.29</v>
      </c>
      <c r="T17" t="n">
        <v>45452.86</v>
      </c>
      <c r="U17" t="n">
        <v>0.52</v>
      </c>
      <c r="V17" t="n">
        <v>0.77</v>
      </c>
      <c r="W17" t="n">
        <v>0.37</v>
      </c>
      <c r="X17" t="n">
        <v>2.66</v>
      </c>
      <c r="Y17" t="n">
        <v>0.5</v>
      </c>
      <c r="Z17" t="n">
        <v>10</v>
      </c>
      <c r="AA17" t="n">
        <v>1672.395678838684</v>
      </c>
      <c r="AB17" t="n">
        <v>2288.245548677244</v>
      </c>
      <c r="AC17" t="n">
        <v>2069.858605084285</v>
      </c>
      <c r="AD17" t="n">
        <v>1672395.678838684</v>
      </c>
      <c r="AE17" t="n">
        <v>2288245.548677244</v>
      </c>
      <c r="AF17" t="n">
        <v>1.443743113339593e-06</v>
      </c>
      <c r="AG17" t="n">
        <v>11</v>
      </c>
      <c r="AH17" t="n">
        <v>2069858.605084285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0.9849</v>
      </c>
      <c r="E18" t="n">
        <v>101.53</v>
      </c>
      <c r="F18" t="n">
        <v>97.01000000000001</v>
      </c>
      <c r="G18" t="n">
        <v>105.83</v>
      </c>
      <c r="H18" t="n">
        <v>1.43</v>
      </c>
      <c r="I18" t="n">
        <v>55</v>
      </c>
      <c r="J18" t="n">
        <v>210.64</v>
      </c>
      <c r="K18" t="n">
        <v>53.44</v>
      </c>
      <c r="L18" t="n">
        <v>17</v>
      </c>
      <c r="M18" t="n">
        <v>53</v>
      </c>
      <c r="N18" t="n">
        <v>45.21</v>
      </c>
      <c r="O18" t="n">
        <v>26213.09</v>
      </c>
      <c r="P18" t="n">
        <v>1277.66</v>
      </c>
      <c r="Q18" t="n">
        <v>1206.59</v>
      </c>
      <c r="R18" t="n">
        <v>251.84</v>
      </c>
      <c r="S18" t="n">
        <v>133.29</v>
      </c>
      <c r="T18" t="n">
        <v>42359.11</v>
      </c>
      <c r="U18" t="n">
        <v>0.53</v>
      </c>
      <c r="V18" t="n">
        <v>0.77</v>
      </c>
      <c r="W18" t="n">
        <v>0.36</v>
      </c>
      <c r="X18" t="n">
        <v>2.48</v>
      </c>
      <c r="Y18" t="n">
        <v>0.5</v>
      </c>
      <c r="Z18" t="n">
        <v>10</v>
      </c>
      <c r="AA18" t="n">
        <v>1663.688577322908</v>
      </c>
      <c r="AB18" t="n">
        <v>2276.33210825315</v>
      </c>
      <c r="AC18" t="n">
        <v>2059.082166693648</v>
      </c>
      <c r="AD18" t="n">
        <v>1663688.577322908</v>
      </c>
      <c r="AE18" t="n">
        <v>2276332.10825315</v>
      </c>
      <c r="AF18" t="n">
        <v>1.448301682958001e-06</v>
      </c>
      <c r="AG18" t="n">
        <v>11</v>
      </c>
      <c r="AH18" t="n">
        <v>2059082.166693648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0.9875</v>
      </c>
      <c r="E19" t="n">
        <v>101.26</v>
      </c>
      <c r="F19" t="n">
        <v>96.86</v>
      </c>
      <c r="G19" t="n">
        <v>111.76</v>
      </c>
      <c r="H19" t="n">
        <v>1.51</v>
      </c>
      <c r="I19" t="n">
        <v>52</v>
      </c>
      <c r="J19" t="n">
        <v>212.25</v>
      </c>
      <c r="K19" t="n">
        <v>53.44</v>
      </c>
      <c r="L19" t="n">
        <v>18</v>
      </c>
      <c r="M19" t="n">
        <v>50</v>
      </c>
      <c r="N19" t="n">
        <v>45.82</v>
      </c>
      <c r="O19" t="n">
        <v>26412.11</v>
      </c>
      <c r="P19" t="n">
        <v>1274.21</v>
      </c>
      <c r="Q19" t="n">
        <v>1206.61</v>
      </c>
      <c r="R19" t="n">
        <v>246.44</v>
      </c>
      <c r="S19" t="n">
        <v>133.29</v>
      </c>
      <c r="T19" t="n">
        <v>39671.24</v>
      </c>
      <c r="U19" t="n">
        <v>0.54</v>
      </c>
      <c r="V19" t="n">
        <v>0.77</v>
      </c>
      <c r="W19" t="n">
        <v>0.36</v>
      </c>
      <c r="X19" t="n">
        <v>2.32</v>
      </c>
      <c r="Y19" t="n">
        <v>0.5</v>
      </c>
      <c r="Z19" t="n">
        <v>10</v>
      </c>
      <c r="AA19" t="n">
        <v>1656.007880568489</v>
      </c>
      <c r="AB19" t="n">
        <v>2265.823040105328</v>
      </c>
      <c r="AC19" t="n">
        <v>2049.576069260285</v>
      </c>
      <c r="AD19" t="n">
        <v>1656007.880568489</v>
      </c>
      <c r="AE19" t="n">
        <v>2265823.040105328</v>
      </c>
      <c r="AF19" t="n">
        <v>1.45212499941215e-06</v>
      </c>
      <c r="AG19" t="n">
        <v>11</v>
      </c>
      <c r="AH19" t="n">
        <v>2049576.069260285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0.9901</v>
      </c>
      <c r="E20" t="n">
        <v>101</v>
      </c>
      <c r="F20" t="n">
        <v>96.70999999999999</v>
      </c>
      <c r="G20" t="n">
        <v>118.42</v>
      </c>
      <c r="H20" t="n">
        <v>1.58</v>
      </c>
      <c r="I20" t="n">
        <v>49</v>
      </c>
      <c r="J20" t="n">
        <v>213.87</v>
      </c>
      <c r="K20" t="n">
        <v>53.44</v>
      </c>
      <c r="L20" t="n">
        <v>19</v>
      </c>
      <c r="M20" t="n">
        <v>47</v>
      </c>
      <c r="N20" t="n">
        <v>46.44</v>
      </c>
      <c r="O20" t="n">
        <v>26611.98</v>
      </c>
      <c r="P20" t="n">
        <v>1271.5</v>
      </c>
      <c r="Q20" t="n">
        <v>1206.6</v>
      </c>
      <c r="R20" t="n">
        <v>241.54</v>
      </c>
      <c r="S20" t="n">
        <v>133.29</v>
      </c>
      <c r="T20" t="n">
        <v>37236.78</v>
      </c>
      <c r="U20" t="n">
        <v>0.55</v>
      </c>
      <c r="V20" t="n">
        <v>0.77</v>
      </c>
      <c r="W20" t="n">
        <v>0.36</v>
      </c>
      <c r="X20" t="n">
        <v>2.17</v>
      </c>
      <c r="Y20" t="n">
        <v>0.5</v>
      </c>
      <c r="Z20" t="n">
        <v>10</v>
      </c>
      <c r="AA20" t="n">
        <v>1649.018293315587</v>
      </c>
      <c r="AB20" t="n">
        <v>2256.259578467081</v>
      </c>
      <c r="AC20" t="n">
        <v>2040.925330978389</v>
      </c>
      <c r="AD20" t="n">
        <v>1649018.293315587</v>
      </c>
      <c r="AE20" t="n">
        <v>2256259.578467081</v>
      </c>
      <c r="AF20" t="n">
        <v>1.455948315866298e-06</v>
      </c>
      <c r="AG20" t="n">
        <v>11</v>
      </c>
      <c r="AH20" t="n">
        <v>2040925.330978389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0.9917</v>
      </c>
      <c r="E21" t="n">
        <v>100.84</v>
      </c>
      <c r="F21" t="n">
        <v>96.62</v>
      </c>
      <c r="G21" t="n">
        <v>123.34</v>
      </c>
      <c r="H21" t="n">
        <v>1.65</v>
      </c>
      <c r="I21" t="n">
        <v>47</v>
      </c>
      <c r="J21" t="n">
        <v>215.5</v>
      </c>
      <c r="K21" t="n">
        <v>53.44</v>
      </c>
      <c r="L21" t="n">
        <v>20</v>
      </c>
      <c r="M21" t="n">
        <v>45</v>
      </c>
      <c r="N21" t="n">
        <v>47.07</v>
      </c>
      <c r="O21" t="n">
        <v>26812.71</v>
      </c>
      <c r="P21" t="n">
        <v>1266.67</v>
      </c>
      <c r="Q21" t="n">
        <v>1206.59</v>
      </c>
      <c r="R21" t="n">
        <v>238.32</v>
      </c>
      <c r="S21" t="n">
        <v>133.29</v>
      </c>
      <c r="T21" t="n">
        <v>35637.43</v>
      </c>
      <c r="U21" t="n">
        <v>0.5600000000000001</v>
      </c>
      <c r="V21" t="n">
        <v>0.77</v>
      </c>
      <c r="W21" t="n">
        <v>0.35</v>
      </c>
      <c r="X21" t="n">
        <v>2.08</v>
      </c>
      <c r="Y21" t="n">
        <v>0.5</v>
      </c>
      <c r="Z21" t="n">
        <v>10</v>
      </c>
      <c r="AA21" t="n">
        <v>1641.968137015812</v>
      </c>
      <c r="AB21" t="n">
        <v>2246.613243586785</v>
      </c>
      <c r="AC21" t="n">
        <v>2032.199628760352</v>
      </c>
      <c r="AD21" t="n">
        <v>1641968.137015812</v>
      </c>
      <c r="AE21" t="n">
        <v>2246613.243586785</v>
      </c>
      <c r="AF21" t="n">
        <v>1.458301125991928e-06</v>
      </c>
      <c r="AG21" t="n">
        <v>11</v>
      </c>
      <c r="AH21" t="n">
        <v>2032199.628760352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0.9952</v>
      </c>
      <c r="E22" t="n">
        <v>100.48</v>
      </c>
      <c r="F22" t="n">
        <v>96.37</v>
      </c>
      <c r="G22" t="n">
        <v>131.42</v>
      </c>
      <c r="H22" t="n">
        <v>1.72</v>
      </c>
      <c r="I22" t="n">
        <v>44</v>
      </c>
      <c r="J22" t="n">
        <v>217.14</v>
      </c>
      <c r="K22" t="n">
        <v>53.44</v>
      </c>
      <c r="L22" t="n">
        <v>21</v>
      </c>
      <c r="M22" t="n">
        <v>42</v>
      </c>
      <c r="N22" t="n">
        <v>47.7</v>
      </c>
      <c r="O22" t="n">
        <v>27014.3</v>
      </c>
      <c r="P22" t="n">
        <v>1261.47</v>
      </c>
      <c r="Q22" t="n">
        <v>1206.59</v>
      </c>
      <c r="R22" t="n">
        <v>229.65</v>
      </c>
      <c r="S22" t="n">
        <v>133.29</v>
      </c>
      <c r="T22" t="n">
        <v>31317.25</v>
      </c>
      <c r="U22" t="n">
        <v>0.58</v>
      </c>
      <c r="V22" t="n">
        <v>0.78</v>
      </c>
      <c r="W22" t="n">
        <v>0.35</v>
      </c>
      <c r="X22" t="n">
        <v>1.83</v>
      </c>
      <c r="Y22" t="n">
        <v>0.5</v>
      </c>
      <c r="Z22" t="n">
        <v>10</v>
      </c>
      <c r="AA22" t="n">
        <v>1631.103309805536</v>
      </c>
      <c r="AB22" t="n">
        <v>2231.747507675338</v>
      </c>
      <c r="AC22" t="n">
        <v>2018.752657820103</v>
      </c>
      <c r="AD22" t="n">
        <v>1631103.309805536</v>
      </c>
      <c r="AE22" t="n">
        <v>2231747.507675338</v>
      </c>
      <c r="AF22" t="n">
        <v>1.463447898141743e-06</v>
      </c>
      <c r="AG22" t="n">
        <v>11</v>
      </c>
      <c r="AH22" t="n">
        <v>2018752.657820103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0.9935</v>
      </c>
      <c r="E23" t="n">
        <v>100.65</v>
      </c>
      <c r="F23" t="n">
        <v>96.58</v>
      </c>
      <c r="G23" t="n">
        <v>134.77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41</v>
      </c>
      <c r="N23" t="n">
        <v>48.34</v>
      </c>
      <c r="O23" t="n">
        <v>27216.79</v>
      </c>
      <c r="P23" t="n">
        <v>1263.05</v>
      </c>
      <c r="Q23" t="n">
        <v>1206.6</v>
      </c>
      <c r="R23" t="n">
        <v>237.95</v>
      </c>
      <c r="S23" t="n">
        <v>133.29</v>
      </c>
      <c r="T23" t="n">
        <v>35474.38</v>
      </c>
      <c r="U23" t="n">
        <v>0.5600000000000001</v>
      </c>
      <c r="V23" t="n">
        <v>0.77</v>
      </c>
      <c r="W23" t="n">
        <v>0.33</v>
      </c>
      <c r="X23" t="n">
        <v>2.04</v>
      </c>
      <c r="Y23" t="n">
        <v>0.5</v>
      </c>
      <c r="Z23" t="n">
        <v>10</v>
      </c>
      <c r="AA23" t="n">
        <v>1635.903017512289</v>
      </c>
      <c r="AB23" t="n">
        <v>2238.314679507877</v>
      </c>
      <c r="AC23" t="n">
        <v>2024.693067990028</v>
      </c>
      <c r="AD23" t="n">
        <v>1635903.017512289</v>
      </c>
      <c r="AE23" t="n">
        <v>2238314.679507877</v>
      </c>
      <c r="AF23" t="n">
        <v>1.460948037383262e-06</v>
      </c>
      <c r="AG23" t="n">
        <v>11</v>
      </c>
      <c r="AH23" t="n">
        <v>2024693.067990028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0.9959</v>
      </c>
      <c r="E24" t="n">
        <v>100.42</v>
      </c>
      <c r="F24" t="n">
        <v>96.42</v>
      </c>
      <c r="G24" t="n">
        <v>141.1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39</v>
      </c>
      <c r="N24" t="n">
        <v>48.99</v>
      </c>
      <c r="O24" t="n">
        <v>27420.16</v>
      </c>
      <c r="P24" t="n">
        <v>1259.78</v>
      </c>
      <c r="Q24" t="n">
        <v>1206.59</v>
      </c>
      <c r="R24" t="n">
        <v>231.85</v>
      </c>
      <c r="S24" t="n">
        <v>133.29</v>
      </c>
      <c r="T24" t="n">
        <v>32434.23</v>
      </c>
      <c r="U24" t="n">
        <v>0.57</v>
      </c>
      <c r="V24" t="n">
        <v>0.78</v>
      </c>
      <c r="W24" t="n">
        <v>0.34</v>
      </c>
      <c r="X24" t="n">
        <v>1.88</v>
      </c>
      <c r="Y24" t="n">
        <v>0.5</v>
      </c>
      <c r="Z24" t="n">
        <v>10</v>
      </c>
      <c r="AA24" t="n">
        <v>1628.777701075323</v>
      </c>
      <c r="AB24" t="n">
        <v>2228.565507212044</v>
      </c>
      <c r="AC24" t="n">
        <v>2015.87434301506</v>
      </c>
      <c r="AD24" t="n">
        <v>1628777.701075323</v>
      </c>
      <c r="AE24" t="n">
        <v>2228565.507212044</v>
      </c>
      <c r="AF24" t="n">
        <v>1.464477252571706e-06</v>
      </c>
      <c r="AG24" t="n">
        <v>11</v>
      </c>
      <c r="AH24" t="n">
        <v>2015874.34301506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0.9978</v>
      </c>
      <c r="E25" t="n">
        <v>100.22</v>
      </c>
      <c r="F25" t="n">
        <v>96.3</v>
      </c>
      <c r="G25" t="n">
        <v>148.16</v>
      </c>
      <c r="H25" t="n">
        <v>1.92</v>
      </c>
      <c r="I25" t="n">
        <v>39</v>
      </c>
      <c r="J25" t="n">
        <v>222.08</v>
      </c>
      <c r="K25" t="n">
        <v>53.44</v>
      </c>
      <c r="L25" t="n">
        <v>24</v>
      </c>
      <c r="M25" t="n">
        <v>37</v>
      </c>
      <c r="N25" t="n">
        <v>49.65</v>
      </c>
      <c r="O25" t="n">
        <v>27624.44</v>
      </c>
      <c r="P25" t="n">
        <v>1258.72</v>
      </c>
      <c r="Q25" t="n">
        <v>1206.59</v>
      </c>
      <c r="R25" t="n">
        <v>227.88</v>
      </c>
      <c r="S25" t="n">
        <v>133.29</v>
      </c>
      <c r="T25" t="n">
        <v>30455.14</v>
      </c>
      <c r="U25" t="n">
        <v>0.58</v>
      </c>
      <c r="V25" t="n">
        <v>0.78</v>
      </c>
      <c r="W25" t="n">
        <v>0.34</v>
      </c>
      <c r="X25" t="n">
        <v>1.76</v>
      </c>
      <c r="Y25" t="n">
        <v>0.5</v>
      </c>
      <c r="Z25" t="n">
        <v>10</v>
      </c>
      <c r="AA25" t="n">
        <v>1624.522220246908</v>
      </c>
      <c r="AB25" t="n">
        <v>2222.742970604043</v>
      </c>
      <c r="AC25" t="n">
        <v>2010.607501128945</v>
      </c>
      <c r="AD25" t="n">
        <v>1624522.220246908</v>
      </c>
      <c r="AE25" t="n">
        <v>2222742.970604043</v>
      </c>
      <c r="AF25" t="n">
        <v>1.467271214595892e-06</v>
      </c>
      <c r="AG25" t="n">
        <v>11</v>
      </c>
      <c r="AH25" t="n">
        <v>2010607.501128945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0.9997</v>
      </c>
      <c r="E26" t="n">
        <v>100.03</v>
      </c>
      <c r="F26" t="n">
        <v>96.19</v>
      </c>
      <c r="G26" t="n">
        <v>155.98</v>
      </c>
      <c r="H26" t="n">
        <v>1.99</v>
      </c>
      <c r="I26" t="n">
        <v>37</v>
      </c>
      <c r="J26" t="n">
        <v>223.75</v>
      </c>
      <c r="K26" t="n">
        <v>53.44</v>
      </c>
      <c r="L26" t="n">
        <v>25</v>
      </c>
      <c r="M26" t="n">
        <v>35</v>
      </c>
      <c r="N26" t="n">
        <v>50.31</v>
      </c>
      <c r="O26" t="n">
        <v>27829.77</v>
      </c>
      <c r="P26" t="n">
        <v>1253.9</v>
      </c>
      <c r="Q26" t="n">
        <v>1206.59</v>
      </c>
      <c r="R26" t="n">
        <v>224.05</v>
      </c>
      <c r="S26" t="n">
        <v>133.29</v>
      </c>
      <c r="T26" t="n">
        <v>28552.05</v>
      </c>
      <c r="U26" t="n">
        <v>0.59</v>
      </c>
      <c r="V26" t="n">
        <v>0.78</v>
      </c>
      <c r="W26" t="n">
        <v>0.33</v>
      </c>
      <c r="X26" t="n">
        <v>1.65</v>
      </c>
      <c r="Y26" t="n">
        <v>0.5</v>
      </c>
      <c r="Z26" t="n">
        <v>10</v>
      </c>
      <c r="AA26" t="n">
        <v>1617.048544491824</v>
      </c>
      <c r="AB26" t="n">
        <v>2212.517157720632</v>
      </c>
      <c r="AC26" t="n">
        <v>2001.357625475109</v>
      </c>
      <c r="AD26" t="n">
        <v>1617048.544491824</v>
      </c>
      <c r="AE26" t="n">
        <v>2212517.157720632</v>
      </c>
      <c r="AF26" t="n">
        <v>1.470065176620077e-06</v>
      </c>
      <c r="AG26" t="n">
        <v>11</v>
      </c>
      <c r="AH26" t="n">
        <v>2001357.625475109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1.0003</v>
      </c>
      <c r="E27" t="n">
        <v>99.97</v>
      </c>
      <c r="F27" t="n">
        <v>96.16</v>
      </c>
      <c r="G27" t="n">
        <v>160.27</v>
      </c>
      <c r="H27" t="n">
        <v>2.05</v>
      </c>
      <c r="I27" t="n">
        <v>36</v>
      </c>
      <c r="J27" t="n">
        <v>225.42</v>
      </c>
      <c r="K27" t="n">
        <v>53.44</v>
      </c>
      <c r="L27" t="n">
        <v>26</v>
      </c>
      <c r="M27" t="n">
        <v>34</v>
      </c>
      <c r="N27" t="n">
        <v>50.98</v>
      </c>
      <c r="O27" t="n">
        <v>28035.92</v>
      </c>
      <c r="P27" t="n">
        <v>1253.49</v>
      </c>
      <c r="Q27" t="n">
        <v>1206.59</v>
      </c>
      <c r="R27" t="n">
        <v>222.96</v>
      </c>
      <c r="S27" t="n">
        <v>133.29</v>
      </c>
      <c r="T27" t="n">
        <v>28014.7</v>
      </c>
      <c r="U27" t="n">
        <v>0.6</v>
      </c>
      <c r="V27" t="n">
        <v>0.78</v>
      </c>
      <c r="W27" t="n">
        <v>0.33</v>
      </c>
      <c r="X27" t="n">
        <v>1.62</v>
      </c>
      <c r="Y27" t="n">
        <v>0.5</v>
      </c>
      <c r="Z27" t="n">
        <v>10</v>
      </c>
      <c r="AA27" t="n">
        <v>1615.681539294411</v>
      </c>
      <c r="AB27" t="n">
        <v>2210.646760901519</v>
      </c>
      <c r="AC27" t="n">
        <v>1999.665736703293</v>
      </c>
      <c r="AD27" t="n">
        <v>1615681.539294411</v>
      </c>
      <c r="AE27" t="n">
        <v>2210646.760901519</v>
      </c>
      <c r="AF27" t="n">
        <v>1.470947480417188e-06</v>
      </c>
      <c r="AG27" t="n">
        <v>11</v>
      </c>
      <c r="AH27" t="n">
        <v>1999665.736703293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1.0013</v>
      </c>
      <c r="E28" t="n">
        <v>99.87</v>
      </c>
      <c r="F28" t="n">
        <v>96.09999999999999</v>
      </c>
      <c r="G28" t="n">
        <v>164.74</v>
      </c>
      <c r="H28" t="n">
        <v>2.11</v>
      </c>
      <c r="I28" t="n">
        <v>35</v>
      </c>
      <c r="J28" t="n">
        <v>227.1</v>
      </c>
      <c r="K28" t="n">
        <v>53.44</v>
      </c>
      <c r="L28" t="n">
        <v>27</v>
      </c>
      <c r="M28" t="n">
        <v>33</v>
      </c>
      <c r="N28" t="n">
        <v>51.66</v>
      </c>
      <c r="O28" t="n">
        <v>28243</v>
      </c>
      <c r="P28" t="n">
        <v>1249.87</v>
      </c>
      <c r="Q28" t="n">
        <v>1206.61</v>
      </c>
      <c r="R28" t="n">
        <v>220.94</v>
      </c>
      <c r="S28" t="n">
        <v>133.29</v>
      </c>
      <c r="T28" t="n">
        <v>27006.83</v>
      </c>
      <c r="U28" t="n">
        <v>0.6</v>
      </c>
      <c r="V28" t="n">
        <v>0.78</v>
      </c>
      <c r="W28" t="n">
        <v>0.33</v>
      </c>
      <c r="X28" t="n">
        <v>1.56</v>
      </c>
      <c r="Y28" t="n">
        <v>0.5</v>
      </c>
      <c r="Z28" t="n">
        <v>10</v>
      </c>
      <c r="AA28" t="n">
        <v>1610.812733338526</v>
      </c>
      <c r="AB28" t="n">
        <v>2203.985045796117</v>
      </c>
      <c r="AC28" t="n">
        <v>1993.639806337775</v>
      </c>
      <c r="AD28" t="n">
        <v>1610812.733338526</v>
      </c>
      <c r="AE28" t="n">
        <v>2203985.045796117</v>
      </c>
      <c r="AF28" t="n">
        <v>1.472417986745707e-06</v>
      </c>
      <c r="AG28" t="n">
        <v>11</v>
      </c>
      <c r="AH28" t="n">
        <v>1993639.806337775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1.0031</v>
      </c>
      <c r="E29" t="n">
        <v>99.69</v>
      </c>
      <c r="F29" t="n">
        <v>96</v>
      </c>
      <c r="G29" t="n">
        <v>174.54</v>
      </c>
      <c r="H29" t="n">
        <v>2.18</v>
      </c>
      <c r="I29" t="n">
        <v>33</v>
      </c>
      <c r="J29" t="n">
        <v>228.79</v>
      </c>
      <c r="K29" t="n">
        <v>53.44</v>
      </c>
      <c r="L29" t="n">
        <v>28</v>
      </c>
      <c r="M29" t="n">
        <v>31</v>
      </c>
      <c r="N29" t="n">
        <v>52.35</v>
      </c>
      <c r="O29" t="n">
        <v>28451.04</v>
      </c>
      <c r="P29" t="n">
        <v>1248.76</v>
      </c>
      <c r="Q29" t="n">
        <v>1206.61</v>
      </c>
      <c r="R29" t="n">
        <v>217.48</v>
      </c>
      <c r="S29" t="n">
        <v>133.29</v>
      </c>
      <c r="T29" t="n">
        <v>25285.62</v>
      </c>
      <c r="U29" t="n">
        <v>0.61</v>
      </c>
      <c r="V29" t="n">
        <v>0.78</v>
      </c>
      <c r="W29" t="n">
        <v>0.33</v>
      </c>
      <c r="X29" t="n">
        <v>1.46</v>
      </c>
      <c r="Y29" t="n">
        <v>0.5</v>
      </c>
      <c r="Z29" t="n">
        <v>10</v>
      </c>
      <c r="AA29" t="n">
        <v>1606.798160702797</v>
      </c>
      <c r="AB29" t="n">
        <v>2198.492130405469</v>
      </c>
      <c r="AC29" t="n">
        <v>1988.671127082655</v>
      </c>
      <c r="AD29" t="n">
        <v>1606798.160702797</v>
      </c>
      <c r="AE29" t="n">
        <v>2198492.130405469</v>
      </c>
      <c r="AF29" t="n">
        <v>1.47506489813704e-06</v>
      </c>
      <c r="AG29" t="n">
        <v>11</v>
      </c>
      <c r="AH29" t="n">
        <v>1988671.127082655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1.0038</v>
      </c>
      <c r="E30" t="n">
        <v>99.62</v>
      </c>
      <c r="F30" t="n">
        <v>95.95999999999999</v>
      </c>
      <c r="G30" t="n">
        <v>179.93</v>
      </c>
      <c r="H30" t="n">
        <v>2.24</v>
      </c>
      <c r="I30" t="n">
        <v>32</v>
      </c>
      <c r="J30" t="n">
        <v>230.48</v>
      </c>
      <c r="K30" t="n">
        <v>53.44</v>
      </c>
      <c r="L30" t="n">
        <v>29</v>
      </c>
      <c r="M30" t="n">
        <v>30</v>
      </c>
      <c r="N30" t="n">
        <v>53.05</v>
      </c>
      <c r="O30" t="n">
        <v>28660.06</v>
      </c>
      <c r="P30" t="n">
        <v>1248.65</v>
      </c>
      <c r="Q30" t="n">
        <v>1206.59</v>
      </c>
      <c r="R30" t="n">
        <v>216.24</v>
      </c>
      <c r="S30" t="n">
        <v>133.29</v>
      </c>
      <c r="T30" t="n">
        <v>24671.67</v>
      </c>
      <c r="U30" t="n">
        <v>0.62</v>
      </c>
      <c r="V30" t="n">
        <v>0.78</v>
      </c>
      <c r="W30" t="n">
        <v>0.33</v>
      </c>
      <c r="X30" t="n">
        <v>1.42</v>
      </c>
      <c r="Y30" t="n">
        <v>0.5</v>
      </c>
      <c r="Z30" t="n">
        <v>10</v>
      </c>
      <c r="AA30" t="n">
        <v>1605.515364517095</v>
      </c>
      <c r="AB30" t="n">
        <v>2196.736952071218</v>
      </c>
      <c r="AC30" t="n">
        <v>1987.083460505217</v>
      </c>
      <c r="AD30" t="n">
        <v>1605515.364517095</v>
      </c>
      <c r="AE30" t="n">
        <v>2196736.952071218</v>
      </c>
      <c r="AF30" t="n">
        <v>1.476094252567003e-06</v>
      </c>
      <c r="AG30" t="n">
        <v>11</v>
      </c>
      <c r="AH30" t="n">
        <v>1987083.460505217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1.0048</v>
      </c>
      <c r="E31" t="n">
        <v>99.52</v>
      </c>
      <c r="F31" t="n">
        <v>95.90000000000001</v>
      </c>
      <c r="G31" t="n">
        <v>185.61</v>
      </c>
      <c r="H31" t="n">
        <v>2.3</v>
      </c>
      <c r="I31" t="n">
        <v>31</v>
      </c>
      <c r="J31" t="n">
        <v>232.18</v>
      </c>
      <c r="K31" t="n">
        <v>53.44</v>
      </c>
      <c r="L31" t="n">
        <v>30</v>
      </c>
      <c r="M31" t="n">
        <v>29</v>
      </c>
      <c r="N31" t="n">
        <v>53.75</v>
      </c>
      <c r="O31" t="n">
        <v>28870.05</v>
      </c>
      <c r="P31" t="n">
        <v>1246.62</v>
      </c>
      <c r="Q31" t="n">
        <v>1206.59</v>
      </c>
      <c r="R31" t="n">
        <v>214.06</v>
      </c>
      <c r="S31" t="n">
        <v>133.29</v>
      </c>
      <c r="T31" t="n">
        <v>23589.17</v>
      </c>
      <c r="U31" t="n">
        <v>0.62</v>
      </c>
      <c r="V31" t="n">
        <v>0.78</v>
      </c>
      <c r="W31" t="n">
        <v>0.32</v>
      </c>
      <c r="X31" t="n">
        <v>1.36</v>
      </c>
      <c r="Y31" t="n">
        <v>0.5</v>
      </c>
      <c r="Z31" t="n">
        <v>10</v>
      </c>
      <c r="AA31" t="n">
        <v>1602.051456307087</v>
      </c>
      <c r="AB31" t="n">
        <v>2191.99748004144</v>
      </c>
      <c r="AC31" t="n">
        <v>1982.79631703407</v>
      </c>
      <c r="AD31" t="n">
        <v>1602051.456307087</v>
      </c>
      <c r="AE31" t="n">
        <v>2191997.48004144</v>
      </c>
      <c r="AF31" t="n">
        <v>1.477564758895522e-06</v>
      </c>
      <c r="AG31" t="n">
        <v>11</v>
      </c>
      <c r="AH31" t="n">
        <v>1982796.31703407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1.0058</v>
      </c>
      <c r="E32" t="n">
        <v>99.42</v>
      </c>
      <c r="F32" t="n">
        <v>95.83</v>
      </c>
      <c r="G32" t="n">
        <v>191.67</v>
      </c>
      <c r="H32" t="n">
        <v>2.36</v>
      </c>
      <c r="I32" t="n">
        <v>30</v>
      </c>
      <c r="J32" t="n">
        <v>233.89</v>
      </c>
      <c r="K32" t="n">
        <v>53.44</v>
      </c>
      <c r="L32" t="n">
        <v>31</v>
      </c>
      <c r="M32" t="n">
        <v>28</v>
      </c>
      <c r="N32" t="n">
        <v>54.46</v>
      </c>
      <c r="O32" t="n">
        <v>29081.05</v>
      </c>
      <c r="P32" t="n">
        <v>1243.47</v>
      </c>
      <c r="Q32" t="n">
        <v>1206.61</v>
      </c>
      <c r="R32" t="n">
        <v>211.67</v>
      </c>
      <c r="S32" t="n">
        <v>133.29</v>
      </c>
      <c r="T32" t="n">
        <v>22397.01</v>
      </c>
      <c r="U32" t="n">
        <v>0.63</v>
      </c>
      <c r="V32" t="n">
        <v>0.78</v>
      </c>
      <c r="W32" t="n">
        <v>0.33</v>
      </c>
      <c r="X32" t="n">
        <v>1.3</v>
      </c>
      <c r="Y32" t="n">
        <v>0.5</v>
      </c>
      <c r="Z32" t="n">
        <v>10</v>
      </c>
      <c r="AA32" t="n">
        <v>1597.584611989182</v>
      </c>
      <c r="AB32" t="n">
        <v>2185.885746582419</v>
      </c>
      <c r="AC32" t="n">
        <v>1977.267878838506</v>
      </c>
      <c r="AD32" t="n">
        <v>1597584.611989182</v>
      </c>
      <c r="AE32" t="n">
        <v>2185885.746582419</v>
      </c>
      <c r="AF32" t="n">
        <v>1.479035265224041e-06</v>
      </c>
      <c r="AG32" t="n">
        <v>11</v>
      </c>
      <c r="AH32" t="n">
        <v>1977267.878838506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1.0052</v>
      </c>
      <c r="E33" t="n">
        <v>99.48</v>
      </c>
      <c r="F33" t="n">
        <v>95.93000000000001</v>
      </c>
      <c r="G33" t="n">
        <v>198.48</v>
      </c>
      <c r="H33" t="n">
        <v>2.41</v>
      </c>
      <c r="I33" t="n">
        <v>29</v>
      </c>
      <c r="J33" t="n">
        <v>235.61</v>
      </c>
      <c r="K33" t="n">
        <v>53.44</v>
      </c>
      <c r="L33" t="n">
        <v>32</v>
      </c>
      <c r="M33" t="n">
        <v>27</v>
      </c>
      <c r="N33" t="n">
        <v>55.18</v>
      </c>
      <c r="O33" t="n">
        <v>29293.06</v>
      </c>
      <c r="P33" t="n">
        <v>1241.52</v>
      </c>
      <c r="Q33" t="n">
        <v>1206.59</v>
      </c>
      <c r="R33" t="n">
        <v>216.12</v>
      </c>
      <c r="S33" t="n">
        <v>133.29</v>
      </c>
      <c r="T33" t="n">
        <v>24627.41</v>
      </c>
      <c r="U33" t="n">
        <v>0.62</v>
      </c>
      <c r="V33" t="n">
        <v>0.78</v>
      </c>
      <c r="W33" t="n">
        <v>0.3</v>
      </c>
      <c r="X33" t="n">
        <v>1.39</v>
      </c>
      <c r="Y33" t="n">
        <v>0.5</v>
      </c>
      <c r="Z33" t="n">
        <v>10</v>
      </c>
      <c r="AA33" t="n">
        <v>1597.170990057615</v>
      </c>
      <c r="AB33" t="n">
        <v>2185.319810807937</v>
      </c>
      <c r="AC33" t="n">
        <v>1976.755955180045</v>
      </c>
      <c r="AD33" t="n">
        <v>1597170.990057615</v>
      </c>
      <c r="AE33" t="n">
        <v>2185319.810807937</v>
      </c>
      <c r="AF33" t="n">
        <v>1.47815296142693e-06</v>
      </c>
      <c r="AG33" t="n">
        <v>11</v>
      </c>
      <c r="AH33" t="n">
        <v>1976755.955180045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1.0068</v>
      </c>
      <c r="E34" t="n">
        <v>99.31999999999999</v>
      </c>
      <c r="F34" t="n">
        <v>95.81</v>
      </c>
      <c r="G34" t="n">
        <v>205.31</v>
      </c>
      <c r="H34" t="n">
        <v>2.47</v>
      </c>
      <c r="I34" t="n">
        <v>28</v>
      </c>
      <c r="J34" t="n">
        <v>237.34</v>
      </c>
      <c r="K34" t="n">
        <v>53.44</v>
      </c>
      <c r="L34" t="n">
        <v>33</v>
      </c>
      <c r="M34" t="n">
        <v>26</v>
      </c>
      <c r="N34" t="n">
        <v>55.91</v>
      </c>
      <c r="O34" t="n">
        <v>29506.09</v>
      </c>
      <c r="P34" t="n">
        <v>1241.79</v>
      </c>
      <c r="Q34" t="n">
        <v>1206.59</v>
      </c>
      <c r="R34" t="n">
        <v>211.27</v>
      </c>
      <c r="S34" t="n">
        <v>133.29</v>
      </c>
      <c r="T34" t="n">
        <v>22209.09</v>
      </c>
      <c r="U34" t="n">
        <v>0.63</v>
      </c>
      <c r="V34" t="n">
        <v>0.78</v>
      </c>
      <c r="W34" t="n">
        <v>0.32</v>
      </c>
      <c r="X34" t="n">
        <v>1.27</v>
      </c>
      <c r="Y34" t="n">
        <v>0.5</v>
      </c>
      <c r="Z34" t="n">
        <v>10</v>
      </c>
      <c r="AA34" t="n">
        <v>1594.598987611981</v>
      </c>
      <c r="AB34" t="n">
        <v>2181.800683593081</v>
      </c>
      <c r="AC34" t="n">
        <v>1973.572688527448</v>
      </c>
      <c r="AD34" t="n">
        <v>1594598.987611981</v>
      </c>
      <c r="AE34" t="n">
        <v>2181800.683593081</v>
      </c>
      <c r="AF34" t="n">
        <v>1.480505771552559e-06</v>
      </c>
      <c r="AG34" t="n">
        <v>11</v>
      </c>
      <c r="AH34" t="n">
        <v>1973572.688527449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1.0068</v>
      </c>
      <c r="E35" t="n">
        <v>99.31999999999999</v>
      </c>
      <c r="F35" t="n">
        <v>95.81</v>
      </c>
      <c r="G35" t="n">
        <v>205.31</v>
      </c>
      <c r="H35" t="n">
        <v>2.53</v>
      </c>
      <c r="I35" t="n">
        <v>28</v>
      </c>
      <c r="J35" t="n">
        <v>239.08</v>
      </c>
      <c r="K35" t="n">
        <v>53.44</v>
      </c>
      <c r="L35" t="n">
        <v>34</v>
      </c>
      <c r="M35" t="n">
        <v>26</v>
      </c>
      <c r="N35" t="n">
        <v>56.64</v>
      </c>
      <c r="O35" t="n">
        <v>29720.17</v>
      </c>
      <c r="P35" t="n">
        <v>1238.87</v>
      </c>
      <c r="Q35" t="n">
        <v>1206.59</v>
      </c>
      <c r="R35" t="n">
        <v>211.38</v>
      </c>
      <c r="S35" t="n">
        <v>133.29</v>
      </c>
      <c r="T35" t="n">
        <v>22260.38</v>
      </c>
      <c r="U35" t="n">
        <v>0.63</v>
      </c>
      <c r="V35" t="n">
        <v>0.78</v>
      </c>
      <c r="W35" t="n">
        <v>0.32</v>
      </c>
      <c r="X35" t="n">
        <v>1.27</v>
      </c>
      <c r="Y35" t="n">
        <v>0.5</v>
      </c>
      <c r="Z35" t="n">
        <v>10</v>
      </c>
      <c r="AA35" t="n">
        <v>1592.073676683809</v>
      </c>
      <c r="AB35" t="n">
        <v>2178.345441772301</v>
      </c>
      <c r="AC35" t="n">
        <v>1970.447210136582</v>
      </c>
      <c r="AD35" t="n">
        <v>1592073.676683809</v>
      </c>
      <c r="AE35" t="n">
        <v>2178345.441772301</v>
      </c>
      <c r="AF35" t="n">
        <v>1.480505771552559e-06</v>
      </c>
      <c r="AG35" t="n">
        <v>11</v>
      </c>
      <c r="AH35" t="n">
        <v>1970447.210136582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1.0078</v>
      </c>
      <c r="E36" t="n">
        <v>99.23</v>
      </c>
      <c r="F36" t="n">
        <v>95.76000000000001</v>
      </c>
      <c r="G36" t="n">
        <v>212.79</v>
      </c>
      <c r="H36" t="n">
        <v>2.58</v>
      </c>
      <c r="I36" t="n">
        <v>27</v>
      </c>
      <c r="J36" t="n">
        <v>240.82</v>
      </c>
      <c r="K36" t="n">
        <v>53.44</v>
      </c>
      <c r="L36" t="n">
        <v>35</v>
      </c>
      <c r="M36" t="n">
        <v>25</v>
      </c>
      <c r="N36" t="n">
        <v>57.39</v>
      </c>
      <c r="O36" t="n">
        <v>29935.43</v>
      </c>
      <c r="P36" t="n">
        <v>1238.22</v>
      </c>
      <c r="Q36" t="n">
        <v>1206.6</v>
      </c>
      <c r="R36" t="n">
        <v>209.32</v>
      </c>
      <c r="S36" t="n">
        <v>133.29</v>
      </c>
      <c r="T36" t="n">
        <v>21236.36</v>
      </c>
      <c r="U36" t="n">
        <v>0.64</v>
      </c>
      <c r="V36" t="n">
        <v>0.78</v>
      </c>
      <c r="W36" t="n">
        <v>0.32</v>
      </c>
      <c r="X36" t="n">
        <v>1.22</v>
      </c>
      <c r="Y36" t="n">
        <v>0.5</v>
      </c>
      <c r="Z36" t="n">
        <v>10</v>
      </c>
      <c r="AA36" t="n">
        <v>1589.86587071888</v>
      </c>
      <c r="AB36" t="n">
        <v>2175.32462424956</v>
      </c>
      <c r="AC36" t="n">
        <v>1967.714695198467</v>
      </c>
      <c r="AD36" t="n">
        <v>1589865.87071888</v>
      </c>
      <c r="AE36" t="n">
        <v>2175324.62424956</v>
      </c>
      <c r="AF36" t="n">
        <v>1.481976277881078e-06</v>
      </c>
      <c r="AG36" t="n">
        <v>11</v>
      </c>
      <c r="AH36" t="n">
        <v>1967714.695198467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1.0087</v>
      </c>
      <c r="E37" t="n">
        <v>99.14</v>
      </c>
      <c r="F37" t="n">
        <v>95.7</v>
      </c>
      <c r="G37" t="n">
        <v>220.85</v>
      </c>
      <c r="H37" t="n">
        <v>2.64</v>
      </c>
      <c r="I37" t="n">
        <v>26</v>
      </c>
      <c r="J37" t="n">
        <v>242.57</v>
      </c>
      <c r="K37" t="n">
        <v>53.44</v>
      </c>
      <c r="L37" t="n">
        <v>36</v>
      </c>
      <c r="M37" t="n">
        <v>24</v>
      </c>
      <c r="N37" t="n">
        <v>58.14</v>
      </c>
      <c r="O37" t="n">
        <v>30151.65</v>
      </c>
      <c r="P37" t="n">
        <v>1236.74</v>
      </c>
      <c r="Q37" t="n">
        <v>1206.59</v>
      </c>
      <c r="R37" t="n">
        <v>207.39</v>
      </c>
      <c r="S37" t="n">
        <v>133.29</v>
      </c>
      <c r="T37" t="n">
        <v>20278.09</v>
      </c>
      <c r="U37" t="n">
        <v>0.64</v>
      </c>
      <c r="V37" t="n">
        <v>0.78</v>
      </c>
      <c r="W37" t="n">
        <v>0.32</v>
      </c>
      <c r="X37" t="n">
        <v>1.16</v>
      </c>
      <c r="Y37" t="n">
        <v>0.5</v>
      </c>
      <c r="Z37" t="n">
        <v>10</v>
      </c>
      <c r="AA37" t="n">
        <v>1587.049821769198</v>
      </c>
      <c r="AB37" t="n">
        <v>2171.471581841293</v>
      </c>
      <c r="AC37" t="n">
        <v>1964.229381749866</v>
      </c>
      <c r="AD37" t="n">
        <v>1587049.821769198</v>
      </c>
      <c r="AE37" t="n">
        <v>2171471.581841293</v>
      </c>
      <c r="AF37" t="n">
        <v>1.483299733576745e-06</v>
      </c>
      <c r="AG37" t="n">
        <v>11</v>
      </c>
      <c r="AH37" t="n">
        <v>1964229.381749866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1.0093</v>
      </c>
      <c r="E38" t="n">
        <v>99.06999999999999</v>
      </c>
      <c r="F38" t="n">
        <v>95.68000000000001</v>
      </c>
      <c r="G38" t="n">
        <v>229.62</v>
      </c>
      <c r="H38" t="n">
        <v>2.69</v>
      </c>
      <c r="I38" t="n">
        <v>25</v>
      </c>
      <c r="J38" t="n">
        <v>244.34</v>
      </c>
      <c r="K38" t="n">
        <v>53.44</v>
      </c>
      <c r="L38" t="n">
        <v>37</v>
      </c>
      <c r="M38" t="n">
        <v>23</v>
      </c>
      <c r="N38" t="n">
        <v>58.9</v>
      </c>
      <c r="O38" t="n">
        <v>30368.96</v>
      </c>
      <c r="P38" t="n">
        <v>1236.26</v>
      </c>
      <c r="Q38" t="n">
        <v>1206.6</v>
      </c>
      <c r="R38" t="n">
        <v>206.6</v>
      </c>
      <c r="S38" t="n">
        <v>133.29</v>
      </c>
      <c r="T38" t="n">
        <v>19886.21</v>
      </c>
      <c r="U38" t="n">
        <v>0.65</v>
      </c>
      <c r="V38" t="n">
        <v>0.78</v>
      </c>
      <c r="W38" t="n">
        <v>0.32</v>
      </c>
      <c r="X38" t="n">
        <v>1.14</v>
      </c>
      <c r="Y38" t="n">
        <v>0.5</v>
      </c>
      <c r="Z38" t="n">
        <v>10</v>
      </c>
      <c r="AA38" t="n">
        <v>1585.692560278317</v>
      </c>
      <c r="AB38" t="n">
        <v>2169.614516791319</v>
      </c>
      <c r="AC38" t="n">
        <v>1962.549552381854</v>
      </c>
      <c r="AD38" t="n">
        <v>1585692.560278317</v>
      </c>
      <c r="AE38" t="n">
        <v>2169614.516791319</v>
      </c>
      <c r="AF38" t="n">
        <v>1.484182037373856e-06</v>
      </c>
      <c r="AG38" t="n">
        <v>11</v>
      </c>
      <c r="AH38" t="n">
        <v>1962549.552381854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1.0096</v>
      </c>
      <c r="E39" t="n">
        <v>99.04000000000001</v>
      </c>
      <c r="F39" t="n">
        <v>95.65000000000001</v>
      </c>
      <c r="G39" t="n">
        <v>229.55</v>
      </c>
      <c r="H39" t="n">
        <v>2.75</v>
      </c>
      <c r="I39" t="n">
        <v>25</v>
      </c>
      <c r="J39" t="n">
        <v>246.11</v>
      </c>
      <c r="K39" t="n">
        <v>53.44</v>
      </c>
      <c r="L39" t="n">
        <v>38</v>
      </c>
      <c r="M39" t="n">
        <v>23</v>
      </c>
      <c r="N39" t="n">
        <v>59.67</v>
      </c>
      <c r="O39" t="n">
        <v>30587.38</v>
      </c>
      <c r="P39" t="n">
        <v>1235.2</v>
      </c>
      <c r="Q39" t="n">
        <v>1206.6</v>
      </c>
      <c r="R39" t="n">
        <v>205.63</v>
      </c>
      <c r="S39" t="n">
        <v>133.29</v>
      </c>
      <c r="T39" t="n">
        <v>19403.62</v>
      </c>
      <c r="U39" t="n">
        <v>0.65</v>
      </c>
      <c r="V39" t="n">
        <v>0.78</v>
      </c>
      <c r="W39" t="n">
        <v>0.31</v>
      </c>
      <c r="X39" t="n">
        <v>1.11</v>
      </c>
      <c r="Y39" t="n">
        <v>0.5</v>
      </c>
      <c r="Z39" t="n">
        <v>10</v>
      </c>
      <c r="AA39" t="n">
        <v>1584.227144515642</v>
      </c>
      <c r="AB39" t="n">
        <v>2167.609470295246</v>
      </c>
      <c r="AC39" t="n">
        <v>1960.735864709266</v>
      </c>
      <c r="AD39" t="n">
        <v>1584227.144515642</v>
      </c>
      <c r="AE39" t="n">
        <v>2167609.470295246</v>
      </c>
      <c r="AF39" t="n">
        <v>1.484623189272412e-06</v>
      </c>
      <c r="AG39" t="n">
        <v>11</v>
      </c>
      <c r="AH39" t="n">
        <v>1960735.864709266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1.0106</v>
      </c>
      <c r="E40" t="n">
        <v>98.95</v>
      </c>
      <c r="F40" t="n">
        <v>95.59</v>
      </c>
      <c r="G40" t="n">
        <v>238.97</v>
      </c>
      <c r="H40" t="n">
        <v>2.8</v>
      </c>
      <c r="I40" t="n">
        <v>24</v>
      </c>
      <c r="J40" t="n">
        <v>247.89</v>
      </c>
      <c r="K40" t="n">
        <v>53.44</v>
      </c>
      <c r="L40" t="n">
        <v>39</v>
      </c>
      <c r="M40" t="n">
        <v>22</v>
      </c>
      <c r="N40" t="n">
        <v>60.45</v>
      </c>
      <c r="O40" t="n">
        <v>30806.92</v>
      </c>
      <c r="P40" t="n">
        <v>1234.03</v>
      </c>
      <c r="Q40" t="n">
        <v>1206.59</v>
      </c>
      <c r="R40" t="n">
        <v>203.62</v>
      </c>
      <c r="S40" t="n">
        <v>133.29</v>
      </c>
      <c r="T40" t="n">
        <v>18402.31</v>
      </c>
      <c r="U40" t="n">
        <v>0.65</v>
      </c>
      <c r="V40" t="n">
        <v>0.78</v>
      </c>
      <c r="W40" t="n">
        <v>0.31</v>
      </c>
      <c r="X40" t="n">
        <v>1.05</v>
      </c>
      <c r="Y40" t="n">
        <v>0.5</v>
      </c>
      <c r="Z40" t="n">
        <v>10</v>
      </c>
      <c r="AA40" t="n">
        <v>1581.545140507527</v>
      </c>
      <c r="AB40" t="n">
        <v>2163.939834089677</v>
      </c>
      <c r="AC40" t="n">
        <v>1957.416453432789</v>
      </c>
      <c r="AD40" t="n">
        <v>1581545.140507527</v>
      </c>
      <c r="AE40" t="n">
        <v>2163939.834089677</v>
      </c>
      <c r="AF40" t="n">
        <v>1.48609369560093e-06</v>
      </c>
      <c r="AG40" t="n">
        <v>11</v>
      </c>
      <c r="AH40" t="n">
        <v>1957416.45343279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1.0117</v>
      </c>
      <c r="E41" t="n">
        <v>98.84</v>
      </c>
      <c r="F41" t="n">
        <v>95.52</v>
      </c>
      <c r="G41" t="n">
        <v>249.18</v>
      </c>
      <c r="H41" t="n">
        <v>2.85</v>
      </c>
      <c r="I41" t="n">
        <v>23</v>
      </c>
      <c r="J41" t="n">
        <v>249.68</v>
      </c>
      <c r="K41" t="n">
        <v>53.44</v>
      </c>
      <c r="L41" t="n">
        <v>40</v>
      </c>
      <c r="M41" t="n">
        <v>21</v>
      </c>
      <c r="N41" t="n">
        <v>61.24</v>
      </c>
      <c r="O41" t="n">
        <v>31027.6</v>
      </c>
      <c r="P41" t="n">
        <v>1229.48</v>
      </c>
      <c r="Q41" t="n">
        <v>1206.59</v>
      </c>
      <c r="R41" t="n">
        <v>201.21</v>
      </c>
      <c r="S41" t="n">
        <v>133.29</v>
      </c>
      <c r="T41" t="n">
        <v>17202.11</v>
      </c>
      <c r="U41" t="n">
        <v>0.66</v>
      </c>
      <c r="V41" t="n">
        <v>0.78</v>
      </c>
      <c r="W41" t="n">
        <v>0.31</v>
      </c>
      <c r="X41" t="n">
        <v>0.98</v>
      </c>
      <c r="Y41" t="n">
        <v>0.5</v>
      </c>
      <c r="Z41" t="n">
        <v>10</v>
      </c>
      <c r="AA41" t="n">
        <v>1575.776773510089</v>
      </c>
      <c r="AB41" t="n">
        <v>2156.047299881391</v>
      </c>
      <c r="AC41" t="n">
        <v>1950.277171612101</v>
      </c>
      <c r="AD41" t="n">
        <v>1575776.773510089</v>
      </c>
      <c r="AE41" t="n">
        <v>2156047.299881391</v>
      </c>
      <c r="AF41" t="n">
        <v>1.487711252562301e-06</v>
      </c>
      <c r="AG41" t="n">
        <v>11</v>
      </c>
      <c r="AH41" t="n">
        <v>1950277.171612101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0.5763</v>
      </c>
      <c r="E2" t="n">
        <v>173.53</v>
      </c>
      <c r="F2" t="n">
        <v>146.08</v>
      </c>
      <c r="G2" t="n">
        <v>8.25</v>
      </c>
      <c r="H2" t="n">
        <v>0.15</v>
      </c>
      <c r="I2" t="n">
        <v>1062</v>
      </c>
      <c r="J2" t="n">
        <v>116.05</v>
      </c>
      <c r="K2" t="n">
        <v>43.4</v>
      </c>
      <c r="L2" t="n">
        <v>1</v>
      </c>
      <c r="M2" t="n">
        <v>1060</v>
      </c>
      <c r="N2" t="n">
        <v>16.65</v>
      </c>
      <c r="O2" t="n">
        <v>14546.17</v>
      </c>
      <c r="P2" t="n">
        <v>1452.57</v>
      </c>
      <c r="Q2" t="n">
        <v>1206.77</v>
      </c>
      <c r="R2" t="n">
        <v>1919.15</v>
      </c>
      <c r="S2" t="n">
        <v>133.29</v>
      </c>
      <c r="T2" t="n">
        <v>870978.14</v>
      </c>
      <c r="U2" t="n">
        <v>0.07000000000000001</v>
      </c>
      <c r="V2" t="n">
        <v>0.51</v>
      </c>
      <c r="W2" t="n">
        <v>1.97</v>
      </c>
      <c r="X2" t="n">
        <v>51.52</v>
      </c>
      <c r="Y2" t="n">
        <v>0.5</v>
      </c>
      <c r="Z2" t="n">
        <v>10</v>
      </c>
      <c r="AA2" t="n">
        <v>3232.125525129547</v>
      </c>
      <c r="AB2" t="n">
        <v>4422.336734797077</v>
      </c>
      <c r="AC2" t="n">
        <v>4000.275123616467</v>
      </c>
      <c r="AD2" t="n">
        <v>3232125.525129547</v>
      </c>
      <c r="AE2" t="n">
        <v>4422336.734797077</v>
      </c>
      <c r="AF2" t="n">
        <v>9.168142940970163e-07</v>
      </c>
      <c r="AG2" t="n">
        <v>19</v>
      </c>
      <c r="AH2" t="n">
        <v>4000275.123616467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0.7983</v>
      </c>
      <c r="E3" t="n">
        <v>125.26</v>
      </c>
      <c r="F3" t="n">
        <v>113.48</v>
      </c>
      <c r="G3" t="n">
        <v>16.77</v>
      </c>
      <c r="H3" t="n">
        <v>0.3</v>
      </c>
      <c r="I3" t="n">
        <v>406</v>
      </c>
      <c r="J3" t="n">
        <v>117.34</v>
      </c>
      <c r="K3" t="n">
        <v>43.4</v>
      </c>
      <c r="L3" t="n">
        <v>2</v>
      </c>
      <c r="M3" t="n">
        <v>404</v>
      </c>
      <c r="N3" t="n">
        <v>16.94</v>
      </c>
      <c r="O3" t="n">
        <v>14705.49</v>
      </c>
      <c r="P3" t="n">
        <v>1120.26</v>
      </c>
      <c r="Q3" t="n">
        <v>1206.65</v>
      </c>
      <c r="R3" t="n">
        <v>810</v>
      </c>
      <c r="S3" t="n">
        <v>133.29</v>
      </c>
      <c r="T3" t="n">
        <v>319682.77</v>
      </c>
      <c r="U3" t="n">
        <v>0.16</v>
      </c>
      <c r="V3" t="n">
        <v>0.66</v>
      </c>
      <c r="W3" t="n">
        <v>0.93</v>
      </c>
      <c r="X3" t="n">
        <v>18.94</v>
      </c>
      <c r="Y3" t="n">
        <v>0.5</v>
      </c>
      <c r="Z3" t="n">
        <v>10</v>
      </c>
      <c r="AA3" t="n">
        <v>1841.8251081179</v>
      </c>
      <c r="AB3" t="n">
        <v>2520.06636851595</v>
      </c>
      <c r="AC3" t="n">
        <v>2279.554771240149</v>
      </c>
      <c r="AD3" t="n">
        <v>1841825.1081179</v>
      </c>
      <c r="AE3" t="n">
        <v>2520066.36851595</v>
      </c>
      <c r="AF3" t="n">
        <v>1.26998585975646e-06</v>
      </c>
      <c r="AG3" t="n">
        <v>14</v>
      </c>
      <c r="AH3" t="n">
        <v>2279554.77124015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0.876</v>
      </c>
      <c r="E4" t="n">
        <v>114.15</v>
      </c>
      <c r="F4" t="n">
        <v>106.07</v>
      </c>
      <c r="G4" t="n">
        <v>25.36</v>
      </c>
      <c r="H4" t="n">
        <v>0.45</v>
      </c>
      <c r="I4" t="n">
        <v>251</v>
      </c>
      <c r="J4" t="n">
        <v>118.63</v>
      </c>
      <c r="K4" t="n">
        <v>43.4</v>
      </c>
      <c r="L4" t="n">
        <v>3</v>
      </c>
      <c r="M4" t="n">
        <v>249</v>
      </c>
      <c r="N4" t="n">
        <v>17.23</v>
      </c>
      <c r="O4" t="n">
        <v>14865.24</v>
      </c>
      <c r="P4" t="n">
        <v>1040.47</v>
      </c>
      <c r="Q4" t="n">
        <v>1206.64</v>
      </c>
      <c r="R4" t="n">
        <v>558.63</v>
      </c>
      <c r="S4" t="n">
        <v>133.29</v>
      </c>
      <c r="T4" t="n">
        <v>194770.1</v>
      </c>
      <c r="U4" t="n">
        <v>0.24</v>
      </c>
      <c r="V4" t="n">
        <v>0.71</v>
      </c>
      <c r="W4" t="n">
        <v>0.68</v>
      </c>
      <c r="X4" t="n">
        <v>11.53</v>
      </c>
      <c r="Y4" t="n">
        <v>0.5</v>
      </c>
      <c r="Z4" t="n">
        <v>10</v>
      </c>
      <c r="AA4" t="n">
        <v>1563.314319749021</v>
      </c>
      <c r="AB4" t="n">
        <v>2138.995620840841</v>
      </c>
      <c r="AC4" t="n">
        <v>1934.852880887</v>
      </c>
      <c r="AD4" t="n">
        <v>1563314.319749021</v>
      </c>
      <c r="AE4" t="n">
        <v>2138995.620840841</v>
      </c>
      <c r="AF4" t="n">
        <v>1.393595907737266e-06</v>
      </c>
      <c r="AG4" t="n">
        <v>12</v>
      </c>
      <c r="AH4" t="n">
        <v>1934852.880887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0.9157999999999999</v>
      </c>
      <c r="E5" t="n">
        <v>109.2</v>
      </c>
      <c r="F5" t="n">
        <v>102.79</v>
      </c>
      <c r="G5" t="n">
        <v>34.07</v>
      </c>
      <c r="H5" t="n">
        <v>0.59</v>
      </c>
      <c r="I5" t="n">
        <v>181</v>
      </c>
      <c r="J5" t="n">
        <v>119.93</v>
      </c>
      <c r="K5" t="n">
        <v>43.4</v>
      </c>
      <c r="L5" t="n">
        <v>4</v>
      </c>
      <c r="M5" t="n">
        <v>179</v>
      </c>
      <c r="N5" t="n">
        <v>17.53</v>
      </c>
      <c r="O5" t="n">
        <v>15025.44</v>
      </c>
      <c r="P5" t="n">
        <v>1001.94</v>
      </c>
      <c r="Q5" t="n">
        <v>1206.62</v>
      </c>
      <c r="R5" t="n">
        <v>447.29</v>
      </c>
      <c r="S5" t="n">
        <v>133.29</v>
      </c>
      <c r="T5" t="n">
        <v>139452.98</v>
      </c>
      <c r="U5" t="n">
        <v>0.3</v>
      </c>
      <c r="V5" t="n">
        <v>0.73</v>
      </c>
      <c r="W5" t="n">
        <v>0.57</v>
      </c>
      <c r="X5" t="n">
        <v>8.25</v>
      </c>
      <c r="Y5" t="n">
        <v>0.5</v>
      </c>
      <c r="Z5" t="n">
        <v>10</v>
      </c>
      <c r="AA5" t="n">
        <v>1453.017838371048</v>
      </c>
      <c r="AB5" t="n">
        <v>1988.083109082161</v>
      </c>
      <c r="AC5" t="n">
        <v>1798.343247443527</v>
      </c>
      <c r="AD5" t="n">
        <v>1453017.838371048</v>
      </c>
      <c r="AE5" t="n">
        <v>1988083.109082161</v>
      </c>
      <c r="AF5" t="n">
        <v>1.456912251490625e-06</v>
      </c>
      <c r="AG5" t="n">
        <v>12</v>
      </c>
      <c r="AH5" t="n">
        <v>1798343.247443527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0.9392</v>
      </c>
      <c r="E6" t="n">
        <v>106.48</v>
      </c>
      <c r="F6" t="n">
        <v>101</v>
      </c>
      <c r="G6" t="n">
        <v>42.68</v>
      </c>
      <c r="H6" t="n">
        <v>0.73</v>
      </c>
      <c r="I6" t="n">
        <v>142</v>
      </c>
      <c r="J6" t="n">
        <v>121.23</v>
      </c>
      <c r="K6" t="n">
        <v>43.4</v>
      </c>
      <c r="L6" t="n">
        <v>5</v>
      </c>
      <c r="M6" t="n">
        <v>140</v>
      </c>
      <c r="N6" t="n">
        <v>17.83</v>
      </c>
      <c r="O6" t="n">
        <v>15186.08</v>
      </c>
      <c r="P6" t="n">
        <v>977.98</v>
      </c>
      <c r="Q6" t="n">
        <v>1206.63</v>
      </c>
      <c r="R6" t="n">
        <v>386.77</v>
      </c>
      <c r="S6" t="n">
        <v>133.29</v>
      </c>
      <c r="T6" t="n">
        <v>109388.84</v>
      </c>
      <c r="U6" t="n">
        <v>0.34</v>
      </c>
      <c r="V6" t="n">
        <v>0.74</v>
      </c>
      <c r="W6" t="n">
        <v>0.5</v>
      </c>
      <c r="X6" t="n">
        <v>6.46</v>
      </c>
      <c r="Y6" t="n">
        <v>0.5</v>
      </c>
      <c r="Z6" t="n">
        <v>10</v>
      </c>
      <c r="AA6" t="n">
        <v>1391.801105347089</v>
      </c>
      <c r="AB6" t="n">
        <v>1904.323674267124</v>
      </c>
      <c r="AC6" t="n">
        <v>1722.577695530132</v>
      </c>
      <c r="AD6" t="n">
        <v>1391801.105347089</v>
      </c>
      <c r="AE6" t="n">
        <v>1904323.674267124</v>
      </c>
      <c r="AF6" t="n">
        <v>1.494138443546621e-06</v>
      </c>
      <c r="AG6" t="n">
        <v>12</v>
      </c>
      <c r="AH6" t="n">
        <v>1722577.695530132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0.9558</v>
      </c>
      <c r="E7" t="n">
        <v>104.63</v>
      </c>
      <c r="F7" t="n">
        <v>99.77</v>
      </c>
      <c r="G7" t="n">
        <v>51.61</v>
      </c>
      <c r="H7" t="n">
        <v>0.86</v>
      </c>
      <c r="I7" t="n">
        <v>116</v>
      </c>
      <c r="J7" t="n">
        <v>122.54</v>
      </c>
      <c r="K7" t="n">
        <v>43.4</v>
      </c>
      <c r="L7" t="n">
        <v>6</v>
      </c>
      <c r="M7" t="n">
        <v>114</v>
      </c>
      <c r="N7" t="n">
        <v>18.14</v>
      </c>
      <c r="O7" t="n">
        <v>15347.16</v>
      </c>
      <c r="P7" t="n">
        <v>960.16</v>
      </c>
      <c r="Q7" t="n">
        <v>1206.6</v>
      </c>
      <c r="R7" t="n">
        <v>345.1</v>
      </c>
      <c r="S7" t="n">
        <v>133.29</v>
      </c>
      <c r="T7" t="n">
        <v>88680.53999999999</v>
      </c>
      <c r="U7" t="n">
        <v>0.39</v>
      </c>
      <c r="V7" t="n">
        <v>0.75</v>
      </c>
      <c r="W7" t="n">
        <v>0.46</v>
      </c>
      <c r="X7" t="n">
        <v>5.23</v>
      </c>
      <c r="Y7" t="n">
        <v>0.5</v>
      </c>
      <c r="Z7" t="n">
        <v>10</v>
      </c>
      <c r="AA7" t="n">
        <v>1338.371447667406</v>
      </c>
      <c r="AB7" t="n">
        <v>1831.218859479645</v>
      </c>
      <c r="AC7" t="n">
        <v>1656.449901662718</v>
      </c>
      <c r="AD7" t="n">
        <v>1338371.447667406</v>
      </c>
      <c r="AE7" t="n">
        <v>1831218.859479645</v>
      </c>
      <c r="AF7" t="n">
        <v>1.52054676782566e-06</v>
      </c>
      <c r="AG7" t="n">
        <v>11</v>
      </c>
      <c r="AH7" t="n">
        <v>1656449.901662718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98.89</v>
      </c>
      <c r="G8" t="n">
        <v>60.54</v>
      </c>
      <c r="H8" t="n">
        <v>1</v>
      </c>
      <c r="I8" t="n">
        <v>98</v>
      </c>
      <c r="J8" t="n">
        <v>123.85</v>
      </c>
      <c r="K8" t="n">
        <v>43.4</v>
      </c>
      <c r="L8" t="n">
        <v>7</v>
      </c>
      <c r="M8" t="n">
        <v>96</v>
      </c>
      <c r="N8" t="n">
        <v>18.45</v>
      </c>
      <c r="O8" t="n">
        <v>15508.69</v>
      </c>
      <c r="P8" t="n">
        <v>946.22</v>
      </c>
      <c r="Q8" t="n">
        <v>1206.6</v>
      </c>
      <c r="R8" t="n">
        <v>315.09</v>
      </c>
      <c r="S8" t="n">
        <v>133.29</v>
      </c>
      <c r="T8" t="n">
        <v>73766.85000000001</v>
      </c>
      <c r="U8" t="n">
        <v>0.42</v>
      </c>
      <c r="V8" t="n">
        <v>0.76</v>
      </c>
      <c r="W8" t="n">
        <v>0.43</v>
      </c>
      <c r="X8" t="n">
        <v>4.35</v>
      </c>
      <c r="Y8" t="n">
        <v>0.5</v>
      </c>
      <c r="Z8" t="n">
        <v>10</v>
      </c>
      <c r="AA8" t="n">
        <v>1307.706638112106</v>
      </c>
      <c r="AB8" t="n">
        <v>1789.261914210164</v>
      </c>
      <c r="AC8" t="n">
        <v>1618.497268362815</v>
      </c>
      <c r="AD8" t="n">
        <v>1307706.638112106</v>
      </c>
      <c r="AE8" t="n">
        <v>1789261.914210164</v>
      </c>
      <c r="AF8" t="n">
        <v>1.539796209017009e-06</v>
      </c>
      <c r="AG8" t="n">
        <v>11</v>
      </c>
      <c r="AH8" t="n">
        <v>1618497.268362815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0.9774</v>
      </c>
      <c r="E9" t="n">
        <v>102.32</v>
      </c>
      <c r="F9" t="n">
        <v>98.2</v>
      </c>
      <c r="G9" t="n">
        <v>69.31999999999999</v>
      </c>
      <c r="H9" t="n">
        <v>1.13</v>
      </c>
      <c r="I9" t="n">
        <v>85</v>
      </c>
      <c r="J9" t="n">
        <v>125.16</v>
      </c>
      <c r="K9" t="n">
        <v>43.4</v>
      </c>
      <c r="L9" t="n">
        <v>8</v>
      </c>
      <c r="M9" t="n">
        <v>83</v>
      </c>
      <c r="N9" t="n">
        <v>18.76</v>
      </c>
      <c r="O9" t="n">
        <v>15670.68</v>
      </c>
      <c r="P9" t="n">
        <v>933.48</v>
      </c>
      <c r="Q9" t="n">
        <v>1206.59</v>
      </c>
      <c r="R9" t="n">
        <v>293.54</v>
      </c>
      <c r="S9" t="n">
        <v>133.29</v>
      </c>
      <c r="T9" t="n">
        <v>63056.18</v>
      </c>
      <c r="U9" t="n">
        <v>0.45</v>
      </c>
      <c r="V9" t="n">
        <v>0.76</v>
      </c>
      <c r="W9" t="n">
        <v>0.36</v>
      </c>
      <c r="X9" t="n">
        <v>3.66</v>
      </c>
      <c r="Y9" t="n">
        <v>0.5</v>
      </c>
      <c r="Z9" t="n">
        <v>10</v>
      </c>
      <c r="AA9" t="n">
        <v>1282.566639889707</v>
      </c>
      <c r="AB9" t="n">
        <v>1754.864259543832</v>
      </c>
      <c r="AC9" t="n">
        <v>1587.382477580425</v>
      </c>
      <c r="AD9" t="n">
        <v>1282566.639889707</v>
      </c>
      <c r="AE9" t="n">
        <v>1754864.259543832</v>
      </c>
      <c r="AF9" t="n">
        <v>1.554909406646579e-06</v>
      </c>
      <c r="AG9" t="n">
        <v>11</v>
      </c>
      <c r="AH9" t="n">
        <v>1587382.477580425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98.01000000000001</v>
      </c>
      <c r="G10" t="n">
        <v>78.40000000000001</v>
      </c>
      <c r="H10" t="n">
        <v>1.26</v>
      </c>
      <c r="I10" t="n">
        <v>75</v>
      </c>
      <c r="J10" t="n">
        <v>126.48</v>
      </c>
      <c r="K10" t="n">
        <v>43.4</v>
      </c>
      <c r="L10" t="n">
        <v>9</v>
      </c>
      <c r="M10" t="n">
        <v>73</v>
      </c>
      <c r="N10" t="n">
        <v>19.08</v>
      </c>
      <c r="O10" t="n">
        <v>15833.12</v>
      </c>
      <c r="P10" t="n">
        <v>925.14</v>
      </c>
      <c r="Q10" t="n">
        <v>1206.62</v>
      </c>
      <c r="R10" t="n">
        <v>285.72</v>
      </c>
      <c r="S10" t="n">
        <v>133.29</v>
      </c>
      <c r="T10" t="n">
        <v>59196.36</v>
      </c>
      <c r="U10" t="n">
        <v>0.47</v>
      </c>
      <c r="V10" t="n">
        <v>0.76</v>
      </c>
      <c r="W10" t="n">
        <v>0.39</v>
      </c>
      <c r="X10" t="n">
        <v>3.47</v>
      </c>
      <c r="Y10" t="n">
        <v>0.5</v>
      </c>
      <c r="Z10" t="n">
        <v>10</v>
      </c>
      <c r="AA10" t="n">
        <v>1269.70277471849</v>
      </c>
      <c r="AB10" t="n">
        <v>1737.263351702894</v>
      </c>
      <c r="AC10" t="n">
        <v>1571.461375680797</v>
      </c>
      <c r="AD10" t="n">
        <v>1269702.774718489</v>
      </c>
      <c r="AE10" t="n">
        <v>1737263.351702894</v>
      </c>
      <c r="AF10" t="n">
        <v>1.561431944570921e-06</v>
      </c>
      <c r="AG10" t="n">
        <v>11</v>
      </c>
      <c r="AH10" t="n">
        <v>1571461.375680797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0.9874000000000001</v>
      </c>
      <c r="E11" t="n">
        <v>101.28</v>
      </c>
      <c r="F11" t="n">
        <v>97.59999999999999</v>
      </c>
      <c r="G11" t="n">
        <v>87.40000000000001</v>
      </c>
      <c r="H11" t="n">
        <v>1.38</v>
      </c>
      <c r="I11" t="n">
        <v>67</v>
      </c>
      <c r="J11" t="n">
        <v>127.8</v>
      </c>
      <c r="K11" t="n">
        <v>43.4</v>
      </c>
      <c r="L11" t="n">
        <v>10</v>
      </c>
      <c r="M11" t="n">
        <v>65</v>
      </c>
      <c r="N11" t="n">
        <v>19.4</v>
      </c>
      <c r="O11" t="n">
        <v>15996.02</v>
      </c>
      <c r="P11" t="n">
        <v>916.4400000000001</v>
      </c>
      <c r="Q11" t="n">
        <v>1206.59</v>
      </c>
      <c r="R11" t="n">
        <v>271.57</v>
      </c>
      <c r="S11" t="n">
        <v>133.29</v>
      </c>
      <c r="T11" t="n">
        <v>52160.87</v>
      </c>
      <c r="U11" t="n">
        <v>0.49</v>
      </c>
      <c r="V11" t="n">
        <v>0.77</v>
      </c>
      <c r="W11" t="n">
        <v>0.38</v>
      </c>
      <c r="X11" t="n">
        <v>3.06</v>
      </c>
      <c r="Y11" t="n">
        <v>0.5</v>
      </c>
      <c r="Z11" t="n">
        <v>10</v>
      </c>
      <c r="AA11" t="n">
        <v>1253.840957338306</v>
      </c>
      <c r="AB11" t="n">
        <v>1715.560513389331</v>
      </c>
      <c r="AC11" t="n">
        <v>1551.829825795756</v>
      </c>
      <c r="AD11" t="n">
        <v>1253840.957338306</v>
      </c>
      <c r="AE11" t="n">
        <v>1715560.513389331</v>
      </c>
      <c r="AF11" t="n">
        <v>1.570818035730338e-06</v>
      </c>
      <c r="AG11" t="n">
        <v>11</v>
      </c>
      <c r="AH11" t="n">
        <v>1551829.825795756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0.9923999999999999</v>
      </c>
      <c r="E12" t="n">
        <v>100.77</v>
      </c>
      <c r="F12" t="n">
        <v>97.25</v>
      </c>
      <c r="G12" t="n">
        <v>97.25</v>
      </c>
      <c r="H12" t="n">
        <v>1.5</v>
      </c>
      <c r="I12" t="n">
        <v>60</v>
      </c>
      <c r="J12" t="n">
        <v>129.13</v>
      </c>
      <c r="K12" t="n">
        <v>43.4</v>
      </c>
      <c r="L12" t="n">
        <v>11</v>
      </c>
      <c r="M12" t="n">
        <v>58</v>
      </c>
      <c r="N12" t="n">
        <v>19.73</v>
      </c>
      <c r="O12" t="n">
        <v>16159.39</v>
      </c>
      <c r="P12" t="n">
        <v>904.8</v>
      </c>
      <c r="Q12" t="n">
        <v>1206.59</v>
      </c>
      <c r="R12" t="n">
        <v>259.89</v>
      </c>
      <c r="S12" t="n">
        <v>133.29</v>
      </c>
      <c r="T12" t="n">
        <v>46357.88</v>
      </c>
      <c r="U12" t="n">
        <v>0.51</v>
      </c>
      <c r="V12" t="n">
        <v>0.77</v>
      </c>
      <c r="W12" t="n">
        <v>0.37</v>
      </c>
      <c r="X12" t="n">
        <v>2.71</v>
      </c>
      <c r="Y12" t="n">
        <v>0.5</v>
      </c>
      <c r="Z12" t="n">
        <v>10</v>
      </c>
      <c r="AA12" t="n">
        <v>1236.794171663519</v>
      </c>
      <c r="AB12" t="n">
        <v>1692.236349177982</v>
      </c>
      <c r="AC12" t="n">
        <v>1530.731687081068</v>
      </c>
      <c r="AD12" t="n">
        <v>1236794.171663519</v>
      </c>
      <c r="AE12" t="n">
        <v>1692236.349177982</v>
      </c>
      <c r="AF12" t="n">
        <v>1.578772350272217e-06</v>
      </c>
      <c r="AG12" t="n">
        <v>11</v>
      </c>
      <c r="AH12" t="n">
        <v>1530731.687081068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0.9958</v>
      </c>
      <c r="E13" t="n">
        <v>100.42</v>
      </c>
      <c r="F13" t="n">
        <v>97.03</v>
      </c>
      <c r="G13" t="n">
        <v>105.85</v>
      </c>
      <c r="H13" t="n">
        <v>1.63</v>
      </c>
      <c r="I13" t="n">
        <v>55</v>
      </c>
      <c r="J13" t="n">
        <v>130.45</v>
      </c>
      <c r="K13" t="n">
        <v>43.4</v>
      </c>
      <c r="L13" t="n">
        <v>12</v>
      </c>
      <c r="M13" t="n">
        <v>53</v>
      </c>
      <c r="N13" t="n">
        <v>20.05</v>
      </c>
      <c r="O13" t="n">
        <v>16323.22</v>
      </c>
      <c r="P13" t="n">
        <v>899.04</v>
      </c>
      <c r="Q13" t="n">
        <v>1206.59</v>
      </c>
      <c r="R13" t="n">
        <v>252.36</v>
      </c>
      <c r="S13" t="n">
        <v>133.29</v>
      </c>
      <c r="T13" t="n">
        <v>42618.04</v>
      </c>
      <c r="U13" t="n">
        <v>0.53</v>
      </c>
      <c r="V13" t="n">
        <v>0.77</v>
      </c>
      <c r="W13" t="n">
        <v>0.36</v>
      </c>
      <c r="X13" t="n">
        <v>2.49</v>
      </c>
      <c r="Y13" t="n">
        <v>0.5</v>
      </c>
      <c r="Z13" t="n">
        <v>10</v>
      </c>
      <c r="AA13" t="n">
        <v>1227.243312910825</v>
      </c>
      <c r="AB13" t="n">
        <v>1679.168442878395</v>
      </c>
      <c r="AC13" t="n">
        <v>1518.910963417792</v>
      </c>
      <c r="AD13" t="n">
        <v>1227243.312910825</v>
      </c>
      <c r="AE13" t="n">
        <v>1679168.442878395</v>
      </c>
      <c r="AF13" t="n">
        <v>1.584181284160696e-06</v>
      </c>
      <c r="AG13" t="n">
        <v>11</v>
      </c>
      <c r="AH13" t="n">
        <v>1518910.963417792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0.9996</v>
      </c>
      <c r="E14" t="n">
        <v>100.04</v>
      </c>
      <c r="F14" t="n">
        <v>96.76000000000001</v>
      </c>
      <c r="G14" t="n">
        <v>116.11</v>
      </c>
      <c r="H14" t="n">
        <v>1.74</v>
      </c>
      <c r="I14" t="n">
        <v>50</v>
      </c>
      <c r="J14" t="n">
        <v>131.79</v>
      </c>
      <c r="K14" t="n">
        <v>43.4</v>
      </c>
      <c r="L14" t="n">
        <v>13</v>
      </c>
      <c r="M14" t="n">
        <v>48</v>
      </c>
      <c r="N14" t="n">
        <v>20.39</v>
      </c>
      <c r="O14" t="n">
        <v>16487.53</v>
      </c>
      <c r="P14" t="n">
        <v>889.05</v>
      </c>
      <c r="Q14" t="n">
        <v>1206.6</v>
      </c>
      <c r="R14" t="n">
        <v>243.3</v>
      </c>
      <c r="S14" t="n">
        <v>133.29</v>
      </c>
      <c r="T14" t="n">
        <v>38110.98</v>
      </c>
      <c r="U14" t="n">
        <v>0.55</v>
      </c>
      <c r="V14" t="n">
        <v>0.77</v>
      </c>
      <c r="W14" t="n">
        <v>0.35</v>
      </c>
      <c r="X14" t="n">
        <v>2.22</v>
      </c>
      <c r="Y14" t="n">
        <v>0.5</v>
      </c>
      <c r="Z14" t="n">
        <v>10</v>
      </c>
      <c r="AA14" t="n">
        <v>1213.473044096664</v>
      </c>
      <c r="AB14" t="n">
        <v>1660.327353585474</v>
      </c>
      <c r="AC14" t="n">
        <v>1501.868041243353</v>
      </c>
      <c r="AD14" t="n">
        <v>1213473.044096664</v>
      </c>
      <c r="AE14" t="n">
        <v>1660327.353585474</v>
      </c>
      <c r="AF14" t="n">
        <v>1.590226563212524e-06</v>
      </c>
      <c r="AG14" t="n">
        <v>11</v>
      </c>
      <c r="AH14" t="n">
        <v>1501868.041243352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1.0019</v>
      </c>
      <c r="E15" t="n">
        <v>99.81</v>
      </c>
      <c r="F15" t="n">
        <v>96.59999999999999</v>
      </c>
      <c r="G15" t="n">
        <v>123.32</v>
      </c>
      <c r="H15" t="n">
        <v>1.86</v>
      </c>
      <c r="I15" t="n">
        <v>47</v>
      </c>
      <c r="J15" t="n">
        <v>133.12</v>
      </c>
      <c r="K15" t="n">
        <v>43.4</v>
      </c>
      <c r="L15" t="n">
        <v>14</v>
      </c>
      <c r="M15" t="n">
        <v>45</v>
      </c>
      <c r="N15" t="n">
        <v>20.72</v>
      </c>
      <c r="O15" t="n">
        <v>16652.31</v>
      </c>
      <c r="P15" t="n">
        <v>881.23</v>
      </c>
      <c r="Q15" t="n">
        <v>1206.59</v>
      </c>
      <c r="R15" t="n">
        <v>237.91</v>
      </c>
      <c r="S15" t="n">
        <v>133.29</v>
      </c>
      <c r="T15" t="n">
        <v>35433.53</v>
      </c>
      <c r="U15" t="n">
        <v>0.5600000000000001</v>
      </c>
      <c r="V15" t="n">
        <v>0.77</v>
      </c>
      <c r="W15" t="n">
        <v>0.35</v>
      </c>
      <c r="X15" t="n">
        <v>2.06</v>
      </c>
      <c r="Y15" t="n">
        <v>0.5</v>
      </c>
      <c r="Z15" t="n">
        <v>10</v>
      </c>
      <c r="AA15" t="n">
        <v>1203.659027460697</v>
      </c>
      <c r="AB15" t="n">
        <v>1646.899383060289</v>
      </c>
      <c r="AC15" t="n">
        <v>1489.721617378816</v>
      </c>
      <c r="AD15" t="n">
        <v>1203659.027460697</v>
      </c>
      <c r="AE15" t="n">
        <v>1646899.383060289</v>
      </c>
      <c r="AF15" t="n">
        <v>1.593885547901788e-06</v>
      </c>
      <c r="AG15" t="n">
        <v>11</v>
      </c>
      <c r="AH15" t="n">
        <v>1489721.617378816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1.0048</v>
      </c>
      <c r="E16" t="n">
        <v>99.53</v>
      </c>
      <c r="F16" t="n">
        <v>96.42</v>
      </c>
      <c r="G16" t="n">
        <v>134.53</v>
      </c>
      <c r="H16" t="n">
        <v>1.97</v>
      </c>
      <c r="I16" t="n">
        <v>43</v>
      </c>
      <c r="J16" t="n">
        <v>134.46</v>
      </c>
      <c r="K16" t="n">
        <v>43.4</v>
      </c>
      <c r="L16" t="n">
        <v>15</v>
      </c>
      <c r="M16" t="n">
        <v>41</v>
      </c>
      <c r="N16" t="n">
        <v>21.06</v>
      </c>
      <c r="O16" t="n">
        <v>16817.7</v>
      </c>
      <c r="P16" t="n">
        <v>875.01</v>
      </c>
      <c r="Q16" t="n">
        <v>1206.6</v>
      </c>
      <c r="R16" t="n">
        <v>232.47</v>
      </c>
      <c r="S16" t="n">
        <v>133.29</v>
      </c>
      <c r="T16" t="n">
        <v>32731.52</v>
      </c>
      <c r="U16" t="n">
        <v>0.57</v>
      </c>
      <c r="V16" t="n">
        <v>0.78</v>
      </c>
      <c r="W16" t="n">
        <v>0.32</v>
      </c>
      <c r="X16" t="n">
        <v>1.88</v>
      </c>
      <c r="Y16" t="n">
        <v>0.5</v>
      </c>
      <c r="Z16" t="n">
        <v>10</v>
      </c>
      <c r="AA16" t="n">
        <v>1194.573382763406</v>
      </c>
      <c r="AB16" t="n">
        <v>1634.468003155099</v>
      </c>
      <c r="AC16" t="n">
        <v>1478.476670924226</v>
      </c>
      <c r="AD16" t="n">
        <v>1194573.382763406</v>
      </c>
      <c r="AE16" t="n">
        <v>1634468.003155099</v>
      </c>
      <c r="AF16" t="n">
        <v>1.598499050336078e-06</v>
      </c>
      <c r="AG16" t="n">
        <v>11</v>
      </c>
      <c r="AH16" t="n">
        <v>1478476.670924226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1.0062</v>
      </c>
      <c r="E17" t="n">
        <v>99.38</v>
      </c>
      <c r="F17" t="n">
        <v>96.34</v>
      </c>
      <c r="G17" t="n">
        <v>144.52</v>
      </c>
      <c r="H17" t="n">
        <v>2.08</v>
      </c>
      <c r="I17" t="n">
        <v>40</v>
      </c>
      <c r="J17" t="n">
        <v>135.81</v>
      </c>
      <c r="K17" t="n">
        <v>43.4</v>
      </c>
      <c r="L17" t="n">
        <v>16</v>
      </c>
      <c r="M17" t="n">
        <v>38</v>
      </c>
      <c r="N17" t="n">
        <v>21.41</v>
      </c>
      <c r="O17" t="n">
        <v>16983.46</v>
      </c>
      <c r="P17" t="n">
        <v>865.63</v>
      </c>
      <c r="Q17" t="n">
        <v>1206.6</v>
      </c>
      <c r="R17" t="n">
        <v>229.11</v>
      </c>
      <c r="S17" t="n">
        <v>133.29</v>
      </c>
      <c r="T17" t="n">
        <v>31069.16</v>
      </c>
      <c r="U17" t="n">
        <v>0.58</v>
      </c>
      <c r="V17" t="n">
        <v>0.78</v>
      </c>
      <c r="W17" t="n">
        <v>0.34</v>
      </c>
      <c r="X17" t="n">
        <v>1.8</v>
      </c>
      <c r="Y17" t="n">
        <v>0.5</v>
      </c>
      <c r="Z17" t="n">
        <v>10</v>
      </c>
      <c r="AA17" t="n">
        <v>1184.709676315996</v>
      </c>
      <c r="AB17" t="n">
        <v>1620.972044837737</v>
      </c>
      <c r="AC17" t="n">
        <v>1466.268747926976</v>
      </c>
      <c r="AD17" t="n">
        <v>1184709.676315996</v>
      </c>
      <c r="AE17" t="n">
        <v>1620972.044837737</v>
      </c>
      <c r="AF17" t="n">
        <v>1.600726258407805e-06</v>
      </c>
      <c r="AG17" t="n">
        <v>11</v>
      </c>
      <c r="AH17" t="n">
        <v>1466268.747926976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1.0075</v>
      </c>
      <c r="E18" t="n">
        <v>99.26000000000001</v>
      </c>
      <c r="F18" t="n">
        <v>96.27</v>
      </c>
      <c r="G18" t="n">
        <v>152</v>
      </c>
      <c r="H18" t="n">
        <v>2.19</v>
      </c>
      <c r="I18" t="n">
        <v>38</v>
      </c>
      <c r="J18" t="n">
        <v>137.15</v>
      </c>
      <c r="K18" t="n">
        <v>43.4</v>
      </c>
      <c r="L18" t="n">
        <v>17</v>
      </c>
      <c r="M18" t="n">
        <v>36</v>
      </c>
      <c r="N18" t="n">
        <v>21.75</v>
      </c>
      <c r="O18" t="n">
        <v>17149.71</v>
      </c>
      <c r="P18" t="n">
        <v>857.4</v>
      </c>
      <c r="Q18" t="n">
        <v>1206.61</v>
      </c>
      <c r="R18" t="n">
        <v>226.48</v>
      </c>
      <c r="S18" t="n">
        <v>133.29</v>
      </c>
      <c r="T18" t="n">
        <v>29760.96</v>
      </c>
      <c r="U18" t="n">
        <v>0.59</v>
      </c>
      <c r="V18" t="n">
        <v>0.78</v>
      </c>
      <c r="W18" t="n">
        <v>0.34</v>
      </c>
      <c r="X18" t="n">
        <v>1.73</v>
      </c>
      <c r="Y18" t="n">
        <v>0.5</v>
      </c>
      <c r="Z18" t="n">
        <v>10</v>
      </c>
      <c r="AA18" t="n">
        <v>1176.003710399055</v>
      </c>
      <c r="AB18" t="n">
        <v>1609.060158190069</v>
      </c>
      <c r="AC18" t="n">
        <v>1455.493715022524</v>
      </c>
      <c r="AD18" t="n">
        <v>1176003.710399055</v>
      </c>
      <c r="AE18" t="n">
        <v>1609060.158190069</v>
      </c>
      <c r="AF18" t="n">
        <v>1.602794380188693e-06</v>
      </c>
      <c r="AG18" t="n">
        <v>11</v>
      </c>
      <c r="AH18" t="n">
        <v>1455493.715022524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1.0102</v>
      </c>
      <c r="E19" t="n">
        <v>98.98999999999999</v>
      </c>
      <c r="F19" t="n">
        <v>96.06999999999999</v>
      </c>
      <c r="G19" t="n">
        <v>164.7</v>
      </c>
      <c r="H19" t="n">
        <v>2.3</v>
      </c>
      <c r="I19" t="n">
        <v>35</v>
      </c>
      <c r="J19" t="n">
        <v>138.51</v>
      </c>
      <c r="K19" t="n">
        <v>43.4</v>
      </c>
      <c r="L19" t="n">
        <v>18</v>
      </c>
      <c r="M19" t="n">
        <v>33</v>
      </c>
      <c r="N19" t="n">
        <v>22.11</v>
      </c>
      <c r="O19" t="n">
        <v>17316.45</v>
      </c>
      <c r="P19" t="n">
        <v>849.6900000000001</v>
      </c>
      <c r="Q19" t="n">
        <v>1206.61</v>
      </c>
      <c r="R19" t="n">
        <v>219.96</v>
      </c>
      <c r="S19" t="n">
        <v>133.29</v>
      </c>
      <c r="T19" t="n">
        <v>26515.75</v>
      </c>
      <c r="U19" t="n">
        <v>0.61</v>
      </c>
      <c r="V19" t="n">
        <v>0.78</v>
      </c>
      <c r="W19" t="n">
        <v>0.33</v>
      </c>
      <c r="X19" t="n">
        <v>1.53</v>
      </c>
      <c r="Y19" t="n">
        <v>0.5</v>
      </c>
      <c r="Z19" t="n">
        <v>10</v>
      </c>
      <c r="AA19" t="n">
        <v>1165.905603345205</v>
      </c>
      <c r="AB19" t="n">
        <v>1595.243482621951</v>
      </c>
      <c r="AC19" t="n">
        <v>1442.995683578801</v>
      </c>
      <c r="AD19" t="n">
        <v>1165905.603345206</v>
      </c>
      <c r="AE19" t="n">
        <v>1595243.482621951</v>
      </c>
      <c r="AF19" t="n">
        <v>1.607089710041308e-06</v>
      </c>
      <c r="AG19" t="n">
        <v>11</v>
      </c>
      <c r="AH19" t="n">
        <v>1442995.683578801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1.0115</v>
      </c>
      <c r="E20" t="n">
        <v>98.87</v>
      </c>
      <c r="F20" t="n">
        <v>95.98999999999999</v>
      </c>
      <c r="G20" t="n">
        <v>174.53</v>
      </c>
      <c r="H20" t="n">
        <v>2.4</v>
      </c>
      <c r="I20" t="n">
        <v>33</v>
      </c>
      <c r="J20" t="n">
        <v>139.86</v>
      </c>
      <c r="K20" t="n">
        <v>43.4</v>
      </c>
      <c r="L20" t="n">
        <v>19</v>
      </c>
      <c r="M20" t="n">
        <v>31</v>
      </c>
      <c r="N20" t="n">
        <v>22.46</v>
      </c>
      <c r="O20" t="n">
        <v>17483.7</v>
      </c>
      <c r="P20" t="n">
        <v>843.91</v>
      </c>
      <c r="Q20" t="n">
        <v>1206.59</v>
      </c>
      <c r="R20" t="n">
        <v>217.38</v>
      </c>
      <c r="S20" t="n">
        <v>133.29</v>
      </c>
      <c r="T20" t="n">
        <v>25239.69</v>
      </c>
      <c r="U20" t="n">
        <v>0.61</v>
      </c>
      <c r="V20" t="n">
        <v>0.78</v>
      </c>
      <c r="W20" t="n">
        <v>0.33</v>
      </c>
      <c r="X20" t="n">
        <v>1.45</v>
      </c>
      <c r="Y20" t="n">
        <v>0.5</v>
      </c>
      <c r="Z20" t="n">
        <v>10</v>
      </c>
      <c r="AA20" t="n">
        <v>1159.335123589357</v>
      </c>
      <c r="AB20" t="n">
        <v>1586.25346235089</v>
      </c>
      <c r="AC20" t="n">
        <v>1434.863658224837</v>
      </c>
      <c r="AD20" t="n">
        <v>1159335.123589357</v>
      </c>
      <c r="AE20" t="n">
        <v>1586253.46235089</v>
      </c>
      <c r="AF20" t="n">
        <v>1.609157831822197e-06</v>
      </c>
      <c r="AG20" t="n">
        <v>11</v>
      </c>
      <c r="AH20" t="n">
        <v>1434863.658224837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1.0131</v>
      </c>
      <c r="E21" t="n">
        <v>98.70999999999999</v>
      </c>
      <c r="F21" t="n">
        <v>95.88</v>
      </c>
      <c r="G21" t="n">
        <v>185.58</v>
      </c>
      <c r="H21" t="n">
        <v>2.5</v>
      </c>
      <c r="I21" t="n">
        <v>31</v>
      </c>
      <c r="J21" t="n">
        <v>141.22</v>
      </c>
      <c r="K21" t="n">
        <v>43.4</v>
      </c>
      <c r="L21" t="n">
        <v>20</v>
      </c>
      <c r="M21" t="n">
        <v>29</v>
      </c>
      <c r="N21" t="n">
        <v>22.82</v>
      </c>
      <c r="O21" t="n">
        <v>17651.44</v>
      </c>
      <c r="P21" t="n">
        <v>836.12</v>
      </c>
      <c r="Q21" t="n">
        <v>1206.6</v>
      </c>
      <c r="R21" t="n">
        <v>213.5</v>
      </c>
      <c r="S21" t="n">
        <v>133.29</v>
      </c>
      <c r="T21" t="n">
        <v>23306.35</v>
      </c>
      <c r="U21" t="n">
        <v>0.62</v>
      </c>
      <c r="V21" t="n">
        <v>0.78</v>
      </c>
      <c r="W21" t="n">
        <v>0.32</v>
      </c>
      <c r="X21" t="n">
        <v>1.34</v>
      </c>
      <c r="Y21" t="n">
        <v>0.5</v>
      </c>
      <c r="Z21" t="n">
        <v>10</v>
      </c>
      <c r="AA21" t="n">
        <v>1150.653420143666</v>
      </c>
      <c r="AB21" t="n">
        <v>1574.374772686771</v>
      </c>
      <c r="AC21" t="n">
        <v>1424.118654030416</v>
      </c>
      <c r="AD21" t="n">
        <v>1150653.420143666</v>
      </c>
      <c r="AE21" t="n">
        <v>1574374.772686771</v>
      </c>
      <c r="AF21" t="n">
        <v>1.611703212475598e-06</v>
      </c>
      <c r="AG21" t="n">
        <v>11</v>
      </c>
      <c r="AH21" t="n">
        <v>1424118.654030416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1.0156</v>
      </c>
      <c r="E22" t="n">
        <v>98.45999999999999</v>
      </c>
      <c r="F22" t="n">
        <v>95.66</v>
      </c>
      <c r="G22" t="n">
        <v>191.32</v>
      </c>
      <c r="H22" t="n">
        <v>2.61</v>
      </c>
      <c r="I22" t="n">
        <v>30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825.46</v>
      </c>
      <c r="Q22" t="n">
        <v>1206.59</v>
      </c>
      <c r="R22" t="n">
        <v>205.14</v>
      </c>
      <c r="S22" t="n">
        <v>133.29</v>
      </c>
      <c r="T22" t="n">
        <v>19132.07</v>
      </c>
      <c r="U22" t="n">
        <v>0.65</v>
      </c>
      <c r="V22" t="n">
        <v>0.78</v>
      </c>
      <c r="W22" t="n">
        <v>0.33</v>
      </c>
      <c r="X22" t="n">
        <v>1.12</v>
      </c>
      <c r="Y22" t="n">
        <v>0.5</v>
      </c>
      <c r="Z22" t="n">
        <v>10</v>
      </c>
      <c r="AA22" t="n">
        <v>1138.285336336221</v>
      </c>
      <c r="AB22" t="n">
        <v>1557.452214780077</v>
      </c>
      <c r="AC22" t="n">
        <v>1408.811161299378</v>
      </c>
      <c r="AD22" t="n">
        <v>1138285.336336221</v>
      </c>
      <c r="AE22" t="n">
        <v>1557452.214780077</v>
      </c>
      <c r="AF22" t="n">
        <v>1.615680369746538e-06</v>
      </c>
      <c r="AG22" t="n">
        <v>11</v>
      </c>
      <c r="AH22" t="n">
        <v>1408811.161299378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1.0147</v>
      </c>
      <c r="E23" t="n">
        <v>98.55</v>
      </c>
      <c r="F23" t="n">
        <v>95.8</v>
      </c>
      <c r="G23" t="n">
        <v>205.28</v>
      </c>
      <c r="H23" t="n">
        <v>2.7</v>
      </c>
      <c r="I23" t="n">
        <v>28</v>
      </c>
      <c r="J23" t="n">
        <v>143.96</v>
      </c>
      <c r="K23" t="n">
        <v>43.4</v>
      </c>
      <c r="L23" t="n">
        <v>22</v>
      </c>
      <c r="M23" t="n">
        <v>26</v>
      </c>
      <c r="N23" t="n">
        <v>23.56</v>
      </c>
      <c r="O23" t="n">
        <v>17988.46</v>
      </c>
      <c r="P23" t="n">
        <v>822.4299999999999</v>
      </c>
      <c r="Q23" t="n">
        <v>1206.59</v>
      </c>
      <c r="R23" t="n">
        <v>210.91</v>
      </c>
      <c r="S23" t="n">
        <v>133.29</v>
      </c>
      <c r="T23" t="n">
        <v>22026.21</v>
      </c>
      <c r="U23" t="n">
        <v>0.63</v>
      </c>
      <c r="V23" t="n">
        <v>0.78</v>
      </c>
      <c r="W23" t="n">
        <v>0.32</v>
      </c>
      <c r="X23" t="n">
        <v>1.26</v>
      </c>
      <c r="Y23" t="n">
        <v>0.5</v>
      </c>
      <c r="Z23" t="n">
        <v>10</v>
      </c>
      <c r="AA23" t="n">
        <v>1137.032316440081</v>
      </c>
      <c r="AB23" t="n">
        <v>1555.737777678841</v>
      </c>
      <c r="AC23" t="n">
        <v>1407.260347668856</v>
      </c>
      <c r="AD23" t="n">
        <v>1137032.316440081</v>
      </c>
      <c r="AE23" t="n">
        <v>1555737.777678841</v>
      </c>
      <c r="AF23" t="n">
        <v>1.614248593128999e-06</v>
      </c>
      <c r="AG23" t="n">
        <v>11</v>
      </c>
      <c r="AH23" t="n">
        <v>1407260.347668856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95.77</v>
      </c>
      <c r="G24" t="n">
        <v>212.83</v>
      </c>
      <c r="H24" t="n">
        <v>2.8</v>
      </c>
      <c r="I24" t="n">
        <v>27</v>
      </c>
      <c r="J24" t="n">
        <v>145.33</v>
      </c>
      <c r="K24" t="n">
        <v>43.4</v>
      </c>
      <c r="L24" t="n">
        <v>23</v>
      </c>
      <c r="M24" t="n">
        <v>24</v>
      </c>
      <c r="N24" t="n">
        <v>23.93</v>
      </c>
      <c r="O24" t="n">
        <v>18157.74</v>
      </c>
      <c r="P24" t="n">
        <v>811.62</v>
      </c>
      <c r="Q24" t="n">
        <v>1206.59</v>
      </c>
      <c r="R24" t="n">
        <v>209.87</v>
      </c>
      <c r="S24" t="n">
        <v>133.29</v>
      </c>
      <c r="T24" t="n">
        <v>21511.82</v>
      </c>
      <c r="U24" t="n">
        <v>0.64</v>
      </c>
      <c r="V24" t="n">
        <v>0.78</v>
      </c>
      <c r="W24" t="n">
        <v>0.32</v>
      </c>
      <c r="X24" t="n">
        <v>1.23</v>
      </c>
      <c r="Y24" t="n">
        <v>0.5</v>
      </c>
      <c r="Z24" t="n">
        <v>10</v>
      </c>
      <c r="AA24" t="n">
        <v>1127.166296413089</v>
      </c>
      <c r="AB24" t="n">
        <v>1542.238653819826</v>
      </c>
      <c r="AC24" t="n">
        <v>1395.049561244806</v>
      </c>
      <c r="AD24" t="n">
        <v>1127166.296413089</v>
      </c>
      <c r="AE24" t="n">
        <v>1542238.653819826</v>
      </c>
      <c r="AF24" t="n">
        <v>1.615044024583188e-06</v>
      </c>
      <c r="AG24" t="n">
        <v>11</v>
      </c>
      <c r="AH24" t="n">
        <v>1395049.561244807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1.017</v>
      </c>
      <c r="E25" t="n">
        <v>98.33</v>
      </c>
      <c r="F25" t="n">
        <v>95.65000000000001</v>
      </c>
      <c r="G25" t="n">
        <v>229.56</v>
      </c>
      <c r="H25" t="n">
        <v>2.89</v>
      </c>
      <c r="I25" t="n">
        <v>25</v>
      </c>
      <c r="J25" t="n">
        <v>146.7</v>
      </c>
      <c r="K25" t="n">
        <v>43.4</v>
      </c>
      <c r="L25" t="n">
        <v>24</v>
      </c>
      <c r="M25" t="n">
        <v>21</v>
      </c>
      <c r="N25" t="n">
        <v>24.3</v>
      </c>
      <c r="O25" t="n">
        <v>18327.54</v>
      </c>
      <c r="P25" t="n">
        <v>803.6799999999999</v>
      </c>
      <c r="Q25" t="n">
        <v>1206.59</v>
      </c>
      <c r="R25" t="n">
        <v>205.71</v>
      </c>
      <c r="S25" t="n">
        <v>133.29</v>
      </c>
      <c r="T25" t="n">
        <v>19439.85</v>
      </c>
      <c r="U25" t="n">
        <v>0.65</v>
      </c>
      <c r="V25" t="n">
        <v>0.78</v>
      </c>
      <c r="W25" t="n">
        <v>0.32</v>
      </c>
      <c r="X25" t="n">
        <v>1.11</v>
      </c>
      <c r="Y25" t="n">
        <v>0.5</v>
      </c>
      <c r="Z25" t="n">
        <v>10</v>
      </c>
      <c r="AA25" t="n">
        <v>1118.211004669157</v>
      </c>
      <c r="AB25" t="n">
        <v>1529.985628576191</v>
      </c>
      <c r="AC25" t="n">
        <v>1383.965947533195</v>
      </c>
      <c r="AD25" t="n">
        <v>1118211.004669157</v>
      </c>
      <c r="AE25" t="n">
        <v>1529985.628576191</v>
      </c>
      <c r="AF25" t="n">
        <v>1.617907577818264e-06</v>
      </c>
      <c r="AG25" t="n">
        <v>11</v>
      </c>
      <c r="AH25" t="n">
        <v>1383965.947533195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1.0171</v>
      </c>
      <c r="E26" t="n">
        <v>98.31999999999999</v>
      </c>
      <c r="F26" t="n">
        <v>95.64</v>
      </c>
      <c r="G26" t="n">
        <v>229.54</v>
      </c>
      <c r="H26" t="n">
        <v>2.99</v>
      </c>
      <c r="I26" t="n">
        <v>25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800.97</v>
      </c>
      <c r="Q26" t="n">
        <v>1206.6</v>
      </c>
      <c r="R26" t="n">
        <v>205.07</v>
      </c>
      <c r="S26" t="n">
        <v>133.29</v>
      </c>
      <c r="T26" t="n">
        <v>19121.22</v>
      </c>
      <c r="U26" t="n">
        <v>0.65</v>
      </c>
      <c r="V26" t="n">
        <v>0.78</v>
      </c>
      <c r="W26" t="n">
        <v>0.32</v>
      </c>
      <c r="X26" t="n">
        <v>1.1</v>
      </c>
      <c r="Y26" t="n">
        <v>0.5</v>
      </c>
      <c r="Z26" t="n">
        <v>10</v>
      </c>
      <c r="AA26" t="n">
        <v>1115.761437696208</v>
      </c>
      <c r="AB26" t="n">
        <v>1526.634022976533</v>
      </c>
      <c r="AC26" t="n">
        <v>1380.934214467961</v>
      </c>
      <c r="AD26" t="n">
        <v>1115761.437696208</v>
      </c>
      <c r="AE26" t="n">
        <v>1526634.022976533</v>
      </c>
      <c r="AF26" t="n">
        <v>1.618066664109101e-06</v>
      </c>
      <c r="AG26" t="n">
        <v>11</v>
      </c>
      <c r="AH26" t="n">
        <v>1380934.214467961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1.0173</v>
      </c>
      <c r="E27" t="n">
        <v>98.3</v>
      </c>
      <c r="F27" t="n">
        <v>95.64</v>
      </c>
      <c r="G27" t="n">
        <v>239.11</v>
      </c>
      <c r="H27" t="n">
        <v>3.08</v>
      </c>
      <c r="I27" t="n">
        <v>24</v>
      </c>
      <c r="J27" t="n">
        <v>149.47</v>
      </c>
      <c r="K27" t="n">
        <v>43.4</v>
      </c>
      <c r="L27" t="n">
        <v>26</v>
      </c>
      <c r="M27" t="n">
        <v>7</v>
      </c>
      <c r="N27" t="n">
        <v>25.07</v>
      </c>
      <c r="O27" t="n">
        <v>18668.73</v>
      </c>
      <c r="P27" t="n">
        <v>802.51</v>
      </c>
      <c r="Q27" t="n">
        <v>1206.6</v>
      </c>
      <c r="R27" t="n">
        <v>204.81</v>
      </c>
      <c r="S27" t="n">
        <v>133.29</v>
      </c>
      <c r="T27" t="n">
        <v>18998.76</v>
      </c>
      <c r="U27" t="n">
        <v>0.65</v>
      </c>
      <c r="V27" t="n">
        <v>0.78</v>
      </c>
      <c r="W27" t="n">
        <v>0.34</v>
      </c>
      <c r="X27" t="n">
        <v>1.11</v>
      </c>
      <c r="Y27" t="n">
        <v>0.5</v>
      </c>
      <c r="Z27" t="n">
        <v>10</v>
      </c>
      <c r="AA27" t="n">
        <v>1116.884696485994</v>
      </c>
      <c r="AB27" t="n">
        <v>1528.170915207399</v>
      </c>
      <c r="AC27" t="n">
        <v>1382.324427861355</v>
      </c>
      <c r="AD27" t="n">
        <v>1116884.696485994</v>
      </c>
      <c r="AE27" t="n">
        <v>1528170.915207399</v>
      </c>
      <c r="AF27" t="n">
        <v>1.618384836690777e-06</v>
      </c>
      <c r="AG27" t="n">
        <v>11</v>
      </c>
      <c r="AH27" t="n">
        <v>1382324.427861355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1.0174</v>
      </c>
      <c r="E28" t="n">
        <v>98.29000000000001</v>
      </c>
      <c r="F28" t="n">
        <v>95.63</v>
      </c>
      <c r="G28" t="n">
        <v>239.09</v>
      </c>
      <c r="H28" t="n">
        <v>3.17</v>
      </c>
      <c r="I28" t="n">
        <v>24</v>
      </c>
      <c r="J28" t="n">
        <v>150.86</v>
      </c>
      <c r="K28" t="n">
        <v>43.4</v>
      </c>
      <c r="L28" t="n">
        <v>27</v>
      </c>
      <c r="M28" t="n">
        <v>2</v>
      </c>
      <c r="N28" t="n">
        <v>25.46</v>
      </c>
      <c r="O28" t="n">
        <v>18840.13</v>
      </c>
      <c r="P28" t="n">
        <v>802.65</v>
      </c>
      <c r="Q28" t="n">
        <v>1206.6</v>
      </c>
      <c r="R28" t="n">
        <v>204.32</v>
      </c>
      <c r="S28" t="n">
        <v>133.29</v>
      </c>
      <c r="T28" t="n">
        <v>18753.92</v>
      </c>
      <c r="U28" t="n">
        <v>0.65</v>
      </c>
      <c r="V28" t="n">
        <v>0.78</v>
      </c>
      <c r="W28" t="n">
        <v>0.34</v>
      </c>
      <c r="X28" t="n">
        <v>1.1</v>
      </c>
      <c r="Y28" t="n">
        <v>0.5</v>
      </c>
      <c r="Z28" t="n">
        <v>10</v>
      </c>
      <c r="AA28" t="n">
        <v>1116.875075067834</v>
      </c>
      <c r="AB28" t="n">
        <v>1528.157750758606</v>
      </c>
      <c r="AC28" t="n">
        <v>1382.312519809078</v>
      </c>
      <c r="AD28" t="n">
        <v>1116875.075067834</v>
      </c>
      <c r="AE28" t="n">
        <v>1528157.750758606</v>
      </c>
      <c r="AF28" t="n">
        <v>1.618543922981615e-06</v>
      </c>
      <c r="AG28" t="n">
        <v>11</v>
      </c>
      <c r="AH28" t="n">
        <v>1382312.519809078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1.0181</v>
      </c>
      <c r="E29" t="n">
        <v>98.22</v>
      </c>
      <c r="F29" t="n">
        <v>95.58</v>
      </c>
      <c r="G29" t="n">
        <v>249.35</v>
      </c>
      <c r="H29" t="n">
        <v>3.26</v>
      </c>
      <c r="I29" t="n">
        <v>23</v>
      </c>
      <c r="J29" t="n">
        <v>152.25</v>
      </c>
      <c r="K29" t="n">
        <v>43.4</v>
      </c>
      <c r="L29" t="n">
        <v>28</v>
      </c>
      <c r="M29" t="n">
        <v>1</v>
      </c>
      <c r="N29" t="n">
        <v>25.85</v>
      </c>
      <c r="O29" t="n">
        <v>19012.07</v>
      </c>
      <c r="P29" t="n">
        <v>806.25</v>
      </c>
      <c r="Q29" t="n">
        <v>1206.61</v>
      </c>
      <c r="R29" t="n">
        <v>202.57</v>
      </c>
      <c r="S29" t="n">
        <v>133.29</v>
      </c>
      <c r="T29" t="n">
        <v>17881.79</v>
      </c>
      <c r="U29" t="n">
        <v>0.66</v>
      </c>
      <c r="V29" t="n">
        <v>0.78</v>
      </c>
      <c r="W29" t="n">
        <v>0.34</v>
      </c>
      <c r="X29" t="n">
        <v>1.05</v>
      </c>
      <c r="Y29" t="n">
        <v>0.5</v>
      </c>
      <c r="Z29" t="n">
        <v>10</v>
      </c>
      <c r="AA29" t="n">
        <v>1119.112280921952</v>
      </c>
      <c r="AB29" t="n">
        <v>1531.218794506766</v>
      </c>
      <c r="AC29" t="n">
        <v>1385.081421838115</v>
      </c>
      <c r="AD29" t="n">
        <v>1119112.280921952</v>
      </c>
      <c r="AE29" t="n">
        <v>1531218.794506766</v>
      </c>
      <c r="AF29" t="n">
        <v>1.619657527017477e-06</v>
      </c>
      <c r="AG29" t="n">
        <v>11</v>
      </c>
      <c r="AH29" t="n">
        <v>1385081.421838115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1.0184</v>
      </c>
      <c r="E30" t="n">
        <v>98.2</v>
      </c>
      <c r="F30" t="n">
        <v>95.56</v>
      </c>
      <c r="G30" t="n">
        <v>249.3</v>
      </c>
      <c r="H30" t="n">
        <v>3.34</v>
      </c>
      <c r="I30" t="n">
        <v>23</v>
      </c>
      <c r="J30" t="n">
        <v>153.65</v>
      </c>
      <c r="K30" t="n">
        <v>43.4</v>
      </c>
      <c r="L30" t="n">
        <v>29</v>
      </c>
      <c r="M30" t="n">
        <v>0</v>
      </c>
      <c r="N30" t="n">
        <v>26.25</v>
      </c>
      <c r="O30" t="n">
        <v>19184.56</v>
      </c>
      <c r="P30" t="n">
        <v>811.78</v>
      </c>
      <c r="Q30" t="n">
        <v>1206.6</v>
      </c>
      <c r="R30" t="n">
        <v>201.63</v>
      </c>
      <c r="S30" t="n">
        <v>133.29</v>
      </c>
      <c r="T30" t="n">
        <v>17414.07</v>
      </c>
      <c r="U30" t="n">
        <v>0.66</v>
      </c>
      <c r="V30" t="n">
        <v>0.78</v>
      </c>
      <c r="W30" t="n">
        <v>0.34</v>
      </c>
      <c r="X30" t="n">
        <v>1.03</v>
      </c>
      <c r="Y30" t="n">
        <v>0.5</v>
      </c>
      <c r="Z30" t="n">
        <v>10</v>
      </c>
      <c r="AA30" t="n">
        <v>1123.483631296402</v>
      </c>
      <c r="AB30" t="n">
        <v>1537.199868939456</v>
      </c>
      <c r="AC30" t="n">
        <v>1390.49167092144</v>
      </c>
      <c r="AD30" t="n">
        <v>1123483.631296402</v>
      </c>
      <c r="AE30" t="n">
        <v>1537199.868939456</v>
      </c>
      <c r="AF30" t="n">
        <v>1.62013478588999e-06</v>
      </c>
      <c r="AG30" t="n">
        <v>11</v>
      </c>
      <c r="AH30" t="n">
        <v>1390491.67092144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0.6635</v>
      </c>
      <c r="E2" t="n">
        <v>150.72</v>
      </c>
      <c r="F2" t="n">
        <v>133.42</v>
      </c>
      <c r="G2" t="n">
        <v>9.85</v>
      </c>
      <c r="H2" t="n">
        <v>0.2</v>
      </c>
      <c r="I2" t="n">
        <v>813</v>
      </c>
      <c r="J2" t="n">
        <v>89.87</v>
      </c>
      <c r="K2" t="n">
        <v>37.55</v>
      </c>
      <c r="L2" t="n">
        <v>1</v>
      </c>
      <c r="M2" t="n">
        <v>811</v>
      </c>
      <c r="N2" t="n">
        <v>11.32</v>
      </c>
      <c r="O2" t="n">
        <v>11317.98</v>
      </c>
      <c r="P2" t="n">
        <v>1115.28</v>
      </c>
      <c r="Q2" t="n">
        <v>1206.74</v>
      </c>
      <c r="R2" t="n">
        <v>1488.27</v>
      </c>
      <c r="S2" t="n">
        <v>133.29</v>
      </c>
      <c r="T2" t="n">
        <v>656783.22</v>
      </c>
      <c r="U2" t="n">
        <v>0.09</v>
      </c>
      <c r="V2" t="n">
        <v>0.5600000000000001</v>
      </c>
      <c r="W2" t="n">
        <v>1.57</v>
      </c>
      <c r="X2" t="n">
        <v>38.87</v>
      </c>
      <c r="Y2" t="n">
        <v>0.5</v>
      </c>
      <c r="Z2" t="n">
        <v>10</v>
      </c>
      <c r="AA2" t="n">
        <v>2210.997927473701</v>
      </c>
      <c r="AB2" t="n">
        <v>3025.184906714057</v>
      </c>
      <c r="AC2" t="n">
        <v>2736.465505090837</v>
      </c>
      <c r="AD2" t="n">
        <v>2210997.927473701</v>
      </c>
      <c r="AE2" t="n">
        <v>3025184.906714057</v>
      </c>
      <c r="AF2" t="n">
        <v>1.099520219082652e-06</v>
      </c>
      <c r="AG2" t="n">
        <v>16</v>
      </c>
      <c r="AH2" t="n">
        <v>2736465.505090837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0.8486</v>
      </c>
      <c r="E3" t="n">
        <v>117.84</v>
      </c>
      <c r="F3" t="n">
        <v>109.71</v>
      </c>
      <c r="G3" t="n">
        <v>20.07</v>
      </c>
      <c r="H3" t="n">
        <v>0.39</v>
      </c>
      <c r="I3" t="n">
        <v>328</v>
      </c>
      <c r="J3" t="n">
        <v>91.09999999999999</v>
      </c>
      <c r="K3" t="n">
        <v>37.55</v>
      </c>
      <c r="L3" t="n">
        <v>2</v>
      </c>
      <c r="M3" t="n">
        <v>326</v>
      </c>
      <c r="N3" t="n">
        <v>11.54</v>
      </c>
      <c r="O3" t="n">
        <v>11468.97</v>
      </c>
      <c r="P3" t="n">
        <v>906.95</v>
      </c>
      <c r="Q3" t="n">
        <v>1206.63</v>
      </c>
      <c r="R3" t="n">
        <v>681.99</v>
      </c>
      <c r="S3" t="n">
        <v>133.29</v>
      </c>
      <c r="T3" t="n">
        <v>256068.32</v>
      </c>
      <c r="U3" t="n">
        <v>0.2</v>
      </c>
      <c r="V3" t="n">
        <v>0.68</v>
      </c>
      <c r="W3" t="n">
        <v>0.8</v>
      </c>
      <c r="X3" t="n">
        <v>15.17</v>
      </c>
      <c r="Y3" t="n">
        <v>0.5</v>
      </c>
      <c r="Z3" t="n">
        <v>10</v>
      </c>
      <c r="AA3" t="n">
        <v>1440.752114274673</v>
      </c>
      <c r="AB3" t="n">
        <v>1971.300604247944</v>
      </c>
      <c r="AC3" t="n">
        <v>1783.162441316294</v>
      </c>
      <c r="AD3" t="n">
        <v>1440752.114274673</v>
      </c>
      <c r="AE3" t="n">
        <v>1971300.604247944</v>
      </c>
      <c r="AF3" t="n">
        <v>1.406259017202017e-06</v>
      </c>
      <c r="AG3" t="n">
        <v>13</v>
      </c>
      <c r="AH3" t="n">
        <v>1783162.441316294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0.9111</v>
      </c>
      <c r="E4" t="n">
        <v>109.76</v>
      </c>
      <c r="F4" t="n">
        <v>103.94</v>
      </c>
      <c r="G4" t="n">
        <v>30.42</v>
      </c>
      <c r="H4" t="n">
        <v>0.57</v>
      </c>
      <c r="I4" t="n">
        <v>205</v>
      </c>
      <c r="J4" t="n">
        <v>92.31999999999999</v>
      </c>
      <c r="K4" t="n">
        <v>37.55</v>
      </c>
      <c r="L4" t="n">
        <v>3</v>
      </c>
      <c r="M4" t="n">
        <v>203</v>
      </c>
      <c r="N4" t="n">
        <v>11.77</v>
      </c>
      <c r="O4" t="n">
        <v>11620.34</v>
      </c>
      <c r="P4" t="n">
        <v>850.15</v>
      </c>
      <c r="Q4" t="n">
        <v>1206.64</v>
      </c>
      <c r="R4" t="n">
        <v>486.51</v>
      </c>
      <c r="S4" t="n">
        <v>133.29</v>
      </c>
      <c r="T4" t="n">
        <v>158942.92</v>
      </c>
      <c r="U4" t="n">
        <v>0.27</v>
      </c>
      <c r="V4" t="n">
        <v>0.72</v>
      </c>
      <c r="W4" t="n">
        <v>0.61</v>
      </c>
      <c r="X4" t="n">
        <v>9.4</v>
      </c>
      <c r="Y4" t="n">
        <v>0.5</v>
      </c>
      <c r="Z4" t="n">
        <v>10</v>
      </c>
      <c r="AA4" t="n">
        <v>1268.489743527644</v>
      </c>
      <c r="AB4" t="n">
        <v>1735.60362891242</v>
      </c>
      <c r="AC4" t="n">
        <v>1569.96005450401</v>
      </c>
      <c r="AD4" t="n">
        <v>1268489.743527644</v>
      </c>
      <c r="AE4" t="n">
        <v>1735603.62891242</v>
      </c>
      <c r="AF4" t="n">
        <v>1.509831004681544e-06</v>
      </c>
      <c r="AG4" t="n">
        <v>12</v>
      </c>
      <c r="AH4" t="n">
        <v>1569960.05450401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0.9425</v>
      </c>
      <c r="E5" t="n">
        <v>106.1</v>
      </c>
      <c r="F5" t="n">
        <v>101.34</v>
      </c>
      <c r="G5" t="n">
        <v>40.81</v>
      </c>
      <c r="H5" t="n">
        <v>0.75</v>
      </c>
      <c r="I5" t="n">
        <v>149</v>
      </c>
      <c r="J5" t="n">
        <v>93.55</v>
      </c>
      <c r="K5" t="n">
        <v>37.55</v>
      </c>
      <c r="L5" t="n">
        <v>4</v>
      </c>
      <c r="M5" t="n">
        <v>147</v>
      </c>
      <c r="N5" t="n">
        <v>12</v>
      </c>
      <c r="O5" t="n">
        <v>11772.07</v>
      </c>
      <c r="P5" t="n">
        <v>820.1</v>
      </c>
      <c r="Q5" t="n">
        <v>1206.62</v>
      </c>
      <c r="R5" t="n">
        <v>398.52</v>
      </c>
      <c r="S5" t="n">
        <v>133.29</v>
      </c>
      <c r="T5" t="n">
        <v>115228.48</v>
      </c>
      <c r="U5" t="n">
        <v>0.33</v>
      </c>
      <c r="V5" t="n">
        <v>0.74</v>
      </c>
      <c r="W5" t="n">
        <v>0.51</v>
      </c>
      <c r="X5" t="n">
        <v>6.8</v>
      </c>
      <c r="Y5" t="n">
        <v>0.5</v>
      </c>
      <c r="Z5" t="n">
        <v>10</v>
      </c>
      <c r="AA5" t="n">
        <v>1194.928451289354</v>
      </c>
      <c r="AB5" t="n">
        <v>1634.95382357682</v>
      </c>
      <c r="AC5" t="n">
        <v>1478.916125326752</v>
      </c>
      <c r="AD5" t="n">
        <v>1194928.451289354</v>
      </c>
      <c r="AE5" t="n">
        <v>1634953.823576821</v>
      </c>
      <c r="AF5" t="n">
        <v>1.561865571191258e-06</v>
      </c>
      <c r="AG5" t="n">
        <v>12</v>
      </c>
      <c r="AH5" t="n">
        <v>1478916.125326752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0.9624</v>
      </c>
      <c r="E6" t="n">
        <v>103.91</v>
      </c>
      <c r="F6" t="n">
        <v>99.78</v>
      </c>
      <c r="G6" t="n">
        <v>51.61</v>
      </c>
      <c r="H6" t="n">
        <v>0.93</v>
      </c>
      <c r="I6" t="n">
        <v>116</v>
      </c>
      <c r="J6" t="n">
        <v>94.79000000000001</v>
      </c>
      <c r="K6" t="n">
        <v>37.55</v>
      </c>
      <c r="L6" t="n">
        <v>5</v>
      </c>
      <c r="M6" t="n">
        <v>114</v>
      </c>
      <c r="N6" t="n">
        <v>12.23</v>
      </c>
      <c r="O6" t="n">
        <v>11924.18</v>
      </c>
      <c r="P6" t="n">
        <v>798.4</v>
      </c>
      <c r="Q6" t="n">
        <v>1206.63</v>
      </c>
      <c r="R6" t="n">
        <v>345.26</v>
      </c>
      <c r="S6" t="n">
        <v>133.29</v>
      </c>
      <c r="T6" t="n">
        <v>88761.88</v>
      </c>
      <c r="U6" t="n">
        <v>0.39</v>
      </c>
      <c r="V6" t="n">
        <v>0.75</v>
      </c>
      <c r="W6" t="n">
        <v>0.47</v>
      </c>
      <c r="X6" t="n">
        <v>5.24</v>
      </c>
      <c r="Y6" t="n">
        <v>0.5</v>
      </c>
      <c r="Z6" t="n">
        <v>10</v>
      </c>
      <c r="AA6" t="n">
        <v>1137.920902595954</v>
      </c>
      <c r="AB6" t="n">
        <v>1556.953580458962</v>
      </c>
      <c r="AC6" t="n">
        <v>1408.360115938032</v>
      </c>
      <c r="AD6" t="n">
        <v>1137920.902595954</v>
      </c>
      <c r="AE6" t="n">
        <v>1556953.580458962</v>
      </c>
      <c r="AF6" t="n">
        <v>1.594842892004739e-06</v>
      </c>
      <c r="AG6" t="n">
        <v>11</v>
      </c>
      <c r="AH6" t="n">
        <v>1408360.115938032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0.9758</v>
      </c>
      <c r="E7" t="n">
        <v>102.48</v>
      </c>
      <c r="F7" t="n">
        <v>98.75</v>
      </c>
      <c r="G7" t="n">
        <v>62.37</v>
      </c>
      <c r="H7" t="n">
        <v>1.1</v>
      </c>
      <c r="I7" t="n">
        <v>95</v>
      </c>
      <c r="J7" t="n">
        <v>96.02</v>
      </c>
      <c r="K7" t="n">
        <v>37.55</v>
      </c>
      <c r="L7" t="n">
        <v>6</v>
      </c>
      <c r="M7" t="n">
        <v>93</v>
      </c>
      <c r="N7" t="n">
        <v>12.47</v>
      </c>
      <c r="O7" t="n">
        <v>12076.67</v>
      </c>
      <c r="P7" t="n">
        <v>781.3099999999999</v>
      </c>
      <c r="Q7" t="n">
        <v>1206.59</v>
      </c>
      <c r="R7" t="n">
        <v>310.18</v>
      </c>
      <c r="S7" t="n">
        <v>133.29</v>
      </c>
      <c r="T7" t="n">
        <v>71325.73</v>
      </c>
      <c r="U7" t="n">
        <v>0.43</v>
      </c>
      <c r="V7" t="n">
        <v>0.76</v>
      </c>
      <c r="W7" t="n">
        <v>0.43</v>
      </c>
      <c r="X7" t="n">
        <v>4.21</v>
      </c>
      <c r="Y7" t="n">
        <v>0.5</v>
      </c>
      <c r="Z7" t="n">
        <v>10</v>
      </c>
      <c r="AA7" t="n">
        <v>1105.671598060753</v>
      </c>
      <c r="AB7" t="n">
        <v>1512.828659254994</v>
      </c>
      <c r="AC7" t="n">
        <v>1368.446415284056</v>
      </c>
      <c r="AD7" t="n">
        <v>1105671.598060752</v>
      </c>
      <c r="AE7" t="n">
        <v>1512828.659254994</v>
      </c>
      <c r="AF7" t="n">
        <v>1.617048726120349e-06</v>
      </c>
      <c r="AG7" t="n">
        <v>11</v>
      </c>
      <c r="AH7" t="n">
        <v>1368446.415284056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0.9823</v>
      </c>
      <c r="E8" t="n">
        <v>101.8</v>
      </c>
      <c r="F8" t="n">
        <v>98.34999999999999</v>
      </c>
      <c r="G8" t="n">
        <v>73.76000000000001</v>
      </c>
      <c r="H8" t="n">
        <v>1.27</v>
      </c>
      <c r="I8" t="n">
        <v>80</v>
      </c>
      <c r="J8" t="n">
        <v>97.26000000000001</v>
      </c>
      <c r="K8" t="n">
        <v>37.55</v>
      </c>
      <c r="L8" t="n">
        <v>7</v>
      </c>
      <c r="M8" t="n">
        <v>78</v>
      </c>
      <c r="N8" t="n">
        <v>12.71</v>
      </c>
      <c r="O8" t="n">
        <v>12229.54</v>
      </c>
      <c r="P8" t="n">
        <v>768.54</v>
      </c>
      <c r="Q8" t="n">
        <v>1206.59</v>
      </c>
      <c r="R8" t="n">
        <v>297.5</v>
      </c>
      <c r="S8" t="n">
        <v>133.29</v>
      </c>
      <c r="T8" t="n">
        <v>65063.2</v>
      </c>
      <c r="U8" t="n">
        <v>0.45</v>
      </c>
      <c r="V8" t="n">
        <v>0.76</v>
      </c>
      <c r="W8" t="n">
        <v>0.41</v>
      </c>
      <c r="X8" t="n">
        <v>3.81</v>
      </c>
      <c r="Y8" t="n">
        <v>0.5</v>
      </c>
      <c r="Z8" t="n">
        <v>10</v>
      </c>
      <c r="AA8" t="n">
        <v>1086.663683066336</v>
      </c>
      <c r="AB8" t="n">
        <v>1486.821191389608</v>
      </c>
      <c r="AC8" t="n">
        <v>1344.921063650032</v>
      </c>
      <c r="AD8" t="n">
        <v>1086663.683066336</v>
      </c>
      <c r="AE8" t="n">
        <v>1486821.191389608</v>
      </c>
      <c r="AF8" t="n">
        <v>1.62782021281822e-06</v>
      </c>
      <c r="AG8" t="n">
        <v>11</v>
      </c>
      <c r="AH8" t="n">
        <v>1344921.063650032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0.9909</v>
      </c>
      <c r="E9" t="n">
        <v>100.92</v>
      </c>
      <c r="F9" t="n">
        <v>97.68000000000001</v>
      </c>
      <c r="G9" t="n">
        <v>84.94</v>
      </c>
      <c r="H9" t="n">
        <v>1.43</v>
      </c>
      <c r="I9" t="n">
        <v>69</v>
      </c>
      <c r="J9" t="n">
        <v>98.5</v>
      </c>
      <c r="K9" t="n">
        <v>37.55</v>
      </c>
      <c r="L9" t="n">
        <v>8</v>
      </c>
      <c r="M9" t="n">
        <v>67</v>
      </c>
      <c r="N9" t="n">
        <v>12.95</v>
      </c>
      <c r="O9" t="n">
        <v>12382.79</v>
      </c>
      <c r="P9" t="n">
        <v>753.91</v>
      </c>
      <c r="Q9" t="n">
        <v>1206.6</v>
      </c>
      <c r="R9" t="n">
        <v>274.54</v>
      </c>
      <c r="S9" t="n">
        <v>133.29</v>
      </c>
      <c r="T9" t="n">
        <v>53635.66</v>
      </c>
      <c r="U9" t="n">
        <v>0.49</v>
      </c>
      <c r="V9" t="n">
        <v>0.77</v>
      </c>
      <c r="W9" t="n">
        <v>0.38</v>
      </c>
      <c r="X9" t="n">
        <v>3.14</v>
      </c>
      <c r="Y9" t="n">
        <v>0.5</v>
      </c>
      <c r="Z9" t="n">
        <v>10</v>
      </c>
      <c r="AA9" t="n">
        <v>1063.483167689232</v>
      </c>
      <c r="AB9" t="n">
        <v>1455.104587598491</v>
      </c>
      <c r="AC9" t="n">
        <v>1316.231448010205</v>
      </c>
      <c r="AD9" t="n">
        <v>1063483.167689232</v>
      </c>
      <c r="AE9" t="n">
        <v>1455104.587598491</v>
      </c>
      <c r="AF9" t="n">
        <v>1.642071718295403e-06</v>
      </c>
      <c r="AG9" t="n">
        <v>11</v>
      </c>
      <c r="AH9" t="n">
        <v>1316231.448010205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0.9968</v>
      </c>
      <c r="E10" t="n">
        <v>100.32</v>
      </c>
      <c r="F10" t="n">
        <v>97.25</v>
      </c>
      <c r="G10" t="n">
        <v>97.25</v>
      </c>
      <c r="H10" t="n">
        <v>1.59</v>
      </c>
      <c r="I10" t="n">
        <v>60</v>
      </c>
      <c r="J10" t="n">
        <v>99.75</v>
      </c>
      <c r="K10" t="n">
        <v>37.55</v>
      </c>
      <c r="L10" t="n">
        <v>9</v>
      </c>
      <c r="M10" t="n">
        <v>58</v>
      </c>
      <c r="N10" t="n">
        <v>13.2</v>
      </c>
      <c r="O10" t="n">
        <v>12536.43</v>
      </c>
      <c r="P10" t="n">
        <v>740.4299999999999</v>
      </c>
      <c r="Q10" t="n">
        <v>1206.59</v>
      </c>
      <c r="R10" t="n">
        <v>260.02</v>
      </c>
      <c r="S10" t="n">
        <v>133.29</v>
      </c>
      <c r="T10" t="n">
        <v>46423.75</v>
      </c>
      <c r="U10" t="n">
        <v>0.51</v>
      </c>
      <c r="V10" t="n">
        <v>0.77</v>
      </c>
      <c r="W10" t="n">
        <v>0.37</v>
      </c>
      <c r="X10" t="n">
        <v>2.71</v>
      </c>
      <c r="Y10" t="n">
        <v>0.5</v>
      </c>
      <c r="Z10" t="n">
        <v>10</v>
      </c>
      <c r="AA10" t="n">
        <v>1044.888926738688</v>
      </c>
      <c r="AB10" t="n">
        <v>1429.663126809941</v>
      </c>
      <c r="AC10" t="n">
        <v>1293.218084532</v>
      </c>
      <c r="AD10" t="n">
        <v>1044888.926738688</v>
      </c>
      <c r="AE10" t="n">
        <v>1429663.126809941</v>
      </c>
      <c r="AF10" t="n">
        <v>1.65184891391347e-06</v>
      </c>
      <c r="AG10" t="n">
        <v>11</v>
      </c>
      <c r="AH10" t="n">
        <v>1293218.084532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1.0005</v>
      </c>
      <c r="E11" t="n">
        <v>99.95</v>
      </c>
      <c r="F11" t="n">
        <v>96.98999999999999</v>
      </c>
      <c r="G11" t="n">
        <v>107.77</v>
      </c>
      <c r="H11" t="n">
        <v>1.74</v>
      </c>
      <c r="I11" t="n">
        <v>54</v>
      </c>
      <c r="J11" t="n">
        <v>101</v>
      </c>
      <c r="K11" t="n">
        <v>37.55</v>
      </c>
      <c r="L11" t="n">
        <v>10</v>
      </c>
      <c r="M11" t="n">
        <v>52</v>
      </c>
      <c r="N11" t="n">
        <v>13.45</v>
      </c>
      <c r="O11" t="n">
        <v>12690.46</v>
      </c>
      <c r="P11" t="n">
        <v>731.38</v>
      </c>
      <c r="Q11" t="n">
        <v>1206.61</v>
      </c>
      <c r="R11" t="n">
        <v>251.05</v>
      </c>
      <c r="S11" t="n">
        <v>133.29</v>
      </c>
      <c r="T11" t="n">
        <v>41965.97</v>
      </c>
      <c r="U11" t="n">
        <v>0.53</v>
      </c>
      <c r="V11" t="n">
        <v>0.77</v>
      </c>
      <c r="W11" t="n">
        <v>0.36</v>
      </c>
      <c r="X11" t="n">
        <v>2.45</v>
      </c>
      <c r="Y11" t="n">
        <v>0.5</v>
      </c>
      <c r="Z11" t="n">
        <v>10</v>
      </c>
      <c r="AA11" t="n">
        <v>1032.848526268559</v>
      </c>
      <c r="AB11" t="n">
        <v>1413.18891970173</v>
      </c>
      <c r="AC11" t="n">
        <v>1278.316152628502</v>
      </c>
      <c r="AD11" t="n">
        <v>1032848.526268559</v>
      </c>
      <c r="AE11" t="n">
        <v>1413188.91970173</v>
      </c>
      <c r="AF11" t="n">
        <v>1.657980375572258e-06</v>
      </c>
      <c r="AG11" t="n">
        <v>11</v>
      </c>
      <c r="AH11" t="n">
        <v>1278316.152628502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1.0048</v>
      </c>
      <c r="E12" t="n">
        <v>99.53</v>
      </c>
      <c r="F12" t="n">
        <v>96.68000000000001</v>
      </c>
      <c r="G12" t="n">
        <v>120.85</v>
      </c>
      <c r="H12" t="n">
        <v>1.89</v>
      </c>
      <c r="I12" t="n">
        <v>48</v>
      </c>
      <c r="J12" t="n">
        <v>102.25</v>
      </c>
      <c r="K12" t="n">
        <v>37.55</v>
      </c>
      <c r="L12" t="n">
        <v>11</v>
      </c>
      <c r="M12" t="n">
        <v>46</v>
      </c>
      <c r="N12" t="n">
        <v>13.7</v>
      </c>
      <c r="O12" t="n">
        <v>12844.88</v>
      </c>
      <c r="P12" t="n">
        <v>718.08</v>
      </c>
      <c r="Q12" t="n">
        <v>1206.6</v>
      </c>
      <c r="R12" t="n">
        <v>240.43</v>
      </c>
      <c r="S12" t="n">
        <v>133.29</v>
      </c>
      <c r="T12" t="n">
        <v>36685.1</v>
      </c>
      <c r="U12" t="n">
        <v>0.55</v>
      </c>
      <c r="V12" t="n">
        <v>0.77</v>
      </c>
      <c r="W12" t="n">
        <v>0.35</v>
      </c>
      <c r="X12" t="n">
        <v>2.14</v>
      </c>
      <c r="Y12" t="n">
        <v>0.5</v>
      </c>
      <c r="Z12" t="n">
        <v>10</v>
      </c>
      <c r="AA12" t="n">
        <v>1016.533632600439</v>
      </c>
      <c r="AB12" t="n">
        <v>1390.866162422699</v>
      </c>
      <c r="AC12" t="n">
        <v>1258.123847973995</v>
      </c>
      <c r="AD12" t="n">
        <v>1016533.632600439</v>
      </c>
      <c r="AE12" t="n">
        <v>1390866.162422699</v>
      </c>
      <c r="AF12" t="n">
        <v>1.66510612831085e-06</v>
      </c>
      <c r="AG12" t="n">
        <v>11</v>
      </c>
      <c r="AH12" t="n">
        <v>1258123.847973995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1.0128</v>
      </c>
      <c r="E13" t="n">
        <v>98.73999999999999</v>
      </c>
      <c r="F13" t="n">
        <v>95.98999999999999</v>
      </c>
      <c r="G13" t="n">
        <v>133.93</v>
      </c>
      <c r="H13" t="n">
        <v>2.04</v>
      </c>
      <c r="I13" t="n">
        <v>43</v>
      </c>
      <c r="J13" t="n">
        <v>103.51</v>
      </c>
      <c r="K13" t="n">
        <v>37.55</v>
      </c>
      <c r="L13" t="n">
        <v>12</v>
      </c>
      <c r="M13" t="n">
        <v>41</v>
      </c>
      <c r="N13" t="n">
        <v>13.95</v>
      </c>
      <c r="O13" t="n">
        <v>12999.7</v>
      </c>
      <c r="P13" t="n">
        <v>702.29</v>
      </c>
      <c r="Q13" t="n">
        <v>1206.59</v>
      </c>
      <c r="R13" t="n">
        <v>216.63</v>
      </c>
      <c r="S13" t="n">
        <v>133.29</v>
      </c>
      <c r="T13" t="n">
        <v>24810.86</v>
      </c>
      <c r="U13" t="n">
        <v>0.62</v>
      </c>
      <c r="V13" t="n">
        <v>0.78</v>
      </c>
      <c r="W13" t="n">
        <v>0.33</v>
      </c>
      <c r="X13" t="n">
        <v>1.45</v>
      </c>
      <c r="Y13" t="n">
        <v>0.5</v>
      </c>
      <c r="Z13" t="n">
        <v>10</v>
      </c>
      <c r="AA13" t="n">
        <v>993.9276135889834</v>
      </c>
      <c r="AB13" t="n">
        <v>1359.935609904053</v>
      </c>
      <c r="AC13" t="n">
        <v>1230.145263976425</v>
      </c>
      <c r="AD13" t="n">
        <v>993927.6135889834</v>
      </c>
      <c r="AE13" t="n">
        <v>1359935.609904053</v>
      </c>
      <c r="AF13" t="n">
        <v>1.678363342708229e-06</v>
      </c>
      <c r="AG13" t="n">
        <v>11</v>
      </c>
      <c r="AH13" t="n">
        <v>1230145.263976425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1.0095</v>
      </c>
      <c r="E14" t="n">
        <v>99.05</v>
      </c>
      <c r="F14" t="n">
        <v>96.36</v>
      </c>
      <c r="G14" t="n">
        <v>144.54</v>
      </c>
      <c r="H14" t="n">
        <v>2.18</v>
      </c>
      <c r="I14" t="n">
        <v>40</v>
      </c>
      <c r="J14" t="n">
        <v>104.76</v>
      </c>
      <c r="K14" t="n">
        <v>37.55</v>
      </c>
      <c r="L14" t="n">
        <v>13</v>
      </c>
      <c r="M14" t="n">
        <v>38</v>
      </c>
      <c r="N14" t="n">
        <v>14.21</v>
      </c>
      <c r="O14" t="n">
        <v>13154.91</v>
      </c>
      <c r="P14" t="n">
        <v>692.89</v>
      </c>
      <c r="Q14" t="n">
        <v>1206.59</v>
      </c>
      <c r="R14" t="n">
        <v>229.79</v>
      </c>
      <c r="S14" t="n">
        <v>133.29</v>
      </c>
      <c r="T14" t="n">
        <v>31405.38</v>
      </c>
      <c r="U14" t="n">
        <v>0.58</v>
      </c>
      <c r="V14" t="n">
        <v>0.78</v>
      </c>
      <c r="W14" t="n">
        <v>0.34</v>
      </c>
      <c r="X14" t="n">
        <v>1.82</v>
      </c>
      <c r="Y14" t="n">
        <v>0.5</v>
      </c>
      <c r="Z14" t="n">
        <v>10</v>
      </c>
      <c r="AA14" t="n">
        <v>989.7251075240101</v>
      </c>
      <c r="AB14" t="n">
        <v>1354.185555704474</v>
      </c>
      <c r="AC14" t="n">
        <v>1224.943986879402</v>
      </c>
      <c r="AD14" t="n">
        <v>989725.1075240101</v>
      </c>
      <c r="AE14" t="n">
        <v>1354185.555704474</v>
      </c>
      <c r="AF14" t="n">
        <v>1.67289474176931e-06</v>
      </c>
      <c r="AG14" t="n">
        <v>11</v>
      </c>
      <c r="AH14" t="n">
        <v>1224943.986879402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1.0122</v>
      </c>
      <c r="E15" t="n">
        <v>98.79000000000001</v>
      </c>
      <c r="F15" t="n">
        <v>96.17</v>
      </c>
      <c r="G15" t="n">
        <v>160.28</v>
      </c>
      <c r="H15" t="n">
        <v>2.33</v>
      </c>
      <c r="I15" t="n">
        <v>36</v>
      </c>
      <c r="J15" t="n">
        <v>106.03</v>
      </c>
      <c r="K15" t="n">
        <v>37.55</v>
      </c>
      <c r="L15" t="n">
        <v>14</v>
      </c>
      <c r="M15" t="n">
        <v>32</v>
      </c>
      <c r="N15" t="n">
        <v>14.47</v>
      </c>
      <c r="O15" t="n">
        <v>13310.53</v>
      </c>
      <c r="P15" t="n">
        <v>680.84</v>
      </c>
      <c r="Q15" t="n">
        <v>1206.59</v>
      </c>
      <c r="R15" t="n">
        <v>223.24</v>
      </c>
      <c r="S15" t="n">
        <v>133.29</v>
      </c>
      <c r="T15" t="n">
        <v>28151.34</v>
      </c>
      <c r="U15" t="n">
        <v>0.6</v>
      </c>
      <c r="V15" t="n">
        <v>0.78</v>
      </c>
      <c r="W15" t="n">
        <v>0.33</v>
      </c>
      <c r="X15" t="n">
        <v>1.63</v>
      </c>
      <c r="Y15" t="n">
        <v>0.5</v>
      </c>
      <c r="Z15" t="n">
        <v>10</v>
      </c>
      <c r="AA15" t="n">
        <v>976.5021093190518</v>
      </c>
      <c r="AB15" t="n">
        <v>1336.09326620294</v>
      </c>
      <c r="AC15" t="n">
        <v>1208.578400095207</v>
      </c>
      <c r="AD15" t="n">
        <v>976502.1093190517</v>
      </c>
      <c r="AE15" t="n">
        <v>1336093.26620294</v>
      </c>
      <c r="AF15" t="n">
        <v>1.677369051628426e-06</v>
      </c>
      <c r="AG15" t="n">
        <v>11</v>
      </c>
      <c r="AH15" t="n">
        <v>1208578.400095207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1.014</v>
      </c>
      <c r="E16" t="n">
        <v>98.62</v>
      </c>
      <c r="F16" t="n">
        <v>96.03</v>
      </c>
      <c r="G16" t="n">
        <v>169.47</v>
      </c>
      <c r="H16" t="n">
        <v>2.46</v>
      </c>
      <c r="I16" t="n">
        <v>34</v>
      </c>
      <c r="J16" t="n">
        <v>107.29</v>
      </c>
      <c r="K16" t="n">
        <v>37.55</v>
      </c>
      <c r="L16" t="n">
        <v>15</v>
      </c>
      <c r="M16" t="n">
        <v>23</v>
      </c>
      <c r="N16" t="n">
        <v>14.74</v>
      </c>
      <c r="O16" t="n">
        <v>13466.55</v>
      </c>
      <c r="P16" t="n">
        <v>673.87</v>
      </c>
      <c r="Q16" t="n">
        <v>1206.6</v>
      </c>
      <c r="R16" t="n">
        <v>218.21</v>
      </c>
      <c r="S16" t="n">
        <v>133.29</v>
      </c>
      <c r="T16" t="n">
        <v>25647.52</v>
      </c>
      <c r="U16" t="n">
        <v>0.61</v>
      </c>
      <c r="V16" t="n">
        <v>0.78</v>
      </c>
      <c r="W16" t="n">
        <v>0.34</v>
      </c>
      <c r="X16" t="n">
        <v>1.49</v>
      </c>
      <c r="Y16" t="n">
        <v>0.5</v>
      </c>
      <c r="Z16" t="n">
        <v>10</v>
      </c>
      <c r="AA16" t="n">
        <v>968.6014220804607</v>
      </c>
      <c r="AB16" t="n">
        <v>1325.283197369379</v>
      </c>
      <c r="AC16" t="n">
        <v>1198.800029059094</v>
      </c>
      <c r="AD16" t="n">
        <v>968601.4220804607</v>
      </c>
      <c r="AE16" t="n">
        <v>1325283.197369379</v>
      </c>
      <c r="AF16" t="n">
        <v>1.680351924867836e-06</v>
      </c>
      <c r="AG16" t="n">
        <v>11</v>
      </c>
      <c r="AH16" t="n">
        <v>1198800.029059094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1.0155</v>
      </c>
      <c r="E17" t="n">
        <v>98.48</v>
      </c>
      <c r="F17" t="n">
        <v>95.93000000000001</v>
      </c>
      <c r="G17" t="n">
        <v>179.87</v>
      </c>
      <c r="H17" t="n">
        <v>2.6</v>
      </c>
      <c r="I17" t="n">
        <v>32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670.15</v>
      </c>
      <c r="Q17" t="n">
        <v>1206.62</v>
      </c>
      <c r="R17" t="n">
        <v>214.39</v>
      </c>
      <c r="S17" t="n">
        <v>133.29</v>
      </c>
      <c r="T17" t="n">
        <v>23748.19</v>
      </c>
      <c r="U17" t="n">
        <v>0.62</v>
      </c>
      <c r="V17" t="n">
        <v>0.78</v>
      </c>
      <c r="W17" t="n">
        <v>0.35</v>
      </c>
      <c r="X17" t="n">
        <v>1.39</v>
      </c>
      <c r="Y17" t="n">
        <v>0.5</v>
      </c>
      <c r="Z17" t="n">
        <v>10</v>
      </c>
      <c r="AA17" t="n">
        <v>963.8763675198049</v>
      </c>
      <c r="AB17" t="n">
        <v>1318.818169264794</v>
      </c>
      <c r="AC17" t="n">
        <v>1192.952014163087</v>
      </c>
      <c r="AD17" t="n">
        <v>963876.367519805</v>
      </c>
      <c r="AE17" t="n">
        <v>1318818.169264794</v>
      </c>
      <c r="AF17" t="n">
        <v>1.682837652567345e-06</v>
      </c>
      <c r="AG17" t="n">
        <v>11</v>
      </c>
      <c r="AH17" t="n">
        <v>1192952.014163087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1.0143</v>
      </c>
      <c r="E18" t="n">
        <v>98.59</v>
      </c>
      <c r="F18" t="n">
        <v>96.05</v>
      </c>
      <c r="G18" t="n">
        <v>180.09</v>
      </c>
      <c r="H18" t="n">
        <v>2.73</v>
      </c>
      <c r="I18" t="n">
        <v>32</v>
      </c>
      <c r="J18" t="n">
        <v>109.83</v>
      </c>
      <c r="K18" t="n">
        <v>37.55</v>
      </c>
      <c r="L18" t="n">
        <v>17</v>
      </c>
      <c r="M18" t="n">
        <v>2</v>
      </c>
      <c r="N18" t="n">
        <v>15.28</v>
      </c>
      <c r="O18" t="n">
        <v>13779.95</v>
      </c>
      <c r="P18" t="n">
        <v>673.15</v>
      </c>
      <c r="Q18" t="n">
        <v>1206.61</v>
      </c>
      <c r="R18" t="n">
        <v>218.1</v>
      </c>
      <c r="S18" t="n">
        <v>133.29</v>
      </c>
      <c r="T18" t="n">
        <v>25603.23</v>
      </c>
      <c r="U18" t="n">
        <v>0.61</v>
      </c>
      <c r="V18" t="n">
        <v>0.78</v>
      </c>
      <c r="W18" t="n">
        <v>0.36</v>
      </c>
      <c r="X18" t="n">
        <v>1.51</v>
      </c>
      <c r="Y18" t="n">
        <v>0.5</v>
      </c>
      <c r="Z18" t="n">
        <v>10</v>
      </c>
      <c r="AA18" t="n">
        <v>967.7885180049271</v>
      </c>
      <c r="AB18" t="n">
        <v>1324.170946150437</v>
      </c>
      <c r="AC18" t="n">
        <v>1197.793929535434</v>
      </c>
      <c r="AD18" t="n">
        <v>967788.5180049271</v>
      </c>
      <c r="AE18" t="n">
        <v>1324170.946150437</v>
      </c>
      <c r="AF18" t="n">
        <v>1.680849070407738e-06</v>
      </c>
      <c r="AG18" t="n">
        <v>11</v>
      </c>
      <c r="AH18" t="n">
        <v>1197793.929535434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1.0143</v>
      </c>
      <c r="E19" t="n">
        <v>98.59</v>
      </c>
      <c r="F19" t="n">
        <v>96.05</v>
      </c>
      <c r="G19" t="n">
        <v>180.08</v>
      </c>
      <c r="H19" t="n">
        <v>2.86</v>
      </c>
      <c r="I19" t="n">
        <v>32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680.03</v>
      </c>
      <c r="Q19" t="n">
        <v>1206.59</v>
      </c>
      <c r="R19" t="n">
        <v>217.97</v>
      </c>
      <c r="S19" t="n">
        <v>133.29</v>
      </c>
      <c r="T19" t="n">
        <v>25538.49</v>
      </c>
      <c r="U19" t="n">
        <v>0.61</v>
      </c>
      <c r="V19" t="n">
        <v>0.78</v>
      </c>
      <c r="W19" t="n">
        <v>0.36</v>
      </c>
      <c r="X19" t="n">
        <v>1.51</v>
      </c>
      <c r="Y19" t="n">
        <v>0.5</v>
      </c>
      <c r="Z19" t="n">
        <v>10</v>
      </c>
      <c r="AA19" t="n">
        <v>973.6945694596329</v>
      </c>
      <c r="AB19" t="n">
        <v>1332.251866307366</v>
      </c>
      <c r="AC19" t="n">
        <v>1205.103618014228</v>
      </c>
      <c r="AD19" t="n">
        <v>973694.569459633</v>
      </c>
      <c r="AE19" t="n">
        <v>1332251.866307366</v>
      </c>
      <c r="AF19" t="n">
        <v>1.680849070407738e-06</v>
      </c>
      <c r="AG19" t="n">
        <v>11</v>
      </c>
      <c r="AH19" t="n">
        <v>1205103.618014229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0.6635</v>
      </c>
      <c r="E42" t="n">
        <v>150.72</v>
      </c>
      <c r="F42" t="n">
        <v>133.42</v>
      </c>
      <c r="G42" t="n">
        <v>9.85</v>
      </c>
      <c r="H42" t="n">
        <v>0.2</v>
      </c>
      <c r="I42" t="n">
        <v>813</v>
      </c>
      <c r="J42" t="n">
        <v>89.87</v>
      </c>
      <c r="K42" t="n">
        <v>37.55</v>
      </c>
      <c r="L42" t="n">
        <v>1</v>
      </c>
      <c r="M42" t="n">
        <v>811</v>
      </c>
      <c r="N42" t="n">
        <v>11.32</v>
      </c>
      <c r="O42" t="n">
        <v>11317.98</v>
      </c>
      <c r="P42" t="n">
        <v>1115.28</v>
      </c>
      <c r="Q42" t="n">
        <v>1206.74</v>
      </c>
      <c r="R42" t="n">
        <v>1488.27</v>
      </c>
      <c r="S42" t="n">
        <v>133.29</v>
      </c>
      <c r="T42" t="n">
        <v>656783.22</v>
      </c>
      <c r="U42" t="n">
        <v>0.09</v>
      </c>
      <c r="V42" t="n">
        <v>0.5600000000000001</v>
      </c>
      <c r="W42" t="n">
        <v>1.57</v>
      </c>
      <c r="X42" t="n">
        <v>38.87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0.8486</v>
      </c>
      <c r="E43" t="n">
        <v>117.84</v>
      </c>
      <c r="F43" t="n">
        <v>109.71</v>
      </c>
      <c r="G43" t="n">
        <v>20.07</v>
      </c>
      <c r="H43" t="n">
        <v>0.39</v>
      </c>
      <c r="I43" t="n">
        <v>328</v>
      </c>
      <c r="J43" t="n">
        <v>91.09999999999999</v>
      </c>
      <c r="K43" t="n">
        <v>37.55</v>
      </c>
      <c r="L43" t="n">
        <v>2</v>
      </c>
      <c r="M43" t="n">
        <v>326</v>
      </c>
      <c r="N43" t="n">
        <v>11.54</v>
      </c>
      <c r="O43" t="n">
        <v>11468.97</v>
      </c>
      <c r="P43" t="n">
        <v>906.95</v>
      </c>
      <c r="Q43" t="n">
        <v>1206.63</v>
      </c>
      <c r="R43" t="n">
        <v>681.99</v>
      </c>
      <c r="S43" t="n">
        <v>133.29</v>
      </c>
      <c r="T43" t="n">
        <v>256068.32</v>
      </c>
      <c r="U43" t="n">
        <v>0.2</v>
      </c>
      <c r="V43" t="n">
        <v>0.68</v>
      </c>
      <c r="W43" t="n">
        <v>0.8</v>
      </c>
      <c r="X43" t="n">
        <v>15.17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0.9111</v>
      </c>
      <c r="E44" t="n">
        <v>109.76</v>
      </c>
      <c r="F44" t="n">
        <v>103.94</v>
      </c>
      <c r="G44" t="n">
        <v>30.42</v>
      </c>
      <c r="H44" t="n">
        <v>0.57</v>
      </c>
      <c r="I44" t="n">
        <v>205</v>
      </c>
      <c r="J44" t="n">
        <v>92.31999999999999</v>
      </c>
      <c r="K44" t="n">
        <v>37.55</v>
      </c>
      <c r="L44" t="n">
        <v>3</v>
      </c>
      <c r="M44" t="n">
        <v>203</v>
      </c>
      <c r="N44" t="n">
        <v>11.77</v>
      </c>
      <c r="O44" t="n">
        <v>11620.34</v>
      </c>
      <c r="P44" t="n">
        <v>850.15</v>
      </c>
      <c r="Q44" t="n">
        <v>1206.64</v>
      </c>
      <c r="R44" t="n">
        <v>486.51</v>
      </c>
      <c r="S44" t="n">
        <v>133.29</v>
      </c>
      <c r="T44" t="n">
        <v>158942.92</v>
      </c>
      <c r="U44" t="n">
        <v>0.27</v>
      </c>
      <c r="V44" t="n">
        <v>0.72</v>
      </c>
      <c r="W44" t="n">
        <v>0.61</v>
      </c>
      <c r="X44" t="n">
        <v>9.4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0.9425</v>
      </c>
      <c r="E45" t="n">
        <v>106.1</v>
      </c>
      <c r="F45" t="n">
        <v>101.34</v>
      </c>
      <c r="G45" t="n">
        <v>40.81</v>
      </c>
      <c r="H45" t="n">
        <v>0.75</v>
      </c>
      <c r="I45" t="n">
        <v>149</v>
      </c>
      <c r="J45" t="n">
        <v>93.55</v>
      </c>
      <c r="K45" t="n">
        <v>37.55</v>
      </c>
      <c r="L45" t="n">
        <v>4</v>
      </c>
      <c r="M45" t="n">
        <v>147</v>
      </c>
      <c r="N45" t="n">
        <v>12</v>
      </c>
      <c r="O45" t="n">
        <v>11772.07</v>
      </c>
      <c r="P45" t="n">
        <v>820.1</v>
      </c>
      <c r="Q45" t="n">
        <v>1206.62</v>
      </c>
      <c r="R45" t="n">
        <v>398.52</v>
      </c>
      <c r="S45" t="n">
        <v>133.29</v>
      </c>
      <c r="T45" t="n">
        <v>115228.48</v>
      </c>
      <c r="U45" t="n">
        <v>0.33</v>
      </c>
      <c r="V45" t="n">
        <v>0.74</v>
      </c>
      <c r="W45" t="n">
        <v>0.51</v>
      </c>
      <c r="X45" t="n">
        <v>6.8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0.9624</v>
      </c>
      <c r="E46" t="n">
        <v>103.91</v>
      </c>
      <c r="F46" t="n">
        <v>99.78</v>
      </c>
      <c r="G46" t="n">
        <v>51.61</v>
      </c>
      <c r="H46" t="n">
        <v>0.93</v>
      </c>
      <c r="I46" t="n">
        <v>116</v>
      </c>
      <c r="J46" t="n">
        <v>94.79000000000001</v>
      </c>
      <c r="K46" t="n">
        <v>37.55</v>
      </c>
      <c r="L46" t="n">
        <v>5</v>
      </c>
      <c r="M46" t="n">
        <v>114</v>
      </c>
      <c r="N46" t="n">
        <v>12.23</v>
      </c>
      <c r="O46" t="n">
        <v>11924.18</v>
      </c>
      <c r="P46" t="n">
        <v>798.4</v>
      </c>
      <c r="Q46" t="n">
        <v>1206.63</v>
      </c>
      <c r="R46" t="n">
        <v>345.26</v>
      </c>
      <c r="S46" t="n">
        <v>133.29</v>
      </c>
      <c r="T46" t="n">
        <v>88761.88</v>
      </c>
      <c r="U46" t="n">
        <v>0.39</v>
      </c>
      <c r="V46" t="n">
        <v>0.75</v>
      </c>
      <c r="W46" t="n">
        <v>0.47</v>
      </c>
      <c r="X46" t="n">
        <v>5.24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0.9758</v>
      </c>
      <c r="E47" t="n">
        <v>102.48</v>
      </c>
      <c r="F47" t="n">
        <v>98.75</v>
      </c>
      <c r="G47" t="n">
        <v>62.37</v>
      </c>
      <c r="H47" t="n">
        <v>1.1</v>
      </c>
      <c r="I47" t="n">
        <v>95</v>
      </c>
      <c r="J47" t="n">
        <v>96.02</v>
      </c>
      <c r="K47" t="n">
        <v>37.55</v>
      </c>
      <c r="L47" t="n">
        <v>6</v>
      </c>
      <c r="M47" t="n">
        <v>93</v>
      </c>
      <c r="N47" t="n">
        <v>12.47</v>
      </c>
      <c r="O47" t="n">
        <v>12076.67</v>
      </c>
      <c r="P47" t="n">
        <v>781.3099999999999</v>
      </c>
      <c r="Q47" t="n">
        <v>1206.59</v>
      </c>
      <c r="R47" t="n">
        <v>310.18</v>
      </c>
      <c r="S47" t="n">
        <v>133.29</v>
      </c>
      <c r="T47" t="n">
        <v>71325.73</v>
      </c>
      <c r="U47" t="n">
        <v>0.43</v>
      </c>
      <c r="V47" t="n">
        <v>0.76</v>
      </c>
      <c r="W47" t="n">
        <v>0.43</v>
      </c>
      <c r="X47" t="n">
        <v>4.21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0.9823</v>
      </c>
      <c r="E48" t="n">
        <v>101.8</v>
      </c>
      <c r="F48" t="n">
        <v>98.34999999999999</v>
      </c>
      <c r="G48" t="n">
        <v>73.76000000000001</v>
      </c>
      <c r="H48" t="n">
        <v>1.27</v>
      </c>
      <c r="I48" t="n">
        <v>80</v>
      </c>
      <c r="J48" t="n">
        <v>97.26000000000001</v>
      </c>
      <c r="K48" t="n">
        <v>37.55</v>
      </c>
      <c r="L48" t="n">
        <v>7</v>
      </c>
      <c r="M48" t="n">
        <v>78</v>
      </c>
      <c r="N48" t="n">
        <v>12.71</v>
      </c>
      <c r="O48" t="n">
        <v>12229.54</v>
      </c>
      <c r="P48" t="n">
        <v>768.54</v>
      </c>
      <c r="Q48" t="n">
        <v>1206.59</v>
      </c>
      <c r="R48" t="n">
        <v>297.5</v>
      </c>
      <c r="S48" t="n">
        <v>133.29</v>
      </c>
      <c r="T48" t="n">
        <v>65063.2</v>
      </c>
      <c r="U48" t="n">
        <v>0.45</v>
      </c>
      <c r="V48" t="n">
        <v>0.76</v>
      </c>
      <c r="W48" t="n">
        <v>0.41</v>
      </c>
      <c r="X48" t="n">
        <v>3.81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0.9909</v>
      </c>
      <c r="E49" t="n">
        <v>100.92</v>
      </c>
      <c r="F49" t="n">
        <v>97.68000000000001</v>
      </c>
      <c r="G49" t="n">
        <v>84.94</v>
      </c>
      <c r="H49" t="n">
        <v>1.43</v>
      </c>
      <c r="I49" t="n">
        <v>69</v>
      </c>
      <c r="J49" t="n">
        <v>98.5</v>
      </c>
      <c r="K49" t="n">
        <v>37.55</v>
      </c>
      <c r="L49" t="n">
        <v>8</v>
      </c>
      <c r="M49" t="n">
        <v>67</v>
      </c>
      <c r="N49" t="n">
        <v>12.95</v>
      </c>
      <c r="O49" t="n">
        <v>12382.79</v>
      </c>
      <c r="P49" t="n">
        <v>753.91</v>
      </c>
      <c r="Q49" t="n">
        <v>1206.6</v>
      </c>
      <c r="R49" t="n">
        <v>274.54</v>
      </c>
      <c r="S49" t="n">
        <v>133.29</v>
      </c>
      <c r="T49" t="n">
        <v>53635.66</v>
      </c>
      <c r="U49" t="n">
        <v>0.49</v>
      </c>
      <c r="V49" t="n">
        <v>0.77</v>
      </c>
      <c r="W49" t="n">
        <v>0.38</v>
      </c>
      <c r="X49" t="n">
        <v>3.14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0.9968</v>
      </c>
      <c r="E50" t="n">
        <v>100.32</v>
      </c>
      <c r="F50" t="n">
        <v>97.25</v>
      </c>
      <c r="G50" t="n">
        <v>97.25</v>
      </c>
      <c r="H50" t="n">
        <v>1.59</v>
      </c>
      <c r="I50" t="n">
        <v>60</v>
      </c>
      <c r="J50" t="n">
        <v>99.75</v>
      </c>
      <c r="K50" t="n">
        <v>37.55</v>
      </c>
      <c r="L50" t="n">
        <v>9</v>
      </c>
      <c r="M50" t="n">
        <v>58</v>
      </c>
      <c r="N50" t="n">
        <v>13.2</v>
      </c>
      <c r="O50" t="n">
        <v>12536.43</v>
      </c>
      <c r="P50" t="n">
        <v>740.4299999999999</v>
      </c>
      <c r="Q50" t="n">
        <v>1206.59</v>
      </c>
      <c r="R50" t="n">
        <v>260.02</v>
      </c>
      <c r="S50" t="n">
        <v>133.29</v>
      </c>
      <c r="T50" t="n">
        <v>46423.75</v>
      </c>
      <c r="U50" t="n">
        <v>0.51</v>
      </c>
      <c r="V50" t="n">
        <v>0.77</v>
      </c>
      <c r="W50" t="n">
        <v>0.37</v>
      </c>
      <c r="X50" t="n">
        <v>2.71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1.0005</v>
      </c>
      <c r="E51" t="n">
        <v>99.95</v>
      </c>
      <c r="F51" t="n">
        <v>96.98999999999999</v>
      </c>
      <c r="G51" t="n">
        <v>107.77</v>
      </c>
      <c r="H51" t="n">
        <v>1.74</v>
      </c>
      <c r="I51" t="n">
        <v>54</v>
      </c>
      <c r="J51" t="n">
        <v>101</v>
      </c>
      <c r="K51" t="n">
        <v>37.55</v>
      </c>
      <c r="L51" t="n">
        <v>10</v>
      </c>
      <c r="M51" t="n">
        <v>52</v>
      </c>
      <c r="N51" t="n">
        <v>13.45</v>
      </c>
      <c r="O51" t="n">
        <v>12690.46</v>
      </c>
      <c r="P51" t="n">
        <v>731.38</v>
      </c>
      <c r="Q51" t="n">
        <v>1206.61</v>
      </c>
      <c r="R51" t="n">
        <v>251.05</v>
      </c>
      <c r="S51" t="n">
        <v>133.29</v>
      </c>
      <c r="T51" t="n">
        <v>41965.97</v>
      </c>
      <c r="U51" t="n">
        <v>0.53</v>
      </c>
      <c r="V51" t="n">
        <v>0.77</v>
      </c>
      <c r="W51" t="n">
        <v>0.36</v>
      </c>
      <c r="X51" t="n">
        <v>2.45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1.0048</v>
      </c>
      <c r="E52" t="n">
        <v>99.53</v>
      </c>
      <c r="F52" t="n">
        <v>96.68000000000001</v>
      </c>
      <c r="G52" t="n">
        <v>120.85</v>
      </c>
      <c r="H52" t="n">
        <v>1.89</v>
      </c>
      <c r="I52" t="n">
        <v>48</v>
      </c>
      <c r="J52" t="n">
        <v>102.25</v>
      </c>
      <c r="K52" t="n">
        <v>37.55</v>
      </c>
      <c r="L52" t="n">
        <v>11</v>
      </c>
      <c r="M52" t="n">
        <v>46</v>
      </c>
      <c r="N52" t="n">
        <v>13.7</v>
      </c>
      <c r="O52" t="n">
        <v>12844.88</v>
      </c>
      <c r="P52" t="n">
        <v>718.08</v>
      </c>
      <c r="Q52" t="n">
        <v>1206.6</v>
      </c>
      <c r="R52" t="n">
        <v>240.43</v>
      </c>
      <c r="S52" t="n">
        <v>133.29</v>
      </c>
      <c r="T52" t="n">
        <v>36685.1</v>
      </c>
      <c r="U52" t="n">
        <v>0.55</v>
      </c>
      <c r="V52" t="n">
        <v>0.77</v>
      </c>
      <c r="W52" t="n">
        <v>0.35</v>
      </c>
      <c r="X52" t="n">
        <v>2.14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1.0128</v>
      </c>
      <c r="E53" t="n">
        <v>98.73999999999999</v>
      </c>
      <c r="F53" t="n">
        <v>95.98999999999999</v>
      </c>
      <c r="G53" t="n">
        <v>133.93</v>
      </c>
      <c r="H53" t="n">
        <v>2.04</v>
      </c>
      <c r="I53" t="n">
        <v>43</v>
      </c>
      <c r="J53" t="n">
        <v>103.51</v>
      </c>
      <c r="K53" t="n">
        <v>37.55</v>
      </c>
      <c r="L53" t="n">
        <v>12</v>
      </c>
      <c r="M53" t="n">
        <v>41</v>
      </c>
      <c r="N53" t="n">
        <v>13.95</v>
      </c>
      <c r="O53" t="n">
        <v>12999.7</v>
      </c>
      <c r="P53" t="n">
        <v>702.29</v>
      </c>
      <c r="Q53" t="n">
        <v>1206.59</v>
      </c>
      <c r="R53" t="n">
        <v>216.63</v>
      </c>
      <c r="S53" t="n">
        <v>133.29</v>
      </c>
      <c r="T53" t="n">
        <v>24810.86</v>
      </c>
      <c r="U53" t="n">
        <v>0.62</v>
      </c>
      <c r="V53" t="n">
        <v>0.78</v>
      </c>
      <c r="W53" t="n">
        <v>0.33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1.0095</v>
      </c>
      <c r="E54" t="n">
        <v>99.05</v>
      </c>
      <c r="F54" t="n">
        <v>96.36</v>
      </c>
      <c r="G54" t="n">
        <v>144.54</v>
      </c>
      <c r="H54" t="n">
        <v>2.18</v>
      </c>
      <c r="I54" t="n">
        <v>40</v>
      </c>
      <c r="J54" t="n">
        <v>104.76</v>
      </c>
      <c r="K54" t="n">
        <v>37.55</v>
      </c>
      <c r="L54" t="n">
        <v>13</v>
      </c>
      <c r="M54" t="n">
        <v>38</v>
      </c>
      <c r="N54" t="n">
        <v>14.21</v>
      </c>
      <c r="O54" t="n">
        <v>13154.91</v>
      </c>
      <c r="P54" t="n">
        <v>692.89</v>
      </c>
      <c r="Q54" t="n">
        <v>1206.59</v>
      </c>
      <c r="R54" t="n">
        <v>229.79</v>
      </c>
      <c r="S54" t="n">
        <v>133.29</v>
      </c>
      <c r="T54" t="n">
        <v>31405.38</v>
      </c>
      <c r="U54" t="n">
        <v>0.58</v>
      </c>
      <c r="V54" t="n">
        <v>0.78</v>
      </c>
      <c r="W54" t="n">
        <v>0.34</v>
      </c>
      <c r="X54" t="n">
        <v>1.82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1.0122</v>
      </c>
      <c r="E55" t="n">
        <v>98.79000000000001</v>
      </c>
      <c r="F55" t="n">
        <v>96.17</v>
      </c>
      <c r="G55" t="n">
        <v>160.28</v>
      </c>
      <c r="H55" t="n">
        <v>2.33</v>
      </c>
      <c r="I55" t="n">
        <v>36</v>
      </c>
      <c r="J55" t="n">
        <v>106.03</v>
      </c>
      <c r="K55" t="n">
        <v>37.55</v>
      </c>
      <c r="L55" t="n">
        <v>14</v>
      </c>
      <c r="M55" t="n">
        <v>32</v>
      </c>
      <c r="N55" t="n">
        <v>14.47</v>
      </c>
      <c r="O55" t="n">
        <v>13310.53</v>
      </c>
      <c r="P55" t="n">
        <v>680.84</v>
      </c>
      <c r="Q55" t="n">
        <v>1206.59</v>
      </c>
      <c r="R55" t="n">
        <v>223.24</v>
      </c>
      <c r="S55" t="n">
        <v>133.29</v>
      </c>
      <c r="T55" t="n">
        <v>28151.34</v>
      </c>
      <c r="U55" t="n">
        <v>0.6</v>
      </c>
      <c r="V55" t="n">
        <v>0.78</v>
      </c>
      <c r="W55" t="n">
        <v>0.33</v>
      </c>
      <c r="X55" t="n">
        <v>1.63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1.014</v>
      </c>
      <c r="E56" t="n">
        <v>98.62</v>
      </c>
      <c r="F56" t="n">
        <v>96.03</v>
      </c>
      <c r="G56" t="n">
        <v>169.47</v>
      </c>
      <c r="H56" t="n">
        <v>2.46</v>
      </c>
      <c r="I56" t="n">
        <v>34</v>
      </c>
      <c r="J56" t="n">
        <v>107.29</v>
      </c>
      <c r="K56" t="n">
        <v>37.55</v>
      </c>
      <c r="L56" t="n">
        <v>15</v>
      </c>
      <c r="M56" t="n">
        <v>23</v>
      </c>
      <c r="N56" t="n">
        <v>14.74</v>
      </c>
      <c r="O56" t="n">
        <v>13466.55</v>
      </c>
      <c r="P56" t="n">
        <v>673.87</v>
      </c>
      <c r="Q56" t="n">
        <v>1206.6</v>
      </c>
      <c r="R56" t="n">
        <v>218.21</v>
      </c>
      <c r="S56" t="n">
        <v>133.29</v>
      </c>
      <c r="T56" t="n">
        <v>25647.52</v>
      </c>
      <c r="U56" t="n">
        <v>0.61</v>
      </c>
      <c r="V56" t="n">
        <v>0.78</v>
      </c>
      <c r="W56" t="n">
        <v>0.34</v>
      </c>
      <c r="X56" t="n">
        <v>1.49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1.0155</v>
      </c>
      <c r="E57" t="n">
        <v>98.48</v>
      </c>
      <c r="F57" t="n">
        <v>95.93000000000001</v>
      </c>
      <c r="G57" t="n">
        <v>179.87</v>
      </c>
      <c r="H57" t="n">
        <v>2.6</v>
      </c>
      <c r="I57" t="n">
        <v>32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670.15</v>
      </c>
      <c r="Q57" t="n">
        <v>1206.62</v>
      </c>
      <c r="R57" t="n">
        <v>214.39</v>
      </c>
      <c r="S57" t="n">
        <v>133.29</v>
      </c>
      <c r="T57" t="n">
        <v>23748.19</v>
      </c>
      <c r="U57" t="n">
        <v>0.62</v>
      </c>
      <c r="V57" t="n">
        <v>0.78</v>
      </c>
      <c r="W57" t="n">
        <v>0.35</v>
      </c>
      <c r="X57" t="n">
        <v>1.39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1.0143</v>
      </c>
      <c r="E58" t="n">
        <v>98.59</v>
      </c>
      <c r="F58" t="n">
        <v>96.05</v>
      </c>
      <c r="G58" t="n">
        <v>180.09</v>
      </c>
      <c r="H58" t="n">
        <v>2.73</v>
      </c>
      <c r="I58" t="n">
        <v>32</v>
      </c>
      <c r="J58" t="n">
        <v>109.83</v>
      </c>
      <c r="K58" t="n">
        <v>37.55</v>
      </c>
      <c r="L58" t="n">
        <v>17</v>
      </c>
      <c r="M58" t="n">
        <v>2</v>
      </c>
      <c r="N58" t="n">
        <v>15.28</v>
      </c>
      <c r="O58" t="n">
        <v>13779.95</v>
      </c>
      <c r="P58" t="n">
        <v>673.15</v>
      </c>
      <c r="Q58" t="n">
        <v>1206.61</v>
      </c>
      <c r="R58" t="n">
        <v>218.1</v>
      </c>
      <c r="S58" t="n">
        <v>133.29</v>
      </c>
      <c r="T58" t="n">
        <v>25603.23</v>
      </c>
      <c r="U58" t="n">
        <v>0.61</v>
      </c>
      <c r="V58" t="n">
        <v>0.78</v>
      </c>
      <c r="W58" t="n">
        <v>0.36</v>
      </c>
      <c r="X58" t="n">
        <v>1.51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1.0143</v>
      </c>
      <c r="E59" t="n">
        <v>98.59</v>
      </c>
      <c r="F59" t="n">
        <v>96.05</v>
      </c>
      <c r="G59" t="n">
        <v>180.08</v>
      </c>
      <c r="H59" t="n">
        <v>2.86</v>
      </c>
      <c r="I59" t="n">
        <v>32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680.03</v>
      </c>
      <c r="Q59" t="n">
        <v>1206.59</v>
      </c>
      <c r="R59" t="n">
        <v>217.97</v>
      </c>
      <c r="S59" t="n">
        <v>133.29</v>
      </c>
      <c r="T59" t="n">
        <v>25538.49</v>
      </c>
      <c r="U59" t="n">
        <v>0.61</v>
      </c>
      <c r="V59" t="n">
        <v>0.78</v>
      </c>
      <c r="W59" t="n">
        <v>0.36</v>
      </c>
      <c r="X59" t="n">
        <v>1.51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0.7288</v>
      </c>
      <c r="E60" t="n">
        <v>137.2</v>
      </c>
      <c r="F60" t="n">
        <v>125.26</v>
      </c>
      <c r="G60" t="n">
        <v>11.58</v>
      </c>
      <c r="H60" t="n">
        <v>0.24</v>
      </c>
      <c r="I60" t="n">
        <v>649</v>
      </c>
      <c r="J60" t="n">
        <v>71.52</v>
      </c>
      <c r="K60" t="n">
        <v>32.27</v>
      </c>
      <c r="L60" t="n">
        <v>1</v>
      </c>
      <c r="M60" t="n">
        <v>647</v>
      </c>
      <c r="N60" t="n">
        <v>8.25</v>
      </c>
      <c r="O60" t="n">
        <v>9054.6</v>
      </c>
      <c r="P60" t="n">
        <v>892.34</v>
      </c>
      <c r="Q60" t="n">
        <v>1206.75</v>
      </c>
      <c r="R60" t="n">
        <v>1210.7</v>
      </c>
      <c r="S60" t="n">
        <v>133.29</v>
      </c>
      <c r="T60" t="n">
        <v>518818.71</v>
      </c>
      <c r="U60" t="n">
        <v>0.11</v>
      </c>
      <c r="V60" t="n">
        <v>0.6</v>
      </c>
      <c r="W60" t="n">
        <v>1.3</v>
      </c>
      <c r="X60" t="n">
        <v>30.72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0.8844</v>
      </c>
      <c r="E61" t="n">
        <v>113.07</v>
      </c>
      <c r="F61" t="n">
        <v>107.01</v>
      </c>
      <c r="G61" t="n">
        <v>23.69</v>
      </c>
      <c r="H61" t="n">
        <v>0.48</v>
      </c>
      <c r="I61" t="n">
        <v>271</v>
      </c>
      <c r="J61" t="n">
        <v>72.7</v>
      </c>
      <c r="K61" t="n">
        <v>32.27</v>
      </c>
      <c r="L61" t="n">
        <v>2</v>
      </c>
      <c r="M61" t="n">
        <v>269</v>
      </c>
      <c r="N61" t="n">
        <v>8.43</v>
      </c>
      <c r="O61" t="n">
        <v>9200.25</v>
      </c>
      <c r="P61" t="n">
        <v>749.78</v>
      </c>
      <c r="Q61" t="n">
        <v>1206.61</v>
      </c>
      <c r="R61" t="n">
        <v>590.58</v>
      </c>
      <c r="S61" t="n">
        <v>133.29</v>
      </c>
      <c r="T61" t="n">
        <v>210645.33</v>
      </c>
      <c r="U61" t="n">
        <v>0.23</v>
      </c>
      <c r="V61" t="n">
        <v>0.7</v>
      </c>
      <c r="W61" t="n">
        <v>0.71</v>
      </c>
      <c r="X61" t="n">
        <v>12.47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0.9366</v>
      </c>
      <c r="E62" t="n">
        <v>106.76</v>
      </c>
      <c r="F62" t="n">
        <v>102.28</v>
      </c>
      <c r="G62" t="n">
        <v>36.1</v>
      </c>
      <c r="H62" t="n">
        <v>0.71</v>
      </c>
      <c r="I62" t="n">
        <v>170</v>
      </c>
      <c r="J62" t="n">
        <v>73.88</v>
      </c>
      <c r="K62" t="n">
        <v>32.27</v>
      </c>
      <c r="L62" t="n">
        <v>3</v>
      </c>
      <c r="M62" t="n">
        <v>168</v>
      </c>
      <c r="N62" t="n">
        <v>8.609999999999999</v>
      </c>
      <c r="O62" t="n">
        <v>9346.23</v>
      </c>
      <c r="P62" t="n">
        <v>704.75</v>
      </c>
      <c r="Q62" t="n">
        <v>1206.6</v>
      </c>
      <c r="R62" t="n">
        <v>430.24</v>
      </c>
      <c r="S62" t="n">
        <v>133.29</v>
      </c>
      <c r="T62" t="n">
        <v>130983.88</v>
      </c>
      <c r="U62" t="n">
        <v>0.31</v>
      </c>
      <c r="V62" t="n">
        <v>0.73</v>
      </c>
      <c r="W62" t="n">
        <v>0.54</v>
      </c>
      <c r="X62" t="n">
        <v>7.73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0.9629</v>
      </c>
      <c r="E63" t="n">
        <v>103.86</v>
      </c>
      <c r="F63" t="n">
        <v>100.1</v>
      </c>
      <c r="G63" t="n">
        <v>48.83</v>
      </c>
      <c r="H63" t="n">
        <v>0.93</v>
      </c>
      <c r="I63" t="n">
        <v>123</v>
      </c>
      <c r="J63" t="n">
        <v>75.06999999999999</v>
      </c>
      <c r="K63" t="n">
        <v>32.27</v>
      </c>
      <c r="L63" t="n">
        <v>4</v>
      </c>
      <c r="M63" t="n">
        <v>121</v>
      </c>
      <c r="N63" t="n">
        <v>8.800000000000001</v>
      </c>
      <c r="O63" t="n">
        <v>9492.549999999999</v>
      </c>
      <c r="P63" t="n">
        <v>676.63</v>
      </c>
      <c r="Q63" t="n">
        <v>1206.62</v>
      </c>
      <c r="R63" t="n">
        <v>356.45</v>
      </c>
      <c r="S63" t="n">
        <v>133.29</v>
      </c>
      <c r="T63" t="n">
        <v>94320.89999999999</v>
      </c>
      <c r="U63" t="n">
        <v>0.37</v>
      </c>
      <c r="V63" t="n">
        <v>0.75</v>
      </c>
      <c r="W63" t="n">
        <v>0.47</v>
      </c>
      <c r="X63" t="n">
        <v>5.56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0.9799</v>
      </c>
      <c r="E64" t="n">
        <v>102.05</v>
      </c>
      <c r="F64" t="n">
        <v>98.73</v>
      </c>
      <c r="G64" t="n">
        <v>62.35</v>
      </c>
      <c r="H64" t="n">
        <v>1.15</v>
      </c>
      <c r="I64" t="n">
        <v>95</v>
      </c>
      <c r="J64" t="n">
        <v>76.26000000000001</v>
      </c>
      <c r="K64" t="n">
        <v>32.27</v>
      </c>
      <c r="L64" t="n">
        <v>5</v>
      </c>
      <c r="M64" t="n">
        <v>93</v>
      </c>
      <c r="N64" t="n">
        <v>8.99</v>
      </c>
      <c r="O64" t="n">
        <v>9639.200000000001</v>
      </c>
      <c r="P64" t="n">
        <v>655.71</v>
      </c>
      <c r="Q64" t="n">
        <v>1206.6</v>
      </c>
      <c r="R64" t="n">
        <v>309.58</v>
      </c>
      <c r="S64" t="n">
        <v>133.29</v>
      </c>
      <c r="T64" t="n">
        <v>71027.87</v>
      </c>
      <c r="U64" t="n">
        <v>0.43</v>
      </c>
      <c r="V64" t="n">
        <v>0.76</v>
      </c>
      <c r="W64" t="n">
        <v>0.43</v>
      </c>
      <c r="X64" t="n">
        <v>4.19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0.9876</v>
      </c>
      <c r="E65" t="n">
        <v>101.25</v>
      </c>
      <c r="F65" t="n">
        <v>98.2</v>
      </c>
      <c r="G65" t="n">
        <v>75.54000000000001</v>
      </c>
      <c r="H65" t="n">
        <v>1.36</v>
      </c>
      <c r="I65" t="n">
        <v>78</v>
      </c>
      <c r="J65" t="n">
        <v>77.45</v>
      </c>
      <c r="K65" t="n">
        <v>32.27</v>
      </c>
      <c r="L65" t="n">
        <v>6</v>
      </c>
      <c r="M65" t="n">
        <v>76</v>
      </c>
      <c r="N65" t="n">
        <v>9.18</v>
      </c>
      <c r="O65" t="n">
        <v>9786.190000000001</v>
      </c>
      <c r="P65" t="n">
        <v>639.65</v>
      </c>
      <c r="Q65" t="n">
        <v>1206.61</v>
      </c>
      <c r="R65" t="n">
        <v>292.37</v>
      </c>
      <c r="S65" t="n">
        <v>133.29</v>
      </c>
      <c r="T65" t="n">
        <v>62506.87</v>
      </c>
      <c r="U65" t="n">
        <v>0.46</v>
      </c>
      <c r="V65" t="n">
        <v>0.76</v>
      </c>
      <c r="W65" t="n">
        <v>0.4</v>
      </c>
      <c r="X65" t="n">
        <v>3.66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0.9966</v>
      </c>
      <c r="E66" t="n">
        <v>100.34</v>
      </c>
      <c r="F66" t="n">
        <v>97.48</v>
      </c>
      <c r="G66" t="n">
        <v>89.98</v>
      </c>
      <c r="H66" t="n">
        <v>1.56</v>
      </c>
      <c r="I66" t="n">
        <v>65</v>
      </c>
      <c r="J66" t="n">
        <v>78.65000000000001</v>
      </c>
      <c r="K66" t="n">
        <v>32.27</v>
      </c>
      <c r="L66" t="n">
        <v>7</v>
      </c>
      <c r="M66" t="n">
        <v>63</v>
      </c>
      <c r="N66" t="n">
        <v>9.380000000000001</v>
      </c>
      <c r="O66" t="n">
        <v>9933.52</v>
      </c>
      <c r="P66" t="n">
        <v>621.46</v>
      </c>
      <c r="Q66" t="n">
        <v>1206.6</v>
      </c>
      <c r="R66" t="n">
        <v>267.77</v>
      </c>
      <c r="S66" t="n">
        <v>133.29</v>
      </c>
      <c r="T66" t="n">
        <v>50270.09</v>
      </c>
      <c r="U66" t="n">
        <v>0.5</v>
      </c>
      <c r="V66" t="n">
        <v>0.77</v>
      </c>
      <c r="W66" t="n">
        <v>0.38</v>
      </c>
      <c r="X66" t="n">
        <v>2.94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1.002</v>
      </c>
      <c r="E67" t="n">
        <v>99.8</v>
      </c>
      <c r="F67" t="n">
        <v>97.08</v>
      </c>
      <c r="G67" t="n">
        <v>104.02</v>
      </c>
      <c r="H67" t="n">
        <v>1.75</v>
      </c>
      <c r="I67" t="n">
        <v>56</v>
      </c>
      <c r="J67" t="n">
        <v>79.84</v>
      </c>
      <c r="K67" t="n">
        <v>32.27</v>
      </c>
      <c r="L67" t="n">
        <v>8</v>
      </c>
      <c r="M67" t="n">
        <v>54</v>
      </c>
      <c r="N67" t="n">
        <v>9.57</v>
      </c>
      <c r="O67" t="n">
        <v>10081.19</v>
      </c>
      <c r="P67" t="n">
        <v>604.28</v>
      </c>
      <c r="Q67" t="n">
        <v>1206.64</v>
      </c>
      <c r="R67" t="n">
        <v>254.18</v>
      </c>
      <c r="S67" t="n">
        <v>133.29</v>
      </c>
      <c r="T67" t="n">
        <v>43520.86</v>
      </c>
      <c r="U67" t="n">
        <v>0.52</v>
      </c>
      <c r="V67" t="n">
        <v>0.77</v>
      </c>
      <c r="W67" t="n">
        <v>0.36</v>
      </c>
      <c r="X67" t="n">
        <v>2.54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1.0073</v>
      </c>
      <c r="E68" t="n">
        <v>99.27</v>
      </c>
      <c r="F68" t="n">
        <v>96.68000000000001</v>
      </c>
      <c r="G68" t="n">
        <v>120.85</v>
      </c>
      <c r="H68" t="n">
        <v>1.94</v>
      </c>
      <c r="I68" t="n">
        <v>48</v>
      </c>
      <c r="J68" t="n">
        <v>81.04000000000001</v>
      </c>
      <c r="K68" t="n">
        <v>32.27</v>
      </c>
      <c r="L68" t="n">
        <v>9</v>
      </c>
      <c r="M68" t="n">
        <v>43</v>
      </c>
      <c r="N68" t="n">
        <v>9.77</v>
      </c>
      <c r="O68" t="n">
        <v>10229.34</v>
      </c>
      <c r="P68" t="n">
        <v>588.4299999999999</v>
      </c>
      <c r="Q68" t="n">
        <v>1206.6</v>
      </c>
      <c r="R68" t="n">
        <v>240.37</v>
      </c>
      <c r="S68" t="n">
        <v>133.29</v>
      </c>
      <c r="T68" t="n">
        <v>36655.56</v>
      </c>
      <c r="U68" t="n">
        <v>0.55</v>
      </c>
      <c r="V68" t="n">
        <v>0.77</v>
      </c>
      <c r="W68" t="n">
        <v>0.36</v>
      </c>
      <c r="X68" t="n">
        <v>2.14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1.0132</v>
      </c>
      <c r="E69" t="n">
        <v>98.7</v>
      </c>
      <c r="F69" t="n">
        <v>96.19</v>
      </c>
      <c r="G69" t="n">
        <v>134.21</v>
      </c>
      <c r="H69" t="n">
        <v>2.13</v>
      </c>
      <c r="I69" t="n">
        <v>43</v>
      </c>
      <c r="J69" t="n">
        <v>82.25</v>
      </c>
      <c r="K69" t="n">
        <v>32.27</v>
      </c>
      <c r="L69" t="n">
        <v>10</v>
      </c>
      <c r="M69" t="n">
        <v>20</v>
      </c>
      <c r="N69" t="n">
        <v>9.98</v>
      </c>
      <c r="O69" t="n">
        <v>10377.72</v>
      </c>
      <c r="P69" t="n">
        <v>574.4</v>
      </c>
      <c r="Q69" t="n">
        <v>1206.63</v>
      </c>
      <c r="R69" t="n">
        <v>222.28</v>
      </c>
      <c r="S69" t="n">
        <v>133.29</v>
      </c>
      <c r="T69" t="n">
        <v>27638.2</v>
      </c>
      <c r="U69" t="n">
        <v>0.6</v>
      </c>
      <c r="V69" t="n">
        <v>0.78</v>
      </c>
      <c r="W69" t="n">
        <v>0.37</v>
      </c>
      <c r="X69" t="n">
        <v>1.65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1.0092</v>
      </c>
      <c r="E70" t="n">
        <v>99.09</v>
      </c>
      <c r="F70" t="n">
        <v>96.59</v>
      </c>
      <c r="G70" t="n">
        <v>137.99</v>
      </c>
      <c r="H70" t="n">
        <v>2.31</v>
      </c>
      <c r="I70" t="n">
        <v>42</v>
      </c>
      <c r="J70" t="n">
        <v>83.45</v>
      </c>
      <c r="K70" t="n">
        <v>32.27</v>
      </c>
      <c r="L70" t="n">
        <v>11</v>
      </c>
      <c r="M70" t="n">
        <v>4</v>
      </c>
      <c r="N70" t="n">
        <v>10.18</v>
      </c>
      <c r="O70" t="n">
        <v>10526.45</v>
      </c>
      <c r="P70" t="n">
        <v>579.24</v>
      </c>
      <c r="Q70" t="n">
        <v>1206.6</v>
      </c>
      <c r="R70" t="n">
        <v>236.23</v>
      </c>
      <c r="S70" t="n">
        <v>133.29</v>
      </c>
      <c r="T70" t="n">
        <v>34616.54</v>
      </c>
      <c r="U70" t="n">
        <v>0.5600000000000001</v>
      </c>
      <c r="V70" t="n">
        <v>0.77</v>
      </c>
      <c r="W70" t="n">
        <v>0.39</v>
      </c>
      <c r="X70" t="n">
        <v>2.05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1.0095</v>
      </c>
      <c r="E71" t="n">
        <v>99.06</v>
      </c>
      <c r="F71" t="n">
        <v>96.56</v>
      </c>
      <c r="G71" t="n">
        <v>137.94</v>
      </c>
      <c r="H71" t="n">
        <v>2.48</v>
      </c>
      <c r="I71" t="n">
        <v>42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586.9299999999999</v>
      </c>
      <c r="Q71" t="n">
        <v>1206.61</v>
      </c>
      <c r="R71" t="n">
        <v>234.79</v>
      </c>
      <c r="S71" t="n">
        <v>133.29</v>
      </c>
      <c r="T71" t="n">
        <v>33897.53</v>
      </c>
      <c r="U71" t="n">
        <v>0.57</v>
      </c>
      <c r="V71" t="n">
        <v>0.77</v>
      </c>
      <c r="W71" t="n">
        <v>0.4</v>
      </c>
      <c r="X71" t="n">
        <v>2.02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0.8502</v>
      </c>
      <c r="E72" t="n">
        <v>117.62</v>
      </c>
      <c r="F72" t="n">
        <v>111.8</v>
      </c>
      <c r="G72" t="n">
        <v>18.08</v>
      </c>
      <c r="H72" t="n">
        <v>0.43</v>
      </c>
      <c r="I72" t="n">
        <v>371</v>
      </c>
      <c r="J72" t="n">
        <v>39.78</v>
      </c>
      <c r="K72" t="n">
        <v>19.54</v>
      </c>
      <c r="L72" t="n">
        <v>1</v>
      </c>
      <c r="M72" t="n">
        <v>369</v>
      </c>
      <c r="N72" t="n">
        <v>4.24</v>
      </c>
      <c r="O72" t="n">
        <v>5140</v>
      </c>
      <c r="P72" t="n">
        <v>511.49</v>
      </c>
      <c r="Q72" t="n">
        <v>1206.67</v>
      </c>
      <c r="R72" t="n">
        <v>753.26</v>
      </c>
      <c r="S72" t="n">
        <v>133.29</v>
      </c>
      <c r="T72" t="n">
        <v>291486.64</v>
      </c>
      <c r="U72" t="n">
        <v>0.18</v>
      </c>
      <c r="V72" t="n">
        <v>0.67</v>
      </c>
      <c r="W72" t="n">
        <v>0.87</v>
      </c>
      <c r="X72" t="n">
        <v>17.26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0.9494</v>
      </c>
      <c r="E73" t="n">
        <v>105.33</v>
      </c>
      <c r="F73" t="n">
        <v>101.85</v>
      </c>
      <c r="G73" t="n">
        <v>38.19</v>
      </c>
      <c r="H73" t="n">
        <v>0.84</v>
      </c>
      <c r="I73" t="n">
        <v>160</v>
      </c>
      <c r="J73" t="n">
        <v>40.89</v>
      </c>
      <c r="K73" t="n">
        <v>19.54</v>
      </c>
      <c r="L73" t="n">
        <v>2</v>
      </c>
      <c r="M73" t="n">
        <v>158</v>
      </c>
      <c r="N73" t="n">
        <v>4.35</v>
      </c>
      <c r="O73" t="n">
        <v>5277.26</v>
      </c>
      <c r="P73" t="n">
        <v>442.01</v>
      </c>
      <c r="Q73" t="n">
        <v>1206.61</v>
      </c>
      <c r="R73" t="n">
        <v>415.69</v>
      </c>
      <c r="S73" t="n">
        <v>133.29</v>
      </c>
      <c r="T73" t="n">
        <v>123756.64</v>
      </c>
      <c r="U73" t="n">
        <v>0.32</v>
      </c>
      <c r="V73" t="n">
        <v>0.73</v>
      </c>
      <c r="W73" t="n">
        <v>0.53</v>
      </c>
      <c r="X73" t="n">
        <v>7.31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0.983</v>
      </c>
      <c r="E74" t="n">
        <v>101.73</v>
      </c>
      <c r="F74" t="n">
        <v>98.94</v>
      </c>
      <c r="G74" t="n">
        <v>60.58</v>
      </c>
      <c r="H74" t="n">
        <v>1.22</v>
      </c>
      <c r="I74" t="n">
        <v>98</v>
      </c>
      <c r="J74" t="n">
        <v>42.01</v>
      </c>
      <c r="K74" t="n">
        <v>19.54</v>
      </c>
      <c r="L74" t="n">
        <v>3</v>
      </c>
      <c r="M74" t="n">
        <v>93</v>
      </c>
      <c r="N74" t="n">
        <v>4.46</v>
      </c>
      <c r="O74" t="n">
        <v>5414.79</v>
      </c>
      <c r="P74" t="n">
        <v>402.38</v>
      </c>
      <c r="Q74" t="n">
        <v>1206.6</v>
      </c>
      <c r="R74" t="n">
        <v>316.79</v>
      </c>
      <c r="S74" t="n">
        <v>133.29</v>
      </c>
      <c r="T74" t="n">
        <v>74614.78</v>
      </c>
      <c r="U74" t="n">
        <v>0.42</v>
      </c>
      <c r="V74" t="n">
        <v>0.76</v>
      </c>
      <c r="W74" t="n">
        <v>0.44</v>
      </c>
      <c r="X74" t="n">
        <v>4.4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0.9861</v>
      </c>
      <c r="E75" t="n">
        <v>101.4</v>
      </c>
      <c r="F75" t="n">
        <v>98.78</v>
      </c>
      <c r="G75" t="n">
        <v>71.41</v>
      </c>
      <c r="H75" t="n">
        <v>1.59</v>
      </c>
      <c r="I75" t="n">
        <v>83</v>
      </c>
      <c r="J75" t="n">
        <v>43.13</v>
      </c>
      <c r="K75" t="n">
        <v>19.54</v>
      </c>
      <c r="L75" t="n">
        <v>4</v>
      </c>
      <c r="M75" t="n">
        <v>8</v>
      </c>
      <c r="N75" t="n">
        <v>4.58</v>
      </c>
      <c r="O75" t="n">
        <v>5552.61</v>
      </c>
      <c r="P75" t="n">
        <v>395.14</v>
      </c>
      <c r="Q75" t="n">
        <v>1206.62</v>
      </c>
      <c r="R75" t="n">
        <v>309.2</v>
      </c>
      <c r="S75" t="n">
        <v>133.29</v>
      </c>
      <c r="T75" t="n">
        <v>70895.50999999999</v>
      </c>
      <c r="U75" t="n">
        <v>0.43</v>
      </c>
      <c r="V75" t="n">
        <v>0.76</v>
      </c>
      <c r="W75" t="n">
        <v>0.51</v>
      </c>
      <c r="X75" t="n">
        <v>4.24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0.9893</v>
      </c>
      <c r="E76" t="n">
        <v>101.09</v>
      </c>
      <c r="F76" t="n">
        <v>98.48</v>
      </c>
      <c r="G76" t="n">
        <v>72.06</v>
      </c>
      <c r="H76" t="n">
        <v>1.94</v>
      </c>
      <c r="I76" t="n">
        <v>82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403.2</v>
      </c>
      <c r="Q76" t="n">
        <v>1206.61</v>
      </c>
      <c r="R76" t="n">
        <v>297.63</v>
      </c>
      <c r="S76" t="n">
        <v>133.29</v>
      </c>
      <c r="T76" t="n">
        <v>65119.47</v>
      </c>
      <c r="U76" t="n">
        <v>0.45</v>
      </c>
      <c r="V76" t="n">
        <v>0.76</v>
      </c>
      <c r="W76" t="n">
        <v>0.52</v>
      </c>
      <c r="X76" t="n">
        <v>3.94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0.4968</v>
      </c>
      <c r="E77" t="n">
        <v>201.3</v>
      </c>
      <c r="F77" t="n">
        <v>160.45</v>
      </c>
      <c r="G77" t="n">
        <v>7.2</v>
      </c>
      <c r="H77" t="n">
        <v>0.12</v>
      </c>
      <c r="I77" t="n">
        <v>1337</v>
      </c>
      <c r="J77" t="n">
        <v>141.81</v>
      </c>
      <c r="K77" t="n">
        <v>47.83</v>
      </c>
      <c r="L77" t="n">
        <v>1</v>
      </c>
      <c r="M77" t="n">
        <v>1335</v>
      </c>
      <c r="N77" t="n">
        <v>22.98</v>
      </c>
      <c r="O77" t="n">
        <v>17723.39</v>
      </c>
      <c r="P77" t="n">
        <v>1822.34</v>
      </c>
      <c r="Q77" t="n">
        <v>1206.8</v>
      </c>
      <c r="R77" t="n">
        <v>2409.75</v>
      </c>
      <c r="S77" t="n">
        <v>133.29</v>
      </c>
      <c r="T77" t="n">
        <v>1114902.67</v>
      </c>
      <c r="U77" t="n">
        <v>0.06</v>
      </c>
      <c r="V77" t="n">
        <v>0.47</v>
      </c>
      <c r="W77" t="n">
        <v>2.41</v>
      </c>
      <c r="X77" t="n">
        <v>65.89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0.7516</v>
      </c>
      <c r="E78" t="n">
        <v>133.04</v>
      </c>
      <c r="F78" t="n">
        <v>116.98</v>
      </c>
      <c r="G78" t="n">
        <v>14.65</v>
      </c>
      <c r="H78" t="n">
        <v>0.25</v>
      </c>
      <c r="I78" t="n">
        <v>479</v>
      </c>
      <c r="J78" t="n">
        <v>143.17</v>
      </c>
      <c r="K78" t="n">
        <v>47.83</v>
      </c>
      <c r="L78" t="n">
        <v>2</v>
      </c>
      <c r="M78" t="n">
        <v>477</v>
      </c>
      <c r="N78" t="n">
        <v>23.34</v>
      </c>
      <c r="O78" t="n">
        <v>17891.86</v>
      </c>
      <c r="P78" t="n">
        <v>1321.36</v>
      </c>
      <c r="Q78" t="n">
        <v>1206.63</v>
      </c>
      <c r="R78" t="n">
        <v>928.8099999999999</v>
      </c>
      <c r="S78" t="n">
        <v>133.29</v>
      </c>
      <c r="T78" t="n">
        <v>378720.83</v>
      </c>
      <c r="U78" t="n">
        <v>0.14</v>
      </c>
      <c r="V78" t="n">
        <v>0.64</v>
      </c>
      <c r="W78" t="n">
        <v>1.04</v>
      </c>
      <c r="X78" t="n">
        <v>22.43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0.8421</v>
      </c>
      <c r="E79" t="n">
        <v>118.76</v>
      </c>
      <c r="F79" t="n">
        <v>108.06</v>
      </c>
      <c r="G79" t="n">
        <v>22.13</v>
      </c>
      <c r="H79" t="n">
        <v>0.37</v>
      </c>
      <c r="I79" t="n">
        <v>293</v>
      </c>
      <c r="J79" t="n">
        <v>144.54</v>
      </c>
      <c r="K79" t="n">
        <v>47.83</v>
      </c>
      <c r="L79" t="n">
        <v>3</v>
      </c>
      <c r="M79" t="n">
        <v>291</v>
      </c>
      <c r="N79" t="n">
        <v>23.71</v>
      </c>
      <c r="O79" t="n">
        <v>18060.85</v>
      </c>
      <c r="P79" t="n">
        <v>1215.73</v>
      </c>
      <c r="Q79" t="n">
        <v>1206.66</v>
      </c>
      <c r="R79" t="n">
        <v>626.11</v>
      </c>
      <c r="S79" t="n">
        <v>133.29</v>
      </c>
      <c r="T79" t="n">
        <v>228299.79</v>
      </c>
      <c r="U79" t="n">
        <v>0.21</v>
      </c>
      <c r="V79" t="n">
        <v>0.6899999999999999</v>
      </c>
      <c r="W79" t="n">
        <v>0.75</v>
      </c>
      <c r="X79" t="n">
        <v>13.52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0.8887</v>
      </c>
      <c r="E80" t="n">
        <v>112.52</v>
      </c>
      <c r="F80" t="n">
        <v>104.2</v>
      </c>
      <c r="G80" t="n">
        <v>29.63</v>
      </c>
      <c r="H80" t="n">
        <v>0.49</v>
      </c>
      <c r="I80" t="n">
        <v>211</v>
      </c>
      <c r="J80" t="n">
        <v>145.92</v>
      </c>
      <c r="K80" t="n">
        <v>47.83</v>
      </c>
      <c r="L80" t="n">
        <v>4</v>
      </c>
      <c r="M80" t="n">
        <v>209</v>
      </c>
      <c r="N80" t="n">
        <v>24.09</v>
      </c>
      <c r="O80" t="n">
        <v>18230.35</v>
      </c>
      <c r="P80" t="n">
        <v>1167.28</v>
      </c>
      <c r="Q80" t="n">
        <v>1206.6</v>
      </c>
      <c r="R80" t="n">
        <v>495.28</v>
      </c>
      <c r="S80" t="n">
        <v>133.29</v>
      </c>
      <c r="T80" t="n">
        <v>163296.32</v>
      </c>
      <c r="U80" t="n">
        <v>0.27</v>
      </c>
      <c r="V80" t="n">
        <v>0.72</v>
      </c>
      <c r="W80" t="n">
        <v>0.61</v>
      </c>
      <c r="X80" t="n">
        <v>9.66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0.9169</v>
      </c>
      <c r="E81" t="n">
        <v>109.06</v>
      </c>
      <c r="F81" t="n">
        <v>102.07</v>
      </c>
      <c r="G81" t="n">
        <v>37.12</v>
      </c>
      <c r="H81" t="n">
        <v>0.6</v>
      </c>
      <c r="I81" t="n">
        <v>165</v>
      </c>
      <c r="J81" t="n">
        <v>147.3</v>
      </c>
      <c r="K81" t="n">
        <v>47.83</v>
      </c>
      <c r="L81" t="n">
        <v>5</v>
      </c>
      <c r="M81" t="n">
        <v>163</v>
      </c>
      <c r="N81" t="n">
        <v>24.47</v>
      </c>
      <c r="O81" t="n">
        <v>18400.38</v>
      </c>
      <c r="P81" t="n">
        <v>1139.16</v>
      </c>
      <c r="Q81" t="n">
        <v>1206.6</v>
      </c>
      <c r="R81" t="n">
        <v>423.03</v>
      </c>
      <c r="S81" t="n">
        <v>133.29</v>
      </c>
      <c r="T81" t="n">
        <v>127403.15</v>
      </c>
      <c r="U81" t="n">
        <v>0.32</v>
      </c>
      <c r="V81" t="n">
        <v>0.73</v>
      </c>
      <c r="W81" t="n">
        <v>0.54</v>
      </c>
      <c r="X81" t="n">
        <v>7.53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0.9365</v>
      </c>
      <c r="E82" t="n">
        <v>106.78</v>
      </c>
      <c r="F82" t="n">
        <v>100.65</v>
      </c>
      <c r="G82" t="n">
        <v>44.73</v>
      </c>
      <c r="H82" t="n">
        <v>0.71</v>
      </c>
      <c r="I82" t="n">
        <v>135</v>
      </c>
      <c r="J82" t="n">
        <v>148.68</v>
      </c>
      <c r="K82" t="n">
        <v>47.83</v>
      </c>
      <c r="L82" t="n">
        <v>6</v>
      </c>
      <c r="M82" t="n">
        <v>133</v>
      </c>
      <c r="N82" t="n">
        <v>24.85</v>
      </c>
      <c r="O82" t="n">
        <v>18570.94</v>
      </c>
      <c r="P82" t="n">
        <v>1119.04</v>
      </c>
      <c r="Q82" t="n">
        <v>1206.62</v>
      </c>
      <c r="R82" t="n">
        <v>374.91</v>
      </c>
      <c r="S82" t="n">
        <v>133.29</v>
      </c>
      <c r="T82" t="n">
        <v>103492.63</v>
      </c>
      <c r="U82" t="n">
        <v>0.36</v>
      </c>
      <c r="V82" t="n">
        <v>0.74</v>
      </c>
      <c r="W82" t="n">
        <v>0.49</v>
      </c>
      <c r="X82" t="n">
        <v>6.11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0.9496</v>
      </c>
      <c r="E83" t="n">
        <v>105.31</v>
      </c>
      <c r="F83" t="n">
        <v>99.76000000000001</v>
      </c>
      <c r="G83" t="n">
        <v>52.05</v>
      </c>
      <c r="H83" t="n">
        <v>0.83</v>
      </c>
      <c r="I83" t="n">
        <v>115</v>
      </c>
      <c r="J83" t="n">
        <v>150.07</v>
      </c>
      <c r="K83" t="n">
        <v>47.83</v>
      </c>
      <c r="L83" t="n">
        <v>7</v>
      </c>
      <c r="M83" t="n">
        <v>113</v>
      </c>
      <c r="N83" t="n">
        <v>25.24</v>
      </c>
      <c r="O83" t="n">
        <v>18742.03</v>
      </c>
      <c r="P83" t="n">
        <v>1104.98</v>
      </c>
      <c r="Q83" t="n">
        <v>1206.62</v>
      </c>
      <c r="R83" t="n">
        <v>344.72</v>
      </c>
      <c r="S83" t="n">
        <v>133.29</v>
      </c>
      <c r="T83" t="n">
        <v>88498.45</v>
      </c>
      <c r="U83" t="n">
        <v>0.39</v>
      </c>
      <c r="V83" t="n">
        <v>0.75</v>
      </c>
      <c r="W83" t="n">
        <v>0.46</v>
      </c>
      <c r="X83" t="n">
        <v>5.22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0.9613</v>
      </c>
      <c r="E84" t="n">
        <v>104.03</v>
      </c>
      <c r="F84" t="n">
        <v>98.94</v>
      </c>
      <c r="G84" t="n">
        <v>59.96</v>
      </c>
      <c r="H84" t="n">
        <v>0.9399999999999999</v>
      </c>
      <c r="I84" t="n">
        <v>99</v>
      </c>
      <c r="J84" t="n">
        <v>151.46</v>
      </c>
      <c r="K84" t="n">
        <v>47.83</v>
      </c>
      <c r="L84" t="n">
        <v>8</v>
      </c>
      <c r="M84" t="n">
        <v>97</v>
      </c>
      <c r="N84" t="n">
        <v>25.63</v>
      </c>
      <c r="O84" t="n">
        <v>18913.66</v>
      </c>
      <c r="P84" t="n">
        <v>1091.11</v>
      </c>
      <c r="Q84" t="n">
        <v>1206.62</v>
      </c>
      <c r="R84" t="n">
        <v>317.02</v>
      </c>
      <c r="S84" t="n">
        <v>133.29</v>
      </c>
      <c r="T84" t="n">
        <v>74724.91</v>
      </c>
      <c r="U84" t="n">
        <v>0.42</v>
      </c>
      <c r="V84" t="n">
        <v>0.76</v>
      </c>
      <c r="W84" t="n">
        <v>0.43</v>
      </c>
      <c r="X84" t="n">
        <v>4.4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0.9755</v>
      </c>
      <c r="E85" t="n">
        <v>102.52</v>
      </c>
      <c r="F85" t="n">
        <v>97.77</v>
      </c>
      <c r="G85" t="n">
        <v>67.43000000000001</v>
      </c>
      <c r="H85" t="n">
        <v>1.04</v>
      </c>
      <c r="I85" t="n">
        <v>87</v>
      </c>
      <c r="J85" t="n">
        <v>152.85</v>
      </c>
      <c r="K85" t="n">
        <v>47.83</v>
      </c>
      <c r="L85" t="n">
        <v>9</v>
      </c>
      <c r="M85" t="n">
        <v>85</v>
      </c>
      <c r="N85" t="n">
        <v>26.03</v>
      </c>
      <c r="O85" t="n">
        <v>19085.83</v>
      </c>
      <c r="P85" t="n">
        <v>1073.91</v>
      </c>
      <c r="Q85" t="n">
        <v>1206.59</v>
      </c>
      <c r="R85" t="n">
        <v>276.4</v>
      </c>
      <c r="S85" t="n">
        <v>133.29</v>
      </c>
      <c r="T85" t="n">
        <v>54474.76</v>
      </c>
      <c r="U85" t="n">
        <v>0.48</v>
      </c>
      <c r="V85" t="n">
        <v>0.77</v>
      </c>
      <c r="W85" t="n">
        <v>0.41</v>
      </c>
      <c r="X85" t="n">
        <v>3.24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0.9743000000000001</v>
      </c>
      <c r="E86" t="n">
        <v>102.64</v>
      </c>
      <c r="F86" t="n">
        <v>98.16</v>
      </c>
      <c r="G86" t="n">
        <v>75.51000000000001</v>
      </c>
      <c r="H86" t="n">
        <v>1.15</v>
      </c>
      <c r="I86" t="n">
        <v>78</v>
      </c>
      <c r="J86" t="n">
        <v>154.25</v>
      </c>
      <c r="K86" t="n">
        <v>47.83</v>
      </c>
      <c r="L86" t="n">
        <v>10</v>
      </c>
      <c r="M86" t="n">
        <v>76</v>
      </c>
      <c r="N86" t="n">
        <v>26.43</v>
      </c>
      <c r="O86" t="n">
        <v>19258.55</v>
      </c>
      <c r="P86" t="n">
        <v>1074.5</v>
      </c>
      <c r="Q86" t="n">
        <v>1206.6</v>
      </c>
      <c r="R86" t="n">
        <v>290.86</v>
      </c>
      <c r="S86" t="n">
        <v>133.29</v>
      </c>
      <c r="T86" t="n">
        <v>61751.58</v>
      </c>
      <c r="U86" t="n">
        <v>0.46</v>
      </c>
      <c r="V86" t="n">
        <v>0.76</v>
      </c>
      <c r="W86" t="n">
        <v>0.4</v>
      </c>
      <c r="X86" t="n">
        <v>3.62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0.9798</v>
      </c>
      <c r="E87" t="n">
        <v>102.06</v>
      </c>
      <c r="F87" t="n">
        <v>97.78</v>
      </c>
      <c r="G87" t="n">
        <v>82.63</v>
      </c>
      <c r="H87" t="n">
        <v>1.25</v>
      </c>
      <c r="I87" t="n">
        <v>71</v>
      </c>
      <c r="J87" t="n">
        <v>155.66</v>
      </c>
      <c r="K87" t="n">
        <v>47.83</v>
      </c>
      <c r="L87" t="n">
        <v>11</v>
      </c>
      <c r="M87" t="n">
        <v>69</v>
      </c>
      <c r="N87" t="n">
        <v>26.83</v>
      </c>
      <c r="O87" t="n">
        <v>19431.82</v>
      </c>
      <c r="P87" t="n">
        <v>1066.9</v>
      </c>
      <c r="Q87" t="n">
        <v>1206.59</v>
      </c>
      <c r="R87" t="n">
        <v>277.99</v>
      </c>
      <c r="S87" t="n">
        <v>133.29</v>
      </c>
      <c r="T87" t="n">
        <v>55354.34</v>
      </c>
      <c r="U87" t="n">
        <v>0.48</v>
      </c>
      <c r="V87" t="n">
        <v>0.77</v>
      </c>
      <c r="W87" t="n">
        <v>0.39</v>
      </c>
      <c r="X87" t="n">
        <v>3.24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0.9846</v>
      </c>
      <c r="E88" t="n">
        <v>101.56</v>
      </c>
      <c r="F88" t="n">
        <v>97.45999999999999</v>
      </c>
      <c r="G88" t="n">
        <v>89.95999999999999</v>
      </c>
      <c r="H88" t="n">
        <v>1.35</v>
      </c>
      <c r="I88" t="n">
        <v>65</v>
      </c>
      <c r="J88" t="n">
        <v>157.07</v>
      </c>
      <c r="K88" t="n">
        <v>47.83</v>
      </c>
      <c r="L88" t="n">
        <v>12</v>
      </c>
      <c r="M88" t="n">
        <v>63</v>
      </c>
      <c r="N88" t="n">
        <v>27.24</v>
      </c>
      <c r="O88" t="n">
        <v>19605.66</v>
      </c>
      <c r="P88" t="n">
        <v>1059.09</v>
      </c>
      <c r="Q88" t="n">
        <v>1206.59</v>
      </c>
      <c r="R88" t="n">
        <v>266.89</v>
      </c>
      <c r="S88" t="n">
        <v>133.29</v>
      </c>
      <c r="T88" t="n">
        <v>49832.7</v>
      </c>
      <c r="U88" t="n">
        <v>0.5</v>
      </c>
      <c r="V88" t="n">
        <v>0.77</v>
      </c>
      <c r="W88" t="n">
        <v>0.38</v>
      </c>
      <c r="X88" t="n">
        <v>2.92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0.9889</v>
      </c>
      <c r="E89" t="n">
        <v>101.12</v>
      </c>
      <c r="F89" t="n">
        <v>97.19</v>
      </c>
      <c r="G89" t="n">
        <v>98.84</v>
      </c>
      <c r="H89" t="n">
        <v>1.45</v>
      </c>
      <c r="I89" t="n">
        <v>59</v>
      </c>
      <c r="J89" t="n">
        <v>158.48</v>
      </c>
      <c r="K89" t="n">
        <v>47.83</v>
      </c>
      <c r="L89" t="n">
        <v>13</v>
      </c>
      <c r="M89" t="n">
        <v>57</v>
      </c>
      <c r="N89" t="n">
        <v>27.65</v>
      </c>
      <c r="O89" t="n">
        <v>19780.06</v>
      </c>
      <c r="P89" t="n">
        <v>1051.59</v>
      </c>
      <c r="Q89" t="n">
        <v>1206.61</v>
      </c>
      <c r="R89" t="n">
        <v>257.82</v>
      </c>
      <c r="S89" t="n">
        <v>133.29</v>
      </c>
      <c r="T89" t="n">
        <v>45329.14</v>
      </c>
      <c r="U89" t="n">
        <v>0.52</v>
      </c>
      <c r="V89" t="n">
        <v>0.77</v>
      </c>
      <c r="W89" t="n">
        <v>0.37</v>
      </c>
      <c r="X89" t="n">
        <v>2.65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0.9918</v>
      </c>
      <c r="E90" t="n">
        <v>100.83</v>
      </c>
      <c r="F90" t="n">
        <v>97.01000000000001</v>
      </c>
      <c r="G90" t="n">
        <v>105.83</v>
      </c>
      <c r="H90" t="n">
        <v>1.55</v>
      </c>
      <c r="I90" t="n">
        <v>55</v>
      </c>
      <c r="J90" t="n">
        <v>159.9</v>
      </c>
      <c r="K90" t="n">
        <v>47.83</v>
      </c>
      <c r="L90" t="n">
        <v>14</v>
      </c>
      <c r="M90" t="n">
        <v>53</v>
      </c>
      <c r="N90" t="n">
        <v>28.07</v>
      </c>
      <c r="O90" t="n">
        <v>19955.16</v>
      </c>
      <c r="P90" t="n">
        <v>1046.91</v>
      </c>
      <c r="Q90" t="n">
        <v>1206.6</v>
      </c>
      <c r="R90" t="n">
        <v>251.9</v>
      </c>
      <c r="S90" t="n">
        <v>133.29</v>
      </c>
      <c r="T90" t="n">
        <v>42386.06</v>
      </c>
      <c r="U90" t="n">
        <v>0.53</v>
      </c>
      <c r="V90" t="n">
        <v>0.77</v>
      </c>
      <c r="W90" t="n">
        <v>0.36</v>
      </c>
      <c r="X90" t="n">
        <v>2.47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0.9947</v>
      </c>
      <c r="E91" t="n">
        <v>100.54</v>
      </c>
      <c r="F91" t="n">
        <v>96.83</v>
      </c>
      <c r="G91" t="n">
        <v>113.92</v>
      </c>
      <c r="H91" t="n">
        <v>1.65</v>
      </c>
      <c r="I91" t="n">
        <v>51</v>
      </c>
      <c r="J91" t="n">
        <v>161.32</v>
      </c>
      <c r="K91" t="n">
        <v>47.83</v>
      </c>
      <c r="L91" t="n">
        <v>15</v>
      </c>
      <c r="M91" t="n">
        <v>49</v>
      </c>
      <c r="N91" t="n">
        <v>28.5</v>
      </c>
      <c r="O91" t="n">
        <v>20130.71</v>
      </c>
      <c r="P91" t="n">
        <v>1040.04</v>
      </c>
      <c r="Q91" t="n">
        <v>1206.6</v>
      </c>
      <c r="R91" t="n">
        <v>245.69</v>
      </c>
      <c r="S91" t="n">
        <v>133.29</v>
      </c>
      <c r="T91" t="n">
        <v>39300.16</v>
      </c>
      <c r="U91" t="n">
        <v>0.54</v>
      </c>
      <c r="V91" t="n">
        <v>0.77</v>
      </c>
      <c r="W91" t="n">
        <v>0.36</v>
      </c>
      <c r="X91" t="n">
        <v>2.29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0.9972</v>
      </c>
      <c r="E92" t="n">
        <v>100.29</v>
      </c>
      <c r="F92" t="n">
        <v>96.67</v>
      </c>
      <c r="G92" t="n">
        <v>120.84</v>
      </c>
      <c r="H92" t="n">
        <v>1.74</v>
      </c>
      <c r="I92" t="n">
        <v>48</v>
      </c>
      <c r="J92" t="n">
        <v>162.75</v>
      </c>
      <c r="K92" t="n">
        <v>47.83</v>
      </c>
      <c r="L92" t="n">
        <v>16</v>
      </c>
      <c r="M92" t="n">
        <v>46</v>
      </c>
      <c r="N92" t="n">
        <v>28.92</v>
      </c>
      <c r="O92" t="n">
        <v>20306.85</v>
      </c>
      <c r="P92" t="n">
        <v>1035.21</v>
      </c>
      <c r="Q92" t="n">
        <v>1206.6</v>
      </c>
      <c r="R92" t="n">
        <v>240.25</v>
      </c>
      <c r="S92" t="n">
        <v>133.29</v>
      </c>
      <c r="T92" t="n">
        <v>36597.61</v>
      </c>
      <c r="U92" t="n">
        <v>0.55</v>
      </c>
      <c r="V92" t="n">
        <v>0.77</v>
      </c>
      <c r="W92" t="n">
        <v>0.35</v>
      </c>
      <c r="X92" t="n">
        <v>2.13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0.9998</v>
      </c>
      <c r="E93" t="n">
        <v>100.02</v>
      </c>
      <c r="F93" t="n">
        <v>96.48999999999999</v>
      </c>
      <c r="G93" t="n">
        <v>128.66</v>
      </c>
      <c r="H93" t="n">
        <v>1.83</v>
      </c>
      <c r="I93" t="n">
        <v>45</v>
      </c>
      <c r="J93" t="n">
        <v>164.19</v>
      </c>
      <c r="K93" t="n">
        <v>47.83</v>
      </c>
      <c r="L93" t="n">
        <v>17</v>
      </c>
      <c r="M93" t="n">
        <v>43</v>
      </c>
      <c r="N93" t="n">
        <v>29.36</v>
      </c>
      <c r="O93" t="n">
        <v>20483.57</v>
      </c>
      <c r="P93" t="n">
        <v>1027.66</v>
      </c>
      <c r="Q93" t="n">
        <v>1206.59</v>
      </c>
      <c r="R93" t="n">
        <v>234.02</v>
      </c>
      <c r="S93" t="n">
        <v>133.29</v>
      </c>
      <c r="T93" t="n">
        <v>33495.4</v>
      </c>
      <c r="U93" t="n">
        <v>0.57</v>
      </c>
      <c r="V93" t="n">
        <v>0.78</v>
      </c>
      <c r="W93" t="n">
        <v>0.35</v>
      </c>
      <c r="X93" t="n">
        <v>1.96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1.0012</v>
      </c>
      <c r="E94" t="n">
        <v>99.88</v>
      </c>
      <c r="F94" t="n">
        <v>96.44</v>
      </c>
      <c r="G94" t="n">
        <v>137.77</v>
      </c>
      <c r="H94" t="n">
        <v>1.93</v>
      </c>
      <c r="I94" t="n">
        <v>42</v>
      </c>
      <c r="J94" t="n">
        <v>165.62</v>
      </c>
      <c r="K94" t="n">
        <v>47.83</v>
      </c>
      <c r="L94" t="n">
        <v>18</v>
      </c>
      <c r="M94" t="n">
        <v>40</v>
      </c>
      <c r="N94" t="n">
        <v>29.8</v>
      </c>
      <c r="O94" t="n">
        <v>20660.89</v>
      </c>
      <c r="P94" t="n">
        <v>1023.82</v>
      </c>
      <c r="Q94" t="n">
        <v>1206.59</v>
      </c>
      <c r="R94" t="n">
        <v>232.48</v>
      </c>
      <c r="S94" t="n">
        <v>133.29</v>
      </c>
      <c r="T94" t="n">
        <v>32741.34</v>
      </c>
      <c r="U94" t="n">
        <v>0.57</v>
      </c>
      <c r="V94" t="n">
        <v>0.78</v>
      </c>
      <c r="W94" t="n">
        <v>0.34</v>
      </c>
      <c r="X94" t="n">
        <v>1.9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1.0027</v>
      </c>
      <c r="E95" t="n">
        <v>99.73</v>
      </c>
      <c r="F95" t="n">
        <v>96.34999999999999</v>
      </c>
      <c r="G95" t="n">
        <v>144.52</v>
      </c>
      <c r="H95" t="n">
        <v>2.02</v>
      </c>
      <c r="I95" t="n">
        <v>40</v>
      </c>
      <c r="J95" t="n">
        <v>167.07</v>
      </c>
      <c r="K95" t="n">
        <v>47.83</v>
      </c>
      <c r="L95" t="n">
        <v>19</v>
      </c>
      <c r="M95" t="n">
        <v>38</v>
      </c>
      <c r="N95" t="n">
        <v>30.24</v>
      </c>
      <c r="O95" t="n">
        <v>20838.81</v>
      </c>
      <c r="P95" t="n">
        <v>1018.26</v>
      </c>
      <c r="Q95" t="n">
        <v>1206.59</v>
      </c>
      <c r="R95" t="n">
        <v>229.43</v>
      </c>
      <c r="S95" t="n">
        <v>133.29</v>
      </c>
      <c r="T95" t="n">
        <v>31229.4</v>
      </c>
      <c r="U95" t="n">
        <v>0.58</v>
      </c>
      <c r="V95" t="n">
        <v>0.78</v>
      </c>
      <c r="W95" t="n">
        <v>0.34</v>
      </c>
      <c r="X95" t="n">
        <v>1.81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1.0042</v>
      </c>
      <c r="E96" t="n">
        <v>99.58</v>
      </c>
      <c r="F96" t="n">
        <v>96.25</v>
      </c>
      <c r="G96" t="n">
        <v>151.98</v>
      </c>
      <c r="H96" t="n">
        <v>2.1</v>
      </c>
      <c r="I96" t="n">
        <v>38</v>
      </c>
      <c r="J96" t="n">
        <v>168.51</v>
      </c>
      <c r="K96" t="n">
        <v>47.83</v>
      </c>
      <c r="L96" t="n">
        <v>20</v>
      </c>
      <c r="M96" t="n">
        <v>36</v>
      </c>
      <c r="N96" t="n">
        <v>30.69</v>
      </c>
      <c r="O96" t="n">
        <v>21017.33</v>
      </c>
      <c r="P96" t="n">
        <v>1012.06</v>
      </c>
      <c r="Q96" t="n">
        <v>1206.59</v>
      </c>
      <c r="R96" t="n">
        <v>226.01</v>
      </c>
      <c r="S96" t="n">
        <v>133.29</v>
      </c>
      <c r="T96" t="n">
        <v>29529.12</v>
      </c>
      <c r="U96" t="n">
        <v>0.59</v>
      </c>
      <c r="V96" t="n">
        <v>0.78</v>
      </c>
      <c r="W96" t="n">
        <v>0.34</v>
      </c>
      <c r="X96" t="n">
        <v>1.71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1.0058</v>
      </c>
      <c r="E97" t="n">
        <v>99.42</v>
      </c>
      <c r="F97" t="n">
        <v>96.15000000000001</v>
      </c>
      <c r="G97" t="n">
        <v>160.26</v>
      </c>
      <c r="H97" t="n">
        <v>2.19</v>
      </c>
      <c r="I97" t="n">
        <v>36</v>
      </c>
      <c r="J97" t="n">
        <v>169.97</v>
      </c>
      <c r="K97" t="n">
        <v>47.83</v>
      </c>
      <c r="L97" t="n">
        <v>21</v>
      </c>
      <c r="M97" t="n">
        <v>34</v>
      </c>
      <c r="N97" t="n">
        <v>31.14</v>
      </c>
      <c r="O97" t="n">
        <v>21196.47</v>
      </c>
      <c r="P97" t="n">
        <v>1008.57</v>
      </c>
      <c r="Q97" t="n">
        <v>1206.59</v>
      </c>
      <c r="R97" t="n">
        <v>222.78</v>
      </c>
      <c r="S97" t="n">
        <v>133.29</v>
      </c>
      <c r="T97" t="n">
        <v>27923.8</v>
      </c>
      <c r="U97" t="n">
        <v>0.6</v>
      </c>
      <c r="V97" t="n">
        <v>0.78</v>
      </c>
      <c r="W97" t="n">
        <v>0.33</v>
      </c>
      <c r="X97" t="n">
        <v>1.61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1.0076</v>
      </c>
      <c r="E98" t="n">
        <v>99.25</v>
      </c>
      <c r="F98" t="n">
        <v>96.04000000000001</v>
      </c>
      <c r="G98" t="n">
        <v>169.48</v>
      </c>
      <c r="H98" t="n">
        <v>2.28</v>
      </c>
      <c r="I98" t="n">
        <v>34</v>
      </c>
      <c r="J98" t="n">
        <v>171.42</v>
      </c>
      <c r="K98" t="n">
        <v>47.83</v>
      </c>
      <c r="L98" t="n">
        <v>22</v>
      </c>
      <c r="M98" t="n">
        <v>32</v>
      </c>
      <c r="N98" t="n">
        <v>31.6</v>
      </c>
      <c r="O98" t="n">
        <v>21376.23</v>
      </c>
      <c r="P98" t="n">
        <v>1004.11</v>
      </c>
      <c r="Q98" t="n">
        <v>1206.59</v>
      </c>
      <c r="R98" t="n">
        <v>218.92</v>
      </c>
      <c r="S98" t="n">
        <v>133.29</v>
      </c>
      <c r="T98" t="n">
        <v>26002.65</v>
      </c>
      <c r="U98" t="n">
        <v>0.61</v>
      </c>
      <c r="V98" t="n">
        <v>0.78</v>
      </c>
      <c r="W98" t="n">
        <v>0.33</v>
      </c>
      <c r="X98" t="n">
        <v>1.5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1.0081</v>
      </c>
      <c r="E99" t="n">
        <v>99.2</v>
      </c>
      <c r="F99" t="n">
        <v>96.02</v>
      </c>
      <c r="G99" t="n">
        <v>174.58</v>
      </c>
      <c r="H99" t="n">
        <v>2.36</v>
      </c>
      <c r="I99" t="n">
        <v>33</v>
      </c>
      <c r="J99" t="n">
        <v>172.89</v>
      </c>
      <c r="K99" t="n">
        <v>47.83</v>
      </c>
      <c r="L99" t="n">
        <v>23</v>
      </c>
      <c r="M99" t="n">
        <v>31</v>
      </c>
      <c r="N99" t="n">
        <v>32.06</v>
      </c>
      <c r="O99" t="n">
        <v>21556.61</v>
      </c>
      <c r="P99" t="n">
        <v>1000.35</v>
      </c>
      <c r="Q99" t="n">
        <v>1206.61</v>
      </c>
      <c r="R99" t="n">
        <v>218.08</v>
      </c>
      <c r="S99" t="n">
        <v>133.29</v>
      </c>
      <c r="T99" t="n">
        <v>25589.18</v>
      </c>
      <c r="U99" t="n">
        <v>0.61</v>
      </c>
      <c r="V99" t="n">
        <v>0.78</v>
      </c>
      <c r="W99" t="n">
        <v>0.33</v>
      </c>
      <c r="X99" t="n">
        <v>1.48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1.0101</v>
      </c>
      <c r="E100" t="n">
        <v>99</v>
      </c>
      <c r="F100" t="n">
        <v>95.88</v>
      </c>
      <c r="G100" t="n">
        <v>185.57</v>
      </c>
      <c r="H100" t="n">
        <v>2.44</v>
      </c>
      <c r="I100" t="n">
        <v>31</v>
      </c>
      <c r="J100" t="n">
        <v>174.35</v>
      </c>
      <c r="K100" t="n">
        <v>47.83</v>
      </c>
      <c r="L100" t="n">
        <v>24</v>
      </c>
      <c r="M100" t="n">
        <v>29</v>
      </c>
      <c r="N100" t="n">
        <v>32.53</v>
      </c>
      <c r="O100" t="n">
        <v>21737.62</v>
      </c>
      <c r="P100" t="n">
        <v>994.51</v>
      </c>
      <c r="Q100" t="n">
        <v>1206.59</v>
      </c>
      <c r="R100" t="n">
        <v>213.25</v>
      </c>
      <c r="S100" t="n">
        <v>133.29</v>
      </c>
      <c r="T100" t="n">
        <v>23180.48</v>
      </c>
      <c r="U100" t="n">
        <v>0.63</v>
      </c>
      <c r="V100" t="n">
        <v>0.78</v>
      </c>
      <c r="W100" t="n">
        <v>0.32</v>
      </c>
      <c r="X100" t="n">
        <v>1.34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1.0121</v>
      </c>
      <c r="E101" t="n">
        <v>98.81</v>
      </c>
      <c r="F101" t="n">
        <v>95.70999999999999</v>
      </c>
      <c r="G101" t="n">
        <v>191.42</v>
      </c>
      <c r="H101" t="n">
        <v>2.52</v>
      </c>
      <c r="I101" t="n">
        <v>30</v>
      </c>
      <c r="J101" t="n">
        <v>175.83</v>
      </c>
      <c r="K101" t="n">
        <v>47.83</v>
      </c>
      <c r="L101" t="n">
        <v>25</v>
      </c>
      <c r="M101" t="n">
        <v>28</v>
      </c>
      <c r="N101" t="n">
        <v>33</v>
      </c>
      <c r="O101" t="n">
        <v>21919.27</v>
      </c>
      <c r="P101" t="n">
        <v>987.33</v>
      </c>
      <c r="Q101" t="n">
        <v>1206.59</v>
      </c>
      <c r="R101" t="n">
        <v>206.94</v>
      </c>
      <c r="S101" t="n">
        <v>133.29</v>
      </c>
      <c r="T101" t="n">
        <v>20032.5</v>
      </c>
      <c r="U101" t="n">
        <v>0.64</v>
      </c>
      <c r="V101" t="n">
        <v>0.78</v>
      </c>
      <c r="W101" t="n">
        <v>0.34</v>
      </c>
      <c r="X101" t="n">
        <v>1.17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1.0112</v>
      </c>
      <c r="E102" t="n">
        <v>98.89</v>
      </c>
      <c r="F102" t="n">
        <v>95.81999999999999</v>
      </c>
      <c r="G102" t="n">
        <v>198.26</v>
      </c>
      <c r="H102" t="n">
        <v>2.6</v>
      </c>
      <c r="I102" t="n">
        <v>29</v>
      </c>
      <c r="J102" t="n">
        <v>177.3</v>
      </c>
      <c r="K102" t="n">
        <v>47.83</v>
      </c>
      <c r="L102" t="n">
        <v>26</v>
      </c>
      <c r="M102" t="n">
        <v>27</v>
      </c>
      <c r="N102" t="n">
        <v>33.48</v>
      </c>
      <c r="O102" t="n">
        <v>22101.56</v>
      </c>
      <c r="P102" t="n">
        <v>984.4299999999999</v>
      </c>
      <c r="Q102" t="n">
        <v>1206.59</v>
      </c>
      <c r="R102" t="n">
        <v>211.74</v>
      </c>
      <c r="S102" t="n">
        <v>133.29</v>
      </c>
      <c r="T102" t="n">
        <v>22436.77</v>
      </c>
      <c r="U102" t="n">
        <v>0.63</v>
      </c>
      <c r="V102" t="n">
        <v>0.78</v>
      </c>
      <c r="W102" t="n">
        <v>0.32</v>
      </c>
      <c r="X102" t="n">
        <v>1.28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1.0123</v>
      </c>
      <c r="E103" t="n">
        <v>98.78</v>
      </c>
      <c r="F103" t="n">
        <v>95.77</v>
      </c>
      <c r="G103" t="n">
        <v>212.83</v>
      </c>
      <c r="H103" t="n">
        <v>2.68</v>
      </c>
      <c r="I103" t="n">
        <v>27</v>
      </c>
      <c r="J103" t="n">
        <v>178.79</v>
      </c>
      <c r="K103" t="n">
        <v>47.83</v>
      </c>
      <c r="L103" t="n">
        <v>27</v>
      </c>
      <c r="M103" t="n">
        <v>25</v>
      </c>
      <c r="N103" t="n">
        <v>33.96</v>
      </c>
      <c r="O103" t="n">
        <v>22284.51</v>
      </c>
      <c r="P103" t="n">
        <v>978.87</v>
      </c>
      <c r="Q103" t="n">
        <v>1206.6</v>
      </c>
      <c r="R103" t="n">
        <v>209.92</v>
      </c>
      <c r="S103" t="n">
        <v>133.29</v>
      </c>
      <c r="T103" t="n">
        <v>21537.86</v>
      </c>
      <c r="U103" t="n">
        <v>0.63</v>
      </c>
      <c r="V103" t="n">
        <v>0.78</v>
      </c>
      <c r="W103" t="n">
        <v>0.32</v>
      </c>
      <c r="X103" t="n">
        <v>1.23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1.0134</v>
      </c>
      <c r="E104" t="n">
        <v>98.68000000000001</v>
      </c>
      <c r="F104" t="n">
        <v>95.7</v>
      </c>
      <c r="G104" t="n">
        <v>220.84</v>
      </c>
      <c r="H104" t="n">
        <v>2.75</v>
      </c>
      <c r="I104" t="n">
        <v>26</v>
      </c>
      <c r="J104" t="n">
        <v>180.28</v>
      </c>
      <c r="K104" t="n">
        <v>47.83</v>
      </c>
      <c r="L104" t="n">
        <v>28</v>
      </c>
      <c r="M104" t="n">
        <v>24</v>
      </c>
      <c r="N104" t="n">
        <v>34.45</v>
      </c>
      <c r="O104" t="n">
        <v>22468.11</v>
      </c>
      <c r="P104" t="n">
        <v>973.3099999999999</v>
      </c>
      <c r="Q104" t="n">
        <v>1206.59</v>
      </c>
      <c r="R104" t="n">
        <v>207.29</v>
      </c>
      <c r="S104" t="n">
        <v>133.29</v>
      </c>
      <c r="T104" t="n">
        <v>20226.68</v>
      </c>
      <c r="U104" t="n">
        <v>0.64</v>
      </c>
      <c r="V104" t="n">
        <v>0.78</v>
      </c>
      <c r="W104" t="n">
        <v>0.32</v>
      </c>
      <c r="X104" t="n">
        <v>1.16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1.0139</v>
      </c>
      <c r="E105" t="n">
        <v>98.62</v>
      </c>
      <c r="F105" t="n">
        <v>95.67</v>
      </c>
      <c r="G105" t="n">
        <v>229.62</v>
      </c>
      <c r="H105" t="n">
        <v>2.83</v>
      </c>
      <c r="I105" t="n">
        <v>25</v>
      </c>
      <c r="J105" t="n">
        <v>181.77</v>
      </c>
      <c r="K105" t="n">
        <v>47.83</v>
      </c>
      <c r="L105" t="n">
        <v>29</v>
      </c>
      <c r="M105" t="n">
        <v>23</v>
      </c>
      <c r="N105" t="n">
        <v>34.94</v>
      </c>
      <c r="O105" t="n">
        <v>22652.51</v>
      </c>
      <c r="P105" t="n">
        <v>970.25</v>
      </c>
      <c r="Q105" t="n">
        <v>1206.61</v>
      </c>
      <c r="R105" t="n">
        <v>206.58</v>
      </c>
      <c r="S105" t="n">
        <v>133.29</v>
      </c>
      <c r="T105" t="n">
        <v>19878.05</v>
      </c>
      <c r="U105" t="n">
        <v>0.65</v>
      </c>
      <c r="V105" t="n">
        <v>0.78</v>
      </c>
      <c r="W105" t="n">
        <v>0.32</v>
      </c>
      <c r="X105" t="n">
        <v>1.14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1.0152</v>
      </c>
      <c r="E106" t="n">
        <v>98.5</v>
      </c>
      <c r="F106" t="n">
        <v>95.58</v>
      </c>
      <c r="G106" t="n">
        <v>238.95</v>
      </c>
      <c r="H106" t="n">
        <v>2.9</v>
      </c>
      <c r="I106" t="n">
        <v>24</v>
      </c>
      <c r="J106" t="n">
        <v>183.27</v>
      </c>
      <c r="K106" t="n">
        <v>47.83</v>
      </c>
      <c r="L106" t="n">
        <v>30</v>
      </c>
      <c r="M106" t="n">
        <v>22</v>
      </c>
      <c r="N106" t="n">
        <v>35.44</v>
      </c>
      <c r="O106" t="n">
        <v>22837.46</v>
      </c>
      <c r="P106" t="n">
        <v>964.1</v>
      </c>
      <c r="Q106" t="n">
        <v>1206.59</v>
      </c>
      <c r="R106" t="n">
        <v>203.26</v>
      </c>
      <c r="S106" t="n">
        <v>133.29</v>
      </c>
      <c r="T106" t="n">
        <v>18221.83</v>
      </c>
      <c r="U106" t="n">
        <v>0.66</v>
      </c>
      <c r="V106" t="n">
        <v>0.78</v>
      </c>
      <c r="W106" t="n">
        <v>0.32</v>
      </c>
      <c r="X106" t="n">
        <v>1.04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1.0151</v>
      </c>
      <c r="E107" t="n">
        <v>98.51000000000001</v>
      </c>
      <c r="F107" t="n">
        <v>95.59</v>
      </c>
      <c r="G107" t="n">
        <v>238.97</v>
      </c>
      <c r="H107" t="n">
        <v>2.98</v>
      </c>
      <c r="I107" t="n">
        <v>24</v>
      </c>
      <c r="J107" t="n">
        <v>184.78</v>
      </c>
      <c r="K107" t="n">
        <v>47.83</v>
      </c>
      <c r="L107" t="n">
        <v>31</v>
      </c>
      <c r="M107" t="n">
        <v>22</v>
      </c>
      <c r="N107" t="n">
        <v>35.95</v>
      </c>
      <c r="O107" t="n">
        <v>23023.09</v>
      </c>
      <c r="P107" t="n">
        <v>959.1</v>
      </c>
      <c r="Q107" t="n">
        <v>1206.59</v>
      </c>
      <c r="R107" t="n">
        <v>203.58</v>
      </c>
      <c r="S107" t="n">
        <v>133.29</v>
      </c>
      <c r="T107" t="n">
        <v>18382.03</v>
      </c>
      <c r="U107" t="n">
        <v>0.65</v>
      </c>
      <c r="V107" t="n">
        <v>0.78</v>
      </c>
      <c r="W107" t="n">
        <v>0.31</v>
      </c>
      <c r="X107" t="n">
        <v>1.05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1.0162</v>
      </c>
      <c r="E108" t="n">
        <v>98.40000000000001</v>
      </c>
      <c r="F108" t="n">
        <v>95.51000000000001</v>
      </c>
      <c r="G108" t="n">
        <v>249.15</v>
      </c>
      <c r="H108" t="n">
        <v>3.05</v>
      </c>
      <c r="I108" t="n">
        <v>23</v>
      </c>
      <c r="J108" t="n">
        <v>186.29</v>
      </c>
      <c r="K108" t="n">
        <v>47.83</v>
      </c>
      <c r="L108" t="n">
        <v>32</v>
      </c>
      <c r="M108" t="n">
        <v>21</v>
      </c>
      <c r="N108" t="n">
        <v>36.46</v>
      </c>
      <c r="O108" t="n">
        <v>23209.42</v>
      </c>
      <c r="P108" t="n">
        <v>960.59</v>
      </c>
      <c r="Q108" t="n">
        <v>1206.61</v>
      </c>
      <c r="R108" t="n">
        <v>200.69</v>
      </c>
      <c r="S108" t="n">
        <v>133.29</v>
      </c>
      <c r="T108" t="n">
        <v>16943.44</v>
      </c>
      <c r="U108" t="n">
        <v>0.66</v>
      </c>
      <c r="V108" t="n">
        <v>0.78</v>
      </c>
      <c r="W108" t="n">
        <v>0.31</v>
      </c>
      <c r="X108" t="n">
        <v>0.97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1.0172</v>
      </c>
      <c r="E109" t="n">
        <v>98.31</v>
      </c>
      <c r="F109" t="n">
        <v>95.45</v>
      </c>
      <c r="G109" t="n">
        <v>260.32</v>
      </c>
      <c r="H109" t="n">
        <v>3.12</v>
      </c>
      <c r="I109" t="n">
        <v>22</v>
      </c>
      <c r="J109" t="n">
        <v>187.8</v>
      </c>
      <c r="K109" t="n">
        <v>47.83</v>
      </c>
      <c r="L109" t="n">
        <v>33</v>
      </c>
      <c r="M109" t="n">
        <v>20</v>
      </c>
      <c r="N109" t="n">
        <v>36.98</v>
      </c>
      <c r="O109" t="n">
        <v>23396.44</v>
      </c>
      <c r="P109" t="n">
        <v>954.39</v>
      </c>
      <c r="Q109" t="n">
        <v>1206.59</v>
      </c>
      <c r="R109" t="n">
        <v>198.91</v>
      </c>
      <c r="S109" t="n">
        <v>133.29</v>
      </c>
      <c r="T109" t="n">
        <v>16057.71</v>
      </c>
      <c r="U109" t="n">
        <v>0.67</v>
      </c>
      <c r="V109" t="n">
        <v>0.78</v>
      </c>
      <c r="W109" t="n">
        <v>0.3</v>
      </c>
      <c r="X109" t="n">
        <v>0.91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1.0172</v>
      </c>
      <c r="E110" t="n">
        <v>98.31</v>
      </c>
      <c r="F110" t="n">
        <v>95.48</v>
      </c>
      <c r="G110" t="n">
        <v>272.8</v>
      </c>
      <c r="H110" t="n">
        <v>3.19</v>
      </c>
      <c r="I110" t="n">
        <v>21</v>
      </c>
      <c r="J110" t="n">
        <v>189.33</v>
      </c>
      <c r="K110" t="n">
        <v>47.83</v>
      </c>
      <c r="L110" t="n">
        <v>34</v>
      </c>
      <c r="M110" t="n">
        <v>19</v>
      </c>
      <c r="N110" t="n">
        <v>37.5</v>
      </c>
      <c r="O110" t="n">
        <v>23584.16</v>
      </c>
      <c r="P110" t="n">
        <v>947.27</v>
      </c>
      <c r="Q110" t="n">
        <v>1206.59</v>
      </c>
      <c r="R110" t="n">
        <v>200.04</v>
      </c>
      <c r="S110" t="n">
        <v>133.29</v>
      </c>
      <c r="T110" t="n">
        <v>16626.53</v>
      </c>
      <c r="U110" t="n">
        <v>0.67</v>
      </c>
      <c r="V110" t="n">
        <v>0.78</v>
      </c>
      <c r="W110" t="n">
        <v>0.31</v>
      </c>
      <c r="X110" t="n">
        <v>0.9399999999999999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1.0171</v>
      </c>
      <c r="E111" t="n">
        <v>98.31999999999999</v>
      </c>
      <c r="F111" t="n">
        <v>95.48</v>
      </c>
      <c r="G111" t="n">
        <v>272.81</v>
      </c>
      <c r="H111" t="n">
        <v>3.25</v>
      </c>
      <c r="I111" t="n">
        <v>21</v>
      </c>
      <c r="J111" t="n">
        <v>190.85</v>
      </c>
      <c r="K111" t="n">
        <v>47.83</v>
      </c>
      <c r="L111" t="n">
        <v>35</v>
      </c>
      <c r="M111" t="n">
        <v>17</v>
      </c>
      <c r="N111" t="n">
        <v>38.03</v>
      </c>
      <c r="O111" t="n">
        <v>23772.6</v>
      </c>
      <c r="P111" t="n">
        <v>943.13</v>
      </c>
      <c r="Q111" t="n">
        <v>1206.59</v>
      </c>
      <c r="R111" t="n">
        <v>200.17</v>
      </c>
      <c r="S111" t="n">
        <v>133.29</v>
      </c>
      <c r="T111" t="n">
        <v>16690.79</v>
      </c>
      <c r="U111" t="n">
        <v>0.67</v>
      </c>
      <c r="V111" t="n">
        <v>0.78</v>
      </c>
      <c r="W111" t="n">
        <v>0.31</v>
      </c>
      <c r="X111" t="n">
        <v>0.95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1.018</v>
      </c>
      <c r="E112" t="n">
        <v>98.23</v>
      </c>
      <c r="F112" t="n">
        <v>95.43000000000001</v>
      </c>
      <c r="G112" t="n">
        <v>286.29</v>
      </c>
      <c r="H112" t="n">
        <v>3.32</v>
      </c>
      <c r="I112" t="n">
        <v>20</v>
      </c>
      <c r="J112" t="n">
        <v>192.39</v>
      </c>
      <c r="K112" t="n">
        <v>47.83</v>
      </c>
      <c r="L112" t="n">
        <v>36</v>
      </c>
      <c r="M112" t="n">
        <v>15</v>
      </c>
      <c r="N112" t="n">
        <v>38.56</v>
      </c>
      <c r="O112" t="n">
        <v>23961.75</v>
      </c>
      <c r="P112" t="n">
        <v>942.8</v>
      </c>
      <c r="Q112" t="n">
        <v>1206.59</v>
      </c>
      <c r="R112" t="n">
        <v>198.11</v>
      </c>
      <c r="S112" t="n">
        <v>133.29</v>
      </c>
      <c r="T112" t="n">
        <v>15665.78</v>
      </c>
      <c r="U112" t="n">
        <v>0.67</v>
      </c>
      <c r="V112" t="n">
        <v>0.78</v>
      </c>
      <c r="W112" t="n">
        <v>0.31</v>
      </c>
      <c r="X112" t="n">
        <v>0.89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1.0178</v>
      </c>
      <c r="E113" t="n">
        <v>98.25</v>
      </c>
      <c r="F113" t="n">
        <v>95.44</v>
      </c>
      <c r="G113" t="n">
        <v>286.33</v>
      </c>
      <c r="H113" t="n">
        <v>3.39</v>
      </c>
      <c r="I113" t="n">
        <v>20</v>
      </c>
      <c r="J113" t="n">
        <v>193.93</v>
      </c>
      <c r="K113" t="n">
        <v>47.83</v>
      </c>
      <c r="L113" t="n">
        <v>37</v>
      </c>
      <c r="M113" t="n">
        <v>13</v>
      </c>
      <c r="N113" t="n">
        <v>39.1</v>
      </c>
      <c r="O113" t="n">
        <v>24151.64</v>
      </c>
      <c r="P113" t="n">
        <v>931.3200000000001</v>
      </c>
      <c r="Q113" t="n">
        <v>1206.59</v>
      </c>
      <c r="R113" t="n">
        <v>198.49</v>
      </c>
      <c r="S113" t="n">
        <v>133.29</v>
      </c>
      <c r="T113" t="n">
        <v>15859.7</v>
      </c>
      <c r="U113" t="n">
        <v>0.67</v>
      </c>
      <c r="V113" t="n">
        <v>0.78</v>
      </c>
      <c r="W113" t="n">
        <v>0.31</v>
      </c>
      <c r="X113" t="n">
        <v>0.91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1.0189</v>
      </c>
      <c r="E114" t="n">
        <v>98.15000000000001</v>
      </c>
      <c r="F114" t="n">
        <v>95.37</v>
      </c>
      <c r="G114" t="n">
        <v>301.17</v>
      </c>
      <c r="H114" t="n">
        <v>3.45</v>
      </c>
      <c r="I114" t="n">
        <v>19</v>
      </c>
      <c r="J114" t="n">
        <v>195.47</v>
      </c>
      <c r="K114" t="n">
        <v>47.83</v>
      </c>
      <c r="L114" t="n">
        <v>38</v>
      </c>
      <c r="M114" t="n">
        <v>12</v>
      </c>
      <c r="N114" t="n">
        <v>39.64</v>
      </c>
      <c r="O114" t="n">
        <v>24342.26</v>
      </c>
      <c r="P114" t="n">
        <v>937.53</v>
      </c>
      <c r="Q114" t="n">
        <v>1206.6</v>
      </c>
      <c r="R114" t="n">
        <v>195.96</v>
      </c>
      <c r="S114" t="n">
        <v>133.29</v>
      </c>
      <c r="T114" t="n">
        <v>14595.72</v>
      </c>
      <c r="U114" t="n">
        <v>0.68</v>
      </c>
      <c r="V114" t="n">
        <v>0.78</v>
      </c>
      <c r="W114" t="n">
        <v>0.31</v>
      </c>
      <c r="X114" t="n">
        <v>0.83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1.0192</v>
      </c>
      <c r="E115" t="n">
        <v>98.11</v>
      </c>
      <c r="F115" t="n">
        <v>95.34</v>
      </c>
      <c r="G115" t="n">
        <v>301.06</v>
      </c>
      <c r="H115" t="n">
        <v>3.51</v>
      </c>
      <c r="I115" t="n">
        <v>19</v>
      </c>
      <c r="J115" t="n">
        <v>197.02</v>
      </c>
      <c r="K115" t="n">
        <v>47.83</v>
      </c>
      <c r="L115" t="n">
        <v>39</v>
      </c>
      <c r="M115" t="n">
        <v>8</v>
      </c>
      <c r="N115" t="n">
        <v>40.2</v>
      </c>
      <c r="O115" t="n">
        <v>24533.63</v>
      </c>
      <c r="P115" t="n">
        <v>938.76</v>
      </c>
      <c r="Q115" t="n">
        <v>1206.59</v>
      </c>
      <c r="R115" t="n">
        <v>194.6</v>
      </c>
      <c r="S115" t="n">
        <v>133.29</v>
      </c>
      <c r="T115" t="n">
        <v>13915.6</v>
      </c>
      <c r="U115" t="n">
        <v>0.68</v>
      </c>
      <c r="V115" t="n">
        <v>0.78</v>
      </c>
      <c r="W115" t="n">
        <v>0.32</v>
      </c>
      <c r="X115" t="n">
        <v>0.8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1.0197</v>
      </c>
      <c r="E116" t="n">
        <v>98.06999999999999</v>
      </c>
      <c r="F116" t="n">
        <v>95.29000000000001</v>
      </c>
      <c r="G116" t="n">
        <v>300.92</v>
      </c>
      <c r="H116" t="n">
        <v>3.58</v>
      </c>
      <c r="I116" t="n">
        <v>19</v>
      </c>
      <c r="J116" t="n">
        <v>198.58</v>
      </c>
      <c r="K116" t="n">
        <v>47.83</v>
      </c>
      <c r="L116" t="n">
        <v>40</v>
      </c>
      <c r="M116" t="n">
        <v>5</v>
      </c>
      <c r="N116" t="n">
        <v>40.75</v>
      </c>
      <c r="O116" t="n">
        <v>24725.75</v>
      </c>
      <c r="P116" t="n">
        <v>945.0599999999999</v>
      </c>
      <c r="Q116" t="n">
        <v>1206.59</v>
      </c>
      <c r="R116" t="n">
        <v>192.79</v>
      </c>
      <c r="S116" t="n">
        <v>133.29</v>
      </c>
      <c r="T116" t="n">
        <v>13012.78</v>
      </c>
      <c r="U116" t="n">
        <v>0.6899999999999999</v>
      </c>
      <c r="V116" t="n">
        <v>0.79</v>
      </c>
      <c r="W116" t="n">
        <v>0.32</v>
      </c>
      <c r="X116" t="n">
        <v>0.75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0.3988</v>
      </c>
      <c r="E117" t="n">
        <v>250.74</v>
      </c>
      <c r="F117" t="n">
        <v>184.82</v>
      </c>
      <c r="G117" t="n">
        <v>6.21</v>
      </c>
      <c r="H117" t="n">
        <v>0.1</v>
      </c>
      <c r="I117" t="n">
        <v>1786</v>
      </c>
      <c r="J117" t="n">
        <v>176.73</v>
      </c>
      <c r="K117" t="n">
        <v>52.44</v>
      </c>
      <c r="L117" t="n">
        <v>1</v>
      </c>
      <c r="M117" t="n">
        <v>1784</v>
      </c>
      <c r="N117" t="n">
        <v>33.29</v>
      </c>
      <c r="O117" t="n">
        <v>22031.19</v>
      </c>
      <c r="P117" t="n">
        <v>2422.71</v>
      </c>
      <c r="Q117" t="n">
        <v>1206.91</v>
      </c>
      <c r="R117" t="n">
        <v>3243.03</v>
      </c>
      <c r="S117" t="n">
        <v>133.29</v>
      </c>
      <c r="T117" t="n">
        <v>1529297.7</v>
      </c>
      <c r="U117" t="n">
        <v>0.04</v>
      </c>
      <c r="V117" t="n">
        <v>0.4</v>
      </c>
      <c r="W117" t="n">
        <v>3.14</v>
      </c>
      <c r="X117" t="n">
        <v>90.25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0.6913</v>
      </c>
      <c r="E118" t="n">
        <v>144.66</v>
      </c>
      <c r="F118" t="n">
        <v>121.72</v>
      </c>
      <c r="G118" t="n">
        <v>12.66</v>
      </c>
      <c r="H118" t="n">
        <v>0.2</v>
      </c>
      <c r="I118" t="n">
        <v>577</v>
      </c>
      <c r="J118" t="n">
        <v>178.21</v>
      </c>
      <c r="K118" t="n">
        <v>52.44</v>
      </c>
      <c r="L118" t="n">
        <v>2</v>
      </c>
      <c r="M118" t="n">
        <v>575</v>
      </c>
      <c r="N118" t="n">
        <v>33.77</v>
      </c>
      <c r="O118" t="n">
        <v>22213.89</v>
      </c>
      <c r="P118" t="n">
        <v>1589.25</v>
      </c>
      <c r="Q118" t="n">
        <v>1206.67</v>
      </c>
      <c r="R118" t="n">
        <v>1090.08</v>
      </c>
      <c r="S118" t="n">
        <v>133.29</v>
      </c>
      <c r="T118" t="n">
        <v>458865.87</v>
      </c>
      <c r="U118" t="n">
        <v>0.12</v>
      </c>
      <c r="V118" t="n">
        <v>0.61</v>
      </c>
      <c r="W118" t="n">
        <v>1.2</v>
      </c>
      <c r="X118" t="n">
        <v>27.18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0.7971</v>
      </c>
      <c r="E119" t="n">
        <v>125.46</v>
      </c>
      <c r="F119" t="n">
        <v>110.67</v>
      </c>
      <c r="G119" t="n">
        <v>19.08</v>
      </c>
      <c r="H119" t="n">
        <v>0.3</v>
      </c>
      <c r="I119" t="n">
        <v>348</v>
      </c>
      <c r="J119" t="n">
        <v>179.7</v>
      </c>
      <c r="K119" t="n">
        <v>52.44</v>
      </c>
      <c r="L119" t="n">
        <v>3</v>
      </c>
      <c r="M119" t="n">
        <v>346</v>
      </c>
      <c r="N119" t="n">
        <v>34.26</v>
      </c>
      <c r="O119" t="n">
        <v>22397.24</v>
      </c>
      <c r="P119" t="n">
        <v>1441.15</v>
      </c>
      <c r="Q119" t="n">
        <v>1206.67</v>
      </c>
      <c r="R119" t="n">
        <v>714.6799999999999</v>
      </c>
      <c r="S119" t="n">
        <v>133.29</v>
      </c>
      <c r="T119" t="n">
        <v>272310.38</v>
      </c>
      <c r="U119" t="n">
        <v>0.19</v>
      </c>
      <c r="V119" t="n">
        <v>0.68</v>
      </c>
      <c r="W119" t="n">
        <v>0.83</v>
      </c>
      <c r="X119" t="n">
        <v>16.13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0.853</v>
      </c>
      <c r="E120" t="n">
        <v>117.23</v>
      </c>
      <c r="F120" t="n">
        <v>105.96</v>
      </c>
      <c r="G120" t="n">
        <v>25.53</v>
      </c>
      <c r="H120" t="n">
        <v>0.39</v>
      </c>
      <c r="I120" t="n">
        <v>249</v>
      </c>
      <c r="J120" t="n">
        <v>181.19</v>
      </c>
      <c r="K120" t="n">
        <v>52.44</v>
      </c>
      <c r="L120" t="n">
        <v>4</v>
      </c>
      <c r="M120" t="n">
        <v>247</v>
      </c>
      <c r="N120" t="n">
        <v>34.75</v>
      </c>
      <c r="O120" t="n">
        <v>22581.25</v>
      </c>
      <c r="P120" t="n">
        <v>1376.97</v>
      </c>
      <c r="Q120" t="n">
        <v>1206.63</v>
      </c>
      <c r="R120" t="n">
        <v>555.1900000000001</v>
      </c>
      <c r="S120" t="n">
        <v>133.29</v>
      </c>
      <c r="T120" t="n">
        <v>193061.95</v>
      </c>
      <c r="U120" t="n">
        <v>0.24</v>
      </c>
      <c r="V120" t="n">
        <v>0.71</v>
      </c>
      <c r="W120" t="n">
        <v>0.67</v>
      </c>
      <c r="X120" t="n">
        <v>11.42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0.887</v>
      </c>
      <c r="E121" t="n">
        <v>112.73</v>
      </c>
      <c r="F121" t="n">
        <v>103.42</v>
      </c>
      <c r="G121" t="n">
        <v>31.98</v>
      </c>
      <c r="H121" t="n">
        <v>0.49</v>
      </c>
      <c r="I121" t="n">
        <v>194</v>
      </c>
      <c r="J121" t="n">
        <v>182.69</v>
      </c>
      <c r="K121" t="n">
        <v>52.44</v>
      </c>
      <c r="L121" t="n">
        <v>5</v>
      </c>
      <c r="M121" t="n">
        <v>192</v>
      </c>
      <c r="N121" t="n">
        <v>35.25</v>
      </c>
      <c r="O121" t="n">
        <v>22766.06</v>
      </c>
      <c r="P121" t="n">
        <v>1341.09</v>
      </c>
      <c r="Q121" t="n">
        <v>1206.62</v>
      </c>
      <c r="R121" t="n">
        <v>468.52</v>
      </c>
      <c r="S121" t="n">
        <v>133.29</v>
      </c>
      <c r="T121" t="n">
        <v>150000.48</v>
      </c>
      <c r="U121" t="n">
        <v>0.28</v>
      </c>
      <c r="V121" t="n">
        <v>0.72</v>
      </c>
      <c r="W121" t="n">
        <v>0.59</v>
      </c>
      <c r="X121" t="n">
        <v>8.869999999999999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0.9101</v>
      </c>
      <c r="E122" t="n">
        <v>109.88</v>
      </c>
      <c r="F122" t="n">
        <v>101.8</v>
      </c>
      <c r="G122" t="n">
        <v>38.42</v>
      </c>
      <c r="H122" t="n">
        <v>0.58</v>
      </c>
      <c r="I122" t="n">
        <v>159</v>
      </c>
      <c r="J122" t="n">
        <v>184.19</v>
      </c>
      <c r="K122" t="n">
        <v>52.44</v>
      </c>
      <c r="L122" t="n">
        <v>6</v>
      </c>
      <c r="M122" t="n">
        <v>157</v>
      </c>
      <c r="N122" t="n">
        <v>35.75</v>
      </c>
      <c r="O122" t="n">
        <v>22951.43</v>
      </c>
      <c r="P122" t="n">
        <v>1317.41</v>
      </c>
      <c r="Q122" t="n">
        <v>1206.6</v>
      </c>
      <c r="R122" t="n">
        <v>414.05</v>
      </c>
      <c r="S122" t="n">
        <v>133.29</v>
      </c>
      <c r="T122" t="n">
        <v>122940.49</v>
      </c>
      <c r="U122" t="n">
        <v>0.32</v>
      </c>
      <c r="V122" t="n">
        <v>0.73</v>
      </c>
      <c r="W122" t="n">
        <v>0.53</v>
      </c>
      <c r="X122" t="n">
        <v>7.26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0.9268</v>
      </c>
      <c r="E123" t="n">
        <v>107.9</v>
      </c>
      <c r="F123" t="n">
        <v>100.67</v>
      </c>
      <c r="G123" t="n">
        <v>44.74</v>
      </c>
      <c r="H123" t="n">
        <v>0.67</v>
      </c>
      <c r="I123" t="n">
        <v>135</v>
      </c>
      <c r="J123" t="n">
        <v>185.7</v>
      </c>
      <c r="K123" t="n">
        <v>52.44</v>
      </c>
      <c r="L123" t="n">
        <v>7</v>
      </c>
      <c r="M123" t="n">
        <v>133</v>
      </c>
      <c r="N123" t="n">
        <v>36.26</v>
      </c>
      <c r="O123" t="n">
        <v>23137.49</v>
      </c>
      <c r="P123" t="n">
        <v>1300.32</v>
      </c>
      <c r="Q123" t="n">
        <v>1206.61</v>
      </c>
      <c r="R123" t="n">
        <v>375.79</v>
      </c>
      <c r="S123" t="n">
        <v>133.29</v>
      </c>
      <c r="T123" t="n">
        <v>103934.03</v>
      </c>
      <c r="U123" t="n">
        <v>0.35</v>
      </c>
      <c r="V123" t="n">
        <v>0.74</v>
      </c>
      <c r="W123" t="n">
        <v>0.49</v>
      </c>
      <c r="X123" t="n">
        <v>6.13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0.9398</v>
      </c>
      <c r="E124" t="n">
        <v>106.4</v>
      </c>
      <c r="F124" t="n">
        <v>99.81999999999999</v>
      </c>
      <c r="G124" t="n">
        <v>51.19</v>
      </c>
      <c r="H124" t="n">
        <v>0.76</v>
      </c>
      <c r="I124" t="n">
        <v>117</v>
      </c>
      <c r="J124" t="n">
        <v>187.22</v>
      </c>
      <c r="K124" t="n">
        <v>52.44</v>
      </c>
      <c r="L124" t="n">
        <v>8</v>
      </c>
      <c r="M124" t="n">
        <v>115</v>
      </c>
      <c r="N124" t="n">
        <v>36.78</v>
      </c>
      <c r="O124" t="n">
        <v>23324.24</v>
      </c>
      <c r="P124" t="n">
        <v>1286.92</v>
      </c>
      <c r="Q124" t="n">
        <v>1206.61</v>
      </c>
      <c r="R124" t="n">
        <v>347.18</v>
      </c>
      <c r="S124" t="n">
        <v>133.29</v>
      </c>
      <c r="T124" t="n">
        <v>89716.03999999999</v>
      </c>
      <c r="U124" t="n">
        <v>0.38</v>
      </c>
      <c r="V124" t="n">
        <v>0.75</v>
      </c>
      <c r="W124" t="n">
        <v>0.46</v>
      </c>
      <c r="X124" t="n">
        <v>5.28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0.9503</v>
      </c>
      <c r="E125" t="n">
        <v>105.23</v>
      </c>
      <c r="F125" t="n">
        <v>99.15000000000001</v>
      </c>
      <c r="G125" t="n">
        <v>57.75</v>
      </c>
      <c r="H125" t="n">
        <v>0.85</v>
      </c>
      <c r="I125" t="n">
        <v>103</v>
      </c>
      <c r="J125" t="n">
        <v>188.74</v>
      </c>
      <c r="K125" t="n">
        <v>52.44</v>
      </c>
      <c r="L125" t="n">
        <v>9</v>
      </c>
      <c r="M125" t="n">
        <v>101</v>
      </c>
      <c r="N125" t="n">
        <v>37.3</v>
      </c>
      <c r="O125" t="n">
        <v>23511.69</v>
      </c>
      <c r="P125" t="n">
        <v>1275.65</v>
      </c>
      <c r="Q125" t="n">
        <v>1206.62</v>
      </c>
      <c r="R125" t="n">
        <v>323.99</v>
      </c>
      <c r="S125" t="n">
        <v>133.29</v>
      </c>
      <c r="T125" t="n">
        <v>78194.50999999999</v>
      </c>
      <c r="U125" t="n">
        <v>0.41</v>
      </c>
      <c r="V125" t="n">
        <v>0.75</v>
      </c>
      <c r="W125" t="n">
        <v>0.44</v>
      </c>
      <c r="X125" t="n">
        <v>4.61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0.9594</v>
      </c>
      <c r="E126" t="n">
        <v>104.23</v>
      </c>
      <c r="F126" t="n">
        <v>98.54000000000001</v>
      </c>
      <c r="G126" t="n">
        <v>64.26000000000001</v>
      </c>
      <c r="H126" t="n">
        <v>0.93</v>
      </c>
      <c r="I126" t="n">
        <v>92</v>
      </c>
      <c r="J126" t="n">
        <v>190.26</v>
      </c>
      <c r="K126" t="n">
        <v>52.44</v>
      </c>
      <c r="L126" t="n">
        <v>10</v>
      </c>
      <c r="M126" t="n">
        <v>90</v>
      </c>
      <c r="N126" t="n">
        <v>37.82</v>
      </c>
      <c r="O126" t="n">
        <v>23699.85</v>
      </c>
      <c r="P126" t="n">
        <v>1265.56</v>
      </c>
      <c r="Q126" t="n">
        <v>1206.62</v>
      </c>
      <c r="R126" t="n">
        <v>303.02</v>
      </c>
      <c r="S126" t="n">
        <v>133.29</v>
      </c>
      <c r="T126" t="n">
        <v>67764.00999999999</v>
      </c>
      <c r="U126" t="n">
        <v>0.44</v>
      </c>
      <c r="V126" t="n">
        <v>0.76</v>
      </c>
      <c r="W126" t="n">
        <v>0.42</v>
      </c>
      <c r="X126" t="n">
        <v>4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0.9526</v>
      </c>
      <c r="E127" t="n">
        <v>104.97</v>
      </c>
      <c r="F127" t="n">
        <v>99.53</v>
      </c>
      <c r="G127" t="n">
        <v>70.26000000000001</v>
      </c>
      <c r="H127" t="n">
        <v>1.02</v>
      </c>
      <c r="I127" t="n">
        <v>85</v>
      </c>
      <c r="J127" t="n">
        <v>191.79</v>
      </c>
      <c r="K127" t="n">
        <v>52.44</v>
      </c>
      <c r="L127" t="n">
        <v>11</v>
      </c>
      <c r="M127" t="n">
        <v>83</v>
      </c>
      <c r="N127" t="n">
        <v>38.35</v>
      </c>
      <c r="O127" t="n">
        <v>23888.73</v>
      </c>
      <c r="P127" t="n">
        <v>1276.48</v>
      </c>
      <c r="Q127" t="n">
        <v>1206.59</v>
      </c>
      <c r="R127" t="n">
        <v>340.65</v>
      </c>
      <c r="S127" t="n">
        <v>133.29</v>
      </c>
      <c r="T127" t="n">
        <v>86612.64</v>
      </c>
      <c r="U127" t="n">
        <v>0.39</v>
      </c>
      <c r="V127" t="n">
        <v>0.75</v>
      </c>
      <c r="W127" t="n">
        <v>0.38</v>
      </c>
      <c r="X127" t="n">
        <v>4.99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0.9691</v>
      </c>
      <c r="E128" t="n">
        <v>103.19</v>
      </c>
      <c r="F128" t="n">
        <v>98.06</v>
      </c>
      <c r="G128" t="n">
        <v>77.42</v>
      </c>
      <c r="H128" t="n">
        <v>1.1</v>
      </c>
      <c r="I128" t="n">
        <v>76</v>
      </c>
      <c r="J128" t="n">
        <v>193.33</v>
      </c>
      <c r="K128" t="n">
        <v>52.44</v>
      </c>
      <c r="L128" t="n">
        <v>12</v>
      </c>
      <c r="M128" t="n">
        <v>74</v>
      </c>
      <c r="N128" t="n">
        <v>38.89</v>
      </c>
      <c r="O128" t="n">
        <v>24078.33</v>
      </c>
      <c r="P128" t="n">
        <v>1254.57</v>
      </c>
      <c r="Q128" t="n">
        <v>1206.6</v>
      </c>
      <c r="R128" t="n">
        <v>287.59</v>
      </c>
      <c r="S128" t="n">
        <v>133.29</v>
      </c>
      <c r="T128" t="n">
        <v>60128.53</v>
      </c>
      <c r="U128" t="n">
        <v>0.46</v>
      </c>
      <c r="V128" t="n">
        <v>0.76</v>
      </c>
      <c r="W128" t="n">
        <v>0.39</v>
      </c>
      <c r="X128" t="n">
        <v>3.52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0.9742</v>
      </c>
      <c r="E129" t="n">
        <v>102.65</v>
      </c>
      <c r="F129" t="n">
        <v>97.73999999999999</v>
      </c>
      <c r="G129" t="n">
        <v>83.78</v>
      </c>
      <c r="H129" t="n">
        <v>1.18</v>
      </c>
      <c r="I129" t="n">
        <v>70</v>
      </c>
      <c r="J129" t="n">
        <v>194.88</v>
      </c>
      <c r="K129" t="n">
        <v>52.44</v>
      </c>
      <c r="L129" t="n">
        <v>13</v>
      </c>
      <c r="M129" t="n">
        <v>68</v>
      </c>
      <c r="N129" t="n">
        <v>39.43</v>
      </c>
      <c r="O129" t="n">
        <v>24268.67</v>
      </c>
      <c r="P129" t="n">
        <v>1248.5</v>
      </c>
      <c r="Q129" t="n">
        <v>1206.6</v>
      </c>
      <c r="R129" t="n">
        <v>276.51</v>
      </c>
      <c r="S129" t="n">
        <v>133.29</v>
      </c>
      <c r="T129" t="n">
        <v>54618.05</v>
      </c>
      <c r="U129" t="n">
        <v>0.48</v>
      </c>
      <c r="V129" t="n">
        <v>0.77</v>
      </c>
      <c r="W129" t="n">
        <v>0.39</v>
      </c>
      <c r="X129" t="n">
        <v>3.2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0.9782999999999999</v>
      </c>
      <c r="E130" t="n">
        <v>102.22</v>
      </c>
      <c r="F130" t="n">
        <v>97.48999999999999</v>
      </c>
      <c r="G130" t="n">
        <v>89.98999999999999</v>
      </c>
      <c r="H130" t="n">
        <v>1.27</v>
      </c>
      <c r="I130" t="n">
        <v>65</v>
      </c>
      <c r="J130" t="n">
        <v>196.42</v>
      </c>
      <c r="K130" t="n">
        <v>52.44</v>
      </c>
      <c r="L130" t="n">
        <v>14</v>
      </c>
      <c r="M130" t="n">
        <v>63</v>
      </c>
      <c r="N130" t="n">
        <v>39.98</v>
      </c>
      <c r="O130" t="n">
        <v>24459.75</v>
      </c>
      <c r="P130" t="n">
        <v>1243.52</v>
      </c>
      <c r="Q130" t="n">
        <v>1206.63</v>
      </c>
      <c r="R130" t="n">
        <v>267.81</v>
      </c>
      <c r="S130" t="n">
        <v>133.29</v>
      </c>
      <c r="T130" t="n">
        <v>50289.93</v>
      </c>
      <c r="U130" t="n">
        <v>0.5</v>
      </c>
      <c r="V130" t="n">
        <v>0.77</v>
      </c>
      <c r="W130" t="n">
        <v>0.38</v>
      </c>
      <c r="X130" t="n">
        <v>2.95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0.9814000000000001</v>
      </c>
      <c r="E131" t="n">
        <v>101.9</v>
      </c>
      <c r="F131" t="n">
        <v>97.31</v>
      </c>
      <c r="G131" t="n">
        <v>95.70999999999999</v>
      </c>
      <c r="H131" t="n">
        <v>1.35</v>
      </c>
      <c r="I131" t="n">
        <v>61</v>
      </c>
      <c r="J131" t="n">
        <v>197.98</v>
      </c>
      <c r="K131" t="n">
        <v>52.44</v>
      </c>
      <c r="L131" t="n">
        <v>15</v>
      </c>
      <c r="M131" t="n">
        <v>59</v>
      </c>
      <c r="N131" t="n">
        <v>40.54</v>
      </c>
      <c r="O131" t="n">
        <v>24651.58</v>
      </c>
      <c r="P131" t="n">
        <v>1237.91</v>
      </c>
      <c r="Q131" t="n">
        <v>1206.59</v>
      </c>
      <c r="R131" t="n">
        <v>262.08</v>
      </c>
      <c r="S131" t="n">
        <v>133.29</v>
      </c>
      <c r="T131" t="n">
        <v>47446.6</v>
      </c>
      <c r="U131" t="n">
        <v>0.51</v>
      </c>
      <c r="V131" t="n">
        <v>0.77</v>
      </c>
      <c r="W131" t="n">
        <v>0.37</v>
      </c>
      <c r="X131" t="n">
        <v>2.77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0.9849</v>
      </c>
      <c r="E132" t="n">
        <v>101.53</v>
      </c>
      <c r="F132" t="n">
        <v>97.09</v>
      </c>
      <c r="G132" t="n">
        <v>102.2</v>
      </c>
      <c r="H132" t="n">
        <v>1.42</v>
      </c>
      <c r="I132" t="n">
        <v>57</v>
      </c>
      <c r="J132" t="n">
        <v>199.54</v>
      </c>
      <c r="K132" t="n">
        <v>52.44</v>
      </c>
      <c r="L132" t="n">
        <v>16</v>
      </c>
      <c r="M132" t="n">
        <v>55</v>
      </c>
      <c r="N132" t="n">
        <v>41.1</v>
      </c>
      <c r="O132" t="n">
        <v>24844.17</v>
      </c>
      <c r="P132" t="n">
        <v>1233.33</v>
      </c>
      <c r="Q132" t="n">
        <v>1206.59</v>
      </c>
      <c r="R132" t="n">
        <v>254.45</v>
      </c>
      <c r="S132" t="n">
        <v>133.29</v>
      </c>
      <c r="T132" t="n">
        <v>43654.07</v>
      </c>
      <c r="U132" t="n">
        <v>0.52</v>
      </c>
      <c r="V132" t="n">
        <v>0.77</v>
      </c>
      <c r="W132" t="n">
        <v>0.36</v>
      </c>
      <c r="X132" t="n">
        <v>2.55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0.9879</v>
      </c>
      <c r="E133" t="n">
        <v>101.23</v>
      </c>
      <c r="F133" t="n">
        <v>96.92</v>
      </c>
      <c r="G133" t="n">
        <v>109.72</v>
      </c>
      <c r="H133" t="n">
        <v>1.5</v>
      </c>
      <c r="I133" t="n">
        <v>53</v>
      </c>
      <c r="J133" t="n">
        <v>201.11</v>
      </c>
      <c r="K133" t="n">
        <v>52.44</v>
      </c>
      <c r="L133" t="n">
        <v>17</v>
      </c>
      <c r="M133" t="n">
        <v>51</v>
      </c>
      <c r="N133" t="n">
        <v>41.67</v>
      </c>
      <c r="O133" t="n">
        <v>25037.53</v>
      </c>
      <c r="P133" t="n">
        <v>1229.16</v>
      </c>
      <c r="Q133" t="n">
        <v>1206.6</v>
      </c>
      <c r="R133" t="n">
        <v>248.68</v>
      </c>
      <c r="S133" t="n">
        <v>133.29</v>
      </c>
      <c r="T133" t="n">
        <v>40787.08</v>
      </c>
      <c r="U133" t="n">
        <v>0.54</v>
      </c>
      <c r="V133" t="n">
        <v>0.77</v>
      </c>
      <c r="W133" t="n">
        <v>0.36</v>
      </c>
      <c r="X133" t="n">
        <v>2.38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0.9903999999999999</v>
      </c>
      <c r="E134" t="n">
        <v>100.97</v>
      </c>
      <c r="F134" t="n">
        <v>96.77</v>
      </c>
      <c r="G134" t="n">
        <v>116.13</v>
      </c>
      <c r="H134" t="n">
        <v>1.58</v>
      </c>
      <c r="I134" t="n">
        <v>50</v>
      </c>
      <c r="J134" t="n">
        <v>202.68</v>
      </c>
      <c r="K134" t="n">
        <v>52.44</v>
      </c>
      <c r="L134" t="n">
        <v>18</v>
      </c>
      <c r="M134" t="n">
        <v>48</v>
      </c>
      <c r="N134" t="n">
        <v>42.24</v>
      </c>
      <c r="O134" t="n">
        <v>25231.66</v>
      </c>
      <c r="P134" t="n">
        <v>1225.17</v>
      </c>
      <c r="Q134" t="n">
        <v>1206.59</v>
      </c>
      <c r="R134" t="n">
        <v>243.71</v>
      </c>
      <c r="S134" t="n">
        <v>133.29</v>
      </c>
      <c r="T134" t="n">
        <v>38315.53</v>
      </c>
      <c r="U134" t="n">
        <v>0.55</v>
      </c>
      <c r="V134" t="n">
        <v>0.77</v>
      </c>
      <c r="W134" t="n">
        <v>0.36</v>
      </c>
      <c r="X134" t="n">
        <v>2.23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0.9919</v>
      </c>
      <c r="E135" t="n">
        <v>100.82</v>
      </c>
      <c r="F135" t="n">
        <v>96.69</v>
      </c>
      <c r="G135" t="n">
        <v>120.87</v>
      </c>
      <c r="H135" t="n">
        <v>1.65</v>
      </c>
      <c r="I135" t="n">
        <v>48</v>
      </c>
      <c r="J135" t="n">
        <v>204.26</v>
      </c>
      <c r="K135" t="n">
        <v>52.44</v>
      </c>
      <c r="L135" t="n">
        <v>19</v>
      </c>
      <c r="M135" t="n">
        <v>46</v>
      </c>
      <c r="N135" t="n">
        <v>42.82</v>
      </c>
      <c r="O135" t="n">
        <v>25426.72</v>
      </c>
      <c r="P135" t="n">
        <v>1222.3</v>
      </c>
      <c r="Q135" t="n">
        <v>1206.6</v>
      </c>
      <c r="R135" t="n">
        <v>240.94</v>
      </c>
      <c r="S135" t="n">
        <v>133.29</v>
      </c>
      <c r="T135" t="n">
        <v>36942.93</v>
      </c>
      <c r="U135" t="n">
        <v>0.55</v>
      </c>
      <c r="V135" t="n">
        <v>0.77</v>
      </c>
      <c r="W135" t="n">
        <v>0.35</v>
      </c>
      <c r="X135" t="n">
        <v>2.15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0.9947</v>
      </c>
      <c r="E136" t="n">
        <v>100.53</v>
      </c>
      <c r="F136" t="n">
        <v>96.51000000000001</v>
      </c>
      <c r="G136" t="n">
        <v>128.68</v>
      </c>
      <c r="H136" t="n">
        <v>1.73</v>
      </c>
      <c r="I136" t="n">
        <v>45</v>
      </c>
      <c r="J136" t="n">
        <v>205.85</v>
      </c>
      <c r="K136" t="n">
        <v>52.44</v>
      </c>
      <c r="L136" t="n">
        <v>20</v>
      </c>
      <c r="M136" t="n">
        <v>43</v>
      </c>
      <c r="N136" t="n">
        <v>43.41</v>
      </c>
      <c r="O136" t="n">
        <v>25622.45</v>
      </c>
      <c r="P136" t="n">
        <v>1220.04</v>
      </c>
      <c r="Q136" t="n">
        <v>1206.6</v>
      </c>
      <c r="R136" t="n">
        <v>234.61</v>
      </c>
      <c r="S136" t="n">
        <v>133.29</v>
      </c>
      <c r="T136" t="n">
        <v>33793.64</v>
      </c>
      <c r="U136" t="n">
        <v>0.57</v>
      </c>
      <c r="V136" t="n">
        <v>0.78</v>
      </c>
      <c r="W136" t="n">
        <v>0.35</v>
      </c>
      <c r="X136" t="n">
        <v>1.97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0.9927</v>
      </c>
      <c r="E137" t="n">
        <v>100.74</v>
      </c>
      <c r="F137" t="n">
        <v>96.79000000000001</v>
      </c>
      <c r="G137" t="n">
        <v>135.06</v>
      </c>
      <c r="H137" t="n">
        <v>1.8</v>
      </c>
      <c r="I137" t="n">
        <v>43</v>
      </c>
      <c r="J137" t="n">
        <v>207.45</v>
      </c>
      <c r="K137" t="n">
        <v>52.44</v>
      </c>
      <c r="L137" t="n">
        <v>21</v>
      </c>
      <c r="M137" t="n">
        <v>41</v>
      </c>
      <c r="N137" t="n">
        <v>44</v>
      </c>
      <c r="O137" t="n">
        <v>25818.99</v>
      </c>
      <c r="P137" t="n">
        <v>1221.25</v>
      </c>
      <c r="Q137" t="n">
        <v>1206.59</v>
      </c>
      <c r="R137" t="n">
        <v>245.98</v>
      </c>
      <c r="S137" t="n">
        <v>133.29</v>
      </c>
      <c r="T137" t="n">
        <v>39487.62</v>
      </c>
      <c r="U137" t="n">
        <v>0.54</v>
      </c>
      <c r="V137" t="n">
        <v>0.77</v>
      </c>
      <c r="W137" t="n">
        <v>0.32</v>
      </c>
      <c r="X137" t="n">
        <v>2.25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0.9967</v>
      </c>
      <c r="E138" t="n">
        <v>100.33</v>
      </c>
      <c r="F138" t="n">
        <v>96.45999999999999</v>
      </c>
      <c r="G138" t="n">
        <v>141.15</v>
      </c>
      <c r="H138" t="n">
        <v>1.87</v>
      </c>
      <c r="I138" t="n">
        <v>41</v>
      </c>
      <c r="J138" t="n">
        <v>209.05</v>
      </c>
      <c r="K138" t="n">
        <v>52.44</v>
      </c>
      <c r="L138" t="n">
        <v>22</v>
      </c>
      <c r="M138" t="n">
        <v>39</v>
      </c>
      <c r="N138" t="n">
        <v>44.6</v>
      </c>
      <c r="O138" t="n">
        <v>26016.35</v>
      </c>
      <c r="P138" t="n">
        <v>1214.88</v>
      </c>
      <c r="Q138" t="n">
        <v>1206.59</v>
      </c>
      <c r="R138" t="n">
        <v>233.23</v>
      </c>
      <c r="S138" t="n">
        <v>133.29</v>
      </c>
      <c r="T138" t="n">
        <v>33121.37</v>
      </c>
      <c r="U138" t="n">
        <v>0.57</v>
      </c>
      <c r="V138" t="n">
        <v>0.78</v>
      </c>
      <c r="W138" t="n">
        <v>0.34</v>
      </c>
      <c r="X138" t="n">
        <v>1.92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0.999</v>
      </c>
      <c r="E139" t="n">
        <v>100.1</v>
      </c>
      <c r="F139" t="n">
        <v>96.29000000000001</v>
      </c>
      <c r="G139" t="n">
        <v>148.14</v>
      </c>
      <c r="H139" t="n">
        <v>1.94</v>
      </c>
      <c r="I139" t="n">
        <v>39</v>
      </c>
      <c r="J139" t="n">
        <v>210.65</v>
      </c>
      <c r="K139" t="n">
        <v>52.44</v>
      </c>
      <c r="L139" t="n">
        <v>23</v>
      </c>
      <c r="M139" t="n">
        <v>37</v>
      </c>
      <c r="N139" t="n">
        <v>45.21</v>
      </c>
      <c r="O139" t="n">
        <v>26214.54</v>
      </c>
      <c r="P139" t="n">
        <v>1211.51</v>
      </c>
      <c r="Q139" t="n">
        <v>1206.59</v>
      </c>
      <c r="R139" t="n">
        <v>227.51</v>
      </c>
      <c r="S139" t="n">
        <v>133.29</v>
      </c>
      <c r="T139" t="n">
        <v>30273.63</v>
      </c>
      <c r="U139" t="n">
        <v>0.59</v>
      </c>
      <c r="V139" t="n">
        <v>0.78</v>
      </c>
      <c r="W139" t="n">
        <v>0.34</v>
      </c>
      <c r="X139" t="n">
        <v>1.75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1.0009</v>
      </c>
      <c r="E140" t="n">
        <v>99.91</v>
      </c>
      <c r="F140" t="n">
        <v>96.18000000000001</v>
      </c>
      <c r="G140" t="n">
        <v>155.96</v>
      </c>
      <c r="H140" t="n">
        <v>2.01</v>
      </c>
      <c r="I140" t="n">
        <v>37</v>
      </c>
      <c r="J140" t="n">
        <v>212.27</v>
      </c>
      <c r="K140" t="n">
        <v>52.44</v>
      </c>
      <c r="L140" t="n">
        <v>24</v>
      </c>
      <c r="M140" t="n">
        <v>35</v>
      </c>
      <c r="N140" t="n">
        <v>45.82</v>
      </c>
      <c r="O140" t="n">
        <v>26413.56</v>
      </c>
      <c r="P140" t="n">
        <v>1204.82</v>
      </c>
      <c r="Q140" t="n">
        <v>1206.6</v>
      </c>
      <c r="R140" t="n">
        <v>223.61</v>
      </c>
      <c r="S140" t="n">
        <v>133.29</v>
      </c>
      <c r="T140" t="n">
        <v>28331.19</v>
      </c>
      <c r="U140" t="n">
        <v>0.6</v>
      </c>
      <c r="V140" t="n">
        <v>0.78</v>
      </c>
      <c r="W140" t="n">
        <v>0.33</v>
      </c>
      <c r="X140" t="n">
        <v>1.64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1.0014</v>
      </c>
      <c r="E141" t="n">
        <v>99.86</v>
      </c>
      <c r="F141" t="n">
        <v>96.16</v>
      </c>
      <c r="G141" t="n">
        <v>160.27</v>
      </c>
      <c r="H141" t="n">
        <v>2.08</v>
      </c>
      <c r="I141" t="n">
        <v>36</v>
      </c>
      <c r="J141" t="n">
        <v>213.89</v>
      </c>
      <c r="K141" t="n">
        <v>52.44</v>
      </c>
      <c r="L141" t="n">
        <v>25</v>
      </c>
      <c r="M141" t="n">
        <v>34</v>
      </c>
      <c r="N141" t="n">
        <v>46.44</v>
      </c>
      <c r="O141" t="n">
        <v>26613.43</v>
      </c>
      <c r="P141" t="n">
        <v>1205.08</v>
      </c>
      <c r="Q141" t="n">
        <v>1206.59</v>
      </c>
      <c r="R141" t="n">
        <v>223.02</v>
      </c>
      <c r="S141" t="n">
        <v>133.29</v>
      </c>
      <c r="T141" t="n">
        <v>28042.15</v>
      </c>
      <c r="U141" t="n">
        <v>0.6</v>
      </c>
      <c r="V141" t="n">
        <v>0.78</v>
      </c>
      <c r="W141" t="n">
        <v>0.33</v>
      </c>
      <c r="X141" t="n">
        <v>1.62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1.0021</v>
      </c>
      <c r="E142" t="n">
        <v>99.79000000000001</v>
      </c>
      <c r="F142" t="n">
        <v>96.12</v>
      </c>
      <c r="G142" t="n">
        <v>164.79</v>
      </c>
      <c r="H142" t="n">
        <v>2.14</v>
      </c>
      <c r="I142" t="n">
        <v>35</v>
      </c>
      <c r="J142" t="n">
        <v>215.51</v>
      </c>
      <c r="K142" t="n">
        <v>52.44</v>
      </c>
      <c r="L142" t="n">
        <v>26</v>
      </c>
      <c r="M142" t="n">
        <v>33</v>
      </c>
      <c r="N142" t="n">
        <v>47.07</v>
      </c>
      <c r="O142" t="n">
        <v>26814.17</v>
      </c>
      <c r="P142" t="n">
        <v>1200.83</v>
      </c>
      <c r="Q142" t="n">
        <v>1206.61</v>
      </c>
      <c r="R142" t="n">
        <v>221.75</v>
      </c>
      <c r="S142" t="n">
        <v>133.29</v>
      </c>
      <c r="T142" t="n">
        <v>27413.94</v>
      </c>
      <c r="U142" t="n">
        <v>0.6</v>
      </c>
      <c r="V142" t="n">
        <v>0.78</v>
      </c>
      <c r="W142" t="n">
        <v>0.33</v>
      </c>
      <c r="X142" t="n">
        <v>1.58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1.004</v>
      </c>
      <c r="E143" t="n">
        <v>99.59999999999999</v>
      </c>
      <c r="F143" t="n">
        <v>96.01000000000001</v>
      </c>
      <c r="G143" t="n">
        <v>174.56</v>
      </c>
      <c r="H143" t="n">
        <v>2.21</v>
      </c>
      <c r="I143" t="n">
        <v>33</v>
      </c>
      <c r="J143" t="n">
        <v>217.15</v>
      </c>
      <c r="K143" t="n">
        <v>52.44</v>
      </c>
      <c r="L143" t="n">
        <v>27</v>
      </c>
      <c r="M143" t="n">
        <v>31</v>
      </c>
      <c r="N143" t="n">
        <v>47.71</v>
      </c>
      <c r="O143" t="n">
        <v>27015.77</v>
      </c>
      <c r="P143" t="n">
        <v>1200.48</v>
      </c>
      <c r="Q143" t="n">
        <v>1206.61</v>
      </c>
      <c r="R143" t="n">
        <v>217.89</v>
      </c>
      <c r="S143" t="n">
        <v>133.29</v>
      </c>
      <c r="T143" t="n">
        <v>25490.23</v>
      </c>
      <c r="U143" t="n">
        <v>0.61</v>
      </c>
      <c r="V143" t="n">
        <v>0.78</v>
      </c>
      <c r="W143" t="n">
        <v>0.33</v>
      </c>
      <c r="X143" t="n">
        <v>1.47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1.0051</v>
      </c>
      <c r="E144" t="n">
        <v>99.48999999999999</v>
      </c>
      <c r="F144" t="n">
        <v>95.93000000000001</v>
      </c>
      <c r="G144" t="n">
        <v>179.87</v>
      </c>
      <c r="H144" t="n">
        <v>2.27</v>
      </c>
      <c r="I144" t="n">
        <v>32</v>
      </c>
      <c r="J144" t="n">
        <v>218.79</v>
      </c>
      <c r="K144" t="n">
        <v>52.44</v>
      </c>
      <c r="L144" t="n">
        <v>28</v>
      </c>
      <c r="M144" t="n">
        <v>30</v>
      </c>
      <c r="N144" t="n">
        <v>48.35</v>
      </c>
      <c r="O144" t="n">
        <v>27218.26</v>
      </c>
      <c r="P144" t="n">
        <v>1197.37</v>
      </c>
      <c r="Q144" t="n">
        <v>1206.59</v>
      </c>
      <c r="R144" t="n">
        <v>215.27</v>
      </c>
      <c r="S144" t="n">
        <v>133.29</v>
      </c>
      <c r="T144" t="n">
        <v>24186.05</v>
      </c>
      <c r="U144" t="n">
        <v>0.62</v>
      </c>
      <c r="V144" t="n">
        <v>0.78</v>
      </c>
      <c r="W144" t="n">
        <v>0.32</v>
      </c>
      <c r="X144" t="n">
        <v>1.39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1.0058</v>
      </c>
      <c r="E145" t="n">
        <v>99.42</v>
      </c>
      <c r="F145" t="n">
        <v>95.90000000000001</v>
      </c>
      <c r="G145" t="n">
        <v>185.61</v>
      </c>
      <c r="H145" t="n">
        <v>2.34</v>
      </c>
      <c r="I145" t="n">
        <v>31</v>
      </c>
      <c r="J145" t="n">
        <v>220.44</v>
      </c>
      <c r="K145" t="n">
        <v>52.44</v>
      </c>
      <c r="L145" t="n">
        <v>29</v>
      </c>
      <c r="M145" t="n">
        <v>29</v>
      </c>
      <c r="N145" t="n">
        <v>49</v>
      </c>
      <c r="O145" t="n">
        <v>27421.64</v>
      </c>
      <c r="P145" t="n">
        <v>1195.55</v>
      </c>
      <c r="Q145" t="n">
        <v>1206.6</v>
      </c>
      <c r="R145" t="n">
        <v>214.03</v>
      </c>
      <c r="S145" t="n">
        <v>133.29</v>
      </c>
      <c r="T145" t="n">
        <v>23572.68</v>
      </c>
      <c r="U145" t="n">
        <v>0.62</v>
      </c>
      <c r="V145" t="n">
        <v>0.78</v>
      </c>
      <c r="W145" t="n">
        <v>0.32</v>
      </c>
      <c r="X145" t="n">
        <v>1.36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1.007</v>
      </c>
      <c r="E146" t="n">
        <v>99.3</v>
      </c>
      <c r="F146" t="n">
        <v>95.81</v>
      </c>
      <c r="G146" t="n">
        <v>191.63</v>
      </c>
      <c r="H146" t="n">
        <v>2.4</v>
      </c>
      <c r="I146" t="n">
        <v>30</v>
      </c>
      <c r="J146" t="n">
        <v>222.1</v>
      </c>
      <c r="K146" t="n">
        <v>52.44</v>
      </c>
      <c r="L146" t="n">
        <v>30</v>
      </c>
      <c r="M146" t="n">
        <v>28</v>
      </c>
      <c r="N146" t="n">
        <v>49.65</v>
      </c>
      <c r="O146" t="n">
        <v>27625.93</v>
      </c>
      <c r="P146" t="n">
        <v>1194.77</v>
      </c>
      <c r="Q146" t="n">
        <v>1206.59</v>
      </c>
      <c r="R146" t="n">
        <v>210.96</v>
      </c>
      <c r="S146" t="n">
        <v>133.29</v>
      </c>
      <c r="T146" t="n">
        <v>22041.02</v>
      </c>
      <c r="U146" t="n">
        <v>0.63</v>
      </c>
      <c r="V146" t="n">
        <v>0.78</v>
      </c>
      <c r="W146" t="n">
        <v>0.32</v>
      </c>
      <c r="X146" t="n">
        <v>1.27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1.0071</v>
      </c>
      <c r="E147" t="n">
        <v>99.3</v>
      </c>
      <c r="F147" t="n">
        <v>95.84999999999999</v>
      </c>
      <c r="G147" t="n">
        <v>198.3</v>
      </c>
      <c r="H147" t="n">
        <v>2.46</v>
      </c>
      <c r="I147" t="n">
        <v>29</v>
      </c>
      <c r="J147" t="n">
        <v>223.76</v>
      </c>
      <c r="K147" t="n">
        <v>52.44</v>
      </c>
      <c r="L147" t="n">
        <v>31</v>
      </c>
      <c r="M147" t="n">
        <v>27</v>
      </c>
      <c r="N147" t="n">
        <v>50.32</v>
      </c>
      <c r="O147" t="n">
        <v>27831.27</v>
      </c>
      <c r="P147" t="n">
        <v>1190.23</v>
      </c>
      <c r="Q147" t="n">
        <v>1206.6</v>
      </c>
      <c r="R147" t="n">
        <v>212.65</v>
      </c>
      <c r="S147" t="n">
        <v>133.29</v>
      </c>
      <c r="T147" t="n">
        <v>22890.02</v>
      </c>
      <c r="U147" t="n">
        <v>0.63</v>
      </c>
      <c r="V147" t="n">
        <v>0.78</v>
      </c>
      <c r="W147" t="n">
        <v>0.31</v>
      </c>
      <c r="X147" t="n">
        <v>1.31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1.0077</v>
      </c>
      <c r="E148" t="n">
        <v>99.23999999999999</v>
      </c>
      <c r="F148" t="n">
        <v>95.81999999999999</v>
      </c>
      <c r="G148" t="n">
        <v>205.33</v>
      </c>
      <c r="H148" t="n">
        <v>2.52</v>
      </c>
      <c r="I148" t="n">
        <v>28</v>
      </c>
      <c r="J148" t="n">
        <v>225.43</v>
      </c>
      <c r="K148" t="n">
        <v>52.44</v>
      </c>
      <c r="L148" t="n">
        <v>32</v>
      </c>
      <c r="M148" t="n">
        <v>26</v>
      </c>
      <c r="N148" t="n">
        <v>50.99</v>
      </c>
      <c r="O148" t="n">
        <v>28037.42</v>
      </c>
      <c r="P148" t="n">
        <v>1190.52</v>
      </c>
      <c r="Q148" t="n">
        <v>1206.59</v>
      </c>
      <c r="R148" t="n">
        <v>211.55</v>
      </c>
      <c r="S148" t="n">
        <v>133.29</v>
      </c>
      <c r="T148" t="n">
        <v>22349.3</v>
      </c>
      <c r="U148" t="n">
        <v>0.63</v>
      </c>
      <c r="V148" t="n">
        <v>0.78</v>
      </c>
      <c r="W148" t="n">
        <v>0.32</v>
      </c>
      <c r="X148" t="n">
        <v>1.28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1.009</v>
      </c>
      <c r="E149" t="n">
        <v>99.11</v>
      </c>
      <c r="F149" t="n">
        <v>95.73</v>
      </c>
      <c r="G149" t="n">
        <v>212.72</v>
      </c>
      <c r="H149" t="n">
        <v>2.58</v>
      </c>
      <c r="I149" t="n">
        <v>27</v>
      </c>
      <c r="J149" t="n">
        <v>227.11</v>
      </c>
      <c r="K149" t="n">
        <v>52.44</v>
      </c>
      <c r="L149" t="n">
        <v>33</v>
      </c>
      <c r="M149" t="n">
        <v>25</v>
      </c>
      <c r="N149" t="n">
        <v>51.67</v>
      </c>
      <c r="O149" t="n">
        <v>28244.51</v>
      </c>
      <c r="P149" t="n">
        <v>1186.77</v>
      </c>
      <c r="Q149" t="n">
        <v>1206.59</v>
      </c>
      <c r="R149" t="n">
        <v>208.31</v>
      </c>
      <c r="S149" t="n">
        <v>133.29</v>
      </c>
      <c r="T149" t="n">
        <v>20733.05</v>
      </c>
      <c r="U149" t="n">
        <v>0.64</v>
      </c>
      <c r="V149" t="n">
        <v>0.78</v>
      </c>
      <c r="W149" t="n">
        <v>0.32</v>
      </c>
      <c r="X149" t="n">
        <v>1.19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1.0097</v>
      </c>
      <c r="E150" t="n">
        <v>99.03</v>
      </c>
      <c r="F150" t="n">
        <v>95.69</v>
      </c>
      <c r="G150" t="n">
        <v>220.82</v>
      </c>
      <c r="H150" t="n">
        <v>2.64</v>
      </c>
      <c r="I150" t="n">
        <v>26</v>
      </c>
      <c r="J150" t="n">
        <v>228.8</v>
      </c>
      <c r="K150" t="n">
        <v>52.44</v>
      </c>
      <c r="L150" t="n">
        <v>34</v>
      </c>
      <c r="M150" t="n">
        <v>24</v>
      </c>
      <c r="N150" t="n">
        <v>52.36</v>
      </c>
      <c r="O150" t="n">
        <v>28452.56</v>
      </c>
      <c r="P150" t="n">
        <v>1182.24</v>
      </c>
      <c r="Q150" t="n">
        <v>1206.59</v>
      </c>
      <c r="R150" t="n">
        <v>207.1</v>
      </c>
      <c r="S150" t="n">
        <v>133.29</v>
      </c>
      <c r="T150" t="n">
        <v>20131.21</v>
      </c>
      <c r="U150" t="n">
        <v>0.64</v>
      </c>
      <c r="V150" t="n">
        <v>0.78</v>
      </c>
      <c r="W150" t="n">
        <v>0.32</v>
      </c>
      <c r="X150" t="n">
        <v>1.15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1.0096</v>
      </c>
      <c r="E151" t="n">
        <v>99.05</v>
      </c>
      <c r="F151" t="n">
        <v>95.7</v>
      </c>
      <c r="G151" t="n">
        <v>220.85</v>
      </c>
      <c r="H151" t="n">
        <v>2.7</v>
      </c>
      <c r="I151" t="n">
        <v>26</v>
      </c>
      <c r="J151" t="n">
        <v>230.49</v>
      </c>
      <c r="K151" t="n">
        <v>52.44</v>
      </c>
      <c r="L151" t="n">
        <v>35</v>
      </c>
      <c r="M151" t="n">
        <v>24</v>
      </c>
      <c r="N151" t="n">
        <v>53.05</v>
      </c>
      <c r="O151" t="n">
        <v>28661.58</v>
      </c>
      <c r="P151" t="n">
        <v>1182.83</v>
      </c>
      <c r="Q151" t="n">
        <v>1206.59</v>
      </c>
      <c r="R151" t="n">
        <v>207.49</v>
      </c>
      <c r="S151" t="n">
        <v>133.29</v>
      </c>
      <c r="T151" t="n">
        <v>20328.83</v>
      </c>
      <c r="U151" t="n">
        <v>0.64</v>
      </c>
      <c r="V151" t="n">
        <v>0.78</v>
      </c>
      <c r="W151" t="n">
        <v>0.32</v>
      </c>
      <c r="X151" t="n">
        <v>1.16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1.0105</v>
      </c>
      <c r="E152" t="n">
        <v>98.95999999999999</v>
      </c>
      <c r="F152" t="n">
        <v>95.65000000000001</v>
      </c>
      <c r="G152" t="n">
        <v>229.56</v>
      </c>
      <c r="H152" t="n">
        <v>2.76</v>
      </c>
      <c r="I152" t="n">
        <v>25</v>
      </c>
      <c r="J152" t="n">
        <v>232.2</v>
      </c>
      <c r="K152" t="n">
        <v>52.44</v>
      </c>
      <c r="L152" t="n">
        <v>36</v>
      </c>
      <c r="M152" t="n">
        <v>23</v>
      </c>
      <c r="N152" t="n">
        <v>53.75</v>
      </c>
      <c r="O152" t="n">
        <v>28871.58</v>
      </c>
      <c r="P152" t="n">
        <v>1181.37</v>
      </c>
      <c r="Q152" t="n">
        <v>1206.59</v>
      </c>
      <c r="R152" t="n">
        <v>205.76</v>
      </c>
      <c r="S152" t="n">
        <v>133.29</v>
      </c>
      <c r="T152" t="n">
        <v>19466.36</v>
      </c>
      <c r="U152" t="n">
        <v>0.65</v>
      </c>
      <c r="V152" t="n">
        <v>0.78</v>
      </c>
      <c r="W152" t="n">
        <v>0.31</v>
      </c>
      <c r="X152" t="n">
        <v>1.11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1.0115</v>
      </c>
      <c r="E153" t="n">
        <v>98.86</v>
      </c>
      <c r="F153" t="n">
        <v>95.59</v>
      </c>
      <c r="G153" t="n">
        <v>238.97</v>
      </c>
      <c r="H153" t="n">
        <v>2.81</v>
      </c>
      <c r="I153" t="n">
        <v>24</v>
      </c>
      <c r="J153" t="n">
        <v>233.91</v>
      </c>
      <c r="K153" t="n">
        <v>52.44</v>
      </c>
      <c r="L153" t="n">
        <v>37</v>
      </c>
      <c r="M153" t="n">
        <v>22</v>
      </c>
      <c r="N153" t="n">
        <v>54.46</v>
      </c>
      <c r="O153" t="n">
        <v>29082.59</v>
      </c>
      <c r="P153" t="n">
        <v>1176.36</v>
      </c>
      <c r="Q153" t="n">
        <v>1206.59</v>
      </c>
      <c r="R153" t="n">
        <v>203.63</v>
      </c>
      <c r="S153" t="n">
        <v>133.29</v>
      </c>
      <c r="T153" t="n">
        <v>18406.78</v>
      </c>
      <c r="U153" t="n">
        <v>0.65</v>
      </c>
      <c r="V153" t="n">
        <v>0.78</v>
      </c>
      <c r="W153" t="n">
        <v>0.31</v>
      </c>
      <c r="X153" t="n">
        <v>1.05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1.0115</v>
      </c>
      <c r="E154" t="n">
        <v>98.86</v>
      </c>
      <c r="F154" t="n">
        <v>95.58</v>
      </c>
      <c r="G154" t="n">
        <v>238.96</v>
      </c>
      <c r="H154" t="n">
        <v>2.87</v>
      </c>
      <c r="I154" t="n">
        <v>24</v>
      </c>
      <c r="J154" t="n">
        <v>235.63</v>
      </c>
      <c r="K154" t="n">
        <v>52.44</v>
      </c>
      <c r="L154" t="n">
        <v>38</v>
      </c>
      <c r="M154" t="n">
        <v>22</v>
      </c>
      <c r="N154" t="n">
        <v>55.18</v>
      </c>
      <c r="O154" t="n">
        <v>29294.6</v>
      </c>
      <c r="P154" t="n">
        <v>1175.59</v>
      </c>
      <c r="Q154" t="n">
        <v>1206.59</v>
      </c>
      <c r="R154" t="n">
        <v>203.52</v>
      </c>
      <c r="S154" t="n">
        <v>133.29</v>
      </c>
      <c r="T154" t="n">
        <v>18354.15</v>
      </c>
      <c r="U154" t="n">
        <v>0.65</v>
      </c>
      <c r="V154" t="n">
        <v>0.78</v>
      </c>
      <c r="W154" t="n">
        <v>0.31</v>
      </c>
      <c r="X154" t="n">
        <v>1.05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1.012</v>
      </c>
      <c r="E155" t="n">
        <v>98.81</v>
      </c>
      <c r="F155" t="n">
        <v>95.56999999999999</v>
      </c>
      <c r="G155" t="n">
        <v>249.32</v>
      </c>
      <c r="H155" t="n">
        <v>2.92</v>
      </c>
      <c r="I155" t="n">
        <v>23</v>
      </c>
      <c r="J155" t="n">
        <v>237.35</v>
      </c>
      <c r="K155" t="n">
        <v>52.44</v>
      </c>
      <c r="L155" t="n">
        <v>39</v>
      </c>
      <c r="M155" t="n">
        <v>21</v>
      </c>
      <c r="N155" t="n">
        <v>55.91</v>
      </c>
      <c r="O155" t="n">
        <v>29507.65</v>
      </c>
      <c r="P155" t="n">
        <v>1179.87</v>
      </c>
      <c r="Q155" t="n">
        <v>1206.6</v>
      </c>
      <c r="R155" t="n">
        <v>203.08</v>
      </c>
      <c r="S155" t="n">
        <v>133.29</v>
      </c>
      <c r="T155" t="n">
        <v>18139.28</v>
      </c>
      <c r="U155" t="n">
        <v>0.66</v>
      </c>
      <c r="V155" t="n">
        <v>0.78</v>
      </c>
      <c r="W155" t="n">
        <v>0.31</v>
      </c>
      <c r="X155" t="n">
        <v>1.03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1.016</v>
      </c>
      <c r="E156" t="n">
        <v>98.42</v>
      </c>
      <c r="F156" t="n">
        <v>95.22</v>
      </c>
      <c r="G156" t="n">
        <v>259.7</v>
      </c>
      <c r="H156" t="n">
        <v>2.98</v>
      </c>
      <c r="I156" t="n">
        <v>22</v>
      </c>
      <c r="J156" t="n">
        <v>239.09</v>
      </c>
      <c r="K156" t="n">
        <v>52.44</v>
      </c>
      <c r="L156" t="n">
        <v>40</v>
      </c>
      <c r="M156" t="n">
        <v>20</v>
      </c>
      <c r="N156" t="n">
        <v>56.65</v>
      </c>
      <c r="O156" t="n">
        <v>29721.73</v>
      </c>
      <c r="P156" t="n">
        <v>1171.42</v>
      </c>
      <c r="Q156" t="n">
        <v>1206.59</v>
      </c>
      <c r="R156" t="n">
        <v>190.38</v>
      </c>
      <c r="S156" t="n">
        <v>133.29</v>
      </c>
      <c r="T156" t="n">
        <v>11793.62</v>
      </c>
      <c r="U156" t="n">
        <v>0.7</v>
      </c>
      <c r="V156" t="n">
        <v>0.79</v>
      </c>
      <c r="W156" t="n">
        <v>0.32</v>
      </c>
      <c r="X156" t="n">
        <v>0.68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0.908</v>
      </c>
      <c r="E157" t="n">
        <v>110.13</v>
      </c>
      <c r="F157" t="n">
        <v>105.78</v>
      </c>
      <c r="G157" t="n">
        <v>26.12</v>
      </c>
      <c r="H157" t="n">
        <v>0.64</v>
      </c>
      <c r="I157" t="n">
        <v>243</v>
      </c>
      <c r="J157" t="n">
        <v>26.11</v>
      </c>
      <c r="K157" t="n">
        <v>12.1</v>
      </c>
      <c r="L157" t="n">
        <v>1</v>
      </c>
      <c r="M157" t="n">
        <v>241</v>
      </c>
      <c r="N157" t="n">
        <v>3.01</v>
      </c>
      <c r="O157" t="n">
        <v>3454.41</v>
      </c>
      <c r="P157" t="n">
        <v>335.8</v>
      </c>
      <c r="Q157" t="n">
        <v>1206.68</v>
      </c>
      <c r="R157" t="n">
        <v>549.3099999999999</v>
      </c>
      <c r="S157" t="n">
        <v>133.29</v>
      </c>
      <c r="T157" t="n">
        <v>190154.66</v>
      </c>
      <c r="U157" t="n">
        <v>0.24</v>
      </c>
      <c r="V157" t="n">
        <v>0.71</v>
      </c>
      <c r="W157" t="n">
        <v>0.66</v>
      </c>
      <c r="X157" t="n">
        <v>11.24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0.9681999999999999</v>
      </c>
      <c r="E158" t="n">
        <v>103.29</v>
      </c>
      <c r="F158" t="n">
        <v>100.26</v>
      </c>
      <c r="G158" t="n">
        <v>48.51</v>
      </c>
      <c r="H158" t="n">
        <v>1.23</v>
      </c>
      <c r="I158" t="n">
        <v>124</v>
      </c>
      <c r="J158" t="n">
        <v>27.2</v>
      </c>
      <c r="K158" t="n">
        <v>12.1</v>
      </c>
      <c r="L158" t="n">
        <v>2</v>
      </c>
      <c r="M158" t="n">
        <v>12</v>
      </c>
      <c r="N158" t="n">
        <v>3.1</v>
      </c>
      <c r="O158" t="n">
        <v>3588.35</v>
      </c>
      <c r="P158" t="n">
        <v>292.13</v>
      </c>
      <c r="Q158" t="n">
        <v>1206.62</v>
      </c>
      <c r="R158" t="n">
        <v>356.7</v>
      </c>
      <c r="S158" t="n">
        <v>133.29</v>
      </c>
      <c r="T158" t="n">
        <v>94443.28</v>
      </c>
      <c r="U158" t="n">
        <v>0.37</v>
      </c>
      <c r="V158" t="n">
        <v>0.75</v>
      </c>
      <c r="W158" t="n">
        <v>0.62</v>
      </c>
      <c r="X158" t="n">
        <v>5.72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0.9688</v>
      </c>
      <c r="E159" t="n">
        <v>103.22</v>
      </c>
      <c r="F159" t="n">
        <v>100.22</v>
      </c>
      <c r="G159" t="n">
        <v>49.29</v>
      </c>
      <c r="H159" t="n">
        <v>1.78</v>
      </c>
      <c r="I159" t="n">
        <v>122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302.16</v>
      </c>
      <c r="Q159" t="n">
        <v>1206.64</v>
      </c>
      <c r="R159" t="n">
        <v>354.96</v>
      </c>
      <c r="S159" t="n">
        <v>133.29</v>
      </c>
      <c r="T159" t="n">
        <v>93583.88</v>
      </c>
      <c r="U159" t="n">
        <v>0.38</v>
      </c>
      <c r="V159" t="n">
        <v>0.75</v>
      </c>
      <c r="W159" t="n">
        <v>0.62</v>
      </c>
      <c r="X159" t="n">
        <v>5.68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0.6335</v>
      </c>
      <c r="E160" t="n">
        <v>157.86</v>
      </c>
      <c r="F160" t="n">
        <v>137.49</v>
      </c>
      <c r="G160" t="n">
        <v>9.23</v>
      </c>
      <c r="H160" t="n">
        <v>0.18</v>
      </c>
      <c r="I160" t="n">
        <v>894</v>
      </c>
      <c r="J160" t="n">
        <v>98.70999999999999</v>
      </c>
      <c r="K160" t="n">
        <v>39.72</v>
      </c>
      <c r="L160" t="n">
        <v>1</v>
      </c>
      <c r="M160" t="n">
        <v>892</v>
      </c>
      <c r="N160" t="n">
        <v>12.99</v>
      </c>
      <c r="O160" t="n">
        <v>12407.75</v>
      </c>
      <c r="P160" t="n">
        <v>1225.64</v>
      </c>
      <c r="Q160" t="n">
        <v>1206.73</v>
      </c>
      <c r="R160" t="n">
        <v>1626.58</v>
      </c>
      <c r="S160" t="n">
        <v>133.29</v>
      </c>
      <c r="T160" t="n">
        <v>725532.89</v>
      </c>
      <c r="U160" t="n">
        <v>0.08</v>
      </c>
      <c r="V160" t="n">
        <v>0.54</v>
      </c>
      <c r="W160" t="n">
        <v>1.71</v>
      </c>
      <c r="X160" t="n">
        <v>42.94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0.8310999999999999</v>
      </c>
      <c r="E161" t="n">
        <v>120.32</v>
      </c>
      <c r="F161" t="n">
        <v>111.04</v>
      </c>
      <c r="G161" t="n">
        <v>18.77</v>
      </c>
      <c r="H161" t="n">
        <v>0.35</v>
      </c>
      <c r="I161" t="n">
        <v>355</v>
      </c>
      <c r="J161" t="n">
        <v>99.95</v>
      </c>
      <c r="K161" t="n">
        <v>39.72</v>
      </c>
      <c r="L161" t="n">
        <v>2</v>
      </c>
      <c r="M161" t="n">
        <v>353</v>
      </c>
      <c r="N161" t="n">
        <v>13.24</v>
      </c>
      <c r="O161" t="n">
        <v>12561.45</v>
      </c>
      <c r="P161" t="n">
        <v>980.48</v>
      </c>
      <c r="Q161" t="n">
        <v>1206.62</v>
      </c>
      <c r="R161" t="n">
        <v>727.29</v>
      </c>
      <c r="S161" t="n">
        <v>133.29</v>
      </c>
      <c r="T161" t="n">
        <v>278583.38</v>
      </c>
      <c r="U161" t="n">
        <v>0.18</v>
      </c>
      <c r="V161" t="n">
        <v>0.67</v>
      </c>
      <c r="W161" t="n">
        <v>0.84</v>
      </c>
      <c r="X161" t="n">
        <v>16.49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0.8992</v>
      </c>
      <c r="E162" t="n">
        <v>111.21</v>
      </c>
      <c r="F162" t="n">
        <v>104.68</v>
      </c>
      <c r="G162" t="n">
        <v>28.42</v>
      </c>
      <c r="H162" t="n">
        <v>0.52</v>
      </c>
      <c r="I162" t="n">
        <v>221</v>
      </c>
      <c r="J162" t="n">
        <v>101.2</v>
      </c>
      <c r="K162" t="n">
        <v>39.72</v>
      </c>
      <c r="L162" t="n">
        <v>3</v>
      </c>
      <c r="M162" t="n">
        <v>219</v>
      </c>
      <c r="N162" t="n">
        <v>13.49</v>
      </c>
      <c r="O162" t="n">
        <v>12715.54</v>
      </c>
      <c r="P162" t="n">
        <v>916.09</v>
      </c>
      <c r="Q162" t="n">
        <v>1206.61</v>
      </c>
      <c r="R162" t="n">
        <v>511.75</v>
      </c>
      <c r="S162" t="n">
        <v>133.29</v>
      </c>
      <c r="T162" t="n">
        <v>171481.87</v>
      </c>
      <c r="U162" t="n">
        <v>0.26</v>
      </c>
      <c r="V162" t="n">
        <v>0.71</v>
      </c>
      <c r="W162" t="n">
        <v>0.63</v>
      </c>
      <c r="X162" t="n">
        <v>10.14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0.9335</v>
      </c>
      <c r="E163" t="n">
        <v>107.12</v>
      </c>
      <c r="F163" t="n">
        <v>101.84</v>
      </c>
      <c r="G163" t="n">
        <v>38.19</v>
      </c>
      <c r="H163" t="n">
        <v>0.6899999999999999</v>
      </c>
      <c r="I163" t="n">
        <v>160</v>
      </c>
      <c r="J163" t="n">
        <v>102.45</v>
      </c>
      <c r="K163" t="n">
        <v>39.72</v>
      </c>
      <c r="L163" t="n">
        <v>4</v>
      </c>
      <c r="M163" t="n">
        <v>158</v>
      </c>
      <c r="N163" t="n">
        <v>13.74</v>
      </c>
      <c r="O163" t="n">
        <v>12870.03</v>
      </c>
      <c r="P163" t="n">
        <v>883.52</v>
      </c>
      <c r="Q163" t="n">
        <v>1206.63</v>
      </c>
      <c r="R163" t="n">
        <v>415.34</v>
      </c>
      <c r="S163" t="n">
        <v>133.29</v>
      </c>
      <c r="T163" t="n">
        <v>123582.88</v>
      </c>
      <c r="U163" t="n">
        <v>0.32</v>
      </c>
      <c r="V163" t="n">
        <v>0.73</v>
      </c>
      <c r="W163" t="n">
        <v>0.53</v>
      </c>
      <c r="X163" t="n">
        <v>7.3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0.9548</v>
      </c>
      <c r="E164" t="n">
        <v>104.74</v>
      </c>
      <c r="F164" t="n">
        <v>100.18</v>
      </c>
      <c r="G164" t="n">
        <v>48.09</v>
      </c>
      <c r="H164" t="n">
        <v>0.85</v>
      </c>
      <c r="I164" t="n">
        <v>125</v>
      </c>
      <c r="J164" t="n">
        <v>103.71</v>
      </c>
      <c r="K164" t="n">
        <v>39.72</v>
      </c>
      <c r="L164" t="n">
        <v>5</v>
      </c>
      <c r="M164" t="n">
        <v>123</v>
      </c>
      <c r="N164" t="n">
        <v>14</v>
      </c>
      <c r="O164" t="n">
        <v>13024.91</v>
      </c>
      <c r="P164" t="n">
        <v>861.05</v>
      </c>
      <c r="Q164" t="n">
        <v>1206.6</v>
      </c>
      <c r="R164" t="n">
        <v>358.92</v>
      </c>
      <c r="S164" t="n">
        <v>133.29</v>
      </c>
      <c r="T164" t="n">
        <v>95548.03999999999</v>
      </c>
      <c r="U164" t="n">
        <v>0.37</v>
      </c>
      <c r="V164" t="n">
        <v>0.75</v>
      </c>
      <c r="W164" t="n">
        <v>0.47</v>
      </c>
      <c r="X164" t="n">
        <v>5.64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0.9693000000000001</v>
      </c>
      <c r="E165" t="n">
        <v>103.17</v>
      </c>
      <c r="F165" t="n">
        <v>99.09</v>
      </c>
      <c r="G165" t="n">
        <v>58.29</v>
      </c>
      <c r="H165" t="n">
        <v>1.01</v>
      </c>
      <c r="I165" t="n">
        <v>102</v>
      </c>
      <c r="J165" t="n">
        <v>104.97</v>
      </c>
      <c r="K165" t="n">
        <v>39.72</v>
      </c>
      <c r="L165" t="n">
        <v>6</v>
      </c>
      <c r="M165" t="n">
        <v>100</v>
      </c>
      <c r="N165" t="n">
        <v>14.25</v>
      </c>
      <c r="O165" t="n">
        <v>13180.19</v>
      </c>
      <c r="P165" t="n">
        <v>843.85</v>
      </c>
      <c r="Q165" t="n">
        <v>1206.62</v>
      </c>
      <c r="R165" t="n">
        <v>321.91</v>
      </c>
      <c r="S165" t="n">
        <v>133.29</v>
      </c>
      <c r="T165" t="n">
        <v>77156.36</v>
      </c>
      <c r="U165" t="n">
        <v>0.41</v>
      </c>
      <c r="V165" t="n">
        <v>0.75</v>
      </c>
      <c r="W165" t="n">
        <v>0.44</v>
      </c>
      <c r="X165" t="n">
        <v>4.55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0.985</v>
      </c>
      <c r="E166" t="n">
        <v>101.52</v>
      </c>
      <c r="F166" t="n">
        <v>97.77</v>
      </c>
      <c r="G166" t="n">
        <v>68.20999999999999</v>
      </c>
      <c r="H166" t="n">
        <v>1.16</v>
      </c>
      <c r="I166" t="n">
        <v>86</v>
      </c>
      <c r="J166" t="n">
        <v>106.23</v>
      </c>
      <c r="K166" t="n">
        <v>39.72</v>
      </c>
      <c r="L166" t="n">
        <v>7</v>
      </c>
      <c r="M166" t="n">
        <v>84</v>
      </c>
      <c r="N166" t="n">
        <v>14.52</v>
      </c>
      <c r="O166" t="n">
        <v>13335.87</v>
      </c>
      <c r="P166" t="n">
        <v>824.73</v>
      </c>
      <c r="Q166" t="n">
        <v>1206.61</v>
      </c>
      <c r="R166" t="n">
        <v>277.06</v>
      </c>
      <c r="S166" t="n">
        <v>133.29</v>
      </c>
      <c r="T166" t="n">
        <v>54814.18</v>
      </c>
      <c r="U166" t="n">
        <v>0.48</v>
      </c>
      <c r="V166" t="n">
        <v>0.77</v>
      </c>
      <c r="W166" t="n">
        <v>0.38</v>
      </c>
      <c r="X166" t="n">
        <v>3.23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0.9851</v>
      </c>
      <c r="E167" t="n">
        <v>101.51</v>
      </c>
      <c r="F167" t="n">
        <v>97.98</v>
      </c>
      <c r="G167" t="n">
        <v>78.39</v>
      </c>
      <c r="H167" t="n">
        <v>1.31</v>
      </c>
      <c r="I167" t="n">
        <v>75</v>
      </c>
      <c r="J167" t="n">
        <v>107.5</v>
      </c>
      <c r="K167" t="n">
        <v>39.72</v>
      </c>
      <c r="L167" t="n">
        <v>8</v>
      </c>
      <c r="M167" t="n">
        <v>73</v>
      </c>
      <c r="N167" t="n">
        <v>14.78</v>
      </c>
      <c r="O167" t="n">
        <v>13491.96</v>
      </c>
      <c r="P167" t="n">
        <v>819.48</v>
      </c>
      <c r="Q167" t="n">
        <v>1206.62</v>
      </c>
      <c r="R167" t="n">
        <v>284.85</v>
      </c>
      <c r="S167" t="n">
        <v>133.29</v>
      </c>
      <c r="T167" t="n">
        <v>58759.98</v>
      </c>
      <c r="U167" t="n">
        <v>0.47</v>
      </c>
      <c r="V167" t="n">
        <v>0.76</v>
      </c>
      <c r="W167" t="n">
        <v>0.39</v>
      </c>
      <c r="X167" t="n">
        <v>3.44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0.9913</v>
      </c>
      <c r="E168" t="n">
        <v>100.88</v>
      </c>
      <c r="F168" t="n">
        <v>97.54000000000001</v>
      </c>
      <c r="G168" t="n">
        <v>88.67</v>
      </c>
      <c r="H168" t="n">
        <v>1.46</v>
      </c>
      <c r="I168" t="n">
        <v>66</v>
      </c>
      <c r="J168" t="n">
        <v>108.77</v>
      </c>
      <c r="K168" t="n">
        <v>39.72</v>
      </c>
      <c r="L168" t="n">
        <v>9</v>
      </c>
      <c r="M168" t="n">
        <v>64</v>
      </c>
      <c r="N168" t="n">
        <v>15.05</v>
      </c>
      <c r="O168" t="n">
        <v>13648.58</v>
      </c>
      <c r="P168" t="n">
        <v>807.51</v>
      </c>
      <c r="Q168" t="n">
        <v>1206.59</v>
      </c>
      <c r="R168" t="n">
        <v>269.55</v>
      </c>
      <c r="S168" t="n">
        <v>133.29</v>
      </c>
      <c r="T168" t="n">
        <v>51158.19</v>
      </c>
      <c r="U168" t="n">
        <v>0.49</v>
      </c>
      <c r="V168" t="n">
        <v>0.77</v>
      </c>
      <c r="W168" t="n">
        <v>0.38</v>
      </c>
      <c r="X168" t="n">
        <v>3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0.9959</v>
      </c>
      <c r="E169" t="n">
        <v>100.42</v>
      </c>
      <c r="F169" t="n">
        <v>97.22</v>
      </c>
      <c r="G169" t="n">
        <v>98.86</v>
      </c>
      <c r="H169" t="n">
        <v>1.6</v>
      </c>
      <c r="I169" t="n">
        <v>59</v>
      </c>
      <c r="J169" t="n">
        <v>110.04</v>
      </c>
      <c r="K169" t="n">
        <v>39.72</v>
      </c>
      <c r="L169" t="n">
        <v>10</v>
      </c>
      <c r="M169" t="n">
        <v>57</v>
      </c>
      <c r="N169" t="n">
        <v>15.32</v>
      </c>
      <c r="O169" t="n">
        <v>13805.5</v>
      </c>
      <c r="P169" t="n">
        <v>797.05</v>
      </c>
      <c r="Q169" t="n">
        <v>1206.59</v>
      </c>
      <c r="R169" t="n">
        <v>258.82</v>
      </c>
      <c r="S169" t="n">
        <v>133.29</v>
      </c>
      <c r="T169" t="n">
        <v>45828.93</v>
      </c>
      <c r="U169" t="n">
        <v>0.51</v>
      </c>
      <c r="V169" t="n">
        <v>0.77</v>
      </c>
      <c r="W169" t="n">
        <v>0.37</v>
      </c>
      <c r="X169" t="n">
        <v>2.68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0.9999</v>
      </c>
      <c r="E170" t="n">
        <v>100.01</v>
      </c>
      <c r="F170" t="n">
        <v>96.94</v>
      </c>
      <c r="G170" t="n">
        <v>109.74</v>
      </c>
      <c r="H170" t="n">
        <v>1.74</v>
      </c>
      <c r="I170" t="n">
        <v>53</v>
      </c>
      <c r="J170" t="n">
        <v>111.32</v>
      </c>
      <c r="K170" t="n">
        <v>39.72</v>
      </c>
      <c r="L170" t="n">
        <v>11</v>
      </c>
      <c r="M170" t="n">
        <v>51</v>
      </c>
      <c r="N170" t="n">
        <v>15.6</v>
      </c>
      <c r="O170" t="n">
        <v>13962.83</v>
      </c>
      <c r="P170" t="n">
        <v>785.83</v>
      </c>
      <c r="Q170" t="n">
        <v>1206.59</v>
      </c>
      <c r="R170" t="n">
        <v>249.21</v>
      </c>
      <c r="S170" t="n">
        <v>133.29</v>
      </c>
      <c r="T170" t="n">
        <v>41050.69</v>
      </c>
      <c r="U170" t="n">
        <v>0.53</v>
      </c>
      <c r="V170" t="n">
        <v>0.77</v>
      </c>
      <c r="W170" t="n">
        <v>0.36</v>
      </c>
      <c r="X170" t="n">
        <v>2.4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1.0035</v>
      </c>
      <c r="E171" t="n">
        <v>99.65000000000001</v>
      </c>
      <c r="F171" t="n">
        <v>96.68000000000001</v>
      </c>
      <c r="G171" t="n">
        <v>120.85</v>
      </c>
      <c r="H171" t="n">
        <v>1.88</v>
      </c>
      <c r="I171" t="n">
        <v>48</v>
      </c>
      <c r="J171" t="n">
        <v>112.59</v>
      </c>
      <c r="K171" t="n">
        <v>39.72</v>
      </c>
      <c r="L171" t="n">
        <v>12</v>
      </c>
      <c r="M171" t="n">
        <v>46</v>
      </c>
      <c r="N171" t="n">
        <v>15.88</v>
      </c>
      <c r="O171" t="n">
        <v>14120.58</v>
      </c>
      <c r="P171" t="n">
        <v>776.58</v>
      </c>
      <c r="Q171" t="n">
        <v>1206.6</v>
      </c>
      <c r="R171" t="n">
        <v>240.47</v>
      </c>
      <c r="S171" t="n">
        <v>133.29</v>
      </c>
      <c r="T171" t="n">
        <v>36707.05</v>
      </c>
      <c r="U171" t="n">
        <v>0.55</v>
      </c>
      <c r="V171" t="n">
        <v>0.77</v>
      </c>
      <c r="W171" t="n">
        <v>0.35</v>
      </c>
      <c r="X171" t="n">
        <v>2.14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1.0118</v>
      </c>
      <c r="E172" t="n">
        <v>98.84</v>
      </c>
      <c r="F172" t="n">
        <v>95.97</v>
      </c>
      <c r="G172" t="n">
        <v>133.91</v>
      </c>
      <c r="H172" t="n">
        <v>2.01</v>
      </c>
      <c r="I172" t="n">
        <v>43</v>
      </c>
      <c r="J172" t="n">
        <v>113.88</v>
      </c>
      <c r="K172" t="n">
        <v>39.72</v>
      </c>
      <c r="L172" t="n">
        <v>13</v>
      </c>
      <c r="M172" t="n">
        <v>41</v>
      </c>
      <c r="N172" t="n">
        <v>16.16</v>
      </c>
      <c r="O172" t="n">
        <v>14278.75</v>
      </c>
      <c r="P172" t="n">
        <v>760.76</v>
      </c>
      <c r="Q172" t="n">
        <v>1206.6</v>
      </c>
      <c r="R172" t="n">
        <v>215.99</v>
      </c>
      <c r="S172" t="n">
        <v>133.29</v>
      </c>
      <c r="T172" t="n">
        <v>24490.14</v>
      </c>
      <c r="U172" t="n">
        <v>0.62</v>
      </c>
      <c r="V172" t="n">
        <v>0.78</v>
      </c>
      <c r="W172" t="n">
        <v>0.33</v>
      </c>
      <c r="X172" t="n">
        <v>1.43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1.0087</v>
      </c>
      <c r="E173" t="n">
        <v>99.14</v>
      </c>
      <c r="F173" t="n">
        <v>96.33</v>
      </c>
      <c r="G173" t="n">
        <v>144.5</v>
      </c>
      <c r="H173" t="n">
        <v>2.14</v>
      </c>
      <c r="I173" t="n">
        <v>40</v>
      </c>
      <c r="J173" t="n">
        <v>115.16</v>
      </c>
      <c r="K173" t="n">
        <v>39.72</v>
      </c>
      <c r="L173" t="n">
        <v>14</v>
      </c>
      <c r="M173" t="n">
        <v>38</v>
      </c>
      <c r="N173" t="n">
        <v>16.45</v>
      </c>
      <c r="O173" t="n">
        <v>14437.35</v>
      </c>
      <c r="P173" t="n">
        <v>755.27</v>
      </c>
      <c r="Q173" t="n">
        <v>1206.59</v>
      </c>
      <c r="R173" t="n">
        <v>228.84</v>
      </c>
      <c r="S173" t="n">
        <v>133.29</v>
      </c>
      <c r="T173" t="n">
        <v>30934.15</v>
      </c>
      <c r="U173" t="n">
        <v>0.58</v>
      </c>
      <c r="V173" t="n">
        <v>0.78</v>
      </c>
      <c r="W173" t="n">
        <v>0.34</v>
      </c>
      <c r="X173" t="n">
        <v>1.79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1.0105</v>
      </c>
      <c r="E174" t="n">
        <v>98.95999999999999</v>
      </c>
      <c r="F174" t="n">
        <v>96.20999999999999</v>
      </c>
      <c r="G174" t="n">
        <v>156.02</v>
      </c>
      <c r="H174" t="n">
        <v>2.27</v>
      </c>
      <c r="I174" t="n">
        <v>37</v>
      </c>
      <c r="J174" t="n">
        <v>116.45</v>
      </c>
      <c r="K174" t="n">
        <v>39.72</v>
      </c>
      <c r="L174" t="n">
        <v>15</v>
      </c>
      <c r="M174" t="n">
        <v>35</v>
      </c>
      <c r="N174" t="n">
        <v>16.74</v>
      </c>
      <c r="O174" t="n">
        <v>14596.38</v>
      </c>
      <c r="P174" t="n">
        <v>745.96</v>
      </c>
      <c r="Q174" t="n">
        <v>1206.59</v>
      </c>
      <c r="R174" t="n">
        <v>224.64</v>
      </c>
      <c r="S174" t="n">
        <v>133.29</v>
      </c>
      <c r="T174" t="n">
        <v>28848.99</v>
      </c>
      <c r="U174" t="n">
        <v>0.59</v>
      </c>
      <c r="V174" t="n">
        <v>0.78</v>
      </c>
      <c r="W174" t="n">
        <v>0.33</v>
      </c>
      <c r="X174" t="n">
        <v>1.67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1.0126</v>
      </c>
      <c r="E175" t="n">
        <v>98.76000000000001</v>
      </c>
      <c r="F175" t="n">
        <v>96.06999999999999</v>
      </c>
      <c r="G175" t="n">
        <v>169.53</v>
      </c>
      <c r="H175" t="n">
        <v>2.4</v>
      </c>
      <c r="I175" t="n">
        <v>34</v>
      </c>
      <c r="J175" t="n">
        <v>117.75</v>
      </c>
      <c r="K175" t="n">
        <v>39.72</v>
      </c>
      <c r="L175" t="n">
        <v>16</v>
      </c>
      <c r="M175" t="n">
        <v>32</v>
      </c>
      <c r="N175" t="n">
        <v>17.03</v>
      </c>
      <c r="O175" t="n">
        <v>14755.84</v>
      </c>
      <c r="P175" t="n">
        <v>733.92</v>
      </c>
      <c r="Q175" t="n">
        <v>1206.59</v>
      </c>
      <c r="R175" t="n">
        <v>219.74</v>
      </c>
      <c r="S175" t="n">
        <v>133.29</v>
      </c>
      <c r="T175" t="n">
        <v>26410.96</v>
      </c>
      <c r="U175" t="n">
        <v>0.61</v>
      </c>
      <c r="V175" t="n">
        <v>0.78</v>
      </c>
      <c r="W175" t="n">
        <v>0.33</v>
      </c>
      <c r="X175" t="n">
        <v>1.53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1.0144</v>
      </c>
      <c r="E176" t="n">
        <v>98.58</v>
      </c>
      <c r="F176" t="n">
        <v>95.93000000000001</v>
      </c>
      <c r="G176" t="n">
        <v>179.88</v>
      </c>
      <c r="H176" t="n">
        <v>2.52</v>
      </c>
      <c r="I176" t="n">
        <v>32</v>
      </c>
      <c r="J176" t="n">
        <v>119.04</v>
      </c>
      <c r="K176" t="n">
        <v>39.72</v>
      </c>
      <c r="L176" t="n">
        <v>17</v>
      </c>
      <c r="M176" t="n">
        <v>28</v>
      </c>
      <c r="N176" t="n">
        <v>17.33</v>
      </c>
      <c r="O176" t="n">
        <v>14915.73</v>
      </c>
      <c r="P176" t="n">
        <v>725.27</v>
      </c>
      <c r="Q176" t="n">
        <v>1206.59</v>
      </c>
      <c r="R176" t="n">
        <v>215.15</v>
      </c>
      <c r="S176" t="n">
        <v>133.29</v>
      </c>
      <c r="T176" t="n">
        <v>24127.3</v>
      </c>
      <c r="U176" t="n">
        <v>0.62</v>
      </c>
      <c r="V176" t="n">
        <v>0.78</v>
      </c>
      <c r="W176" t="n">
        <v>0.33</v>
      </c>
      <c r="X176" t="n">
        <v>1.39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1.0164</v>
      </c>
      <c r="E177" t="n">
        <v>98.39</v>
      </c>
      <c r="F177" t="n">
        <v>95.78</v>
      </c>
      <c r="G177" t="n">
        <v>191.57</v>
      </c>
      <c r="H177" t="n">
        <v>2.64</v>
      </c>
      <c r="I177" t="n">
        <v>30</v>
      </c>
      <c r="J177" t="n">
        <v>120.34</v>
      </c>
      <c r="K177" t="n">
        <v>39.72</v>
      </c>
      <c r="L177" t="n">
        <v>18</v>
      </c>
      <c r="M177" t="n">
        <v>20</v>
      </c>
      <c r="N177" t="n">
        <v>17.63</v>
      </c>
      <c r="O177" t="n">
        <v>15076.07</v>
      </c>
      <c r="P177" t="n">
        <v>716.83</v>
      </c>
      <c r="Q177" t="n">
        <v>1206.59</v>
      </c>
      <c r="R177" t="n">
        <v>209.5</v>
      </c>
      <c r="S177" t="n">
        <v>133.29</v>
      </c>
      <c r="T177" t="n">
        <v>21314.6</v>
      </c>
      <c r="U177" t="n">
        <v>0.64</v>
      </c>
      <c r="V177" t="n">
        <v>0.78</v>
      </c>
      <c r="W177" t="n">
        <v>0.34</v>
      </c>
      <c r="X177" t="n">
        <v>1.25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1.017</v>
      </c>
      <c r="E178" t="n">
        <v>98.33</v>
      </c>
      <c r="F178" t="n">
        <v>95.75</v>
      </c>
      <c r="G178" t="n">
        <v>198.1</v>
      </c>
      <c r="H178" t="n">
        <v>2.76</v>
      </c>
      <c r="I178" t="n">
        <v>29</v>
      </c>
      <c r="J178" t="n">
        <v>121.65</v>
      </c>
      <c r="K178" t="n">
        <v>39.72</v>
      </c>
      <c r="L178" t="n">
        <v>19</v>
      </c>
      <c r="M178" t="n">
        <v>13</v>
      </c>
      <c r="N178" t="n">
        <v>17.93</v>
      </c>
      <c r="O178" t="n">
        <v>15236.84</v>
      </c>
      <c r="P178" t="n">
        <v>712.15</v>
      </c>
      <c r="Q178" t="n">
        <v>1206.61</v>
      </c>
      <c r="R178" t="n">
        <v>208.48</v>
      </c>
      <c r="S178" t="n">
        <v>133.29</v>
      </c>
      <c r="T178" t="n">
        <v>20808.37</v>
      </c>
      <c r="U178" t="n">
        <v>0.64</v>
      </c>
      <c r="V178" t="n">
        <v>0.78</v>
      </c>
      <c r="W178" t="n">
        <v>0.33</v>
      </c>
      <c r="X178" t="n">
        <v>1.21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1.016</v>
      </c>
      <c r="E179" t="n">
        <v>98.42</v>
      </c>
      <c r="F179" t="n">
        <v>95.86</v>
      </c>
      <c r="G179" t="n">
        <v>205.42</v>
      </c>
      <c r="H179" t="n">
        <v>2.87</v>
      </c>
      <c r="I179" t="n">
        <v>28</v>
      </c>
      <c r="J179" t="n">
        <v>122.95</v>
      </c>
      <c r="K179" t="n">
        <v>39.72</v>
      </c>
      <c r="L179" t="n">
        <v>20</v>
      </c>
      <c r="M179" t="n">
        <v>3</v>
      </c>
      <c r="N179" t="n">
        <v>18.24</v>
      </c>
      <c r="O179" t="n">
        <v>15398.07</v>
      </c>
      <c r="P179" t="n">
        <v>715.05</v>
      </c>
      <c r="Q179" t="n">
        <v>1206.65</v>
      </c>
      <c r="R179" t="n">
        <v>211.75</v>
      </c>
      <c r="S179" t="n">
        <v>133.29</v>
      </c>
      <c r="T179" t="n">
        <v>22445.64</v>
      </c>
      <c r="U179" t="n">
        <v>0.63</v>
      </c>
      <c r="V179" t="n">
        <v>0.78</v>
      </c>
      <c r="W179" t="n">
        <v>0.35</v>
      </c>
      <c r="X179" t="n">
        <v>1.32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1.0162</v>
      </c>
      <c r="E180" t="n">
        <v>98.41</v>
      </c>
      <c r="F180" t="n">
        <v>95.84999999999999</v>
      </c>
      <c r="G180" t="n">
        <v>205.38</v>
      </c>
      <c r="H180" t="n">
        <v>2.98</v>
      </c>
      <c r="I180" t="n">
        <v>28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722.35</v>
      </c>
      <c r="Q180" t="n">
        <v>1206.61</v>
      </c>
      <c r="R180" t="n">
        <v>211.1</v>
      </c>
      <c r="S180" t="n">
        <v>133.29</v>
      </c>
      <c r="T180" t="n">
        <v>22122.3</v>
      </c>
      <c r="U180" t="n">
        <v>0.63</v>
      </c>
      <c r="V180" t="n">
        <v>0.78</v>
      </c>
      <c r="W180" t="n">
        <v>0.36</v>
      </c>
      <c r="X180" t="n">
        <v>1.31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0.549</v>
      </c>
      <c r="E181" t="n">
        <v>182.14</v>
      </c>
      <c r="F181" t="n">
        <v>150.62</v>
      </c>
      <c r="G181" t="n">
        <v>7.86</v>
      </c>
      <c r="H181" t="n">
        <v>0.14</v>
      </c>
      <c r="I181" t="n">
        <v>1150</v>
      </c>
      <c r="J181" t="n">
        <v>124.63</v>
      </c>
      <c r="K181" t="n">
        <v>45</v>
      </c>
      <c r="L181" t="n">
        <v>1</v>
      </c>
      <c r="M181" t="n">
        <v>1148</v>
      </c>
      <c r="N181" t="n">
        <v>18.64</v>
      </c>
      <c r="O181" t="n">
        <v>15605.44</v>
      </c>
      <c r="P181" t="n">
        <v>1570.84</v>
      </c>
      <c r="Q181" t="n">
        <v>1206.79</v>
      </c>
      <c r="R181" t="n">
        <v>2074.35</v>
      </c>
      <c r="S181" t="n">
        <v>133.29</v>
      </c>
      <c r="T181" t="n">
        <v>948136.4399999999</v>
      </c>
      <c r="U181" t="n">
        <v>0.06</v>
      </c>
      <c r="V181" t="n">
        <v>0.5</v>
      </c>
      <c r="W181" t="n">
        <v>2.12</v>
      </c>
      <c r="X181" t="n">
        <v>56.06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0.7829</v>
      </c>
      <c r="E182" t="n">
        <v>127.73</v>
      </c>
      <c r="F182" t="n">
        <v>114.61</v>
      </c>
      <c r="G182" t="n">
        <v>15.99</v>
      </c>
      <c r="H182" t="n">
        <v>0.28</v>
      </c>
      <c r="I182" t="n">
        <v>430</v>
      </c>
      <c r="J182" t="n">
        <v>125.95</v>
      </c>
      <c r="K182" t="n">
        <v>45</v>
      </c>
      <c r="L182" t="n">
        <v>2</v>
      </c>
      <c r="M182" t="n">
        <v>428</v>
      </c>
      <c r="N182" t="n">
        <v>18.95</v>
      </c>
      <c r="O182" t="n">
        <v>15767.7</v>
      </c>
      <c r="P182" t="n">
        <v>1187.41</v>
      </c>
      <c r="Q182" t="n">
        <v>1206.65</v>
      </c>
      <c r="R182" t="n">
        <v>847.8200000000001</v>
      </c>
      <c r="S182" t="n">
        <v>133.29</v>
      </c>
      <c r="T182" t="n">
        <v>338470.76</v>
      </c>
      <c r="U182" t="n">
        <v>0.16</v>
      </c>
      <c r="V182" t="n">
        <v>0.65</v>
      </c>
      <c r="W182" t="n">
        <v>0.97</v>
      </c>
      <c r="X182" t="n">
        <v>20.06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0.8653</v>
      </c>
      <c r="E183" t="n">
        <v>115.57</v>
      </c>
      <c r="F183" t="n">
        <v>106.66</v>
      </c>
      <c r="G183" t="n">
        <v>24.15</v>
      </c>
      <c r="H183" t="n">
        <v>0.42</v>
      </c>
      <c r="I183" t="n">
        <v>265</v>
      </c>
      <c r="J183" t="n">
        <v>127.27</v>
      </c>
      <c r="K183" t="n">
        <v>45</v>
      </c>
      <c r="L183" t="n">
        <v>3</v>
      </c>
      <c r="M183" t="n">
        <v>263</v>
      </c>
      <c r="N183" t="n">
        <v>19.27</v>
      </c>
      <c r="O183" t="n">
        <v>15930.42</v>
      </c>
      <c r="P183" t="n">
        <v>1099.05</v>
      </c>
      <c r="Q183" t="n">
        <v>1206.65</v>
      </c>
      <c r="R183" t="n">
        <v>578.5</v>
      </c>
      <c r="S183" t="n">
        <v>133.29</v>
      </c>
      <c r="T183" t="n">
        <v>204637.65</v>
      </c>
      <c r="U183" t="n">
        <v>0.23</v>
      </c>
      <c r="V183" t="n">
        <v>0.7</v>
      </c>
      <c r="W183" t="n">
        <v>0.7</v>
      </c>
      <c r="X183" t="n">
        <v>12.12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0.906</v>
      </c>
      <c r="E184" t="n">
        <v>110.38</v>
      </c>
      <c r="F184" t="n">
        <v>103.34</v>
      </c>
      <c r="G184" t="n">
        <v>32.29</v>
      </c>
      <c r="H184" t="n">
        <v>0.55</v>
      </c>
      <c r="I184" t="n">
        <v>192</v>
      </c>
      <c r="J184" t="n">
        <v>128.59</v>
      </c>
      <c r="K184" t="n">
        <v>45</v>
      </c>
      <c r="L184" t="n">
        <v>4</v>
      </c>
      <c r="M184" t="n">
        <v>190</v>
      </c>
      <c r="N184" t="n">
        <v>19.59</v>
      </c>
      <c r="O184" t="n">
        <v>16093.6</v>
      </c>
      <c r="P184" t="n">
        <v>1059.71</v>
      </c>
      <c r="Q184" t="n">
        <v>1206.6</v>
      </c>
      <c r="R184" t="n">
        <v>466.13</v>
      </c>
      <c r="S184" t="n">
        <v>133.29</v>
      </c>
      <c r="T184" t="n">
        <v>148818.73</v>
      </c>
      <c r="U184" t="n">
        <v>0.29</v>
      </c>
      <c r="V184" t="n">
        <v>0.72</v>
      </c>
      <c r="W184" t="n">
        <v>0.58</v>
      </c>
      <c r="X184" t="n">
        <v>8.800000000000001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0.9317</v>
      </c>
      <c r="E185" t="n">
        <v>107.34</v>
      </c>
      <c r="F185" t="n">
        <v>101.37</v>
      </c>
      <c r="G185" t="n">
        <v>40.55</v>
      </c>
      <c r="H185" t="n">
        <v>0.68</v>
      </c>
      <c r="I185" t="n">
        <v>150</v>
      </c>
      <c r="J185" t="n">
        <v>129.92</v>
      </c>
      <c r="K185" t="n">
        <v>45</v>
      </c>
      <c r="L185" t="n">
        <v>5</v>
      </c>
      <c r="M185" t="n">
        <v>148</v>
      </c>
      <c r="N185" t="n">
        <v>19.92</v>
      </c>
      <c r="O185" t="n">
        <v>16257.24</v>
      </c>
      <c r="P185" t="n">
        <v>1033.15</v>
      </c>
      <c r="Q185" t="n">
        <v>1206.61</v>
      </c>
      <c r="R185" t="n">
        <v>399.57</v>
      </c>
      <c r="S185" t="n">
        <v>133.29</v>
      </c>
      <c r="T185" t="n">
        <v>115747.09</v>
      </c>
      <c r="U185" t="n">
        <v>0.33</v>
      </c>
      <c r="V185" t="n">
        <v>0.74</v>
      </c>
      <c r="W185" t="n">
        <v>0.51</v>
      </c>
      <c r="X185" t="n">
        <v>6.83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0.9489</v>
      </c>
      <c r="E186" t="n">
        <v>105.38</v>
      </c>
      <c r="F186" t="n">
        <v>100.11</v>
      </c>
      <c r="G186" t="n">
        <v>48.83</v>
      </c>
      <c r="H186" t="n">
        <v>0.8100000000000001</v>
      </c>
      <c r="I186" t="n">
        <v>123</v>
      </c>
      <c r="J186" t="n">
        <v>131.25</v>
      </c>
      <c r="K186" t="n">
        <v>45</v>
      </c>
      <c r="L186" t="n">
        <v>6</v>
      </c>
      <c r="M186" t="n">
        <v>121</v>
      </c>
      <c r="N186" t="n">
        <v>20.25</v>
      </c>
      <c r="O186" t="n">
        <v>16421.36</v>
      </c>
      <c r="P186" t="n">
        <v>1014.45</v>
      </c>
      <c r="Q186" t="n">
        <v>1206.62</v>
      </c>
      <c r="R186" t="n">
        <v>356.56</v>
      </c>
      <c r="S186" t="n">
        <v>133.29</v>
      </c>
      <c r="T186" t="n">
        <v>94374.89</v>
      </c>
      <c r="U186" t="n">
        <v>0.37</v>
      </c>
      <c r="V186" t="n">
        <v>0.75</v>
      </c>
      <c r="W186" t="n">
        <v>0.47</v>
      </c>
      <c r="X186" t="n">
        <v>5.57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0.9617</v>
      </c>
      <c r="E187" t="n">
        <v>103.99</v>
      </c>
      <c r="F187" t="n">
        <v>99.2</v>
      </c>
      <c r="G187" t="n">
        <v>57.23</v>
      </c>
      <c r="H187" t="n">
        <v>0.93</v>
      </c>
      <c r="I187" t="n">
        <v>104</v>
      </c>
      <c r="J187" t="n">
        <v>132.58</v>
      </c>
      <c r="K187" t="n">
        <v>45</v>
      </c>
      <c r="L187" t="n">
        <v>7</v>
      </c>
      <c r="M187" t="n">
        <v>102</v>
      </c>
      <c r="N187" t="n">
        <v>20.59</v>
      </c>
      <c r="O187" t="n">
        <v>16585.95</v>
      </c>
      <c r="P187" t="n">
        <v>1000.91</v>
      </c>
      <c r="Q187" t="n">
        <v>1206.59</v>
      </c>
      <c r="R187" t="n">
        <v>325.69</v>
      </c>
      <c r="S187" t="n">
        <v>133.29</v>
      </c>
      <c r="T187" t="n">
        <v>79036.56</v>
      </c>
      <c r="U187" t="n">
        <v>0.41</v>
      </c>
      <c r="V187" t="n">
        <v>0.75</v>
      </c>
      <c r="W187" t="n">
        <v>0.44</v>
      </c>
      <c r="X187" t="n">
        <v>4.66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0.9722</v>
      </c>
      <c r="E188" t="n">
        <v>102.86</v>
      </c>
      <c r="F188" t="n">
        <v>98.43000000000001</v>
      </c>
      <c r="G188" t="n">
        <v>65.62</v>
      </c>
      <c r="H188" t="n">
        <v>1.06</v>
      </c>
      <c r="I188" t="n">
        <v>90</v>
      </c>
      <c r="J188" t="n">
        <v>133.92</v>
      </c>
      <c r="K188" t="n">
        <v>45</v>
      </c>
      <c r="L188" t="n">
        <v>8</v>
      </c>
      <c r="M188" t="n">
        <v>88</v>
      </c>
      <c r="N188" t="n">
        <v>20.93</v>
      </c>
      <c r="O188" t="n">
        <v>16751.02</v>
      </c>
      <c r="P188" t="n">
        <v>988.13</v>
      </c>
      <c r="Q188" t="n">
        <v>1206.62</v>
      </c>
      <c r="R188" t="n">
        <v>299.16</v>
      </c>
      <c r="S188" t="n">
        <v>133.29</v>
      </c>
      <c r="T188" t="n">
        <v>65843.41</v>
      </c>
      <c r="U188" t="n">
        <v>0.45</v>
      </c>
      <c r="V188" t="n">
        <v>0.76</v>
      </c>
      <c r="W188" t="n">
        <v>0.42</v>
      </c>
      <c r="X188" t="n">
        <v>3.89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0.9756</v>
      </c>
      <c r="E189" t="n">
        <v>102.5</v>
      </c>
      <c r="F189" t="n">
        <v>98.33</v>
      </c>
      <c r="G189" t="n">
        <v>73.73999999999999</v>
      </c>
      <c r="H189" t="n">
        <v>1.18</v>
      </c>
      <c r="I189" t="n">
        <v>80</v>
      </c>
      <c r="J189" t="n">
        <v>135.27</v>
      </c>
      <c r="K189" t="n">
        <v>45</v>
      </c>
      <c r="L189" t="n">
        <v>9</v>
      </c>
      <c r="M189" t="n">
        <v>78</v>
      </c>
      <c r="N189" t="n">
        <v>21.27</v>
      </c>
      <c r="O189" t="n">
        <v>16916.71</v>
      </c>
      <c r="P189" t="n">
        <v>980.86</v>
      </c>
      <c r="Q189" t="n">
        <v>1206.59</v>
      </c>
      <c r="R189" t="n">
        <v>296.92</v>
      </c>
      <c r="S189" t="n">
        <v>133.29</v>
      </c>
      <c r="T189" t="n">
        <v>64772.46</v>
      </c>
      <c r="U189" t="n">
        <v>0.45</v>
      </c>
      <c r="V189" t="n">
        <v>0.76</v>
      </c>
      <c r="W189" t="n">
        <v>0.39</v>
      </c>
      <c r="X189" t="n">
        <v>3.79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0.983</v>
      </c>
      <c r="E190" t="n">
        <v>101.73</v>
      </c>
      <c r="F190" t="n">
        <v>97.79000000000001</v>
      </c>
      <c r="G190" t="n">
        <v>82.64</v>
      </c>
      <c r="H190" t="n">
        <v>1.29</v>
      </c>
      <c r="I190" t="n">
        <v>71</v>
      </c>
      <c r="J190" t="n">
        <v>136.61</v>
      </c>
      <c r="K190" t="n">
        <v>45</v>
      </c>
      <c r="L190" t="n">
        <v>10</v>
      </c>
      <c r="M190" t="n">
        <v>69</v>
      </c>
      <c r="N190" t="n">
        <v>21.61</v>
      </c>
      <c r="O190" t="n">
        <v>17082.76</v>
      </c>
      <c r="P190" t="n">
        <v>970.96</v>
      </c>
      <c r="Q190" t="n">
        <v>1206.59</v>
      </c>
      <c r="R190" t="n">
        <v>278.08</v>
      </c>
      <c r="S190" t="n">
        <v>133.29</v>
      </c>
      <c r="T190" t="n">
        <v>55396.23</v>
      </c>
      <c r="U190" t="n">
        <v>0.48</v>
      </c>
      <c r="V190" t="n">
        <v>0.76</v>
      </c>
      <c r="W190" t="n">
        <v>0.39</v>
      </c>
      <c r="X190" t="n">
        <v>3.25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0.9878</v>
      </c>
      <c r="E191" t="n">
        <v>101.23</v>
      </c>
      <c r="F191" t="n">
        <v>97.45999999999999</v>
      </c>
      <c r="G191" t="n">
        <v>91.37</v>
      </c>
      <c r="H191" t="n">
        <v>1.41</v>
      </c>
      <c r="I191" t="n">
        <v>64</v>
      </c>
      <c r="J191" t="n">
        <v>137.96</v>
      </c>
      <c r="K191" t="n">
        <v>45</v>
      </c>
      <c r="L191" t="n">
        <v>11</v>
      </c>
      <c r="M191" t="n">
        <v>62</v>
      </c>
      <c r="N191" t="n">
        <v>21.96</v>
      </c>
      <c r="O191" t="n">
        <v>17249.3</v>
      </c>
      <c r="P191" t="n">
        <v>962.72</v>
      </c>
      <c r="Q191" t="n">
        <v>1206.59</v>
      </c>
      <c r="R191" t="n">
        <v>267.04</v>
      </c>
      <c r="S191" t="n">
        <v>133.29</v>
      </c>
      <c r="T191" t="n">
        <v>49913.21</v>
      </c>
      <c r="U191" t="n">
        <v>0.5</v>
      </c>
      <c r="V191" t="n">
        <v>0.77</v>
      </c>
      <c r="W191" t="n">
        <v>0.39</v>
      </c>
      <c r="X191" t="n">
        <v>2.93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0.9926</v>
      </c>
      <c r="E192" t="n">
        <v>100.75</v>
      </c>
      <c r="F192" t="n">
        <v>97.14</v>
      </c>
      <c r="G192" t="n">
        <v>100.49</v>
      </c>
      <c r="H192" t="n">
        <v>1.52</v>
      </c>
      <c r="I192" t="n">
        <v>58</v>
      </c>
      <c r="J192" t="n">
        <v>139.32</v>
      </c>
      <c r="K192" t="n">
        <v>45</v>
      </c>
      <c r="L192" t="n">
        <v>12</v>
      </c>
      <c r="M192" t="n">
        <v>56</v>
      </c>
      <c r="N192" t="n">
        <v>22.32</v>
      </c>
      <c r="O192" t="n">
        <v>17416.34</v>
      </c>
      <c r="P192" t="n">
        <v>953.41</v>
      </c>
      <c r="Q192" t="n">
        <v>1206.6</v>
      </c>
      <c r="R192" t="n">
        <v>256.11</v>
      </c>
      <c r="S192" t="n">
        <v>133.29</v>
      </c>
      <c r="T192" t="n">
        <v>44479.31</v>
      </c>
      <c r="U192" t="n">
        <v>0.52</v>
      </c>
      <c r="V192" t="n">
        <v>0.77</v>
      </c>
      <c r="W192" t="n">
        <v>0.36</v>
      </c>
      <c r="X192" t="n">
        <v>2.6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0.9949</v>
      </c>
      <c r="E193" t="n">
        <v>100.51</v>
      </c>
      <c r="F193" t="n">
        <v>97</v>
      </c>
      <c r="G193" t="n">
        <v>107.77</v>
      </c>
      <c r="H193" t="n">
        <v>1.63</v>
      </c>
      <c r="I193" t="n">
        <v>54</v>
      </c>
      <c r="J193" t="n">
        <v>140.67</v>
      </c>
      <c r="K193" t="n">
        <v>45</v>
      </c>
      <c r="L193" t="n">
        <v>13</v>
      </c>
      <c r="M193" t="n">
        <v>52</v>
      </c>
      <c r="N193" t="n">
        <v>22.68</v>
      </c>
      <c r="O193" t="n">
        <v>17583.88</v>
      </c>
      <c r="P193" t="n">
        <v>948.34</v>
      </c>
      <c r="Q193" t="n">
        <v>1206.61</v>
      </c>
      <c r="R193" t="n">
        <v>251.34</v>
      </c>
      <c r="S193" t="n">
        <v>133.29</v>
      </c>
      <c r="T193" t="n">
        <v>42113.73</v>
      </c>
      <c r="U193" t="n">
        <v>0.53</v>
      </c>
      <c r="V193" t="n">
        <v>0.77</v>
      </c>
      <c r="W193" t="n">
        <v>0.36</v>
      </c>
      <c r="X193" t="n">
        <v>2.46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0.999</v>
      </c>
      <c r="E194" t="n">
        <v>100.1</v>
      </c>
      <c r="F194" t="n">
        <v>96.72</v>
      </c>
      <c r="G194" t="n">
        <v>118.43</v>
      </c>
      <c r="H194" t="n">
        <v>1.74</v>
      </c>
      <c r="I194" t="n">
        <v>49</v>
      </c>
      <c r="J194" t="n">
        <v>142.04</v>
      </c>
      <c r="K194" t="n">
        <v>45</v>
      </c>
      <c r="L194" t="n">
        <v>14</v>
      </c>
      <c r="M194" t="n">
        <v>47</v>
      </c>
      <c r="N194" t="n">
        <v>23.04</v>
      </c>
      <c r="O194" t="n">
        <v>17751.93</v>
      </c>
      <c r="P194" t="n">
        <v>938.67</v>
      </c>
      <c r="Q194" t="n">
        <v>1206.6</v>
      </c>
      <c r="R194" t="n">
        <v>241.79</v>
      </c>
      <c r="S194" t="n">
        <v>133.29</v>
      </c>
      <c r="T194" t="n">
        <v>37363.97</v>
      </c>
      <c r="U194" t="n">
        <v>0.55</v>
      </c>
      <c r="V194" t="n">
        <v>0.77</v>
      </c>
      <c r="W194" t="n">
        <v>0.35</v>
      </c>
      <c r="X194" t="n">
        <v>2.18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1.0017</v>
      </c>
      <c r="E195" t="n">
        <v>99.83</v>
      </c>
      <c r="F195" t="n">
        <v>96.52</v>
      </c>
      <c r="G195" t="n">
        <v>125.9</v>
      </c>
      <c r="H195" t="n">
        <v>1.85</v>
      </c>
      <c r="I195" t="n">
        <v>46</v>
      </c>
      <c r="J195" t="n">
        <v>143.4</v>
      </c>
      <c r="K195" t="n">
        <v>45</v>
      </c>
      <c r="L195" t="n">
        <v>15</v>
      </c>
      <c r="M195" t="n">
        <v>44</v>
      </c>
      <c r="N195" t="n">
        <v>23.41</v>
      </c>
      <c r="O195" t="n">
        <v>17920.49</v>
      </c>
      <c r="P195" t="n">
        <v>930.46</v>
      </c>
      <c r="Q195" t="n">
        <v>1206.6</v>
      </c>
      <c r="R195" t="n">
        <v>235.01</v>
      </c>
      <c r="S195" t="n">
        <v>133.29</v>
      </c>
      <c r="T195" t="n">
        <v>33986.71</v>
      </c>
      <c r="U195" t="n">
        <v>0.57</v>
      </c>
      <c r="V195" t="n">
        <v>0.78</v>
      </c>
      <c r="W195" t="n">
        <v>0.35</v>
      </c>
      <c r="X195" t="n">
        <v>1.98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0.999</v>
      </c>
      <c r="E196" t="n">
        <v>100.1</v>
      </c>
      <c r="F196" t="n">
        <v>96.87</v>
      </c>
      <c r="G196" t="n">
        <v>135.17</v>
      </c>
      <c r="H196" t="n">
        <v>1.96</v>
      </c>
      <c r="I196" t="n">
        <v>43</v>
      </c>
      <c r="J196" t="n">
        <v>144.77</v>
      </c>
      <c r="K196" t="n">
        <v>45</v>
      </c>
      <c r="L196" t="n">
        <v>16</v>
      </c>
      <c r="M196" t="n">
        <v>41</v>
      </c>
      <c r="N196" t="n">
        <v>23.78</v>
      </c>
      <c r="O196" t="n">
        <v>18089.56</v>
      </c>
      <c r="P196" t="n">
        <v>929.8099999999999</v>
      </c>
      <c r="Q196" t="n">
        <v>1206.59</v>
      </c>
      <c r="R196" t="n">
        <v>248.09</v>
      </c>
      <c r="S196" t="n">
        <v>133.29</v>
      </c>
      <c r="T196" t="n">
        <v>40541.94</v>
      </c>
      <c r="U196" t="n">
        <v>0.54</v>
      </c>
      <c r="V196" t="n">
        <v>0.77</v>
      </c>
      <c r="W196" t="n">
        <v>0.34</v>
      </c>
      <c r="X196" t="n">
        <v>2.33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1.0051</v>
      </c>
      <c r="E197" t="n">
        <v>99.48999999999999</v>
      </c>
      <c r="F197" t="n">
        <v>96.33</v>
      </c>
      <c r="G197" t="n">
        <v>144.5</v>
      </c>
      <c r="H197" t="n">
        <v>2.06</v>
      </c>
      <c r="I197" t="n">
        <v>40</v>
      </c>
      <c r="J197" t="n">
        <v>146.15</v>
      </c>
      <c r="K197" t="n">
        <v>45</v>
      </c>
      <c r="L197" t="n">
        <v>17</v>
      </c>
      <c r="M197" t="n">
        <v>38</v>
      </c>
      <c r="N197" t="n">
        <v>24.15</v>
      </c>
      <c r="O197" t="n">
        <v>18259.16</v>
      </c>
      <c r="P197" t="n">
        <v>918.1900000000001</v>
      </c>
      <c r="Q197" t="n">
        <v>1206.59</v>
      </c>
      <c r="R197" t="n">
        <v>229</v>
      </c>
      <c r="S197" t="n">
        <v>133.29</v>
      </c>
      <c r="T197" t="n">
        <v>31012.1</v>
      </c>
      <c r="U197" t="n">
        <v>0.58</v>
      </c>
      <c r="V197" t="n">
        <v>0.78</v>
      </c>
      <c r="W197" t="n">
        <v>0.34</v>
      </c>
      <c r="X197" t="n">
        <v>1.8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1.0065</v>
      </c>
      <c r="E198" t="n">
        <v>99.36</v>
      </c>
      <c r="F198" t="n">
        <v>96.25</v>
      </c>
      <c r="G198" t="n">
        <v>151.98</v>
      </c>
      <c r="H198" t="n">
        <v>2.16</v>
      </c>
      <c r="I198" t="n">
        <v>38</v>
      </c>
      <c r="J198" t="n">
        <v>147.53</v>
      </c>
      <c r="K198" t="n">
        <v>45</v>
      </c>
      <c r="L198" t="n">
        <v>18</v>
      </c>
      <c r="M198" t="n">
        <v>36</v>
      </c>
      <c r="N198" t="n">
        <v>24.53</v>
      </c>
      <c r="O198" t="n">
        <v>18429.27</v>
      </c>
      <c r="P198" t="n">
        <v>910.78</v>
      </c>
      <c r="Q198" t="n">
        <v>1206.59</v>
      </c>
      <c r="R198" t="n">
        <v>226.04</v>
      </c>
      <c r="S198" t="n">
        <v>133.29</v>
      </c>
      <c r="T198" t="n">
        <v>29540.54</v>
      </c>
      <c r="U198" t="n">
        <v>0.59</v>
      </c>
      <c r="V198" t="n">
        <v>0.78</v>
      </c>
      <c r="W198" t="n">
        <v>0.34</v>
      </c>
      <c r="X198" t="n">
        <v>1.71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1.0079</v>
      </c>
      <c r="E199" t="n">
        <v>99.22</v>
      </c>
      <c r="F199" t="n">
        <v>96.16</v>
      </c>
      <c r="G199" t="n">
        <v>160.27</v>
      </c>
      <c r="H199" t="n">
        <v>2.26</v>
      </c>
      <c r="I199" t="n">
        <v>36</v>
      </c>
      <c r="J199" t="n">
        <v>148.91</v>
      </c>
      <c r="K199" t="n">
        <v>45</v>
      </c>
      <c r="L199" t="n">
        <v>19</v>
      </c>
      <c r="M199" t="n">
        <v>34</v>
      </c>
      <c r="N199" t="n">
        <v>24.92</v>
      </c>
      <c r="O199" t="n">
        <v>18599.92</v>
      </c>
      <c r="P199" t="n">
        <v>904.46</v>
      </c>
      <c r="Q199" t="n">
        <v>1206.59</v>
      </c>
      <c r="R199" t="n">
        <v>223.01</v>
      </c>
      <c r="S199" t="n">
        <v>133.29</v>
      </c>
      <c r="T199" t="n">
        <v>28035.16</v>
      </c>
      <c r="U199" t="n">
        <v>0.6</v>
      </c>
      <c r="V199" t="n">
        <v>0.78</v>
      </c>
      <c r="W199" t="n">
        <v>0.33</v>
      </c>
      <c r="X199" t="n">
        <v>1.62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1.0094</v>
      </c>
      <c r="E200" t="n">
        <v>99.06999999999999</v>
      </c>
      <c r="F200" t="n">
        <v>96.06999999999999</v>
      </c>
      <c r="G200" t="n">
        <v>169.54</v>
      </c>
      <c r="H200" t="n">
        <v>2.36</v>
      </c>
      <c r="I200" t="n">
        <v>34</v>
      </c>
      <c r="J200" t="n">
        <v>150.3</v>
      </c>
      <c r="K200" t="n">
        <v>45</v>
      </c>
      <c r="L200" t="n">
        <v>20</v>
      </c>
      <c r="M200" t="n">
        <v>32</v>
      </c>
      <c r="N200" t="n">
        <v>25.3</v>
      </c>
      <c r="O200" t="n">
        <v>18771.1</v>
      </c>
      <c r="P200" t="n">
        <v>898.85</v>
      </c>
      <c r="Q200" t="n">
        <v>1206.6</v>
      </c>
      <c r="R200" t="n">
        <v>220.05</v>
      </c>
      <c r="S200" t="n">
        <v>133.29</v>
      </c>
      <c r="T200" t="n">
        <v>26567.82</v>
      </c>
      <c r="U200" t="n">
        <v>0.61</v>
      </c>
      <c r="V200" t="n">
        <v>0.78</v>
      </c>
      <c r="W200" t="n">
        <v>0.33</v>
      </c>
      <c r="X200" t="n">
        <v>1.53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1.011</v>
      </c>
      <c r="E201" t="n">
        <v>98.91</v>
      </c>
      <c r="F201" t="n">
        <v>95.95999999999999</v>
      </c>
      <c r="G201" t="n">
        <v>179.93</v>
      </c>
      <c r="H201" t="n">
        <v>2.45</v>
      </c>
      <c r="I201" t="n">
        <v>32</v>
      </c>
      <c r="J201" t="n">
        <v>151.69</v>
      </c>
      <c r="K201" t="n">
        <v>45</v>
      </c>
      <c r="L201" t="n">
        <v>21</v>
      </c>
      <c r="M201" t="n">
        <v>30</v>
      </c>
      <c r="N201" t="n">
        <v>25.7</v>
      </c>
      <c r="O201" t="n">
        <v>18942.82</v>
      </c>
      <c r="P201" t="n">
        <v>892.6900000000001</v>
      </c>
      <c r="Q201" t="n">
        <v>1206.59</v>
      </c>
      <c r="R201" t="n">
        <v>216.25</v>
      </c>
      <c r="S201" t="n">
        <v>133.29</v>
      </c>
      <c r="T201" t="n">
        <v>24674.93</v>
      </c>
      <c r="U201" t="n">
        <v>0.62</v>
      </c>
      <c r="V201" t="n">
        <v>0.78</v>
      </c>
      <c r="W201" t="n">
        <v>0.33</v>
      </c>
      <c r="X201" t="n">
        <v>1.42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1.0125</v>
      </c>
      <c r="E202" t="n">
        <v>98.76000000000001</v>
      </c>
      <c r="F202" t="n">
        <v>95.86</v>
      </c>
      <c r="G202" t="n">
        <v>191.73</v>
      </c>
      <c r="H202" t="n">
        <v>2.54</v>
      </c>
      <c r="I202" t="n">
        <v>30</v>
      </c>
      <c r="J202" t="n">
        <v>153.09</v>
      </c>
      <c r="K202" t="n">
        <v>45</v>
      </c>
      <c r="L202" t="n">
        <v>22</v>
      </c>
      <c r="M202" t="n">
        <v>28</v>
      </c>
      <c r="N202" t="n">
        <v>26.09</v>
      </c>
      <c r="O202" t="n">
        <v>19115.09</v>
      </c>
      <c r="P202" t="n">
        <v>885.34</v>
      </c>
      <c r="Q202" t="n">
        <v>1206.59</v>
      </c>
      <c r="R202" t="n">
        <v>212.84</v>
      </c>
      <c r="S202" t="n">
        <v>133.29</v>
      </c>
      <c r="T202" t="n">
        <v>22982.48</v>
      </c>
      <c r="U202" t="n">
        <v>0.63</v>
      </c>
      <c r="V202" t="n">
        <v>0.78</v>
      </c>
      <c r="W202" t="n">
        <v>0.33</v>
      </c>
      <c r="X202" t="n">
        <v>1.33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1.0119</v>
      </c>
      <c r="E203" t="n">
        <v>98.83</v>
      </c>
      <c r="F203" t="n">
        <v>95.95</v>
      </c>
      <c r="G203" t="n">
        <v>198.52</v>
      </c>
      <c r="H203" t="n">
        <v>2.64</v>
      </c>
      <c r="I203" t="n">
        <v>29</v>
      </c>
      <c r="J203" t="n">
        <v>154.49</v>
      </c>
      <c r="K203" t="n">
        <v>45</v>
      </c>
      <c r="L203" t="n">
        <v>23</v>
      </c>
      <c r="M203" t="n">
        <v>27</v>
      </c>
      <c r="N203" t="n">
        <v>26.49</v>
      </c>
      <c r="O203" t="n">
        <v>19287.9</v>
      </c>
      <c r="P203" t="n">
        <v>879.63</v>
      </c>
      <c r="Q203" t="n">
        <v>1206.59</v>
      </c>
      <c r="R203" t="n">
        <v>216.23</v>
      </c>
      <c r="S203" t="n">
        <v>133.29</v>
      </c>
      <c r="T203" t="n">
        <v>24680.12</v>
      </c>
      <c r="U203" t="n">
        <v>0.62</v>
      </c>
      <c r="V203" t="n">
        <v>0.78</v>
      </c>
      <c r="W203" t="n">
        <v>0.32</v>
      </c>
      <c r="X203" t="n">
        <v>1.41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1.0143</v>
      </c>
      <c r="E204" t="n">
        <v>98.59</v>
      </c>
      <c r="F204" t="n">
        <v>95.77</v>
      </c>
      <c r="G204" t="n">
        <v>212.82</v>
      </c>
      <c r="H204" t="n">
        <v>2.73</v>
      </c>
      <c r="I204" t="n">
        <v>27</v>
      </c>
      <c r="J204" t="n">
        <v>155.9</v>
      </c>
      <c r="K204" t="n">
        <v>45</v>
      </c>
      <c r="L204" t="n">
        <v>24</v>
      </c>
      <c r="M204" t="n">
        <v>25</v>
      </c>
      <c r="N204" t="n">
        <v>26.9</v>
      </c>
      <c r="O204" t="n">
        <v>19461.27</v>
      </c>
      <c r="P204" t="n">
        <v>871.46</v>
      </c>
      <c r="Q204" t="n">
        <v>1206.6</v>
      </c>
      <c r="R204" t="n">
        <v>209.83</v>
      </c>
      <c r="S204" t="n">
        <v>133.29</v>
      </c>
      <c r="T204" t="n">
        <v>21493.27</v>
      </c>
      <c r="U204" t="n">
        <v>0.64</v>
      </c>
      <c r="V204" t="n">
        <v>0.78</v>
      </c>
      <c r="W204" t="n">
        <v>0.32</v>
      </c>
      <c r="X204" t="n">
        <v>1.23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1.0155</v>
      </c>
      <c r="E205" t="n">
        <v>98.47</v>
      </c>
      <c r="F205" t="n">
        <v>95.68000000000001</v>
      </c>
      <c r="G205" t="n">
        <v>220.79</v>
      </c>
      <c r="H205" t="n">
        <v>2.81</v>
      </c>
      <c r="I205" t="n">
        <v>26</v>
      </c>
      <c r="J205" t="n">
        <v>157.31</v>
      </c>
      <c r="K205" t="n">
        <v>45</v>
      </c>
      <c r="L205" t="n">
        <v>25</v>
      </c>
      <c r="M205" t="n">
        <v>24</v>
      </c>
      <c r="N205" t="n">
        <v>27.31</v>
      </c>
      <c r="O205" t="n">
        <v>19635.2</v>
      </c>
      <c r="P205" t="n">
        <v>865.39</v>
      </c>
      <c r="Q205" t="n">
        <v>1206.62</v>
      </c>
      <c r="R205" t="n">
        <v>206.52</v>
      </c>
      <c r="S205" t="n">
        <v>133.29</v>
      </c>
      <c r="T205" t="n">
        <v>19843.47</v>
      </c>
      <c r="U205" t="n">
        <v>0.65</v>
      </c>
      <c r="V205" t="n">
        <v>0.78</v>
      </c>
      <c r="W205" t="n">
        <v>0.32</v>
      </c>
      <c r="X205" t="n">
        <v>1.14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1.0157</v>
      </c>
      <c r="E206" t="n">
        <v>98.45</v>
      </c>
      <c r="F206" t="n">
        <v>95.68000000000001</v>
      </c>
      <c r="G206" t="n">
        <v>229.63</v>
      </c>
      <c r="H206" t="n">
        <v>2.9</v>
      </c>
      <c r="I206" t="n">
        <v>25</v>
      </c>
      <c r="J206" t="n">
        <v>158.72</v>
      </c>
      <c r="K206" t="n">
        <v>45</v>
      </c>
      <c r="L206" t="n">
        <v>26</v>
      </c>
      <c r="M206" t="n">
        <v>23</v>
      </c>
      <c r="N206" t="n">
        <v>27.72</v>
      </c>
      <c r="O206" t="n">
        <v>19809.69</v>
      </c>
      <c r="P206" t="n">
        <v>860.5</v>
      </c>
      <c r="Q206" t="n">
        <v>1206.59</v>
      </c>
      <c r="R206" t="n">
        <v>206.77</v>
      </c>
      <c r="S206" t="n">
        <v>133.29</v>
      </c>
      <c r="T206" t="n">
        <v>19974.21</v>
      </c>
      <c r="U206" t="n">
        <v>0.64</v>
      </c>
      <c r="V206" t="n">
        <v>0.78</v>
      </c>
      <c r="W206" t="n">
        <v>0.31</v>
      </c>
      <c r="X206" t="n">
        <v>1.14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1.0172</v>
      </c>
      <c r="E207" t="n">
        <v>98.31</v>
      </c>
      <c r="F207" t="n">
        <v>95.56</v>
      </c>
      <c r="G207" t="n">
        <v>238.9</v>
      </c>
      <c r="H207" t="n">
        <v>2.99</v>
      </c>
      <c r="I207" t="n">
        <v>24</v>
      </c>
      <c r="J207" t="n">
        <v>160.14</v>
      </c>
      <c r="K207" t="n">
        <v>45</v>
      </c>
      <c r="L207" t="n">
        <v>27</v>
      </c>
      <c r="M207" t="n">
        <v>21</v>
      </c>
      <c r="N207" t="n">
        <v>28.14</v>
      </c>
      <c r="O207" t="n">
        <v>19984.89</v>
      </c>
      <c r="P207" t="n">
        <v>851.6799999999999</v>
      </c>
      <c r="Q207" t="n">
        <v>1206.59</v>
      </c>
      <c r="R207" t="n">
        <v>202.62</v>
      </c>
      <c r="S207" t="n">
        <v>133.29</v>
      </c>
      <c r="T207" t="n">
        <v>17904.58</v>
      </c>
      <c r="U207" t="n">
        <v>0.66</v>
      </c>
      <c r="V207" t="n">
        <v>0.78</v>
      </c>
      <c r="W207" t="n">
        <v>0.32</v>
      </c>
      <c r="X207" t="n">
        <v>1.02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1.0177</v>
      </c>
      <c r="E208" t="n">
        <v>98.26000000000001</v>
      </c>
      <c r="F208" t="n">
        <v>95.54000000000001</v>
      </c>
      <c r="G208" t="n">
        <v>249.23</v>
      </c>
      <c r="H208" t="n">
        <v>3.07</v>
      </c>
      <c r="I208" t="n">
        <v>23</v>
      </c>
      <c r="J208" t="n">
        <v>161.57</v>
      </c>
      <c r="K208" t="n">
        <v>45</v>
      </c>
      <c r="L208" t="n">
        <v>28</v>
      </c>
      <c r="M208" t="n">
        <v>17</v>
      </c>
      <c r="N208" t="n">
        <v>28.57</v>
      </c>
      <c r="O208" t="n">
        <v>20160.55</v>
      </c>
      <c r="P208" t="n">
        <v>850.62</v>
      </c>
      <c r="Q208" t="n">
        <v>1206.59</v>
      </c>
      <c r="R208" t="n">
        <v>201.72</v>
      </c>
      <c r="S208" t="n">
        <v>133.29</v>
      </c>
      <c r="T208" t="n">
        <v>17459.08</v>
      </c>
      <c r="U208" t="n">
        <v>0.66</v>
      </c>
      <c r="V208" t="n">
        <v>0.78</v>
      </c>
      <c r="W208" t="n">
        <v>0.32</v>
      </c>
      <c r="X208" t="n">
        <v>1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1.0199</v>
      </c>
      <c r="E209" t="n">
        <v>98.05</v>
      </c>
      <c r="F209" t="n">
        <v>95.36</v>
      </c>
      <c r="G209" t="n">
        <v>260.06</v>
      </c>
      <c r="H209" t="n">
        <v>3.15</v>
      </c>
      <c r="I209" t="n">
        <v>22</v>
      </c>
      <c r="J209" t="n">
        <v>163</v>
      </c>
      <c r="K209" t="n">
        <v>45</v>
      </c>
      <c r="L209" t="n">
        <v>29</v>
      </c>
      <c r="M209" t="n">
        <v>11</v>
      </c>
      <c r="N209" t="n">
        <v>29</v>
      </c>
      <c r="O209" t="n">
        <v>20336.78</v>
      </c>
      <c r="P209" t="n">
        <v>842.6900000000001</v>
      </c>
      <c r="Q209" t="n">
        <v>1206.6</v>
      </c>
      <c r="R209" t="n">
        <v>195.09</v>
      </c>
      <c r="S209" t="n">
        <v>133.29</v>
      </c>
      <c r="T209" t="n">
        <v>14144.87</v>
      </c>
      <c r="U209" t="n">
        <v>0.68</v>
      </c>
      <c r="V209" t="n">
        <v>0.78</v>
      </c>
      <c r="W209" t="n">
        <v>0.32</v>
      </c>
      <c r="X209" t="n">
        <v>0.82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1.0184</v>
      </c>
      <c r="E210" t="n">
        <v>98.19</v>
      </c>
      <c r="F210" t="n">
        <v>95.5</v>
      </c>
      <c r="G210" t="n">
        <v>260.45</v>
      </c>
      <c r="H210" t="n">
        <v>3.23</v>
      </c>
      <c r="I210" t="n">
        <v>22</v>
      </c>
      <c r="J210" t="n">
        <v>164.43</v>
      </c>
      <c r="K210" t="n">
        <v>45</v>
      </c>
      <c r="L210" t="n">
        <v>30</v>
      </c>
      <c r="M210" t="n">
        <v>8</v>
      </c>
      <c r="N210" t="n">
        <v>29.43</v>
      </c>
      <c r="O210" t="n">
        <v>20513.61</v>
      </c>
      <c r="P210" t="n">
        <v>844.4</v>
      </c>
      <c r="Q210" t="n">
        <v>1206.59</v>
      </c>
      <c r="R210" t="n">
        <v>200.06</v>
      </c>
      <c r="S210" t="n">
        <v>133.29</v>
      </c>
      <c r="T210" t="n">
        <v>16632.05</v>
      </c>
      <c r="U210" t="n">
        <v>0.67</v>
      </c>
      <c r="V210" t="n">
        <v>0.78</v>
      </c>
      <c r="W210" t="n">
        <v>0.32</v>
      </c>
      <c r="X210" t="n">
        <v>0.96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1.0177</v>
      </c>
      <c r="E211" t="n">
        <v>98.27</v>
      </c>
      <c r="F211" t="n">
        <v>95.56999999999999</v>
      </c>
      <c r="G211" t="n">
        <v>260.65</v>
      </c>
      <c r="H211" t="n">
        <v>3.31</v>
      </c>
      <c r="I211" t="n">
        <v>22</v>
      </c>
      <c r="J211" t="n">
        <v>165.87</v>
      </c>
      <c r="K211" t="n">
        <v>45</v>
      </c>
      <c r="L211" t="n">
        <v>31</v>
      </c>
      <c r="M211" t="n">
        <v>2</v>
      </c>
      <c r="N211" t="n">
        <v>29.87</v>
      </c>
      <c r="O211" t="n">
        <v>20691.03</v>
      </c>
      <c r="P211" t="n">
        <v>847.8099999999999</v>
      </c>
      <c r="Q211" t="n">
        <v>1206.59</v>
      </c>
      <c r="R211" t="n">
        <v>202.31</v>
      </c>
      <c r="S211" t="n">
        <v>133.29</v>
      </c>
      <c r="T211" t="n">
        <v>17757.48</v>
      </c>
      <c r="U211" t="n">
        <v>0.66</v>
      </c>
      <c r="V211" t="n">
        <v>0.78</v>
      </c>
      <c r="W211" t="n">
        <v>0.33</v>
      </c>
      <c r="X211" t="n">
        <v>1.03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1.0174</v>
      </c>
      <c r="E212" t="n">
        <v>98.29000000000001</v>
      </c>
      <c r="F212" t="n">
        <v>95.59</v>
      </c>
      <c r="G212" t="n">
        <v>260.71</v>
      </c>
      <c r="H212" t="n">
        <v>3.39</v>
      </c>
      <c r="I212" t="n">
        <v>22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853.61</v>
      </c>
      <c r="Q212" t="n">
        <v>1206.6</v>
      </c>
      <c r="R212" t="n">
        <v>203.08</v>
      </c>
      <c r="S212" t="n">
        <v>133.29</v>
      </c>
      <c r="T212" t="n">
        <v>18140.32</v>
      </c>
      <c r="U212" t="n">
        <v>0.66</v>
      </c>
      <c r="V212" t="n">
        <v>0.78</v>
      </c>
      <c r="W212" t="n">
        <v>0.34</v>
      </c>
      <c r="X212" t="n">
        <v>1.06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1.0175</v>
      </c>
      <c r="E213" t="n">
        <v>98.28</v>
      </c>
      <c r="F213" t="n">
        <v>95.59</v>
      </c>
      <c r="G213" t="n">
        <v>260.69</v>
      </c>
      <c r="H213" t="n">
        <v>3.47</v>
      </c>
      <c r="I213" t="n">
        <v>22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859.98</v>
      </c>
      <c r="Q213" t="n">
        <v>1206.62</v>
      </c>
      <c r="R213" t="n">
        <v>202.6</v>
      </c>
      <c r="S213" t="n">
        <v>133.29</v>
      </c>
      <c r="T213" t="n">
        <v>17904.17</v>
      </c>
      <c r="U213" t="n">
        <v>0.66</v>
      </c>
      <c r="V213" t="n">
        <v>0.78</v>
      </c>
      <c r="W213" t="n">
        <v>0.34</v>
      </c>
      <c r="X213" t="n">
        <v>1.05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0.4468</v>
      </c>
      <c r="E214" t="n">
        <v>223.79</v>
      </c>
      <c r="F214" t="n">
        <v>171.65</v>
      </c>
      <c r="G214" t="n">
        <v>6.66</v>
      </c>
      <c r="H214" t="n">
        <v>0.11</v>
      </c>
      <c r="I214" t="n">
        <v>1546</v>
      </c>
      <c r="J214" t="n">
        <v>159.12</v>
      </c>
      <c r="K214" t="n">
        <v>50.28</v>
      </c>
      <c r="L214" t="n">
        <v>1</v>
      </c>
      <c r="M214" t="n">
        <v>1544</v>
      </c>
      <c r="N214" t="n">
        <v>27.84</v>
      </c>
      <c r="O214" t="n">
        <v>19859.16</v>
      </c>
      <c r="P214" t="n">
        <v>2102.12</v>
      </c>
      <c r="Q214" t="n">
        <v>1206.79</v>
      </c>
      <c r="R214" t="n">
        <v>2792.51</v>
      </c>
      <c r="S214" t="n">
        <v>133.29</v>
      </c>
      <c r="T214" t="n">
        <v>1305235.34</v>
      </c>
      <c r="U214" t="n">
        <v>0.05</v>
      </c>
      <c r="V214" t="n">
        <v>0.44</v>
      </c>
      <c r="W214" t="n">
        <v>2.76</v>
      </c>
      <c r="X214" t="n">
        <v>77.09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0.721</v>
      </c>
      <c r="E215" t="n">
        <v>138.7</v>
      </c>
      <c r="F215" t="n">
        <v>119.36</v>
      </c>
      <c r="G215" t="n">
        <v>13.56</v>
      </c>
      <c r="H215" t="n">
        <v>0.22</v>
      </c>
      <c r="I215" t="n">
        <v>528</v>
      </c>
      <c r="J215" t="n">
        <v>160.54</v>
      </c>
      <c r="K215" t="n">
        <v>50.28</v>
      </c>
      <c r="L215" t="n">
        <v>2</v>
      </c>
      <c r="M215" t="n">
        <v>526</v>
      </c>
      <c r="N215" t="n">
        <v>28.26</v>
      </c>
      <c r="O215" t="n">
        <v>20034.4</v>
      </c>
      <c r="P215" t="n">
        <v>1454.97</v>
      </c>
      <c r="Q215" t="n">
        <v>1206.66</v>
      </c>
      <c r="R215" t="n">
        <v>1009.78</v>
      </c>
      <c r="S215" t="n">
        <v>133.29</v>
      </c>
      <c r="T215" t="n">
        <v>418962.95</v>
      </c>
      <c r="U215" t="n">
        <v>0.13</v>
      </c>
      <c r="V215" t="n">
        <v>0.63</v>
      </c>
      <c r="W215" t="n">
        <v>1.12</v>
      </c>
      <c r="X215" t="n">
        <v>24.82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0.8191000000000001</v>
      </c>
      <c r="E216" t="n">
        <v>122.09</v>
      </c>
      <c r="F216" t="n">
        <v>109.42</v>
      </c>
      <c r="G216" t="n">
        <v>20.45</v>
      </c>
      <c r="H216" t="n">
        <v>0.33</v>
      </c>
      <c r="I216" t="n">
        <v>321</v>
      </c>
      <c r="J216" t="n">
        <v>161.97</v>
      </c>
      <c r="K216" t="n">
        <v>50.28</v>
      </c>
      <c r="L216" t="n">
        <v>3</v>
      </c>
      <c r="M216" t="n">
        <v>319</v>
      </c>
      <c r="N216" t="n">
        <v>28.69</v>
      </c>
      <c r="O216" t="n">
        <v>20210.21</v>
      </c>
      <c r="P216" t="n">
        <v>1329.4</v>
      </c>
      <c r="Q216" t="n">
        <v>1206.61</v>
      </c>
      <c r="R216" t="n">
        <v>672.8099999999999</v>
      </c>
      <c r="S216" t="n">
        <v>133.29</v>
      </c>
      <c r="T216" t="n">
        <v>251511.25</v>
      </c>
      <c r="U216" t="n">
        <v>0.2</v>
      </c>
      <c r="V216" t="n">
        <v>0.68</v>
      </c>
      <c r="W216" t="n">
        <v>0.78</v>
      </c>
      <c r="X216" t="n">
        <v>14.88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0.8708</v>
      </c>
      <c r="E217" t="n">
        <v>114.84</v>
      </c>
      <c r="F217" t="n">
        <v>105.11</v>
      </c>
      <c r="G217" t="n">
        <v>27.42</v>
      </c>
      <c r="H217" t="n">
        <v>0.43</v>
      </c>
      <c r="I217" t="n">
        <v>230</v>
      </c>
      <c r="J217" t="n">
        <v>163.4</v>
      </c>
      <c r="K217" t="n">
        <v>50.28</v>
      </c>
      <c r="L217" t="n">
        <v>4</v>
      </c>
      <c r="M217" t="n">
        <v>228</v>
      </c>
      <c r="N217" t="n">
        <v>29.12</v>
      </c>
      <c r="O217" t="n">
        <v>20386.62</v>
      </c>
      <c r="P217" t="n">
        <v>1273.32</v>
      </c>
      <c r="Q217" t="n">
        <v>1206.63</v>
      </c>
      <c r="R217" t="n">
        <v>525.98</v>
      </c>
      <c r="S217" t="n">
        <v>133.29</v>
      </c>
      <c r="T217" t="n">
        <v>178551.64</v>
      </c>
      <c r="U217" t="n">
        <v>0.25</v>
      </c>
      <c r="V217" t="n">
        <v>0.71</v>
      </c>
      <c r="W217" t="n">
        <v>0.64</v>
      </c>
      <c r="X217" t="n">
        <v>10.56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0.9018</v>
      </c>
      <c r="E218" t="n">
        <v>110.89</v>
      </c>
      <c r="F218" t="n">
        <v>102.77</v>
      </c>
      <c r="G218" t="n">
        <v>34.26</v>
      </c>
      <c r="H218" t="n">
        <v>0.54</v>
      </c>
      <c r="I218" t="n">
        <v>180</v>
      </c>
      <c r="J218" t="n">
        <v>164.83</v>
      </c>
      <c r="K218" t="n">
        <v>50.28</v>
      </c>
      <c r="L218" t="n">
        <v>5</v>
      </c>
      <c r="M218" t="n">
        <v>178</v>
      </c>
      <c r="N218" t="n">
        <v>29.55</v>
      </c>
      <c r="O218" t="n">
        <v>20563.61</v>
      </c>
      <c r="P218" t="n">
        <v>1241.39</v>
      </c>
      <c r="Q218" t="n">
        <v>1206.63</v>
      </c>
      <c r="R218" t="n">
        <v>446.78</v>
      </c>
      <c r="S218" t="n">
        <v>133.29</v>
      </c>
      <c r="T218" t="n">
        <v>139204.05</v>
      </c>
      <c r="U218" t="n">
        <v>0.3</v>
      </c>
      <c r="V218" t="n">
        <v>0.73</v>
      </c>
      <c r="W218" t="n">
        <v>0.5600000000000001</v>
      </c>
      <c r="X218" t="n">
        <v>8.23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0.9234</v>
      </c>
      <c r="E219" t="n">
        <v>108.29</v>
      </c>
      <c r="F219" t="n">
        <v>101.23</v>
      </c>
      <c r="G219" t="n">
        <v>41.32</v>
      </c>
      <c r="H219" t="n">
        <v>0.64</v>
      </c>
      <c r="I219" t="n">
        <v>147</v>
      </c>
      <c r="J219" t="n">
        <v>166.27</v>
      </c>
      <c r="K219" t="n">
        <v>50.28</v>
      </c>
      <c r="L219" t="n">
        <v>6</v>
      </c>
      <c r="M219" t="n">
        <v>145</v>
      </c>
      <c r="N219" t="n">
        <v>29.99</v>
      </c>
      <c r="O219" t="n">
        <v>20741.2</v>
      </c>
      <c r="P219" t="n">
        <v>1219.48</v>
      </c>
      <c r="Q219" t="n">
        <v>1206.6</v>
      </c>
      <c r="R219" t="n">
        <v>394.57</v>
      </c>
      <c r="S219" t="n">
        <v>133.29</v>
      </c>
      <c r="T219" t="n">
        <v>113260.82</v>
      </c>
      <c r="U219" t="n">
        <v>0.34</v>
      </c>
      <c r="V219" t="n">
        <v>0.74</v>
      </c>
      <c r="W219" t="n">
        <v>0.51</v>
      </c>
      <c r="X219" t="n">
        <v>6.69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0.9383</v>
      </c>
      <c r="E220" t="n">
        <v>106.57</v>
      </c>
      <c r="F220" t="n">
        <v>100.22</v>
      </c>
      <c r="G220" t="n">
        <v>48.11</v>
      </c>
      <c r="H220" t="n">
        <v>0.74</v>
      </c>
      <c r="I220" t="n">
        <v>125</v>
      </c>
      <c r="J220" t="n">
        <v>167.72</v>
      </c>
      <c r="K220" t="n">
        <v>50.28</v>
      </c>
      <c r="L220" t="n">
        <v>7</v>
      </c>
      <c r="M220" t="n">
        <v>123</v>
      </c>
      <c r="N220" t="n">
        <v>30.44</v>
      </c>
      <c r="O220" t="n">
        <v>20919.39</v>
      </c>
      <c r="P220" t="n">
        <v>1203.54</v>
      </c>
      <c r="Q220" t="n">
        <v>1206.6</v>
      </c>
      <c r="R220" t="n">
        <v>360.76</v>
      </c>
      <c r="S220" t="n">
        <v>133.29</v>
      </c>
      <c r="T220" t="n">
        <v>96468.32000000001</v>
      </c>
      <c r="U220" t="n">
        <v>0.37</v>
      </c>
      <c r="V220" t="n">
        <v>0.75</v>
      </c>
      <c r="W220" t="n">
        <v>0.46</v>
      </c>
      <c r="X220" t="n">
        <v>5.68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0.9507</v>
      </c>
      <c r="E221" t="n">
        <v>105.18</v>
      </c>
      <c r="F221" t="n">
        <v>99.38</v>
      </c>
      <c r="G221" t="n">
        <v>55.21</v>
      </c>
      <c r="H221" t="n">
        <v>0.84</v>
      </c>
      <c r="I221" t="n">
        <v>108</v>
      </c>
      <c r="J221" t="n">
        <v>169.17</v>
      </c>
      <c r="K221" t="n">
        <v>50.28</v>
      </c>
      <c r="L221" t="n">
        <v>8</v>
      </c>
      <c r="M221" t="n">
        <v>106</v>
      </c>
      <c r="N221" t="n">
        <v>30.89</v>
      </c>
      <c r="O221" t="n">
        <v>21098.19</v>
      </c>
      <c r="P221" t="n">
        <v>1190.61</v>
      </c>
      <c r="Q221" t="n">
        <v>1206.59</v>
      </c>
      <c r="R221" t="n">
        <v>331.98</v>
      </c>
      <c r="S221" t="n">
        <v>133.29</v>
      </c>
      <c r="T221" t="n">
        <v>82162.67</v>
      </c>
      <c r="U221" t="n">
        <v>0.4</v>
      </c>
      <c r="V221" t="n">
        <v>0.75</v>
      </c>
      <c r="W221" t="n">
        <v>0.45</v>
      </c>
      <c r="X221" t="n">
        <v>4.84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0.9605</v>
      </c>
      <c r="E222" t="n">
        <v>104.11</v>
      </c>
      <c r="F222" t="n">
        <v>98.72</v>
      </c>
      <c r="G222" t="n">
        <v>62.35</v>
      </c>
      <c r="H222" t="n">
        <v>0.9399999999999999</v>
      </c>
      <c r="I222" t="n">
        <v>95</v>
      </c>
      <c r="J222" t="n">
        <v>170.62</v>
      </c>
      <c r="K222" t="n">
        <v>50.28</v>
      </c>
      <c r="L222" t="n">
        <v>9</v>
      </c>
      <c r="M222" t="n">
        <v>93</v>
      </c>
      <c r="N222" t="n">
        <v>31.34</v>
      </c>
      <c r="O222" t="n">
        <v>21277.6</v>
      </c>
      <c r="P222" t="n">
        <v>1179.41</v>
      </c>
      <c r="Q222" t="n">
        <v>1206.59</v>
      </c>
      <c r="R222" t="n">
        <v>309.67</v>
      </c>
      <c r="S222" t="n">
        <v>133.29</v>
      </c>
      <c r="T222" t="n">
        <v>71070.02</v>
      </c>
      <c r="U222" t="n">
        <v>0.43</v>
      </c>
      <c r="V222" t="n">
        <v>0.76</v>
      </c>
      <c r="W222" t="n">
        <v>0.43</v>
      </c>
      <c r="X222" t="n">
        <v>4.19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0.97</v>
      </c>
      <c r="E223" t="n">
        <v>103.09</v>
      </c>
      <c r="F223" t="n">
        <v>98.03</v>
      </c>
      <c r="G223" t="n">
        <v>69.19</v>
      </c>
      <c r="H223" t="n">
        <v>1.03</v>
      </c>
      <c r="I223" t="n">
        <v>85</v>
      </c>
      <c r="J223" t="n">
        <v>172.08</v>
      </c>
      <c r="K223" t="n">
        <v>50.28</v>
      </c>
      <c r="L223" t="n">
        <v>10</v>
      </c>
      <c r="M223" t="n">
        <v>83</v>
      </c>
      <c r="N223" t="n">
        <v>31.8</v>
      </c>
      <c r="O223" t="n">
        <v>21457.64</v>
      </c>
      <c r="P223" t="n">
        <v>1168.06</v>
      </c>
      <c r="Q223" t="n">
        <v>1206.59</v>
      </c>
      <c r="R223" t="n">
        <v>286.94</v>
      </c>
      <c r="S223" t="n">
        <v>133.29</v>
      </c>
      <c r="T223" t="n">
        <v>59758.63</v>
      </c>
      <c r="U223" t="n">
        <v>0.46</v>
      </c>
      <c r="V223" t="n">
        <v>0.76</v>
      </c>
      <c r="W223" t="n">
        <v>0.37</v>
      </c>
      <c r="X223" t="n">
        <v>3.49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0.9715</v>
      </c>
      <c r="E224" t="n">
        <v>102.93</v>
      </c>
      <c r="F224" t="n">
        <v>98.12</v>
      </c>
      <c r="G224" t="n">
        <v>76.45999999999999</v>
      </c>
      <c r="H224" t="n">
        <v>1.12</v>
      </c>
      <c r="I224" t="n">
        <v>77</v>
      </c>
      <c r="J224" t="n">
        <v>173.55</v>
      </c>
      <c r="K224" t="n">
        <v>50.28</v>
      </c>
      <c r="L224" t="n">
        <v>11</v>
      </c>
      <c r="M224" t="n">
        <v>75</v>
      </c>
      <c r="N224" t="n">
        <v>32.27</v>
      </c>
      <c r="O224" t="n">
        <v>21638.31</v>
      </c>
      <c r="P224" t="n">
        <v>1166.05</v>
      </c>
      <c r="Q224" t="n">
        <v>1206.59</v>
      </c>
      <c r="R224" t="n">
        <v>289.8</v>
      </c>
      <c r="S224" t="n">
        <v>133.29</v>
      </c>
      <c r="T224" t="n">
        <v>61225.38</v>
      </c>
      <c r="U224" t="n">
        <v>0.46</v>
      </c>
      <c r="V224" t="n">
        <v>0.76</v>
      </c>
      <c r="W224" t="n">
        <v>0.4</v>
      </c>
      <c r="X224" t="n">
        <v>3.59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0.9765</v>
      </c>
      <c r="E225" t="n">
        <v>102.4</v>
      </c>
      <c r="F225" t="n">
        <v>97.79000000000001</v>
      </c>
      <c r="G225" t="n">
        <v>82.64</v>
      </c>
      <c r="H225" t="n">
        <v>1.22</v>
      </c>
      <c r="I225" t="n">
        <v>71</v>
      </c>
      <c r="J225" t="n">
        <v>175.02</v>
      </c>
      <c r="K225" t="n">
        <v>50.28</v>
      </c>
      <c r="L225" t="n">
        <v>12</v>
      </c>
      <c r="M225" t="n">
        <v>69</v>
      </c>
      <c r="N225" t="n">
        <v>32.74</v>
      </c>
      <c r="O225" t="n">
        <v>21819.6</v>
      </c>
      <c r="P225" t="n">
        <v>1158.58</v>
      </c>
      <c r="Q225" t="n">
        <v>1206.59</v>
      </c>
      <c r="R225" t="n">
        <v>278.36</v>
      </c>
      <c r="S225" t="n">
        <v>133.29</v>
      </c>
      <c r="T225" t="n">
        <v>55539.7</v>
      </c>
      <c r="U225" t="n">
        <v>0.48</v>
      </c>
      <c r="V225" t="n">
        <v>0.76</v>
      </c>
      <c r="W225" t="n">
        <v>0.39</v>
      </c>
      <c r="X225" t="n">
        <v>3.25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0.9814000000000001</v>
      </c>
      <c r="E226" t="n">
        <v>101.9</v>
      </c>
      <c r="F226" t="n">
        <v>97.48</v>
      </c>
      <c r="G226" t="n">
        <v>89.98</v>
      </c>
      <c r="H226" t="n">
        <v>1.31</v>
      </c>
      <c r="I226" t="n">
        <v>65</v>
      </c>
      <c r="J226" t="n">
        <v>176.49</v>
      </c>
      <c r="K226" t="n">
        <v>50.28</v>
      </c>
      <c r="L226" t="n">
        <v>13</v>
      </c>
      <c r="M226" t="n">
        <v>63</v>
      </c>
      <c r="N226" t="n">
        <v>33.21</v>
      </c>
      <c r="O226" t="n">
        <v>22001.54</v>
      </c>
      <c r="P226" t="n">
        <v>1152.55</v>
      </c>
      <c r="Q226" t="n">
        <v>1206.6</v>
      </c>
      <c r="R226" t="n">
        <v>267.38</v>
      </c>
      <c r="S226" t="n">
        <v>133.29</v>
      </c>
      <c r="T226" t="n">
        <v>50075.64</v>
      </c>
      <c r="U226" t="n">
        <v>0.5</v>
      </c>
      <c r="V226" t="n">
        <v>0.77</v>
      </c>
      <c r="W226" t="n">
        <v>0.38</v>
      </c>
      <c r="X226" t="n">
        <v>2.94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0.9852</v>
      </c>
      <c r="E227" t="n">
        <v>101.51</v>
      </c>
      <c r="F227" t="n">
        <v>97.25</v>
      </c>
      <c r="G227" t="n">
        <v>97.25</v>
      </c>
      <c r="H227" t="n">
        <v>1.4</v>
      </c>
      <c r="I227" t="n">
        <v>60</v>
      </c>
      <c r="J227" t="n">
        <v>177.97</v>
      </c>
      <c r="K227" t="n">
        <v>50.28</v>
      </c>
      <c r="L227" t="n">
        <v>14</v>
      </c>
      <c r="M227" t="n">
        <v>58</v>
      </c>
      <c r="N227" t="n">
        <v>33.69</v>
      </c>
      <c r="O227" t="n">
        <v>22184.13</v>
      </c>
      <c r="P227" t="n">
        <v>1146.34</v>
      </c>
      <c r="Q227" t="n">
        <v>1206.59</v>
      </c>
      <c r="R227" t="n">
        <v>259.89</v>
      </c>
      <c r="S227" t="n">
        <v>133.29</v>
      </c>
      <c r="T227" t="n">
        <v>46356.47</v>
      </c>
      <c r="U227" t="n">
        <v>0.51</v>
      </c>
      <c r="V227" t="n">
        <v>0.77</v>
      </c>
      <c r="W227" t="n">
        <v>0.37</v>
      </c>
      <c r="X227" t="n">
        <v>2.71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0.9883</v>
      </c>
      <c r="E228" t="n">
        <v>101.18</v>
      </c>
      <c r="F228" t="n">
        <v>97.05</v>
      </c>
      <c r="G228" t="n">
        <v>103.98</v>
      </c>
      <c r="H228" t="n">
        <v>1.48</v>
      </c>
      <c r="I228" t="n">
        <v>56</v>
      </c>
      <c r="J228" t="n">
        <v>179.46</v>
      </c>
      <c r="K228" t="n">
        <v>50.28</v>
      </c>
      <c r="L228" t="n">
        <v>15</v>
      </c>
      <c r="M228" t="n">
        <v>54</v>
      </c>
      <c r="N228" t="n">
        <v>34.18</v>
      </c>
      <c r="O228" t="n">
        <v>22367.38</v>
      </c>
      <c r="P228" t="n">
        <v>1140.73</v>
      </c>
      <c r="Q228" t="n">
        <v>1206.6</v>
      </c>
      <c r="R228" t="n">
        <v>253.05</v>
      </c>
      <c r="S228" t="n">
        <v>133.29</v>
      </c>
      <c r="T228" t="n">
        <v>42956.9</v>
      </c>
      <c r="U228" t="n">
        <v>0.53</v>
      </c>
      <c r="V228" t="n">
        <v>0.77</v>
      </c>
      <c r="W228" t="n">
        <v>0.37</v>
      </c>
      <c r="X228" t="n">
        <v>2.51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0.9915</v>
      </c>
      <c r="E229" t="n">
        <v>100.85</v>
      </c>
      <c r="F229" t="n">
        <v>96.84999999999999</v>
      </c>
      <c r="G229" t="n">
        <v>111.75</v>
      </c>
      <c r="H229" t="n">
        <v>1.57</v>
      </c>
      <c r="I229" t="n">
        <v>52</v>
      </c>
      <c r="J229" t="n">
        <v>180.95</v>
      </c>
      <c r="K229" t="n">
        <v>50.28</v>
      </c>
      <c r="L229" t="n">
        <v>16</v>
      </c>
      <c r="M229" t="n">
        <v>50</v>
      </c>
      <c r="N229" t="n">
        <v>34.67</v>
      </c>
      <c r="O229" t="n">
        <v>22551.28</v>
      </c>
      <c r="P229" t="n">
        <v>1135.77</v>
      </c>
      <c r="Q229" t="n">
        <v>1206.59</v>
      </c>
      <c r="R229" t="n">
        <v>246.29</v>
      </c>
      <c r="S229" t="n">
        <v>133.29</v>
      </c>
      <c r="T229" t="n">
        <v>39596.83</v>
      </c>
      <c r="U229" t="n">
        <v>0.54</v>
      </c>
      <c r="V229" t="n">
        <v>0.77</v>
      </c>
      <c r="W229" t="n">
        <v>0.36</v>
      </c>
      <c r="X229" t="n">
        <v>2.31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0.9937</v>
      </c>
      <c r="E230" t="n">
        <v>100.63</v>
      </c>
      <c r="F230" t="n">
        <v>96.73</v>
      </c>
      <c r="G230" t="n">
        <v>118.45</v>
      </c>
      <c r="H230" t="n">
        <v>1.65</v>
      </c>
      <c r="I230" t="n">
        <v>49</v>
      </c>
      <c r="J230" t="n">
        <v>182.45</v>
      </c>
      <c r="K230" t="n">
        <v>50.28</v>
      </c>
      <c r="L230" t="n">
        <v>17</v>
      </c>
      <c r="M230" t="n">
        <v>47</v>
      </c>
      <c r="N230" t="n">
        <v>35.17</v>
      </c>
      <c r="O230" t="n">
        <v>22735.98</v>
      </c>
      <c r="P230" t="n">
        <v>1131.51</v>
      </c>
      <c r="Q230" t="n">
        <v>1206.6</v>
      </c>
      <c r="R230" t="n">
        <v>242.19</v>
      </c>
      <c r="S230" t="n">
        <v>133.29</v>
      </c>
      <c r="T230" t="n">
        <v>37561.95</v>
      </c>
      <c r="U230" t="n">
        <v>0.55</v>
      </c>
      <c r="V230" t="n">
        <v>0.77</v>
      </c>
      <c r="W230" t="n">
        <v>0.35</v>
      </c>
      <c r="X230" t="n">
        <v>2.19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0.9964</v>
      </c>
      <c r="E231" t="n">
        <v>100.36</v>
      </c>
      <c r="F231" t="n">
        <v>96.55</v>
      </c>
      <c r="G231" t="n">
        <v>125.94</v>
      </c>
      <c r="H231" t="n">
        <v>1.74</v>
      </c>
      <c r="I231" t="n">
        <v>46</v>
      </c>
      <c r="J231" t="n">
        <v>183.95</v>
      </c>
      <c r="K231" t="n">
        <v>50.28</v>
      </c>
      <c r="L231" t="n">
        <v>18</v>
      </c>
      <c r="M231" t="n">
        <v>44</v>
      </c>
      <c r="N231" t="n">
        <v>35.67</v>
      </c>
      <c r="O231" t="n">
        <v>22921.24</v>
      </c>
      <c r="P231" t="n">
        <v>1126.68</v>
      </c>
      <c r="Q231" t="n">
        <v>1206.59</v>
      </c>
      <c r="R231" t="n">
        <v>236.27</v>
      </c>
      <c r="S231" t="n">
        <v>133.29</v>
      </c>
      <c r="T231" t="n">
        <v>34619.41</v>
      </c>
      <c r="U231" t="n">
        <v>0.5600000000000001</v>
      </c>
      <c r="V231" t="n">
        <v>0.77</v>
      </c>
      <c r="W231" t="n">
        <v>0.35</v>
      </c>
      <c r="X231" t="n">
        <v>2.01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1.0033</v>
      </c>
      <c r="E232" t="n">
        <v>99.67</v>
      </c>
      <c r="F232" t="n">
        <v>95.95999999999999</v>
      </c>
      <c r="G232" t="n">
        <v>133.9</v>
      </c>
      <c r="H232" t="n">
        <v>1.82</v>
      </c>
      <c r="I232" t="n">
        <v>43</v>
      </c>
      <c r="J232" t="n">
        <v>185.46</v>
      </c>
      <c r="K232" t="n">
        <v>50.28</v>
      </c>
      <c r="L232" t="n">
        <v>19</v>
      </c>
      <c r="M232" t="n">
        <v>41</v>
      </c>
      <c r="N232" t="n">
        <v>36.18</v>
      </c>
      <c r="O232" t="n">
        <v>23107.19</v>
      </c>
      <c r="P232" t="n">
        <v>1115.31</v>
      </c>
      <c r="Q232" t="n">
        <v>1206.59</v>
      </c>
      <c r="R232" t="n">
        <v>215.54</v>
      </c>
      <c r="S232" t="n">
        <v>133.29</v>
      </c>
      <c r="T232" t="n">
        <v>24269</v>
      </c>
      <c r="U232" t="n">
        <v>0.62</v>
      </c>
      <c r="V232" t="n">
        <v>0.78</v>
      </c>
      <c r="W232" t="n">
        <v>0.33</v>
      </c>
      <c r="X232" t="n">
        <v>1.43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0.9983</v>
      </c>
      <c r="E233" t="n">
        <v>100.17</v>
      </c>
      <c r="F233" t="n">
        <v>96.48999999999999</v>
      </c>
      <c r="G233" t="n">
        <v>137.85</v>
      </c>
      <c r="H233" t="n">
        <v>1.9</v>
      </c>
      <c r="I233" t="n">
        <v>42</v>
      </c>
      <c r="J233" t="n">
        <v>186.97</v>
      </c>
      <c r="K233" t="n">
        <v>50.28</v>
      </c>
      <c r="L233" t="n">
        <v>20</v>
      </c>
      <c r="M233" t="n">
        <v>40</v>
      </c>
      <c r="N233" t="n">
        <v>36.69</v>
      </c>
      <c r="O233" t="n">
        <v>23293.82</v>
      </c>
      <c r="P233" t="n">
        <v>1119.67</v>
      </c>
      <c r="Q233" t="n">
        <v>1206.6</v>
      </c>
      <c r="R233" t="n">
        <v>234.59</v>
      </c>
      <c r="S233" t="n">
        <v>133.29</v>
      </c>
      <c r="T233" t="n">
        <v>33796.05</v>
      </c>
      <c r="U233" t="n">
        <v>0.57</v>
      </c>
      <c r="V233" t="n">
        <v>0.78</v>
      </c>
      <c r="W233" t="n">
        <v>0.34</v>
      </c>
      <c r="X233" t="n">
        <v>1.96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1.0001</v>
      </c>
      <c r="E234" t="n">
        <v>99.98999999999999</v>
      </c>
      <c r="F234" t="n">
        <v>96.38</v>
      </c>
      <c r="G234" t="n">
        <v>144.56</v>
      </c>
      <c r="H234" t="n">
        <v>1.98</v>
      </c>
      <c r="I234" t="n">
        <v>40</v>
      </c>
      <c r="J234" t="n">
        <v>188.49</v>
      </c>
      <c r="K234" t="n">
        <v>50.28</v>
      </c>
      <c r="L234" t="n">
        <v>21</v>
      </c>
      <c r="M234" t="n">
        <v>38</v>
      </c>
      <c r="N234" t="n">
        <v>37.21</v>
      </c>
      <c r="O234" t="n">
        <v>23481.16</v>
      </c>
      <c r="P234" t="n">
        <v>1116.29</v>
      </c>
      <c r="Q234" t="n">
        <v>1206.59</v>
      </c>
      <c r="R234" t="n">
        <v>230.46</v>
      </c>
      <c r="S234" t="n">
        <v>133.29</v>
      </c>
      <c r="T234" t="n">
        <v>31742.47</v>
      </c>
      <c r="U234" t="n">
        <v>0.58</v>
      </c>
      <c r="V234" t="n">
        <v>0.78</v>
      </c>
      <c r="W234" t="n">
        <v>0.34</v>
      </c>
      <c r="X234" t="n">
        <v>1.84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1.002</v>
      </c>
      <c r="E235" t="n">
        <v>99.8</v>
      </c>
      <c r="F235" t="n">
        <v>96.25</v>
      </c>
      <c r="G235" t="n">
        <v>151.98</v>
      </c>
      <c r="H235" t="n">
        <v>2.05</v>
      </c>
      <c r="I235" t="n">
        <v>38</v>
      </c>
      <c r="J235" t="n">
        <v>190.01</v>
      </c>
      <c r="K235" t="n">
        <v>50.28</v>
      </c>
      <c r="L235" t="n">
        <v>22</v>
      </c>
      <c r="M235" t="n">
        <v>36</v>
      </c>
      <c r="N235" t="n">
        <v>37.74</v>
      </c>
      <c r="O235" t="n">
        <v>23669.2</v>
      </c>
      <c r="P235" t="n">
        <v>1109.86</v>
      </c>
      <c r="Q235" t="n">
        <v>1206.6</v>
      </c>
      <c r="R235" t="n">
        <v>226.08</v>
      </c>
      <c r="S235" t="n">
        <v>133.29</v>
      </c>
      <c r="T235" t="n">
        <v>29561.26</v>
      </c>
      <c r="U235" t="n">
        <v>0.59</v>
      </c>
      <c r="V235" t="n">
        <v>0.78</v>
      </c>
      <c r="W235" t="n">
        <v>0.34</v>
      </c>
      <c r="X235" t="n">
        <v>1.71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1.0035</v>
      </c>
      <c r="E236" t="n">
        <v>99.65000000000001</v>
      </c>
      <c r="F236" t="n">
        <v>96.17</v>
      </c>
      <c r="G236" t="n">
        <v>160.28</v>
      </c>
      <c r="H236" t="n">
        <v>2.13</v>
      </c>
      <c r="I236" t="n">
        <v>36</v>
      </c>
      <c r="J236" t="n">
        <v>191.55</v>
      </c>
      <c r="K236" t="n">
        <v>50.28</v>
      </c>
      <c r="L236" t="n">
        <v>23</v>
      </c>
      <c r="M236" t="n">
        <v>34</v>
      </c>
      <c r="N236" t="n">
        <v>38.27</v>
      </c>
      <c r="O236" t="n">
        <v>23857.96</v>
      </c>
      <c r="P236" t="n">
        <v>1108.39</v>
      </c>
      <c r="Q236" t="n">
        <v>1206.59</v>
      </c>
      <c r="R236" t="n">
        <v>223.18</v>
      </c>
      <c r="S236" t="n">
        <v>133.29</v>
      </c>
      <c r="T236" t="n">
        <v>28120.76</v>
      </c>
      <c r="U236" t="n">
        <v>0.6</v>
      </c>
      <c r="V236" t="n">
        <v>0.78</v>
      </c>
      <c r="W236" t="n">
        <v>0.33</v>
      </c>
      <c r="X236" t="n">
        <v>1.63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1.0054</v>
      </c>
      <c r="E237" t="n">
        <v>99.45999999999999</v>
      </c>
      <c r="F237" t="n">
        <v>96.04000000000001</v>
      </c>
      <c r="G237" t="n">
        <v>169.48</v>
      </c>
      <c r="H237" t="n">
        <v>2.21</v>
      </c>
      <c r="I237" t="n">
        <v>34</v>
      </c>
      <c r="J237" t="n">
        <v>193.08</v>
      </c>
      <c r="K237" t="n">
        <v>50.28</v>
      </c>
      <c r="L237" t="n">
        <v>24</v>
      </c>
      <c r="M237" t="n">
        <v>32</v>
      </c>
      <c r="N237" t="n">
        <v>38.8</v>
      </c>
      <c r="O237" t="n">
        <v>24047.45</v>
      </c>
      <c r="P237" t="n">
        <v>1103.18</v>
      </c>
      <c r="Q237" t="n">
        <v>1206.59</v>
      </c>
      <c r="R237" t="n">
        <v>218.97</v>
      </c>
      <c r="S237" t="n">
        <v>133.29</v>
      </c>
      <c r="T237" t="n">
        <v>26026.64</v>
      </c>
      <c r="U237" t="n">
        <v>0.61</v>
      </c>
      <c r="V237" t="n">
        <v>0.78</v>
      </c>
      <c r="W237" t="n">
        <v>0.33</v>
      </c>
      <c r="X237" t="n">
        <v>1.5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1.006</v>
      </c>
      <c r="E238" t="n">
        <v>99.41</v>
      </c>
      <c r="F238" t="n">
        <v>96.02</v>
      </c>
      <c r="G238" t="n">
        <v>174.58</v>
      </c>
      <c r="H238" t="n">
        <v>2.28</v>
      </c>
      <c r="I238" t="n">
        <v>33</v>
      </c>
      <c r="J238" t="n">
        <v>194.62</v>
      </c>
      <c r="K238" t="n">
        <v>50.28</v>
      </c>
      <c r="L238" t="n">
        <v>25</v>
      </c>
      <c r="M238" t="n">
        <v>31</v>
      </c>
      <c r="N238" t="n">
        <v>39.34</v>
      </c>
      <c r="O238" t="n">
        <v>24237.67</v>
      </c>
      <c r="P238" t="n">
        <v>1101.45</v>
      </c>
      <c r="Q238" t="n">
        <v>1206.59</v>
      </c>
      <c r="R238" t="n">
        <v>218.12</v>
      </c>
      <c r="S238" t="n">
        <v>133.29</v>
      </c>
      <c r="T238" t="n">
        <v>25607.6</v>
      </c>
      <c r="U238" t="n">
        <v>0.61</v>
      </c>
      <c r="V238" t="n">
        <v>0.78</v>
      </c>
      <c r="W238" t="n">
        <v>0.33</v>
      </c>
      <c r="X238" t="n">
        <v>1.48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1.0068</v>
      </c>
      <c r="E239" t="n">
        <v>99.33</v>
      </c>
      <c r="F239" t="n">
        <v>95.97</v>
      </c>
      <c r="G239" t="n">
        <v>179.95</v>
      </c>
      <c r="H239" t="n">
        <v>2.35</v>
      </c>
      <c r="I239" t="n">
        <v>32</v>
      </c>
      <c r="J239" t="n">
        <v>196.17</v>
      </c>
      <c r="K239" t="n">
        <v>50.28</v>
      </c>
      <c r="L239" t="n">
        <v>26</v>
      </c>
      <c r="M239" t="n">
        <v>30</v>
      </c>
      <c r="N239" t="n">
        <v>39.89</v>
      </c>
      <c r="O239" t="n">
        <v>24428.62</v>
      </c>
      <c r="P239" t="n">
        <v>1098.31</v>
      </c>
      <c r="Q239" t="n">
        <v>1206.59</v>
      </c>
      <c r="R239" t="n">
        <v>216.75</v>
      </c>
      <c r="S239" t="n">
        <v>133.29</v>
      </c>
      <c r="T239" t="n">
        <v>24928.75</v>
      </c>
      <c r="U239" t="n">
        <v>0.61</v>
      </c>
      <c r="V239" t="n">
        <v>0.78</v>
      </c>
      <c r="W239" t="n">
        <v>0.33</v>
      </c>
      <c r="X239" t="n">
        <v>1.44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1.0088</v>
      </c>
      <c r="E240" t="n">
        <v>99.13</v>
      </c>
      <c r="F240" t="n">
        <v>95.84</v>
      </c>
      <c r="G240" t="n">
        <v>191.67</v>
      </c>
      <c r="H240" t="n">
        <v>2.42</v>
      </c>
      <c r="I240" t="n">
        <v>30</v>
      </c>
      <c r="J240" t="n">
        <v>197.73</v>
      </c>
      <c r="K240" t="n">
        <v>50.28</v>
      </c>
      <c r="L240" t="n">
        <v>27</v>
      </c>
      <c r="M240" t="n">
        <v>28</v>
      </c>
      <c r="N240" t="n">
        <v>40.45</v>
      </c>
      <c r="O240" t="n">
        <v>24620.33</v>
      </c>
      <c r="P240" t="n">
        <v>1093.18</v>
      </c>
      <c r="Q240" t="n">
        <v>1206.59</v>
      </c>
      <c r="R240" t="n">
        <v>211.92</v>
      </c>
      <c r="S240" t="n">
        <v>133.29</v>
      </c>
      <c r="T240" t="n">
        <v>22521.6</v>
      </c>
      <c r="U240" t="n">
        <v>0.63</v>
      </c>
      <c r="V240" t="n">
        <v>0.78</v>
      </c>
      <c r="W240" t="n">
        <v>0.32</v>
      </c>
      <c r="X240" t="n">
        <v>1.3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1.0093</v>
      </c>
      <c r="E241" t="n">
        <v>99.08</v>
      </c>
      <c r="F241" t="n">
        <v>95.81999999999999</v>
      </c>
      <c r="G241" t="n">
        <v>198.25</v>
      </c>
      <c r="H241" t="n">
        <v>2.49</v>
      </c>
      <c r="I241" t="n">
        <v>29</v>
      </c>
      <c r="J241" t="n">
        <v>199.29</v>
      </c>
      <c r="K241" t="n">
        <v>50.28</v>
      </c>
      <c r="L241" t="n">
        <v>28</v>
      </c>
      <c r="M241" t="n">
        <v>27</v>
      </c>
      <c r="N241" t="n">
        <v>41.01</v>
      </c>
      <c r="O241" t="n">
        <v>24812.8</v>
      </c>
      <c r="P241" t="n">
        <v>1087.55</v>
      </c>
      <c r="Q241" t="n">
        <v>1206.59</v>
      </c>
      <c r="R241" t="n">
        <v>212.03</v>
      </c>
      <c r="S241" t="n">
        <v>133.29</v>
      </c>
      <c r="T241" t="n">
        <v>22581.23</v>
      </c>
      <c r="U241" t="n">
        <v>0.63</v>
      </c>
      <c r="V241" t="n">
        <v>0.78</v>
      </c>
      <c r="W241" t="n">
        <v>0.3</v>
      </c>
      <c r="X241" t="n">
        <v>1.28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1.0098</v>
      </c>
      <c r="E242" t="n">
        <v>99.03</v>
      </c>
      <c r="F242" t="n">
        <v>95.81</v>
      </c>
      <c r="G242" t="n">
        <v>205.3</v>
      </c>
      <c r="H242" t="n">
        <v>2.56</v>
      </c>
      <c r="I242" t="n">
        <v>28</v>
      </c>
      <c r="J242" t="n">
        <v>200.85</v>
      </c>
      <c r="K242" t="n">
        <v>50.28</v>
      </c>
      <c r="L242" t="n">
        <v>29</v>
      </c>
      <c r="M242" t="n">
        <v>26</v>
      </c>
      <c r="N242" t="n">
        <v>41.57</v>
      </c>
      <c r="O242" t="n">
        <v>25006.03</v>
      </c>
      <c r="P242" t="n">
        <v>1088.19</v>
      </c>
      <c r="Q242" t="n">
        <v>1206.6</v>
      </c>
      <c r="R242" t="n">
        <v>211.09</v>
      </c>
      <c r="S242" t="n">
        <v>133.29</v>
      </c>
      <c r="T242" t="n">
        <v>22115.55</v>
      </c>
      <c r="U242" t="n">
        <v>0.63</v>
      </c>
      <c r="V242" t="n">
        <v>0.78</v>
      </c>
      <c r="W242" t="n">
        <v>0.32</v>
      </c>
      <c r="X242" t="n">
        <v>1.27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1.0106</v>
      </c>
      <c r="E243" t="n">
        <v>98.95</v>
      </c>
      <c r="F243" t="n">
        <v>95.76000000000001</v>
      </c>
      <c r="G243" t="n">
        <v>212.79</v>
      </c>
      <c r="H243" t="n">
        <v>2.63</v>
      </c>
      <c r="I243" t="n">
        <v>27</v>
      </c>
      <c r="J243" t="n">
        <v>202.43</v>
      </c>
      <c r="K243" t="n">
        <v>50.28</v>
      </c>
      <c r="L243" t="n">
        <v>30</v>
      </c>
      <c r="M243" t="n">
        <v>25</v>
      </c>
      <c r="N243" t="n">
        <v>42.15</v>
      </c>
      <c r="O243" t="n">
        <v>25200.04</v>
      </c>
      <c r="P243" t="n">
        <v>1084.15</v>
      </c>
      <c r="Q243" t="n">
        <v>1206.59</v>
      </c>
      <c r="R243" t="n">
        <v>209.36</v>
      </c>
      <c r="S243" t="n">
        <v>133.29</v>
      </c>
      <c r="T243" t="n">
        <v>21259.24</v>
      </c>
      <c r="U243" t="n">
        <v>0.64</v>
      </c>
      <c r="V243" t="n">
        <v>0.78</v>
      </c>
      <c r="W243" t="n">
        <v>0.32</v>
      </c>
      <c r="X243" t="n">
        <v>1.22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1.0116</v>
      </c>
      <c r="E244" t="n">
        <v>98.86</v>
      </c>
      <c r="F244" t="n">
        <v>95.69</v>
      </c>
      <c r="G244" t="n">
        <v>220.83</v>
      </c>
      <c r="H244" t="n">
        <v>2.7</v>
      </c>
      <c r="I244" t="n">
        <v>26</v>
      </c>
      <c r="J244" t="n">
        <v>204.01</v>
      </c>
      <c r="K244" t="n">
        <v>50.28</v>
      </c>
      <c r="L244" t="n">
        <v>31</v>
      </c>
      <c r="M244" t="n">
        <v>24</v>
      </c>
      <c r="N244" t="n">
        <v>42.73</v>
      </c>
      <c r="O244" t="n">
        <v>25394.96</v>
      </c>
      <c r="P244" t="n">
        <v>1078.04</v>
      </c>
      <c r="Q244" t="n">
        <v>1206.59</v>
      </c>
      <c r="R244" t="n">
        <v>207.18</v>
      </c>
      <c r="S244" t="n">
        <v>133.29</v>
      </c>
      <c r="T244" t="n">
        <v>20172.85</v>
      </c>
      <c r="U244" t="n">
        <v>0.64</v>
      </c>
      <c r="V244" t="n">
        <v>0.78</v>
      </c>
      <c r="W244" t="n">
        <v>0.32</v>
      </c>
      <c r="X244" t="n">
        <v>1.15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1.0114</v>
      </c>
      <c r="E245" t="n">
        <v>98.87</v>
      </c>
      <c r="F245" t="n">
        <v>95.70999999999999</v>
      </c>
      <c r="G245" t="n">
        <v>220.88</v>
      </c>
      <c r="H245" t="n">
        <v>2.76</v>
      </c>
      <c r="I245" t="n">
        <v>26</v>
      </c>
      <c r="J245" t="n">
        <v>205.59</v>
      </c>
      <c r="K245" t="n">
        <v>50.28</v>
      </c>
      <c r="L245" t="n">
        <v>32</v>
      </c>
      <c r="M245" t="n">
        <v>24</v>
      </c>
      <c r="N245" t="n">
        <v>43.31</v>
      </c>
      <c r="O245" t="n">
        <v>25590.57</v>
      </c>
      <c r="P245" t="n">
        <v>1077.02</v>
      </c>
      <c r="Q245" t="n">
        <v>1206.61</v>
      </c>
      <c r="R245" t="n">
        <v>207.84</v>
      </c>
      <c r="S245" t="n">
        <v>133.29</v>
      </c>
      <c r="T245" t="n">
        <v>20499.78</v>
      </c>
      <c r="U245" t="n">
        <v>0.64</v>
      </c>
      <c r="V245" t="n">
        <v>0.78</v>
      </c>
      <c r="W245" t="n">
        <v>0.32</v>
      </c>
      <c r="X245" t="n">
        <v>1.17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1.0124</v>
      </c>
      <c r="E246" t="n">
        <v>98.77</v>
      </c>
      <c r="F246" t="n">
        <v>95.64</v>
      </c>
      <c r="G246" t="n">
        <v>229.54</v>
      </c>
      <c r="H246" t="n">
        <v>2.83</v>
      </c>
      <c r="I246" t="n">
        <v>25</v>
      </c>
      <c r="J246" t="n">
        <v>207.19</v>
      </c>
      <c r="K246" t="n">
        <v>50.28</v>
      </c>
      <c r="L246" t="n">
        <v>33</v>
      </c>
      <c r="M246" t="n">
        <v>23</v>
      </c>
      <c r="N246" t="n">
        <v>43.91</v>
      </c>
      <c r="O246" t="n">
        <v>25786.97</v>
      </c>
      <c r="P246" t="n">
        <v>1074.37</v>
      </c>
      <c r="Q246" t="n">
        <v>1206.59</v>
      </c>
      <c r="R246" t="n">
        <v>205.54</v>
      </c>
      <c r="S246" t="n">
        <v>133.29</v>
      </c>
      <c r="T246" t="n">
        <v>19356.91</v>
      </c>
      <c r="U246" t="n">
        <v>0.65</v>
      </c>
      <c r="V246" t="n">
        <v>0.78</v>
      </c>
      <c r="W246" t="n">
        <v>0.31</v>
      </c>
      <c r="X246" t="n">
        <v>1.1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1.0134</v>
      </c>
      <c r="E247" t="n">
        <v>98.68000000000001</v>
      </c>
      <c r="F247" t="n">
        <v>95.58</v>
      </c>
      <c r="G247" t="n">
        <v>238.95</v>
      </c>
      <c r="H247" t="n">
        <v>2.89</v>
      </c>
      <c r="I247" t="n">
        <v>24</v>
      </c>
      <c r="J247" t="n">
        <v>208.78</v>
      </c>
      <c r="K247" t="n">
        <v>50.28</v>
      </c>
      <c r="L247" t="n">
        <v>34</v>
      </c>
      <c r="M247" t="n">
        <v>22</v>
      </c>
      <c r="N247" t="n">
        <v>44.5</v>
      </c>
      <c r="O247" t="n">
        <v>25984.2</v>
      </c>
      <c r="P247" t="n">
        <v>1070.37</v>
      </c>
      <c r="Q247" t="n">
        <v>1206.59</v>
      </c>
      <c r="R247" t="n">
        <v>203.33</v>
      </c>
      <c r="S247" t="n">
        <v>133.29</v>
      </c>
      <c r="T247" t="n">
        <v>18258.86</v>
      </c>
      <c r="U247" t="n">
        <v>0.66</v>
      </c>
      <c r="V247" t="n">
        <v>0.78</v>
      </c>
      <c r="W247" t="n">
        <v>0.31</v>
      </c>
      <c r="X247" t="n">
        <v>1.04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1.014</v>
      </c>
      <c r="E248" t="n">
        <v>98.62</v>
      </c>
      <c r="F248" t="n">
        <v>95.55</v>
      </c>
      <c r="G248" t="n">
        <v>249.26</v>
      </c>
      <c r="H248" t="n">
        <v>2.96</v>
      </c>
      <c r="I248" t="n">
        <v>23</v>
      </c>
      <c r="J248" t="n">
        <v>210.39</v>
      </c>
      <c r="K248" t="n">
        <v>50.28</v>
      </c>
      <c r="L248" t="n">
        <v>35</v>
      </c>
      <c r="M248" t="n">
        <v>21</v>
      </c>
      <c r="N248" t="n">
        <v>45.11</v>
      </c>
      <c r="O248" t="n">
        <v>26182.25</v>
      </c>
      <c r="P248" t="n">
        <v>1070.44</v>
      </c>
      <c r="Q248" t="n">
        <v>1206.59</v>
      </c>
      <c r="R248" t="n">
        <v>202.32</v>
      </c>
      <c r="S248" t="n">
        <v>133.29</v>
      </c>
      <c r="T248" t="n">
        <v>17758.7</v>
      </c>
      <c r="U248" t="n">
        <v>0.66</v>
      </c>
      <c r="V248" t="n">
        <v>0.78</v>
      </c>
      <c r="W248" t="n">
        <v>0.31</v>
      </c>
      <c r="X248" t="n">
        <v>1.01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1.0146</v>
      </c>
      <c r="E249" t="n">
        <v>98.56999999999999</v>
      </c>
      <c r="F249" t="n">
        <v>95.5</v>
      </c>
      <c r="G249" t="n">
        <v>249.13</v>
      </c>
      <c r="H249" t="n">
        <v>3.02</v>
      </c>
      <c r="I249" t="n">
        <v>23</v>
      </c>
      <c r="J249" t="n">
        <v>212</v>
      </c>
      <c r="K249" t="n">
        <v>50.28</v>
      </c>
      <c r="L249" t="n">
        <v>36</v>
      </c>
      <c r="M249" t="n">
        <v>21</v>
      </c>
      <c r="N249" t="n">
        <v>45.72</v>
      </c>
      <c r="O249" t="n">
        <v>26381.14</v>
      </c>
      <c r="P249" t="n">
        <v>1068.9</v>
      </c>
      <c r="Q249" t="n">
        <v>1206.6</v>
      </c>
      <c r="R249" t="n">
        <v>200.51</v>
      </c>
      <c r="S249" t="n">
        <v>133.29</v>
      </c>
      <c r="T249" t="n">
        <v>16850.14</v>
      </c>
      <c r="U249" t="n">
        <v>0.66</v>
      </c>
      <c r="V249" t="n">
        <v>0.78</v>
      </c>
      <c r="W249" t="n">
        <v>0.31</v>
      </c>
      <c r="X249" t="n">
        <v>0.96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1.0143</v>
      </c>
      <c r="E250" t="n">
        <v>98.59</v>
      </c>
      <c r="F250" t="n">
        <v>95.56</v>
      </c>
      <c r="G250" t="n">
        <v>260.61</v>
      </c>
      <c r="H250" t="n">
        <v>3.08</v>
      </c>
      <c r="I250" t="n">
        <v>22</v>
      </c>
      <c r="J250" t="n">
        <v>213.62</v>
      </c>
      <c r="K250" t="n">
        <v>50.28</v>
      </c>
      <c r="L250" t="n">
        <v>37</v>
      </c>
      <c r="M250" t="n">
        <v>20</v>
      </c>
      <c r="N250" t="n">
        <v>46.34</v>
      </c>
      <c r="O250" t="n">
        <v>26580.87</v>
      </c>
      <c r="P250" t="n">
        <v>1064.73</v>
      </c>
      <c r="Q250" t="n">
        <v>1206.59</v>
      </c>
      <c r="R250" t="n">
        <v>202.91</v>
      </c>
      <c r="S250" t="n">
        <v>133.29</v>
      </c>
      <c r="T250" t="n">
        <v>18058.04</v>
      </c>
      <c r="U250" t="n">
        <v>0.66</v>
      </c>
      <c r="V250" t="n">
        <v>0.78</v>
      </c>
      <c r="W250" t="n">
        <v>0.3</v>
      </c>
      <c r="X250" t="n">
        <v>1.02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1.0155</v>
      </c>
      <c r="E251" t="n">
        <v>98.48</v>
      </c>
      <c r="F251" t="n">
        <v>95.48</v>
      </c>
      <c r="G251" t="n">
        <v>272.79</v>
      </c>
      <c r="H251" t="n">
        <v>3.14</v>
      </c>
      <c r="I251" t="n">
        <v>21</v>
      </c>
      <c r="J251" t="n">
        <v>215.25</v>
      </c>
      <c r="K251" t="n">
        <v>50.28</v>
      </c>
      <c r="L251" t="n">
        <v>38</v>
      </c>
      <c r="M251" t="n">
        <v>19</v>
      </c>
      <c r="N251" t="n">
        <v>46.97</v>
      </c>
      <c r="O251" t="n">
        <v>26781.46</v>
      </c>
      <c r="P251" t="n">
        <v>1058.94</v>
      </c>
      <c r="Q251" t="n">
        <v>1206.59</v>
      </c>
      <c r="R251" t="n">
        <v>199.89</v>
      </c>
      <c r="S251" t="n">
        <v>133.29</v>
      </c>
      <c r="T251" t="n">
        <v>16549.91</v>
      </c>
      <c r="U251" t="n">
        <v>0.67</v>
      </c>
      <c r="V251" t="n">
        <v>0.78</v>
      </c>
      <c r="W251" t="n">
        <v>0.31</v>
      </c>
      <c r="X251" t="n">
        <v>0.9399999999999999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1.0156</v>
      </c>
      <c r="E252" t="n">
        <v>98.47</v>
      </c>
      <c r="F252" t="n">
        <v>95.47</v>
      </c>
      <c r="G252" t="n">
        <v>272.76</v>
      </c>
      <c r="H252" t="n">
        <v>3.2</v>
      </c>
      <c r="I252" t="n">
        <v>21</v>
      </c>
      <c r="J252" t="n">
        <v>216.88</v>
      </c>
      <c r="K252" t="n">
        <v>50.28</v>
      </c>
      <c r="L252" t="n">
        <v>39</v>
      </c>
      <c r="M252" t="n">
        <v>19</v>
      </c>
      <c r="N252" t="n">
        <v>47.6</v>
      </c>
      <c r="O252" t="n">
        <v>26982.93</v>
      </c>
      <c r="P252" t="n">
        <v>1057.39</v>
      </c>
      <c r="Q252" t="n">
        <v>1206.59</v>
      </c>
      <c r="R252" t="n">
        <v>199.32</v>
      </c>
      <c r="S252" t="n">
        <v>133.29</v>
      </c>
      <c r="T252" t="n">
        <v>16267.45</v>
      </c>
      <c r="U252" t="n">
        <v>0.67</v>
      </c>
      <c r="V252" t="n">
        <v>0.78</v>
      </c>
      <c r="W252" t="n">
        <v>0.31</v>
      </c>
      <c r="X252" t="n">
        <v>0.93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1.0162</v>
      </c>
      <c r="E253" t="n">
        <v>98.40000000000001</v>
      </c>
      <c r="F253" t="n">
        <v>95.43000000000001</v>
      </c>
      <c r="G253" t="n">
        <v>286.3</v>
      </c>
      <c r="H253" t="n">
        <v>3.25</v>
      </c>
      <c r="I253" t="n">
        <v>20</v>
      </c>
      <c r="J253" t="n">
        <v>218.52</v>
      </c>
      <c r="K253" t="n">
        <v>50.28</v>
      </c>
      <c r="L253" t="n">
        <v>40</v>
      </c>
      <c r="M253" t="n">
        <v>18</v>
      </c>
      <c r="N253" t="n">
        <v>48.24</v>
      </c>
      <c r="O253" t="n">
        <v>27185.27</v>
      </c>
      <c r="P253" t="n">
        <v>1057.24</v>
      </c>
      <c r="Q253" t="n">
        <v>1206.59</v>
      </c>
      <c r="R253" t="n">
        <v>198.42</v>
      </c>
      <c r="S253" t="n">
        <v>133.29</v>
      </c>
      <c r="T253" t="n">
        <v>15822.77</v>
      </c>
      <c r="U253" t="n">
        <v>0.67</v>
      </c>
      <c r="V253" t="n">
        <v>0.78</v>
      </c>
      <c r="W253" t="n">
        <v>0.31</v>
      </c>
      <c r="X253" t="n">
        <v>0.9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0.6955</v>
      </c>
      <c r="E254" t="n">
        <v>143.78</v>
      </c>
      <c r="F254" t="n">
        <v>129.3</v>
      </c>
      <c r="G254" t="n">
        <v>10.61</v>
      </c>
      <c r="H254" t="n">
        <v>0.22</v>
      </c>
      <c r="I254" t="n">
        <v>731</v>
      </c>
      <c r="J254" t="n">
        <v>80.84</v>
      </c>
      <c r="K254" t="n">
        <v>35.1</v>
      </c>
      <c r="L254" t="n">
        <v>1</v>
      </c>
      <c r="M254" t="n">
        <v>729</v>
      </c>
      <c r="N254" t="n">
        <v>9.74</v>
      </c>
      <c r="O254" t="n">
        <v>10204.21</v>
      </c>
      <c r="P254" t="n">
        <v>1004.23</v>
      </c>
      <c r="Q254" t="n">
        <v>1206.79</v>
      </c>
      <c r="R254" t="n">
        <v>1348.09</v>
      </c>
      <c r="S254" t="n">
        <v>133.29</v>
      </c>
      <c r="T254" t="n">
        <v>587104.75</v>
      </c>
      <c r="U254" t="n">
        <v>0.1</v>
      </c>
      <c r="V254" t="n">
        <v>0.58</v>
      </c>
      <c r="W254" t="n">
        <v>1.44</v>
      </c>
      <c r="X254" t="n">
        <v>34.75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0.8655</v>
      </c>
      <c r="E255" t="n">
        <v>115.54</v>
      </c>
      <c r="F255" t="n">
        <v>108.46</v>
      </c>
      <c r="G255" t="n">
        <v>21.62</v>
      </c>
      <c r="H255" t="n">
        <v>0.43</v>
      </c>
      <c r="I255" t="n">
        <v>301</v>
      </c>
      <c r="J255" t="n">
        <v>82.04000000000001</v>
      </c>
      <c r="K255" t="n">
        <v>35.1</v>
      </c>
      <c r="L255" t="n">
        <v>2</v>
      </c>
      <c r="M255" t="n">
        <v>299</v>
      </c>
      <c r="N255" t="n">
        <v>9.94</v>
      </c>
      <c r="O255" t="n">
        <v>10352.53</v>
      </c>
      <c r="P255" t="n">
        <v>831.2</v>
      </c>
      <c r="Q255" t="n">
        <v>1206.67</v>
      </c>
      <c r="R255" t="n">
        <v>639.83</v>
      </c>
      <c r="S255" t="n">
        <v>133.29</v>
      </c>
      <c r="T255" t="n">
        <v>235122.5</v>
      </c>
      <c r="U255" t="n">
        <v>0.21</v>
      </c>
      <c r="V255" t="n">
        <v>0.6899999999999999</v>
      </c>
      <c r="W255" t="n">
        <v>0.76</v>
      </c>
      <c r="X255" t="n">
        <v>13.92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0.9237</v>
      </c>
      <c r="E256" t="n">
        <v>108.26</v>
      </c>
      <c r="F256" t="n">
        <v>103.13</v>
      </c>
      <c r="G256" t="n">
        <v>32.91</v>
      </c>
      <c r="H256" t="n">
        <v>0.63</v>
      </c>
      <c r="I256" t="n">
        <v>188</v>
      </c>
      <c r="J256" t="n">
        <v>83.25</v>
      </c>
      <c r="K256" t="n">
        <v>35.1</v>
      </c>
      <c r="L256" t="n">
        <v>3</v>
      </c>
      <c r="M256" t="n">
        <v>186</v>
      </c>
      <c r="N256" t="n">
        <v>10.15</v>
      </c>
      <c r="O256" t="n">
        <v>10501.19</v>
      </c>
      <c r="P256" t="n">
        <v>779.42</v>
      </c>
      <c r="Q256" t="n">
        <v>1206.61</v>
      </c>
      <c r="R256" t="n">
        <v>459.16</v>
      </c>
      <c r="S256" t="n">
        <v>133.29</v>
      </c>
      <c r="T256" t="n">
        <v>145351.43</v>
      </c>
      <c r="U256" t="n">
        <v>0.29</v>
      </c>
      <c r="V256" t="n">
        <v>0.73</v>
      </c>
      <c r="W256" t="n">
        <v>0.57</v>
      </c>
      <c r="X256" t="n">
        <v>8.59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0.953</v>
      </c>
      <c r="E257" t="n">
        <v>104.93</v>
      </c>
      <c r="F257" t="n">
        <v>100.7</v>
      </c>
      <c r="G257" t="n">
        <v>44.43</v>
      </c>
      <c r="H257" t="n">
        <v>0.83</v>
      </c>
      <c r="I257" t="n">
        <v>136</v>
      </c>
      <c r="J257" t="n">
        <v>84.45999999999999</v>
      </c>
      <c r="K257" t="n">
        <v>35.1</v>
      </c>
      <c r="L257" t="n">
        <v>4</v>
      </c>
      <c r="M257" t="n">
        <v>134</v>
      </c>
      <c r="N257" t="n">
        <v>10.36</v>
      </c>
      <c r="O257" t="n">
        <v>10650.22</v>
      </c>
      <c r="P257" t="n">
        <v>751.9</v>
      </c>
      <c r="Q257" t="n">
        <v>1206.6</v>
      </c>
      <c r="R257" t="n">
        <v>376.62</v>
      </c>
      <c r="S257" t="n">
        <v>133.29</v>
      </c>
      <c r="T257" t="n">
        <v>104341.6</v>
      </c>
      <c r="U257" t="n">
        <v>0.35</v>
      </c>
      <c r="V257" t="n">
        <v>0.74</v>
      </c>
      <c r="W257" t="n">
        <v>0.49</v>
      </c>
      <c r="X257" t="n">
        <v>6.16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0.9709</v>
      </c>
      <c r="E258" t="n">
        <v>103</v>
      </c>
      <c r="F258" t="n">
        <v>99.28</v>
      </c>
      <c r="G258" t="n">
        <v>56.2</v>
      </c>
      <c r="H258" t="n">
        <v>1.02</v>
      </c>
      <c r="I258" t="n">
        <v>106</v>
      </c>
      <c r="J258" t="n">
        <v>85.67</v>
      </c>
      <c r="K258" t="n">
        <v>35.1</v>
      </c>
      <c r="L258" t="n">
        <v>5</v>
      </c>
      <c r="M258" t="n">
        <v>104</v>
      </c>
      <c r="N258" t="n">
        <v>10.57</v>
      </c>
      <c r="O258" t="n">
        <v>10799.59</v>
      </c>
      <c r="P258" t="n">
        <v>730.49</v>
      </c>
      <c r="Q258" t="n">
        <v>1206.64</v>
      </c>
      <c r="R258" t="n">
        <v>328.56</v>
      </c>
      <c r="S258" t="n">
        <v>133.29</v>
      </c>
      <c r="T258" t="n">
        <v>80463.39999999999</v>
      </c>
      <c r="U258" t="n">
        <v>0.41</v>
      </c>
      <c r="V258" t="n">
        <v>0.75</v>
      </c>
      <c r="W258" t="n">
        <v>0.45</v>
      </c>
      <c r="X258" t="n">
        <v>4.74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0.9892</v>
      </c>
      <c r="E259" t="n">
        <v>101.1</v>
      </c>
      <c r="F259" t="n">
        <v>97.72</v>
      </c>
      <c r="G259" t="n">
        <v>68.18000000000001</v>
      </c>
      <c r="H259" t="n">
        <v>1.21</v>
      </c>
      <c r="I259" t="n">
        <v>86</v>
      </c>
      <c r="J259" t="n">
        <v>86.88</v>
      </c>
      <c r="K259" t="n">
        <v>35.1</v>
      </c>
      <c r="L259" t="n">
        <v>6</v>
      </c>
      <c r="M259" t="n">
        <v>84</v>
      </c>
      <c r="N259" t="n">
        <v>10.78</v>
      </c>
      <c r="O259" t="n">
        <v>10949.33</v>
      </c>
      <c r="P259" t="n">
        <v>707.63</v>
      </c>
      <c r="Q259" t="n">
        <v>1206.63</v>
      </c>
      <c r="R259" t="n">
        <v>275.71</v>
      </c>
      <c r="S259" t="n">
        <v>133.29</v>
      </c>
      <c r="T259" t="n">
        <v>54136.09</v>
      </c>
      <c r="U259" t="n">
        <v>0.48</v>
      </c>
      <c r="V259" t="n">
        <v>0.77</v>
      </c>
      <c r="W259" t="n">
        <v>0.38</v>
      </c>
      <c r="X259" t="n">
        <v>3.18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0.9898</v>
      </c>
      <c r="E260" t="n">
        <v>101.03</v>
      </c>
      <c r="F260" t="n">
        <v>97.88</v>
      </c>
      <c r="G260" t="n">
        <v>80.45</v>
      </c>
      <c r="H260" t="n">
        <v>1.39</v>
      </c>
      <c r="I260" t="n">
        <v>73</v>
      </c>
      <c r="J260" t="n">
        <v>88.09999999999999</v>
      </c>
      <c r="K260" t="n">
        <v>35.1</v>
      </c>
      <c r="L260" t="n">
        <v>7</v>
      </c>
      <c r="M260" t="n">
        <v>71</v>
      </c>
      <c r="N260" t="n">
        <v>11</v>
      </c>
      <c r="O260" t="n">
        <v>11099.43</v>
      </c>
      <c r="P260" t="n">
        <v>698.3200000000001</v>
      </c>
      <c r="Q260" t="n">
        <v>1206.6</v>
      </c>
      <c r="R260" t="n">
        <v>281.31</v>
      </c>
      <c r="S260" t="n">
        <v>133.29</v>
      </c>
      <c r="T260" t="n">
        <v>57002.01</v>
      </c>
      <c r="U260" t="n">
        <v>0.47</v>
      </c>
      <c r="V260" t="n">
        <v>0.76</v>
      </c>
      <c r="W260" t="n">
        <v>0.39</v>
      </c>
      <c r="X260" t="n">
        <v>3.35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0.9961</v>
      </c>
      <c r="E261" t="n">
        <v>100.39</v>
      </c>
      <c r="F261" t="n">
        <v>97.41</v>
      </c>
      <c r="G261" t="n">
        <v>92.77</v>
      </c>
      <c r="H261" t="n">
        <v>1.57</v>
      </c>
      <c r="I261" t="n">
        <v>63</v>
      </c>
      <c r="J261" t="n">
        <v>89.31999999999999</v>
      </c>
      <c r="K261" t="n">
        <v>35.1</v>
      </c>
      <c r="L261" t="n">
        <v>8</v>
      </c>
      <c r="M261" t="n">
        <v>61</v>
      </c>
      <c r="N261" t="n">
        <v>11.22</v>
      </c>
      <c r="O261" t="n">
        <v>11249.89</v>
      </c>
      <c r="P261" t="n">
        <v>682.88</v>
      </c>
      <c r="Q261" t="n">
        <v>1206.59</v>
      </c>
      <c r="R261" t="n">
        <v>265.55</v>
      </c>
      <c r="S261" t="n">
        <v>133.29</v>
      </c>
      <c r="T261" t="n">
        <v>49170.37</v>
      </c>
      <c r="U261" t="n">
        <v>0.5</v>
      </c>
      <c r="V261" t="n">
        <v>0.77</v>
      </c>
      <c r="W261" t="n">
        <v>0.37</v>
      </c>
      <c r="X261" t="n">
        <v>2.87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1.0014</v>
      </c>
      <c r="E262" t="n">
        <v>99.86</v>
      </c>
      <c r="F262" t="n">
        <v>97.02</v>
      </c>
      <c r="G262" t="n">
        <v>105.84</v>
      </c>
      <c r="H262" t="n">
        <v>1.75</v>
      </c>
      <c r="I262" t="n">
        <v>55</v>
      </c>
      <c r="J262" t="n">
        <v>90.54000000000001</v>
      </c>
      <c r="K262" t="n">
        <v>35.1</v>
      </c>
      <c r="L262" t="n">
        <v>9</v>
      </c>
      <c r="M262" t="n">
        <v>53</v>
      </c>
      <c r="N262" t="n">
        <v>11.44</v>
      </c>
      <c r="O262" t="n">
        <v>11400.71</v>
      </c>
      <c r="P262" t="n">
        <v>670.02</v>
      </c>
      <c r="Q262" t="n">
        <v>1206.6</v>
      </c>
      <c r="R262" t="n">
        <v>252.11</v>
      </c>
      <c r="S262" t="n">
        <v>133.29</v>
      </c>
      <c r="T262" t="n">
        <v>42493.26</v>
      </c>
      <c r="U262" t="n">
        <v>0.53</v>
      </c>
      <c r="V262" t="n">
        <v>0.77</v>
      </c>
      <c r="W262" t="n">
        <v>0.37</v>
      </c>
      <c r="X262" t="n">
        <v>2.48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1.0062</v>
      </c>
      <c r="E263" t="n">
        <v>99.39</v>
      </c>
      <c r="F263" t="n">
        <v>96.67</v>
      </c>
      <c r="G263" t="n">
        <v>120.84</v>
      </c>
      <c r="H263" t="n">
        <v>1.91</v>
      </c>
      <c r="I263" t="n">
        <v>48</v>
      </c>
      <c r="J263" t="n">
        <v>91.77</v>
      </c>
      <c r="K263" t="n">
        <v>35.1</v>
      </c>
      <c r="L263" t="n">
        <v>10</v>
      </c>
      <c r="M263" t="n">
        <v>46</v>
      </c>
      <c r="N263" t="n">
        <v>11.67</v>
      </c>
      <c r="O263" t="n">
        <v>11551.91</v>
      </c>
      <c r="P263" t="n">
        <v>655.04</v>
      </c>
      <c r="Q263" t="n">
        <v>1206.62</v>
      </c>
      <c r="R263" t="n">
        <v>240.16</v>
      </c>
      <c r="S263" t="n">
        <v>133.29</v>
      </c>
      <c r="T263" t="n">
        <v>36551.01</v>
      </c>
      <c r="U263" t="n">
        <v>0.5600000000000001</v>
      </c>
      <c r="V263" t="n">
        <v>0.77</v>
      </c>
      <c r="W263" t="n">
        <v>0.35</v>
      </c>
      <c r="X263" t="n">
        <v>2.13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1.0099</v>
      </c>
      <c r="E264" t="n">
        <v>99.02</v>
      </c>
      <c r="F264" t="n">
        <v>96.39</v>
      </c>
      <c r="G264" t="n">
        <v>134.5</v>
      </c>
      <c r="H264" t="n">
        <v>2.08</v>
      </c>
      <c r="I264" t="n">
        <v>43</v>
      </c>
      <c r="J264" t="n">
        <v>93</v>
      </c>
      <c r="K264" t="n">
        <v>35.1</v>
      </c>
      <c r="L264" t="n">
        <v>11</v>
      </c>
      <c r="M264" t="n">
        <v>41</v>
      </c>
      <c r="N264" t="n">
        <v>11.9</v>
      </c>
      <c r="O264" t="n">
        <v>11703.47</v>
      </c>
      <c r="P264" t="n">
        <v>642.5700000000001</v>
      </c>
      <c r="Q264" t="n">
        <v>1206.59</v>
      </c>
      <c r="R264" t="n">
        <v>231.5</v>
      </c>
      <c r="S264" t="n">
        <v>133.29</v>
      </c>
      <c r="T264" t="n">
        <v>32249.34</v>
      </c>
      <c r="U264" t="n">
        <v>0.58</v>
      </c>
      <c r="V264" t="n">
        <v>0.78</v>
      </c>
      <c r="W264" t="n">
        <v>0.32</v>
      </c>
      <c r="X264" t="n">
        <v>1.85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1.0114</v>
      </c>
      <c r="E265" t="n">
        <v>98.87</v>
      </c>
      <c r="F265" t="n">
        <v>96.3</v>
      </c>
      <c r="G265" t="n">
        <v>148.16</v>
      </c>
      <c r="H265" t="n">
        <v>2.24</v>
      </c>
      <c r="I265" t="n">
        <v>39</v>
      </c>
      <c r="J265" t="n">
        <v>94.23</v>
      </c>
      <c r="K265" t="n">
        <v>35.1</v>
      </c>
      <c r="L265" t="n">
        <v>12</v>
      </c>
      <c r="M265" t="n">
        <v>31</v>
      </c>
      <c r="N265" t="n">
        <v>12.13</v>
      </c>
      <c r="O265" t="n">
        <v>11855.41</v>
      </c>
      <c r="P265" t="n">
        <v>631.29</v>
      </c>
      <c r="Q265" t="n">
        <v>1206.6</v>
      </c>
      <c r="R265" t="n">
        <v>227.57</v>
      </c>
      <c r="S265" t="n">
        <v>133.29</v>
      </c>
      <c r="T265" t="n">
        <v>30304.02</v>
      </c>
      <c r="U265" t="n">
        <v>0.59</v>
      </c>
      <c r="V265" t="n">
        <v>0.78</v>
      </c>
      <c r="W265" t="n">
        <v>0.35</v>
      </c>
      <c r="X265" t="n">
        <v>1.76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1.0127</v>
      </c>
      <c r="E266" t="n">
        <v>98.73999999999999</v>
      </c>
      <c r="F266" t="n">
        <v>96.20999999999999</v>
      </c>
      <c r="G266" t="n">
        <v>156.02</v>
      </c>
      <c r="H266" t="n">
        <v>2.39</v>
      </c>
      <c r="I266" t="n">
        <v>37</v>
      </c>
      <c r="J266" t="n">
        <v>95.45999999999999</v>
      </c>
      <c r="K266" t="n">
        <v>35.1</v>
      </c>
      <c r="L266" t="n">
        <v>13</v>
      </c>
      <c r="M266" t="n">
        <v>12</v>
      </c>
      <c r="N266" t="n">
        <v>12.36</v>
      </c>
      <c r="O266" t="n">
        <v>12007.73</v>
      </c>
      <c r="P266" t="n">
        <v>620.33</v>
      </c>
      <c r="Q266" t="n">
        <v>1206.6</v>
      </c>
      <c r="R266" t="n">
        <v>223.63</v>
      </c>
      <c r="S266" t="n">
        <v>133.29</v>
      </c>
      <c r="T266" t="n">
        <v>28344.67</v>
      </c>
      <c r="U266" t="n">
        <v>0.6</v>
      </c>
      <c r="V266" t="n">
        <v>0.78</v>
      </c>
      <c r="W266" t="n">
        <v>0.37</v>
      </c>
      <c r="X266" t="n">
        <v>1.67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1.0133</v>
      </c>
      <c r="E267" t="n">
        <v>98.69</v>
      </c>
      <c r="F267" t="n">
        <v>96.18000000000001</v>
      </c>
      <c r="G267" t="n">
        <v>160.3</v>
      </c>
      <c r="H267" t="n">
        <v>2.55</v>
      </c>
      <c r="I267" t="n">
        <v>36</v>
      </c>
      <c r="J267" t="n">
        <v>96.7</v>
      </c>
      <c r="K267" t="n">
        <v>35.1</v>
      </c>
      <c r="L267" t="n">
        <v>14</v>
      </c>
      <c r="M267" t="n">
        <v>2</v>
      </c>
      <c r="N267" t="n">
        <v>12.6</v>
      </c>
      <c r="O267" t="n">
        <v>12160.43</v>
      </c>
      <c r="P267" t="n">
        <v>626.58</v>
      </c>
      <c r="Q267" t="n">
        <v>1206.61</v>
      </c>
      <c r="R267" t="n">
        <v>222.22</v>
      </c>
      <c r="S267" t="n">
        <v>133.29</v>
      </c>
      <c r="T267" t="n">
        <v>27641.93</v>
      </c>
      <c r="U267" t="n">
        <v>0.6</v>
      </c>
      <c r="V267" t="n">
        <v>0.78</v>
      </c>
      <c r="W267" t="n">
        <v>0.37</v>
      </c>
      <c r="X267" t="n">
        <v>1.64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1.0133</v>
      </c>
      <c r="E268" t="n">
        <v>98.69</v>
      </c>
      <c r="F268" t="n">
        <v>96.18000000000001</v>
      </c>
      <c r="G268" t="n">
        <v>160.3</v>
      </c>
      <c r="H268" t="n">
        <v>2.69</v>
      </c>
      <c r="I268" t="n">
        <v>36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633.49</v>
      </c>
      <c r="Q268" t="n">
        <v>1206.63</v>
      </c>
      <c r="R268" t="n">
        <v>222.29</v>
      </c>
      <c r="S268" t="n">
        <v>133.29</v>
      </c>
      <c r="T268" t="n">
        <v>27675.72</v>
      </c>
      <c r="U268" t="n">
        <v>0.6</v>
      </c>
      <c r="V268" t="n">
        <v>0.78</v>
      </c>
      <c r="W268" t="n">
        <v>0.37</v>
      </c>
      <c r="X268" t="n">
        <v>1.64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0.6044</v>
      </c>
      <c r="E269" t="n">
        <v>165.46</v>
      </c>
      <c r="F269" t="n">
        <v>141.71</v>
      </c>
      <c r="G269" t="n">
        <v>8.699999999999999</v>
      </c>
      <c r="H269" t="n">
        <v>0.16</v>
      </c>
      <c r="I269" t="n">
        <v>977</v>
      </c>
      <c r="J269" t="n">
        <v>107.41</v>
      </c>
      <c r="K269" t="n">
        <v>41.65</v>
      </c>
      <c r="L269" t="n">
        <v>1</v>
      </c>
      <c r="M269" t="n">
        <v>975</v>
      </c>
      <c r="N269" t="n">
        <v>14.77</v>
      </c>
      <c r="O269" t="n">
        <v>13481.73</v>
      </c>
      <c r="P269" t="n">
        <v>1337.81</v>
      </c>
      <c r="Q269" t="n">
        <v>1206.79</v>
      </c>
      <c r="R269" t="n">
        <v>1770.41</v>
      </c>
      <c r="S269" t="n">
        <v>133.29</v>
      </c>
      <c r="T269" t="n">
        <v>797030.52</v>
      </c>
      <c r="U269" t="n">
        <v>0.08</v>
      </c>
      <c r="V269" t="n">
        <v>0.53</v>
      </c>
      <c r="W269" t="n">
        <v>1.84</v>
      </c>
      <c r="X269" t="n">
        <v>47.16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0.8151</v>
      </c>
      <c r="E270" t="n">
        <v>122.68</v>
      </c>
      <c r="F270" t="n">
        <v>112.2</v>
      </c>
      <c r="G270" t="n">
        <v>17.72</v>
      </c>
      <c r="H270" t="n">
        <v>0.32</v>
      </c>
      <c r="I270" t="n">
        <v>380</v>
      </c>
      <c r="J270" t="n">
        <v>108.68</v>
      </c>
      <c r="K270" t="n">
        <v>41.65</v>
      </c>
      <c r="L270" t="n">
        <v>2</v>
      </c>
      <c r="M270" t="n">
        <v>378</v>
      </c>
      <c r="N270" t="n">
        <v>15.03</v>
      </c>
      <c r="O270" t="n">
        <v>13638.32</v>
      </c>
      <c r="P270" t="n">
        <v>1050.48</v>
      </c>
      <c r="Q270" t="n">
        <v>1206.65</v>
      </c>
      <c r="R270" t="n">
        <v>766.52</v>
      </c>
      <c r="S270" t="n">
        <v>133.29</v>
      </c>
      <c r="T270" t="n">
        <v>298074.59</v>
      </c>
      <c r="U270" t="n">
        <v>0.17</v>
      </c>
      <c r="V270" t="n">
        <v>0.67</v>
      </c>
      <c r="W270" t="n">
        <v>0.89</v>
      </c>
      <c r="X270" t="n">
        <v>17.66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0.8875</v>
      </c>
      <c r="E271" t="n">
        <v>112.68</v>
      </c>
      <c r="F271" t="n">
        <v>105.4</v>
      </c>
      <c r="G271" t="n">
        <v>26.8</v>
      </c>
      <c r="H271" t="n">
        <v>0.48</v>
      </c>
      <c r="I271" t="n">
        <v>236</v>
      </c>
      <c r="J271" t="n">
        <v>109.96</v>
      </c>
      <c r="K271" t="n">
        <v>41.65</v>
      </c>
      <c r="L271" t="n">
        <v>3</v>
      </c>
      <c r="M271" t="n">
        <v>234</v>
      </c>
      <c r="N271" t="n">
        <v>15.31</v>
      </c>
      <c r="O271" t="n">
        <v>13795.21</v>
      </c>
      <c r="P271" t="n">
        <v>979.65</v>
      </c>
      <c r="Q271" t="n">
        <v>1206.6</v>
      </c>
      <c r="R271" t="n">
        <v>536.01</v>
      </c>
      <c r="S271" t="n">
        <v>133.29</v>
      </c>
      <c r="T271" t="n">
        <v>183537.7</v>
      </c>
      <c r="U271" t="n">
        <v>0.25</v>
      </c>
      <c r="V271" t="n">
        <v>0.71</v>
      </c>
      <c r="W271" t="n">
        <v>0.65</v>
      </c>
      <c r="X271" t="n">
        <v>10.86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0.9252</v>
      </c>
      <c r="E272" t="n">
        <v>108.09</v>
      </c>
      <c r="F272" t="n">
        <v>102.25</v>
      </c>
      <c r="G272" t="n">
        <v>35.88</v>
      </c>
      <c r="H272" t="n">
        <v>0.63</v>
      </c>
      <c r="I272" t="n">
        <v>171</v>
      </c>
      <c r="J272" t="n">
        <v>111.23</v>
      </c>
      <c r="K272" t="n">
        <v>41.65</v>
      </c>
      <c r="L272" t="n">
        <v>4</v>
      </c>
      <c r="M272" t="n">
        <v>169</v>
      </c>
      <c r="N272" t="n">
        <v>15.58</v>
      </c>
      <c r="O272" t="n">
        <v>13952.52</v>
      </c>
      <c r="P272" t="n">
        <v>943.17</v>
      </c>
      <c r="Q272" t="n">
        <v>1206.61</v>
      </c>
      <c r="R272" t="n">
        <v>429.07</v>
      </c>
      <c r="S272" t="n">
        <v>133.29</v>
      </c>
      <c r="T272" t="n">
        <v>130394.73</v>
      </c>
      <c r="U272" t="n">
        <v>0.31</v>
      </c>
      <c r="V272" t="n">
        <v>0.73</v>
      </c>
      <c r="W272" t="n">
        <v>0.55</v>
      </c>
      <c r="X272" t="n">
        <v>7.71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0.9466</v>
      </c>
      <c r="E273" t="n">
        <v>105.64</v>
      </c>
      <c r="F273" t="n">
        <v>100.63</v>
      </c>
      <c r="G273" t="n">
        <v>45.06</v>
      </c>
      <c r="H273" t="n">
        <v>0.78</v>
      </c>
      <c r="I273" t="n">
        <v>134</v>
      </c>
      <c r="J273" t="n">
        <v>112.51</v>
      </c>
      <c r="K273" t="n">
        <v>41.65</v>
      </c>
      <c r="L273" t="n">
        <v>5</v>
      </c>
      <c r="M273" t="n">
        <v>132</v>
      </c>
      <c r="N273" t="n">
        <v>15.86</v>
      </c>
      <c r="O273" t="n">
        <v>14110.24</v>
      </c>
      <c r="P273" t="n">
        <v>921.27</v>
      </c>
      <c r="Q273" t="n">
        <v>1206.6</v>
      </c>
      <c r="R273" t="n">
        <v>374.38</v>
      </c>
      <c r="S273" t="n">
        <v>133.29</v>
      </c>
      <c r="T273" t="n">
        <v>103232.66</v>
      </c>
      <c r="U273" t="n">
        <v>0.36</v>
      </c>
      <c r="V273" t="n">
        <v>0.74</v>
      </c>
      <c r="W273" t="n">
        <v>0.49</v>
      </c>
      <c r="X273" t="n">
        <v>6.09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0.9626</v>
      </c>
      <c r="E274" t="n">
        <v>103.89</v>
      </c>
      <c r="F274" t="n">
        <v>99.43000000000001</v>
      </c>
      <c r="G274" t="n">
        <v>54.73</v>
      </c>
      <c r="H274" t="n">
        <v>0.93</v>
      </c>
      <c r="I274" t="n">
        <v>109</v>
      </c>
      <c r="J274" t="n">
        <v>113.79</v>
      </c>
      <c r="K274" t="n">
        <v>41.65</v>
      </c>
      <c r="L274" t="n">
        <v>6</v>
      </c>
      <c r="M274" t="n">
        <v>107</v>
      </c>
      <c r="N274" t="n">
        <v>16.14</v>
      </c>
      <c r="O274" t="n">
        <v>14268.39</v>
      </c>
      <c r="P274" t="n">
        <v>902.99</v>
      </c>
      <c r="Q274" t="n">
        <v>1206.61</v>
      </c>
      <c r="R274" t="n">
        <v>333.57</v>
      </c>
      <c r="S274" t="n">
        <v>133.29</v>
      </c>
      <c r="T274" t="n">
        <v>82953.02</v>
      </c>
      <c r="U274" t="n">
        <v>0.4</v>
      </c>
      <c r="V274" t="n">
        <v>0.75</v>
      </c>
      <c r="W274" t="n">
        <v>0.45</v>
      </c>
      <c r="X274" t="n">
        <v>4.89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0.9744</v>
      </c>
      <c r="E275" t="n">
        <v>102.62</v>
      </c>
      <c r="F275" t="n">
        <v>98.54000000000001</v>
      </c>
      <c r="G275" t="n">
        <v>64.27</v>
      </c>
      <c r="H275" t="n">
        <v>1.07</v>
      </c>
      <c r="I275" t="n">
        <v>92</v>
      </c>
      <c r="J275" t="n">
        <v>115.08</v>
      </c>
      <c r="K275" t="n">
        <v>41.65</v>
      </c>
      <c r="L275" t="n">
        <v>7</v>
      </c>
      <c r="M275" t="n">
        <v>90</v>
      </c>
      <c r="N275" t="n">
        <v>16.43</v>
      </c>
      <c r="O275" t="n">
        <v>14426.96</v>
      </c>
      <c r="P275" t="n">
        <v>888.3</v>
      </c>
      <c r="Q275" t="n">
        <v>1206.59</v>
      </c>
      <c r="R275" t="n">
        <v>303.16</v>
      </c>
      <c r="S275" t="n">
        <v>133.29</v>
      </c>
      <c r="T275" t="n">
        <v>67834.17999999999</v>
      </c>
      <c r="U275" t="n">
        <v>0.44</v>
      </c>
      <c r="V275" t="n">
        <v>0.76</v>
      </c>
      <c r="W275" t="n">
        <v>0.43</v>
      </c>
      <c r="X275" t="n">
        <v>4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0.9787</v>
      </c>
      <c r="E276" t="n">
        <v>102.18</v>
      </c>
      <c r="F276" t="n">
        <v>98.37</v>
      </c>
      <c r="G276" t="n">
        <v>73.78</v>
      </c>
      <c r="H276" t="n">
        <v>1.21</v>
      </c>
      <c r="I276" t="n">
        <v>80</v>
      </c>
      <c r="J276" t="n">
        <v>116.37</v>
      </c>
      <c r="K276" t="n">
        <v>41.65</v>
      </c>
      <c r="L276" t="n">
        <v>8</v>
      </c>
      <c r="M276" t="n">
        <v>78</v>
      </c>
      <c r="N276" t="n">
        <v>16.72</v>
      </c>
      <c r="O276" t="n">
        <v>14585.96</v>
      </c>
      <c r="P276" t="n">
        <v>879.37</v>
      </c>
      <c r="Q276" t="n">
        <v>1206.61</v>
      </c>
      <c r="R276" t="n">
        <v>298.16</v>
      </c>
      <c r="S276" t="n">
        <v>133.29</v>
      </c>
      <c r="T276" t="n">
        <v>65390.31</v>
      </c>
      <c r="U276" t="n">
        <v>0.45</v>
      </c>
      <c r="V276" t="n">
        <v>0.76</v>
      </c>
      <c r="W276" t="n">
        <v>0.4</v>
      </c>
      <c r="X276" t="n">
        <v>3.83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0.9861</v>
      </c>
      <c r="E277" t="n">
        <v>101.41</v>
      </c>
      <c r="F277" t="n">
        <v>97.8</v>
      </c>
      <c r="G277" t="n">
        <v>82.64</v>
      </c>
      <c r="H277" t="n">
        <v>1.35</v>
      </c>
      <c r="I277" t="n">
        <v>71</v>
      </c>
      <c r="J277" t="n">
        <v>117.66</v>
      </c>
      <c r="K277" t="n">
        <v>41.65</v>
      </c>
      <c r="L277" t="n">
        <v>9</v>
      </c>
      <c r="M277" t="n">
        <v>69</v>
      </c>
      <c r="N277" t="n">
        <v>17.01</v>
      </c>
      <c r="O277" t="n">
        <v>14745.39</v>
      </c>
      <c r="P277" t="n">
        <v>868.58</v>
      </c>
      <c r="Q277" t="n">
        <v>1206.6</v>
      </c>
      <c r="R277" t="n">
        <v>278.49</v>
      </c>
      <c r="S277" t="n">
        <v>133.29</v>
      </c>
      <c r="T277" t="n">
        <v>55600.7</v>
      </c>
      <c r="U277" t="n">
        <v>0.48</v>
      </c>
      <c r="V277" t="n">
        <v>0.76</v>
      </c>
      <c r="W277" t="n">
        <v>0.39</v>
      </c>
      <c r="X277" t="n">
        <v>3.26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0.9918</v>
      </c>
      <c r="E278" t="n">
        <v>100.82</v>
      </c>
      <c r="F278" t="n">
        <v>97.39</v>
      </c>
      <c r="G278" t="n">
        <v>92.75</v>
      </c>
      <c r="H278" t="n">
        <v>1.48</v>
      </c>
      <c r="I278" t="n">
        <v>63</v>
      </c>
      <c r="J278" t="n">
        <v>118.96</v>
      </c>
      <c r="K278" t="n">
        <v>41.65</v>
      </c>
      <c r="L278" t="n">
        <v>10</v>
      </c>
      <c r="M278" t="n">
        <v>61</v>
      </c>
      <c r="N278" t="n">
        <v>17.31</v>
      </c>
      <c r="O278" t="n">
        <v>14905.25</v>
      </c>
      <c r="P278" t="n">
        <v>857.21</v>
      </c>
      <c r="Q278" t="n">
        <v>1206.62</v>
      </c>
      <c r="R278" t="n">
        <v>264.53</v>
      </c>
      <c r="S278" t="n">
        <v>133.29</v>
      </c>
      <c r="T278" t="n">
        <v>48660.51</v>
      </c>
      <c r="U278" t="n">
        <v>0.5</v>
      </c>
      <c r="V278" t="n">
        <v>0.77</v>
      </c>
      <c r="W278" t="n">
        <v>0.37</v>
      </c>
      <c r="X278" t="n">
        <v>2.85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0.9959</v>
      </c>
      <c r="E279" t="n">
        <v>100.41</v>
      </c>
      <c r="F279" t="n">
        <v>97.11</v>
      </c>
      <c r="G279" t="n">
        <v>102.22</v>
      </c>
      <c r="H279" t="n">
        <v>1.61</v>
      </c>
      <c r="I279" t="n">
        <v>57</v>
      </c>
      <c r="J279" t="n">
        <v>120.26</v>
      </c>
      <c r="K279" t="n">
        <v>41.65</v>
      </c>
      <c r="L279" t="n">
        <v>11</v>
      </c>
      <c r="M279" t="n">
        <v>55</v>
      </c>
      <c r="N279" t="n">
        <v>17.61</v>
      </c>
      <c r="O279" t="n">
        <v>15065.56</v>
      </c>
      <c r="P279" t="n">
        <v>847.35</v>
      </c>
      <c r="Q279" t="n">
        <v>1206.6</v>
      </c>
      <c r="R279" t="n">
        <v>255.1</v>
      </c>
      <c r="S279" t="n">
        <v>133.29</v>
      </c>
      <c r="T279" t="n">
        <v>43978.24</v>
      </c>
      <c r="U279" t="n">
        <v>0.52</v>
      </c>
      <c r="V279" t="n">
        <v>0.77</v>
      </c>
      <c r="W279" t="n">
        <v>0.37</v>
      </c>
      <c r="X279" t="n">
        <v>2.57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1.0003</v>
      </c>
      <c r="E280" t="n">
        <v>99.97</v>
      </c>
      <c r="F280" t="n">
        <v>96.8</v>
      </c>
      <c r="G280" t="n">
        <v>113.88</v>
      </c>
      <c r="H280" t="n">
        <v>1.74</v>
      </c>
      <c r="I280" t="n">
        <v>51</v>
      </c>
      <c r="J280" t="n">
        <v>121.56</v>
      </c>
      <c r="K280" t="n">
        <v>41.65</v>
      </c>
      <c r="L280" t="n">
        <v>12</v>
      </c>
      <c r="M280" t="n">
        <v>49</v>
      </c>
      <c r="N280" t="n">
        <v>17.91</v>
      </c>
      <c r="O280" t="n">
        <v>15226.31</v>
      </c>
      <c r="P280" t="n">
        <v>837.8</v>
      </c>
      <c r="Q280" t="n">
        <v>1206.6</v>
      </c>
      <c r="R280" t="n">
        <v>244.72</v>
      </c>
      <c r="S280" t="n">
        <v>133.29</v>
      </c>
      <c r="T280" t="n">
        <v>38818.02</v>
      </c>
      <c r="U280" t="n">
        <v>0.54</v>
      </c>
      <c r="V280" t="n">
        <v>0.77</v>
      </c>
      <c r="W280" t="n">
        <v>0.35</v>
      </c>
      <c r="X280" t="n">
        <v>2.26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1.0028</v>
      </c>
      <c r="E281" t="n">
        <v>99.72</v>
      </c>
      <c r="F281" t="n">
        <v>96.64</v>
      </c>
      <c r="G281" t="n">
        <v>123.37</v>
      </c>
      <c r="H281" t="n">
        <v>1.87</v>
      </c>
      <c r="I281" t="n">
        <v>47</v>
      </c>
      <c r="J281" t="n">
        <v>122.87</v>
      </c>
      <c r="K281" t="n">
        <v>41.65</v>
      </c>
      <c r="L281" t="n">
        <v>13</v>
      </c>
      <c r="M281" t="n">
        <v>45</v>
      </c>
      <c r="N281" t="n">
        <v>18.22</v>
      </c>
      <c r="O281" t="n">
        <v>15387.5</v>
      </c>
      <c r="P281" t="n">
        <v>826.4400000000001</v>
      </c>
      <c r="Q281" t="n">
        <v>1206.59</v>
      </c>
      <c r="R281" t="n">
        <v>239.16</v>
      </c>
      <c r="S281" t="n">
        <v>133.29</v>
      </c>
      <c r="T281" t="n">
        <v>36055.48</v>
      </c>
      <c r="U281" t="n">
        <v>0.5600000000000001</v>
      </c>
      <c r="V281" t="n">
        <v>0.77</v>
      </c>
      <c r="W281" t="n">
        <v>0.35</v>
      </c>
      <c r="X281" t="n">
        <v>2.1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1.0088</v>
      </c>
      <c r="E282" t="n">
        <v>99.13</v>
      </c>
      <c r="F282" t="n">
        <v>96.14</v>
      </c>
      <c r="G282" t="n">
        <v>134.15</v>
      </c>
      <c r="H282" t="n">
        <v>1.99</v>
      </c>
      <c r="I282" t="n">
        <v>43</v>
      </c>
      <c r="J282" t="n">
        <v>124.18</v>
      </c>
      <c r="K282" t="n">
        <v>41.65</v>
      </c>
      <c r="L282" t="n">
        <v>14</v>
      </c>
      <c r="M282" t="n">
        <v>41</v>
      </c>
      <c r="N282" t="n">
        <v>18.53</v>
      </c>
      <c r="O282" t="n">
        <v>15549.15</v>
      </c>
      <c r="P282" t="n">
        <v>818.11</v>
      </c>
      <c r="Q282" t="n">
        <v>1206.6</v>
      </c>
      <c r="R282" t="n">
        <v>222.37</v>
      </c>
      <c r="S282" t="n">
        <v>133.29</v>
      </c>
      <c r="T282" t="n">
        <v>27682.5</v>
      </c>
      <c r="U282" t="n">
        <v>0.6</v>
      </c>
      <c r="V282" t="n">
        <v>0.78</v>
      </c>
      <c r="W282" t="n">
        <v>0.32</v>
      </c>
      <c r="X282" t="n">
        <v>1.6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1.0074</v>
      </c>
      <c r="E283" t="n">
        <v>99.26000000000001</v>
      </c>
      <c r="F283" t="n">
        <v>96.34</v>
      </c>
      <c r="G283" t="n">
        <v>144.51</v>
      </c>
      <c r="H283" t="n">
        <v>2.11</v>
      </c>
      <c r="I283" t="n">
        <v>40</v>
      </c>
      <c r="J283" t="n">
        <v>125.49</v>
      </c>
      <c r="K283" t="n">
        <v>41.65</v>
      </c>
      <c r="L283" t="n">
        <v>15</v>
      </c>
      <c r="M283" t="n">
        <v>38</v>
      </c>
      <c r="N283" t="n">
        <v>18.84</v>
      </c>
      <c r="O283" t="n">
        <v>15711.24</v>
      </c>
      <c r="P283" t="n">
        <v>811.1799999999999</v>
      </c>
      <c r="Q283" t="n">
        <v>1206.59</v>
      </c>
      <c r="R283" t="n">
        <v>229.07</v>
      </c>
      <c r="S283" t="n">
        <v>133.29</v>
      </c>
      <c r="T283" t="n">
        <v>31047.13</v>
      </c>
      <c r="U283" t="n">
        <v>0.58</v>
      </c>
      <c r="V283" t="n">
        <v>0.78</v>
      </c>
      <c r="W283" t="n">
        <v>0.34</v>
      </c>
      <c r="X283" t="n">
        <v>1.8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1.0095</v>
      </c>
      <c r="E284" t="n">
        <v>99.06</v>
      </c>
      <c r="F284" t="n">
        <v>96.2</v>
      </c>
      <c r="G284" t="n">
        <v>156</v>
      </c>
      <c r="H284" t="n">
        <v>2.23</v>
      </c>
      <c r="I284" t="n">
        <v>37</v>
      </c>
      <c r="J284" t="n">
        <v>126.81</v>
      </c>
      <c r="K284" t="n">
        <v>41.65</v>
      </c>
      <c r="L284" t="n">
        <v>16</v>
      </c>
      <c r="M284" t="n">
        <v>35</v>
      </c>
      <c r="N284" t="n">
        <v>19.16</v>
      </c>
      <c r="O284" t="n">
        <v>15873.8</v>
      </c>
      <c r="P284" t="n">
        <v>801.73</v>
      </c>
      <c r="Q284" t="n">
        <v>1206.6</v>
      </c>
      <c r="R284" t="n">
        <v>224.53</v>
      </c>
      <c r="S284" t="n">
        <v>133.29</v>
      </c>
      <c r="T284" t="n">
        <v>28793.46</v>
      </c>
      <c r="U284" t="n">
        <v>0.59</v>
      </c>
      <c r="V284" t="n">
        <v>0.78</v>
      </c>
      <c r="W284" t="n">
        <v>0.33</v>
      </c>
      <c r="X284" t="n">
        <v>1.66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1.011</v>
      </c>
      <c r="E285" t="n">
        <v>98.91</v>
      </c>
      <c r="F285" t="n">
        <v>96.09999999999999</v>
      </c>
      <c r="G285" t="n">
        <v>164.74</v>
      </c>
      <c r="H285" t="n">
        <v>2.34</v>
      </c>
      <c r="I285" t="n">
        <v>35</v>
      </c>
      <c r="J285" t="n">
        <v>128.13</v>
      </c>
      <c r="K285" t="n">
        <v>41.65</v>
      </c>
      <c r="L285" t="n">
        <v>17</v>
      </c>
      <c r="M285" t="n">
        <v>33</v>
      </c>
      <c r="N285" t="n">
        <v>19.48</v>
      </c>
      <c r="O285" t="n">
        <v>16036.82</v>
      </c>
      <c r="P285" t="n">
        <v>794.58</v>
      </c>
      <c r="Q285" t="n">
        <v>1206.59</v>
      </c>
      <c r="R285" t="n">
        <v>220.9</v>
      </c>
      <c r="S285" t="n">
        <v>133.29</v>
      </c>
      <c r="T285" t="n">
        <v>26987.08</v>
      </c>
      <c r="U285" t="n">
        <v>0.6</v>
      </c>
      <c r="V285" t="n">
        <v>0.78</v>
      </c>
      <c r="W285" t="n">
        <v>0.33</v>
      </c>
      <c r="X285" t="n">
        <v>1.56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1.0125</v>
      </c>
      <c r="E286" t="n">
        <v>98.77</v>
      </c>
      <c r="F286" t="n">
        <v>96</v>
      </c>
      <c r="G286" t="n">
        <v>174.54</v>
      </c>
      <c r="H286" t="n">
        <v>2.46</v>
      </c>
      <c r="I286" t="n">
        <v>33</v>
      </c>
      <c r="J286" t="n">
        <v>129.46</v>
      </c>
      <c r="K286" t="n">
        <v>41.65</v>
      </c>
      <c r="L286" t="n">
        <v>18</v>
      </c>
      <c r="M286" t="n">
        <v>31</v>
      </c>
      <c r="N286" t="n">
        <v>19.81</v>
      </c>
      <c r="O286" t="n">
        <v>16200.3</v>
      </c>
      <c r="P286" t="n">
        <v>787.1799999999999</v>
      </c>
      <c r="Q286" t="n">
        <v>1206.6</v>
      </c>
      <c r="R286" t="n">
        <v>217.55</v>
      </c>
      <c r="S286" t="n">
        <v>133.29</v>
      </c>
      <c r="T286" t="n">
        <v>25322.27</v>
      </c>
      <c r="U286" t="n">
        <v>0.61</v>
      </c>
      <c r="V286" t="n">
        <v>0.78</v>
      </c>
      <c r="W286" t="n">
        <v>0.33</v>
      </c>
      <c r="X286" t="n">
        <v>1.46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1.014</v>
      </c>
      <c r="E287" t="n">
        <v>98.62</v>
      </c>
      <c r="F287" t="n">
        <v>95.89</v>
      </c>
      <c r="G287" t="n">
        <v>185.6</v>
      </c>
      <c r="H287" t="n">
        <v>2.57</v>
      </c>
      <c r="I287" t="n">
        <v>31</v>
      </c>
      <c r="J287" t="n">
        <v>130.79</v>
      </c>
      <c r="K287" t="n">
        <v>41.65</v>
      </c>
      <c r="L287" t="n">
        <v>19</v>
      </c>
      <c r="M287" t="n">
        <v>29</v>
      </c>
      <c r="N287" t="n">
        <v>20.14</v>
      </c>
      <c r="O287" t="n">
        <v>16364.25</v>
      </c>
      <c r="P287" t="n">
        <v>776.3200000000001</v>
      </c>
      <c r="Q287" t="n">
        <v>1206.59</v>
      </c>
      <c r="R287" t="n">
        <v>213.82</v>
      </c>
      <c r="S287" t="n">
        <v>133.29</v>
      </c>
      <c r="T287" t="n">
        <v>23467.09</v>
      </c>
      <c r="U287" t="n">
        <v>0.62</v>
      </c>
      <c r="V287" t="n">
        <v>0.78</v>
      </c>
      <c r="W287" t="n">
        <v>0.33</v>
      </c>
      <c r="X287" t="n">
        <v>1.36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1.0145</v>
      </c>
      <c r="E288" t="n">
        <v>98.56999999999999</v>
      </c>
      <c r="F288" t="n">
        <v>95.89</v>
      </c>
      <c r="G288" t="n">
        <v>198.4</v>
      </c>
      <c r="H288" t="n">
        <v>2.67</v>
      </c>
      <c r="I288" t="n">
        <v>29</v>
      </c>
      <c r="J288" t="n">
        <v>132.12</v>
      </c>
      <c r="K288" t="n">
        <v>41.65</v>
      </c>
      <c r="L288" t="n">
        <v>20</v>
      </c>
      <c r="M288" t="n">
        <v>25</v>
      </c>
      <c r="N288" t="n">
        <v>20.47</v>
      </c>
      <c r="O288" t="n">
        <v>16528.68</v>
      </c>
      <c r="P288" t="n">
        <v>767.6900000000001</v>
      </c>
      <c r="Q288" t="n">
        <v>1206.59</v>
      </c>
      <c r="R288" t="n">
        <v>214.3</v>
      </c>
      <c r="S288" t="n">
        <v>133.29</v>
      </c>
      <c r="T288" t="n">
        <v>23718.74</v>
      </c>
      <c r="U288" t="n">
        <v>0.62</v>
      </c>
      <c r="V288" t="n">
        <v>0.78</v>
      </c>
      <c r="W288" t="n">
        <v>0.32</v>
      </c>
      <c r="X288" t="n">
        <v>1.35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1.0153</v>
      </c>
      <c r="E289" t="n">
        <v>98.48999999999999</v>
      </c>
      <c r="F289" t="n">
        <v>95.83</v>
      </c>
      <c r="G289" t="n">
        <v>205.36</v>
      </c>
      <c r="H289" t="n">
        <v>2.78</v>
      </c>
      <c r="I289" t="n">
        <v>28</v>
      </c>
      <c r="J289" t="n">
        <v>133.46</v>
      </c>
      <c r="K289" t="n">
        <v>41.65</v>
      </c>
      <c r="L289" t="n">
        <v>21</v>
      </c>
      <c r="M289" t="n">
        <v>19</v>
      </c>
      <c r="N289" t="n">
        <v>20.81</v>
      </c>
      <c r="O289" t="n">
        <v>16693.59</v>
      </c>
      <c r="P289" t="n">
        <v>761.22</v>
      </c>
      <c r="Q289" t="n">
        <v>1206.6</v>
      </c>
      <c r="R289" t="n">
        <v>211.63</v>
      </c>
      <c r="S289" t="n">
        <v>133.29</v>
      </c>
      <c r="T289" t="n">
        <v>22387.93</v>
      </c>
      <c r="U289" t="n">
        <v>0.63</v>
      </c>
      <c r="V289" t="n">
        <v>0.78</v>
      </c>
      <c r="W289" t="n">
        <v>0.33</v>
      </c>
      <c r="X289" t="n">
        <v>1.3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1.0169</v>
      </c>
      <c r="E290" t="n">
        <v>98.34</v>
      </c>
      <c r="F290" t="n">
        <v>95.72</v>
      </c>
      <c r="G290" t="n">
        <v>220.9</v>
      </c>
      <c r="H290" t="n">
        <v>2.88</v>
      </c>
      <c r="I290" t="n">
        <v>26</v>
      </c>
      <c r="J290" t="n">
        <v>134.8</v>
      </c>
      <c r="K290" t="n">
        <v>41.65</v>
      </c>
      <c r="L290" t="n">
        <v>22</v>
      </c>
      <c r="M290" t="n">
        <v>13</v>
      </c>
      <c r="N290" t="n">
        <v>21.15</v>
      </c>
      <c r="O290" t="n">
        <v>16859.1</v>
      </c>
      <c r="P290" t="n">
        <v>754.55</v>
      </c>
      <c r="Q290" t="n">
        <v>1206.59</v>
      </c>
      <c r="R290" t="n">
        <v>207.77</v>
      </c>
      <c r="S290" t="n">
        <v>133.29</v>
      </c>
      <c r="T290" t="n">
        <v>20466.12</v>
      </c>
      <c r="U290" t="n">
        <v>0.64</v>
      </c>
      <c r="V290" t="n">
        <v>0.78</v>
      </c>
      <c r="W290" t="n">
        <v>0.33</v>
      </c>
      <c r="X290" t="n">
        <v>1.19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1.0168</v>
      </c>
      <c r="E291" t="n">
        <v>98.34999999999999</v>
      </c>
      <c r="F291" t="n">
        <v>95.73</v>
      </c>
      <c r="G291" t="n">
        <v>220.92</v>
      </c>
      <c r="H291" t="n">
        <v>2.99</v>
      </c>
      <c r="I291" t="n">
        <v>26</v>
      </c>
      <c r="J291" t="n">
        <v>136.14</v>
      </c>
      <c r="K291" t="n">
        <v>41.65</v>
      </c>
      <c r="L291" t="n">
        <v>23</v>
      </c>
      <c r="M291" t="n">
        <v>6</v>
      </c>
      <c r="N291" t="n">
        <v>21.49</v>
      </c>
      <c r="O291" t="n">
        <v>17024.98</v>
      </c>
      <c r="P291" t="n">
        <v>759.6799999999999</v>
      </c>
      <c r="Q291" t="n">
        <v>1206.63</v>
      </c>
      <c r="R291" t="n">
        <v>207.86</v>
      </c>
      <c r="S291" t="n">
        <v>133.29</v>
      </c>
      <c r="T291" t="n">
        <v>20510.67</v>
      </c>
      <c r="U291" t="n">
        <v>0.64</v>
      </c>
      <c r="V291" t="n">
        <v>0.78</v>
      </c>
      <c r="W291" t="n">
        <v>0.34</v>
      </c>
      <c r="X291" t="n">
        <v>1.19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1.0167</v>
      </c>
      <c r="E292" t="n">
        <v>98.34999999999999</v>
      </c>
      <c r="F292" t="n">
        <v>95.73999999999999</v>
      </c>
      <c r="G292" t="n">
        <v>220.94</v>
      </c>
      <c r="H292" t="n">
        <v>3.09</v>
      </c>
      <c r="I292" t="n">
        <v>26</v>
      </c>
      <c r="J292" t="n">
        <v>137.49</v>
      </c>
      <c r="K292" t="n">
        <v>41.65</v>
      </c>
      <c r="L292" t="n">
        <v>24</v>
      </c>
      <c r="M292" t="n">
        <v>1</v>
      </c>
      <c r="N292" t="n">
        <v>21.84</v>
      </c>
      <c r="O292" t="n">
        <v>17191.35</v>
      </c>
      <c r="P292" t="n">
        <v>764.4400000000001</v>
      </c>
      <c r="Q292" t="n">
        <v>1206.59</v>
      </c>
      <c r="R292" t="n">
        <v>207.8</v>
      </c>
      <c r="S292" t="n">
        <v>133.29</v>
      </c>
      <c r="T292" t="n">
        <v>20483.33</v>
      </c>
      <c r="U292" t="n">
        <v>0.64</v>
      </c>
      <c r="V292" t="n">
        <v>0.78</v>
      </c>
      <c r="W292" t="n">
        <v>0.35</v>
      </c>
      <c r="X292" t="n">
        <v>1.2</v>
      </c>
      <c r="Y292" t="n">
        <v>0.5</v>
      </c>
      <c r="Z292" t="n">
        <v>10</v>
      </c>
    </row>
    <row r="293">
      <c r="A293" t="n">
        <v>24</v>
      </c>
      <c r="B293" t="n">
        <v>50</v>
      </c>
      <c r="C293" t="inlineStr">
        <is>
          <t xml:space="preserve">CONCLUIDO	</t>
        </is>
      </c>
      <c r="D293" t="n">
        <v>1.0167</v>
      </c>
      <c r="E293" t="n">
        <v>98.36</v>
      </c>
      <c r="F293" t="n">
        <v>95.73999999999999</v>
      </c>
      <c r="G293" t="n">
        <v>220.95</v>
      </c>
      <c r="H293" t="n">
        <v>3.18</v>
      </c>
      <c r="I293" t="n">
        <v>26</v>
      </c>
      <c r="J293" t="n">
        <v>138.85</v>
      </c>
      <c r="K293" t="n">
        <v>41.65</v>
      </c>
      <c r="L293" t="n">
        <v>25</v>
      </c>
      <c r="M293" t="n">
        <v>0</v>
      </c>
      <c r="N293" t="n">
        <v>22.2</v>
      </c>
      <c r="O293" t="n">
        <v>17358.22</v>
      </c>
      <c r="P293" t="n">
        <v>771.12</v>
      </c>
      <c r="Q293" t="n">
        <v>1206.59</v>
      </c>
      <c r="R293" t="n">
        <v>207.88</v>
      </c>
      <c r="S293" t="n">
        <v>133.29</v>
      </c>
      <c r="T293" t="n">
        <v>20521.25</v>
      </c>
      <c r="U293" t="n">
        <v>0.64</v>
      </c>
      <c r="V293" t="n">
        <v>0.78</v>
      </c>
      <c r="W293" t="n">
        <v>0.35</v>
      </c>
      <c r="X293" t="n">
        <v>1.2</v>
      </c>
      <c r="Y293" t="n">
        <v>0.5</v>
      </c>
      <c r="Z293" t="n">
        <v>10</v>
      </c>
    </row>
    <row r="294">
      <c r="A294" t="n">
        <v>0</v>
      </c>
      <c r="B294" t="n">
        <v>25</v>
      </c>
      <c r="C294" t="inlineStr">
        <is>
          <t xml:space="preserve">CONCLUIDO	</t>
        </is>
      </c>
      <c r="D294" t="n">
        <v>0.7654</v>
      </c>
      <c r="E294" t="n">
        <v>130.65</v>
      </c>
      <c r="F294" t="n">
        <v>121.04</v>
      </c>
      <c r="G294" t="n">
        <v>12.9</v>
      </c>
      <c r="H294" t="n">
        <v>0.28</v>
      </c>
      <c r="I294" t="n">
        <v>563</v>
      </c>
      <c r="J294" t="n">
        <v>61.76</v>
      </c>
      <c r="K294" t="n">
        <v>28.92</v>
      </c>
      <c r="L294" t="n">
        <v>1</v>
      </c>
      <c r="M294" t="n">
        <v>561</v>
      </c>
      <c r="N294" t="n">
        <v>6.84</v>
      </c>
      <c r="O294" t="n">
        <v>7851.41</v>
      </c>
      <c r="P294" t="n">
        <v>775.55</v>
      </c>
      <c r="Q294" t="n">
        <v>1206.69</v>
      </c>
      <c r="R294" t="n">
        <v>1066.67</v>
      </c>
      <c r="S294" t="n">
        <v>133.29</v>
      </c>
      <c r="T294" t="n">
        <v>447231.88</v>
      </c>
      <c r="U294" t="n">
        <v>0.12</v>
      </c>
      <c r="V294" t="n">
        <v>0.62</v>
      </c>
      <c r="W294" t="n">
        <v>1.18</v>
      </c>
      <c r="X294" t="n">
        <v>26.49</v>
      </c>
      <c r="Y294" t="n">
        <v>0.5</v>
      </c>
      <c r="Z294" t="n">
        <v>10</v>
      </c>
    </row>
    <row r="295">
      <c r="A295" t="n">
        <v>1</v>
      </c>
      <c r="B295" t="n">
        <v>25</v>
      </c>
      <c r="C295" t="inlineStr">
        <is>
          <t xml:space="preserve">CONCLUIDO	</t>
        </is>
      </c>
      <c r="D295" t="n">
        <v>0.9026999999999999</v>
      </c>
      <c r="E295" t="n">
        <v>110.78</v>
      </c>
      <c r="F295" t="n">
        <v>105.65</v>
      </c>
      <c r="G295" t="n">
        <v>26.41</v>
      </c>
      <c r="H295" t="n">
        <v>0.55</v>
      </c>
      <c r="I295" t="n">
        <v>240</v>
      </c>
      <c r="J295" t="n">
        <v>62.92</v>
      </c>
      <c r="K295" t="n">
        <v>28.92</v>
      </c>
      <c r="L295" t="n">
        <v>2</v>
      </c>
      <c r="M295" t="n">
        <v>238</v>
      </c>
      <c r="N295" t="n">
        <v>7</v>
      </c>
      <c r="O295" t="n">
        <v>7994.37</v>
      </c>
      <c r="P295" t="n">
        <v>662.45</v>
      </c>
      <c r="Q295" t="n">
        <v>1206.62</v>
      </c>
      <c r="R295" t="n">
        <v>544.79</v>
      </c>
      <c r="S295" t="n">
        <v>133.29</v>
      </c>
      <c r="T295" t="n">
        <v>187909.21</v>
      </c>
      <c r="U295" t="n">
        <v>0.24</v>
      </c>
      <c r="V295" t="n">
        <v>0.71</v>
      </c>
      <c r="W295" t="n">
        <v>0.66</v>
      </c>
      <c r="X295" t="n">
        <v>11.11</v>
      </c>
      <c r="Y295" t="n">
        <v>0.5</v>
      </c>
      <c r="Z295" t="n">
        <v>10</v>
      </c>
    </row>
    <row r="296">
      <c r="A296" t="n">
        <v>2</v>
      </c>
      <c r="B296" t="n">
        <v>25</v>
      </c>
      <c r="C296" t="inlineStr">
        <is>
          <t xml:space="preserve">CONCLUIDO	</t>
        </is>
      </c>
      <c r="D296" t="n">
        <v>0.9500999999999999</v>
      </c>
      <c r="E296" t="n">
        <v>105.25</v>
      </c>
      <c r="F296" t="n">
        <v>101.37</v>
      </c>
      <c r="G296" t="n">
        <v>40.55</v>
      </c>
      <c r="H296" t="n">
        <v>0.8100000000000001</v>
      </c>
      <c r="I296" t="n">
        <v>150</v>
      </c>
      <c r="J296" t="n">
        <v>64.08</v>
      </c>
      <c r="K296" t="n">
        <v>28.92</v>
      </c>
      <c r="L296" t="n">
        <v>3</v>
      </c>
      <c r="M296" t="n">
        <v>148</v>
      </c>
      <c r="N296" t="n">
        <v>7.16</v>
      </c>
      <c r="O296" t="n">
        <v>8137.65</v>
      </c>
      <c r="P296" t="n">
        <v>621.16</v>
      </c>
      <c r="Q296" t="n">
        <v>1206.6</v>
      </c>
      <c r="R296" t="n">
        <v>399.37</v>
      </c>
      <c r="S296" t="n">
        <v>133.29</v>
      </c>
      <c r="T296" t="n">
        <v>115645.18</v>
      </c>
      <c r="U296" t="n">
        <v>0.33</v>
      </c>
      <c r="V296" t="n">
        <v>0.74</v>
      </c>
      <c r="W296" t="n">
        <v>0.52</v>
      </c>
      <c r="X296" t="n">
        <v>6.83</v>
      </c>
      <c r="Y296" t="n">
        <v>0.5</v>
      </c>
      <c r="Z296" t="n">
        <v>10</v>
      </c>
    </row>
    <row r="297">
      <c r="A297" t="n">
        <v>3</v>
      </c>
      <c r="B297" t="n">
        <v>25</v>
      </c>
      <c r="C297" t="inlineStr">
        <is>
          <t xml:space="preserve">CONCLUIDO	</t>
        </is>
      </c>
      <c r="D297" t="n">
        <v>0.9739</v>
      </c>
      <c r="E297" t="n">
        <v>102.68</v>
      </c>
      <c r="F297" t="n">
        <v>99.39</v>
      </c>
      <c r="G297" t="n">
        <v>55.22</v>
      </c>
      <c r="H297" t="n">
        <v>1.07</v>
      </c>
      <c r="I297" t="n">
        <v>108</v>
      </c>
      <c r="J297" t="n">
        <v>65.25</v>
      </c>
      <c r="K297" t="n">
        <v>28.92</v>
      </c>
      <c r="L297" t="n">
        <v>4</v>
      </c>
      <c r="M297" t="n">
        <v>106</v>
      </c>
      <c r="N297" t="n">
        <v>7.33</v>
      </c>
      <c r="O297" t="n">
        <v>8281.25</v>
      </c>
      <c r="P297" t="n">
        <v>594.64</v>
      </c>
      <c r="Q297" t="n">
        <v>1206.6</v>
      </c>
      <c r="R297" t="n">
        <v>331.98</v>
      </c>
      <c r="S297" t="n">
        <v>133.29</v>
      </c>
      <c r="T297" t="n">
        <v>82159.8</v>
      </c>
      <c r="U297" t="n">
        <v>0.4</v>
      </c>
      <c r="V297" t="n">
        <v>0.75</v>
      </c>
      <c r="W297" t="n">
        <v>0.45</v>
      </c>
      <c r="X297" t="n">
        <v>4.85</v>
      </c>
      <c r="Y297" t="n">
        <v>0.5</v>
      </c>
      <c r="Z297" t="n">
        <v>10</v>
      </c>
    </row>
    <row r="298">
      <c r="A298" t="n">
        <v>4</v>
      </c>
      <c r="B298" t="n">
        <v>25</v>
      </c>
      <c r="C298" t="inlineStr">
        <is>
          <t xml:space="preserve">CONCLUIDO	</t>
        </is>
      </c>
      <c r="D298" t="n">
        <v>0.9823</v>
      </c>
      <c r="E298" t="n">
        <v>101.8</v>
      </c>
      <c r="F298" t="n">
        <v>98.84</v>
      </c>
      <c r="G298" t="n">
        <v>70.59999999999999</v>
      </c>
      <c r="H298" t="n">
        <v>1.31</v>
      </c>
      <c r="I298" t="n">
        <v>84</v>
      </c>
      <c r="J298" t="n">
        <v>66.42</v>
      </c>
      <c r="K298" t="n">
        <v>28.92</v>
      </c>
      <c r="L298" t="n">
        <v>5</v>
      </c>
      <c r="M298" t="n">
        <v>82</v>
      </c>
      <c r="N298" t="n">
        <v>7.49</v>
      </c>
      <c r="O298" t="n">
        <v>8425.16</v>
      </c>
      <c r="P298" t="n">
        <v>575.41</v>
      </c>
      <c r="Q298" t="n">
        <v>1206.59</v>
      </c>
      <c r="R298" t="n">
        <v>315.06</v>
      </c>
      <c r="S298" t="n">
        <v>133.29</v>
      </c>
      <c r="T298" t="n">
        <v>73822.94</v>
      </c>
      <c r="U298" t="n">
        <v>0.42</v>
      </c>
      <c r="V298" t="n">
        <v>0.76</v>
      </c>
      <c r="W298" t="n">
        <v>0.4</v>
      </c>
      <c r="X298" t="n">
        <v>4.3</v>
      </c>
      <c r="Y298" t="n">
        <v>0.5</v>
      </c>
      <c r="Z298" t="n">
        <v>10</v>
      </c>
    </row>
    <row r="299">
      <c r="A299" t="n">
        <v>5</v>
      </c>
      <c r="B299" t="n">
        <v>25</v>
      </c>
      <c r="C299" t="inlineStr">
        <is>
          <t xml:space="preserve">CONCLUIDO	</t>
        </is>
      </c>
      <c r="D299" t="n">
        <v>0.9966</v>
      </c>
      <c r="E299" t="n">
        <v>100.34</v>
      </c>
      <c r="F299" t="n">
        <v>97.61</v>
      </c>
      <c r="G299" t="n">
        <v>87.41</v>
      </c>
      <c r="H299" t="n">
        <v>1.55</v>
      </c>
      <c r="I299" t="n">
        <v>67</v>
      </c>
      <c r="J299" t="n">
        <v>67.59</v>
      </c>
      <c r="K299" t="n">
        <v>28.92</v>
      </c>
      <c r="L299" t="n">
        <v>6</v>
      </c>
      <c r="M299" t="n">
        <v>65</v>
      </c>
      <c r="N299" t="n">
        <v>7.66</v>
      </c>
      <c r="O299" t="n">
        <v>8569.4</v>
      </c>
      <c r="P299" t="n">
        <v>551.88</v>
      </c>
      <c r="Q299" t="n">
        <v>1206.59</v>
      </c>
      <c r="R299" t="n">
        <v>272.08</v>
      </c>
      <c r="S299" t="n">
        <v>133.29</v>
      </c>
      <c r="T299" t="n">
        <v>52419.28</v>
      </c>
      <c r="U299" t="n">
        <v>0.49</v>
      </c>
      <c r="V299" t="n">
        <v>0.77</v>
      </c>
      <c r="W299" t="n">
        <v>0.39</v>
      </c>
      <c r="X299" t="n">
        <v>3.07</v>
      </c>
      <c r="Y299" t="n">
        <v>0.5</v>
      </c>
      <c r="Z299" t="n">
        <v>10</v>
      </c>
    </row>
    <row r="300">
      <c r="A300" t="n">
        <v>6</v>
      </c>
      <c r="B300" t="n">
        <v>25</v>
      </c>
      <c r="C300" t="inlineStr">
        <is>
          <t xml:space="preserve">CONCLUIDO	</t>
        </is>
      </c>
      <c r="D300" t="n">
        <v>1.0035</v>
      </c>
      <c r="E300" t="n">
        <v>99.65000000000001</v>
      </c>
      <c r="F300" t="n">
        <v>97.08</v>
      </c>
      <c r="G300" t="n">
        <v>104.01</v>
      </c>
      <c r="H300" t="n">
        <v>1.78</v>
      </c>
      <c r="I300" t="n">
        <v>56</v>
      </c>
      <c r="J300" t="n">
        <v>68.76000000000001</v>
      </c>
      <c r="K300" t="n">
        <v>28.92</v>
      </c>
      <c r="L300" t="n">
        <v>7</v>
      </c>
      <c r="M300" t="n">
        <v>48</v>
      </c>
      <c r="N300" t="n">
        <v>7.83</v>
      </c>
      <c r="O300" t="n">
        <v>8713.950000000001</v>
      </c>
      <c r="P300" t="n">
        <v>530.9299999999999</v>
      </c>
      <c r="Q300" t="n">
        <v>1206.6</v>
      </c>
      <c r="R300" t="n">
        <v>253.58</v>
      </c>
      <c r="S300" t="n">
        <v>133.29</v>
      </c>
      <c r="T300" t="n">
        <v>43224.4</v>
      </c>
      <c r="U300" t="n">
        <v>0.53</v>
      </c>
      <c r="V300" t="n">
        <v>0.77</v>
      </c>
      <c r="W300" t="n">
        <v>0.38</v>
      </c>
      <c r="X300" t="n">
        <v>2.54</v>
      </c>
      <c r="Y300" t="n">
        <v>0.5</v>
      </c>
      <c r="Z300" t="n">
        <v>10</v>
      </c>
    </row>
    <row r="301">
      <c r="A301" t="n">
        <v>7</v>
      </c>
      <c r="B301" t="n">
        <v>25</v>
      </c>
      <c r="C301" t="inlineStr">
        <is>
          <t xml:space="preserve">CONCLUIDO	</t>
        </is>
      </c>
      <c r="D301" t="n">
        <v>1.0061</v>
      </c>
      <c r="E301" t="n">
        <v>99.39</v>
      </c>
      <c r="F301" t="n">
        <v>96.89</v>
      </c>
      <c r="G301" t="n">
        <v>113.99</v>
      </c>
      <c r="H301" t="n">
        <v>2</v>
      </c>
      <c r="I301" t="n">
        <v>51</v>
      </c>
      <c r="J301" t="n">
        <v>69.93000000000001</v>
      </c>
      <c r="K301" t="n">
        <v>28.92</v>
      </c>
      <c r="L301" t="n">
        <v>8</v>
      </c>
      <c r="M301" t="n">
        <v>12</v>
      </c>
      <c r="N301" t="n">
        <v>8.01</v>
      </c>
      <c r="O301" t="n">
        <v>8858.84</v>
      </c>
      <c r="P301" t="n">
        <v>523.66</v>
      </c>
      <c r="Q301" t="n">
        <v>1206.6</v>
      </c>
      <c r="R301" t="n">
        <v>246.03</v>
      </c>
      <c r="S301" t="n">
        <v>133.29</v>
      </c>
      <c r="T301" t="n">
        <v>39471.12</v>
      </c>
      <c r="U301" t="n">
        <v>0.54</v>
      </c>
      <c r="V301" t="n">
        <v>0.77</v>
      </c>
      <c r="W301" t="n">
        <v>0.41</v>
      </c>
      <c r="X301" t="n">
        <v>2.35</v>
      </c>
      <c r="Y301" t="n">
        <v>0.5</v>
      </c>
      <c r="Z301" t="n">
        <v>10</v>
      </c>
    </row>
    <row r="302">
      <c r="A302" t="n">
        <v>8</v>
      </c>
      <c r="B302" t="n">
        <v>25</v>
      </c>
      <c r="C302" t="inlineStr">
        <is>
          <t xml:space="preserve">CONCLUIDO	</t>
        </is>
      </c>
      <c r="D302" t="n">
        <v>1.0068</v>
      </c>
      <c r="E302" t="n">
        <v>99.31999999999999</v>
      </c>
      <c r="F302" t="n">
        <v>96.83</v>
      </c>
      <c r="G302" t="n">
        <v>116.2</v>
      </c>
      <c r="H302" t="n">
        <v>2.21</v>
      </c>
      <c r="I302" t="n">
        <v>50</v>
      </c>
      <c r="J302" t="n">
        <v>71.11</v>
      </c>
      <c r="K302" t="n">
        <v>28.92</v>
      </c>
      <c r="L302" t="n">
        <v>9</v>
      </c>
      <c r="M302" t="n">
        <v>0</v>
      </c>
      <c r="N302" t="n">
        <v>8.19</v>
      </c>
      <c r="O302" t="n">
        <v>9004.040000000001</v>
      </c>
      <c r="P302" t="n">
        <v>529.8099999999999</v>
      </c>
      <c r="Q302" t="n">
        <v>1206.62</v>
      </c>
      <c r="R302" t="n">
        <v>243.66</v>
      </c>
      <c r="S302" t="n">
        <v>133.29</v>
      </c>
      <c r="T302" t="n">
        <v>38294.03</v>
      </c>
      <c r="U302" t="n">
        <v>0.55</v>
      </c>
      <c r="V302" t="n">
        <v>0.77</v>
      </c>
      <c r="W302" t="n">
        <v>0.42</v>
      </c>
      <c r="X302" t="n">
        <v>2.29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0.4225</v>
      </c>
      <c r="E303" t="n">
        <v>236.7</v>
      </c>
      <c r="F303" t="n">
        <v>178</v>
      </c>
      <c r="G303" t="n">
        <v>6.43</v>
      </c>
      <c r="H303" t="n">
        <v>0.11</v>
      </c>
      <c r="I303" t="n">
        <v>1662</v>
      </c>
      <c r="J303" t="n">
        <v>167.88</v>
      </c>
      <c r="K303" t="n">
        <v>51.39</v>
      </c>
      <c r="L303" t="n">
        <v>1</v>
      </c>
      <c r="M303" t="n">
        <v>1660</v>
      </c>
      <c r="N303" t="n">
        <v>30.49</v>
      </c>
      <c r="O303" t="n">
        <v>20939.59</v>
      </c>
      <c r="P303" t="n">
        <v>2257.1</v>
      </c>
      <c r="Q303" t="n">
        <v>1206.94</v>
      </c>
      <c r="R303" t="n">
        <v>3009.1</v>
      </c>
      <c r="S303" t="n">
        <v>133.29</v>
      </c>
      <c r="T303" t="n">
        <v>1412951.14</v>
      </c>
      <c r="U303" t="n">
        <v>0.04</v>
      </c>
      <c r="V303" t="n">
        <v>0.42</v>
      </c>
      <c r="W303" t="n">
        <v>2.96</v>
      </c>
      <c r="X303" t="n">
        <v>83.44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0.7063</v>
      </c>
      <c r="E304" t="n">
        <v>141.58</v>
      </c>
      <c r="F304" t="n">
        <v>120.5</v>
      </c>
      <c r="G304" t="n">
        <v>13.1</v>
      </c>
      <c r="H304" t="n">
        <v>0.21</v>
      </c>
      <c r="I304" t="n">
        <v>552</v>
      </c>
      <c r="J304" t="n">
        <v>169.33</v>
      </c>
      <c r="K304" t="n">
        <v>51.39</v>
      </c>
      <c r="L304" t="n">
        <v>2</v>
      </c>
      <c r="M304" t="n">
        <v>550</v>
      </c>
      <c r="N304" t="n">
        <v>30.94</v>
      </c>
      <c r="O304" t="n">
        <v>21118.46</v>
      </c>
      <c r="P304" t="n">
        <v>1521.31</v>
      </c>
      <c r="Q304" t="n">
        <v>1206.68</v>
      </c>
      <c r="R304" t="n">
        <v>1048.66</v>
      </c>
      <c r="S304" t="n">
        <v>133.29</v>
      </c>
      <c r="T304" t="n">
        <v>438280.84</v>
      </c>
      <c r="U304" t="n">
        <v>0.13</v>
      </c>
      <c r="V304" t="n">
        <v>0.62</v>
      </c>
      <c r="W304" t="n">
        <v>1.15</v>
      </c>
      <c r="X304" t="n">
        <v>25.95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0.8084</v>
      </c>
      <c r="E305" t="n">
        <v>123.7</v>
      </c>
      <c r="F305" t="n">
        <v>110.01</v>
      </c>
      <c r="G305" t="n">
        <v>19.76</v>
      </c>
      <c r="H305" t="n">
        <v>0.31</v>
      </c>
      <c r="I305" t="n">
        <v>334</v>
      </c>
      <c r="J305" t="n">
        <v>170.79</v>
      </c>
      <c r="K305" t="n">
        <v>51.39</v>
      </c>
      <c r="L305" t="n">
        <v>3</v>
      </c>
      <c r="M305" t="n">
        <v>332</v>
      </c>
      <c r="N305" t="n">
        <v>31.4</v>
      </c>
      <c r="O305" t="n">
        <v>21297.94</v>
      </c>
      <c r="P305" t="n">
        <v>1385.16</v>
      </c>
      <c r="Q305" t="n">
        <v>1206.63</v>
      </c>
      <c r="R305" t="n">
        <v>692.38</v>
      </c>
      <c r="S305" t="n">
        <v>133.29</v>
      </c>
      <c r="T305" t="n">
        <v>261233.1</v>
      </c>
      <c r="U305" t="n">
        <v>0.19</v>
      </c>
      <c r="V305" t="n">
        <v>0.68</v>
      </c>
      <c r="W305" t="n">
        <v>0.8100000000000001</v>
      </c>
      <c r="X305" t="n">
        <v>15.47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0.8615</v>
      </c>
      <c r="E306" t="n">
        <v>116.07</v>
      </c>
      <c r="F306" t="n">
        <v>105.56</v>
      </c>
      <c r="G306" t="n">
        <v>26.39</v>
      </c>
      <c r="H306" t="n">
        <v>0.41</v>
      </c>
      <c r="I306" t="n">
        <v>240</v>
      </c>
      <c r="J306" t="n">
        <v>172.25</v>
      </c>
      <c r="K306" t="n">
        <v>51.39</v>
      </c>
      <c r="L306" t="n">
        <v>4</v>
      </c>
      <c r="M306" t="n">
        <v>238</v>
      </c>
      <c r="N306" t="n">
        <v>31.86</v>
      </c>
      <c r="O306" t="n">
        <v>21478.05</v>
      </c>
      <c r="P306" t="n">
        <v>1325.64</v>
      </c>
      <c r="Q306" t="n">
        <v>1206.64</v>
      </c>
      <c r="R306" t="n">
        <v>542.22</v>
      </c>
      <c r="S306" t="n">
        <v>133.29</v>
      </c>
      <c r="T306" t="n">
        <v>186621.05</v>
      </c>
      <c r="U306" t="n">
        <v>0.25</v>
      </c>
      <c r="V306" t="n">
        <v>0.71</v>
      </c>
      <c r="W306" t="n">
        <v>0.64</v>
      </c>
      <c r="X306" t="n">
        <v>11.02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0.8944</v>
      </c>
      <c r="E307" t="n">
        <v>111.8</v>
      </c>
      <c r="F307" t="n">
        <v>103.09</v>
      </c>
      <c r="G307" t="n">
        <v>33.08</v>
      </c>
      <c r="H307" t="n">
        <v>0.51</v>
      </c>
      <c r="I307" t="n">
        <v>187</v>
      </c>
      <c r="J307" t="n">
        <v>173.71</v>
      </c>
      <c r="K307" t="n">
        <v>51.39</v>
      </c>
      <c r="L307" t="n">
        <v>5</v>
      </c>
      <c r="M307" t="n">
        <v>185</v>
      </c>
      <c r="N307" t="n">
        <v>32.32</v>
      </c>
      <c r="O307" t="n">
        <v>21658.78</v>
      </c>
      <c r="P307" t="n">
        <v>1291.08</v>
      </c>
      <c r="Q307" t="n">
        <v>1206.61</v>
      </c>
      <c r="R307" t="n">
        <v>457.66</v>
      </c>
      <c r="S307" t="n">
        <v>133.29</v>
      </c>
      <c r="T307" t="n">
        <v>144606.55</v>
      </c>
      <c r="U307" t="n">
        <v>0.29</v>
      </c>
      <c r="V307" t="n">
        <v>0.73</v>
      </c>
      <c r="W307" t="n">
        <v>0.58</v>
      </c>
      <c r="X307" t="n">
        <v>8.550000000000001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0.9167999999999999</v>
      </c>
      <c r="E308" t="n">
        <v>109.07</v>
      </c>
      <c r="F308" t="n">
        <v>101.51</v>
      </c>
      <c r="G308" t="n">
        <v>39.81</v>
      </c>
      <c r="H308" t="n">
        <v>0.61</v>
      </c>
      <c r="I308" t="n">
        <v>153</v>
      </c>
      <c r="J308" t="n">
        <v>175.18</v>
      </c>
      <c r="K308" t="n">
        <v>51.39</v>
      </c>
      <c r="L308" t="n">
        <v>6</v>
      </c>
      <c r="M308" t="n">
        <v>151</v>
      </c>
      <c r="N308" t="n">
        <v>32.79</v>
      </c>
      <c r="O308" t="n">
        <v>21840.16</v>
      </c>
      <c r="P308" t="n">
        <v>1268.4</v>
      </c>
      <c r="Q308" t="n">
        <v>1206.6</v>
      </c>
      <c r="R308" t="n">
        <v>404.13</v>
      </c>
      <c r="S308" t="n">
        <v>133.29</v>
      </c>
      <c r="T308" t="n">
        <v>118011.65</v>
      </c>
      <c r="U308" t="n">
        <v>0.33</v>
      </c>
      <c r="V308" t="n">
        <v>0.74</v>
      </c>
      <c r="W308" t="n">
        <v>0.52</v>
      </c>
      <c r="X308" t="n">
        <v>6.97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0.9332</v>
      </c>
      <c r="E309" t="n">
        <v>107.16</v>
      </c>
      <c r="F309" t="n">
        <v>100.38</v>
      </c>
      <c r="G309" t="n">
        <v>46.33</v>
      </c>
      <c r="H309" t="n">
        <v>0.7</v>
      </c>
      <c r="I309" t="n">
        <v>130</v>
      </c>
      <c r="J309" t="n">
        <v>176.66</v>
      </c>
      <c r="K309" t="n">
        <v>51.39</v>
      </c>
      <c r="L309" t="n">
        <v>7</v>
      </c>
      <c r="M309" t="n">
        <v>128</v>
      </c>
      <c r="N309" t="n">
        <v>33.27</v>
      </c>
      <c r="O309" t="n">
        <v>22022.17</v>
      </c>
      <c r="P309" t="n">
        <v>1251.48</v>
      </c>
      <c r="Q309" t="n">
        <v>1206.62</v>
      </c>
      <c r="R309" t="n">
        <v>365.89</v>
      </c>
      <c r="S309" t="n">
        <v>133.29</v>
      </c>
      <c r="T309" t="n">
        <v>99009.52</v>
      </c>
      <c r="U309" t="n">
        <v>0.36</v>
      </c>
      <c r="V309" t="n">
        <v>0.75</v>
      </c>
      <c r="W309" t="n">
        <v>0.48</v>
      </c>
      <c r="X309" t="n">
        <v>5.84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0.9458</v>
      </c>
      <c r="E310" t="n">
        <v>105.73</v>
      </c>
      <c r="F310" t="n">
        <v>99.56</v>
      </c>
      <c r="G310" t="n">
        <v>53.34</v>
      </c>
      <c r="H310" t="n">
        <v>0.8</v>
      </c>
      <c r="I310" t="n">
        <v>112</v>
      </c>
      <c r="J310" t="n">
        <v>178.14</v>
      </c>
      <c r="K310" t="n">
        <v>51.39</v>
      </c>
      <c r="L310" t="n">
        <v>8</v>
      </c>
      <c r="M310" t="n">
        <v>110</v>
      </c>
      <c r="N310" t="n">
        <v>33.75</v>
      </c>
      <c r="O310" t="n">
        <v>22204.83</v>
      </c>
      <c r="P310" t="n">
        <v>1238.52</v>
      </c>
      <c r="Q310" t="n">
        <v>1206.66</v>
      </c>
      <c r="R310" t="n">
        <v>338.04</v>
      </c>
      <c r="S310" t="n">
        <v>133.29</v>
      </c>
      <c r="T310" t="n">
        <v>85173.78</v>
      </c>
      <c r="U310" t="n">
        <v>0.39</v>
      </c>
      <c r="V310" t="n">
        <v>0.75</v>
      </c>
      <c r="W310" t="n">
        <v>0.45</v>
      </c>
      <c r="X310" t="n">
        <v>5.02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0.9554</v>
      </c>
      <c r="E311" t="n">
        <v>104.67</v>
      </c>
      <c r="F311" t="n">
        <v>98.94</v>
      </c>
      <c r="G311" t="n">
        <v>59.96</v>
      </c>
      <c r="H311" t="n">
        <v>0.89</v>
      </c>
      <c r="I311" t="n">
        <v>99</v>
      </c>
      <c r="J311" t="n">
        <v>179.63</v>
      </c>
      <c r="K311" t="n">
        <v>51.39</v>
      </c>
      <c r="L311" t="n">
        <v>9</v>
      </c>
      <c r="M311" t="n">
        <v>97</v>
      </c>
      <c r="N311" t="n">
        <v>34.24</v>
      </c>
      <c r="O311" t="n">
        <v>22388.15</v>
      </c>
      <c r="P311" t="n">
        <v>1227.48</v>
      </c>
      <c r="Q311" t="n">
        <v>1206.61</v>
      </c>
      <c r="R311" t="n">
        <v>317.01</v>
      </c>
      <c r="S311" t="n">
        <v>133.29</v>
      </c>
      <c r="T311" t="n">
        <v>74722.85000000001</v>
      </c>
      <c r="U311" t="n">
        <v>0.42</v>
      </c>
      <c r="V311" t="n">
        <v>0.76</v>
      </c>
      <c r="W311" t="n">
        <v>0.43</v>
      </c>
      <c r="X311" t="n">
        <v>4.4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0.9666</v>
      </c>
      <c r="E312" t="n">
        <v>103.46</v>
      </c>
      <c r="F312" t="n">
        <v>98.09999999999999</v>
      </c>
      <c r="G312" t="n">
        <v>66.89</v>
      </c>
      <c r="H312" t="n">
        <v>0.98</v>
      </c>
      <c r="I312" t="n">
        <v>88</v>
      </c>
      <c r="J312" t="n">
        <v>181.12</v>
      </c>
      <c r="K312" t="n">
        <v>51.39</v>
      </c>
      <c r="L312" t="n">
        <v>10</v>
      </c>
      <c r="M312" t="n">
        <v>86</v>
      </c>
      <c r="N312" t="n">
        <v>34.73</v>
      </c>
      <c r="O312" t="n">
        <v>22572.13</v>
      </c>
      <c r="P312" t="n">
        <v>1213.65</v>
      </c>
      <c r="Q312" t="n">
        <v>1206.59</v>
      </c>
      <c r="R312" t="n">
        <v>287.55</v>
      </c>
      <c r="S312" t="n">
        <v>133.29</v>
      </c>
      <c r="T312" t="n">
        <v>60048.56</v>
      </c>
      <c r="U312" t="n">
        <v>0.46</v>
      </c>
      <c r="V312" t="n">
        <v>0.76</v>
      </c>
      <c r="W312" t="n">
        <v>0.43</v>
      </c>
      <c r="X312" t="n">
        <v>3.57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0.9663</v>
      </c>
      <c r="E313" t="n">
        <v>103.49</v>
      </c>
      <c r="F313" t="n">
        <v>98.37</v>
      </c>
      <c r="G313" t="n">
        <v>72.87</v>
      </c>
      <c r="H313" t="n">
        <v>1.07</v>
      </c>
      <c r="I313" t="n">
        <v>81</v>
      </c>
      <c r="J313" t="n">
        <v>182.62</v>
      </c>
      <c r="K313" t="n">
        <v>51.39</v>
      </c>
      <c r="L313" t="n">
        <v>11</v>
      </c>
      <c r="M313" t="n">
        <v>79</v>
      </c>
      <c r="N313" t="n">
        <v>35.22</v>
      </c>
      <c r="O313" t="n">
        <v>22756.91</v>
      </c>
      <c r="P313" t="n">
        <v>1215.38</v>
      </c>
      <c r="Q313" t="n">
        <v>1206.6</v>
      </c>
      <c r="R313" t="n">
        <v>298.45</v>
      </c>
      <c r="S313" t="n">
        <v>133.29</v>
      </c>
      <c r="T313" t="n">
        <v>65533.68</v>
      </c>
      <c r="U313" t="n">
        <v>0.45</v>
      </c>
      <c r="V313" t="n">
        <v>0.76</v>
      </c>
      <c r="W313" t="n">
        <v>0.4</v>
      </c>
      <c r="X313" t="n">
        <v>3.83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0.9735</v>
      </c>
      <c r="E314" t="n">
        <v>102.72</v>
      </c>
      <c r="F314" t="n">
        <v>97.88</v>
      </c>
      <c r="G314" t="n">
        <v>80.45</v>
      </c>
      <c r="H314" t="n">
        <v>1.16</v>
      </c>
      <c r="I314" t="n">
        <v>73</v>
      </c>
      <c r="J314" t="n">
        <v>184.12</v>
      </c>
      <c r="K314" t="n">
        <v>51.39</v>
      </c>
      <c r="L314" t="n">
        <v>12</v>
      </c>
      <c r="M314" t="n">
        <v>71</v>
      </c>
      <c r="N314" t="n">
        <v>35.73</v>
      </c>
      <c r="O314" t="n">
        <v>22942.24</v>
      </c>
      <c r="P314" t="n">
        <v>1206.11</v>
      </c>
      <c r="Q314" t="n">
        <v>1206.59</v>
      </c>
      <c r="R314" t="n">
        <v>281.22</v>
      </c>
      <c r="S314" t="n">
        <v>133.29</v>
      </c>
      <c r="T314" t="n">
        <v>56958.7</v>
      </c>
      <c r="U314" t="n">
        <v>0.47</v>
      </c>
      <c r="V314" t="n">
        <v>0.76</v>
      </c>
      <c r="W314" t="n">
        <v>0.39</v>
      </c>
      <c r="X314" t="n">
        <v>3.34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0.9774</v>
      </c>
      <c r="E315" t="n">
        <v>102.31</v>
      </c>
      <c r="F315" t="n">
        <v>97.63</v>
      </c>
      <c r="G315" t="n">
        <v>86.15000000000001</v>
      </c>
      <c r="H315" t="n">
        <v>1.24</v>
      </c>
      <c r="I315" t="n">
        <v>68</v>
      </c>
      <c r="J315" t="n">
        <v>185.63</v>
      </c>
      <c r="K315" t="n">
        <v>51.39</v>
      </c>
      <c r="L315" t="n">
        <v>13</v>
      </c>
      <c r="M315" t="n">
        <v>66</v>
      </c>
      <c r="N315" t="n">
        <v>36.24</v>
      </c>
      <c r="O315" t="n">
        <v>23128.27</v>
      </c>
      <c r="P315" t="n">
        <v>1201.32</v>
      </c>
      <c r="Q315" t="n">
        <v>1206.61</v>
      </c>
      <c r="R315" t="n">
        <v>272.94</v>
      </c>
      <c r="S315" t="n">
        <v>133.29</v>
      </c>
      <c r="T315" t="n">
        <v>52843.96</v>
      </c>
      <c r="U315" t="n">
        <v>0.49</v>
      </c>
      <c r="V315" t="n">
        <v>0.77</v>
      </c>
      <c r="W315" t="n">
        <v>0.38</v>
      </c>
      <c r="X315" t="n">
        <v>3.1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0.9813</v>
      </c>
      <c r="E316" t="n">
        <v>101.91</v>
      </c>
      <c r="F316" t="n">
        <v>97.40000000000001</v>
      </c>
      <c r="G316" t="n">
        <v>92.76000000000001</v>
      </c>
      <c r="H316" t="n">
        <v>1.33</v>
      </c>
      <c r="I316" t="n">
        <v>63</v>
      </c>
      <c r="J316" t="n">
        <v>187.14</v>
      </c>
      <c r="K316" t="n">
        <v>51.39</v>
      </c>
      <c r="L316" t="n">
        <v>14</v>
      </c>
      <c r="M316" t="n">
        <v>61</v>
      </c>
      <c r="N316" t="n">
        <v>36.75</v>
      </c>
      <c r="O316" t="n">
        <v>23314.98</v>
      </c>
      <c r="P316" t="n">
        <v>1194.47</v>
      </c>
      <c r="Q316" t="n">
        <v>1206.63</v>
      </c>
      <c r="R316" t="n">
        <v>265.19</v>
      </c>
      <c r="S316" t="n">
        <v>133.29</v>
      </c>
      <c r="T316" t="n">
        <v>48991.83</v>
      </c>
      <c r="U316" t="n">
        <v>0.5</v>
      </c>
      <c r="V316" t="n">
        <v>0.77</v>
      </c>
      <c r="W316" t="n">
        <v>0.37</v>
      </c>
      <c r="X316" t="n">
        <v>2.86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0.9854000000000001</v>
      </c>
      <c r="E317" t="n">
        <v>101.49</v>
      </c>
      <c r="F317" t="n">
        <v>97.15000000000001</v>
      </c>
      <c r="G317" t="n">
        <v>100.5</v>
      </c>
      <c r="H317" t="n">
        <v>1.41</v>
      </c>
      <c r="I317" t="n">
        <v>58</v>
      </c>
      <c r="J317" t="n">
        <v>188.66</v>
      </c>
      <c r="K317" t="n">
        <v>51.39</v>
      </c>
      <c r="L317" t="n">
        <v>15</v>
      </c>
      <c r="M317" t="n">
        <v>56</v>
      </c>
      <c r="N317" t="n">
        <v>37.27</v>
      </c>
      <c r="O317" t="n">
        <v>23502.4</v>
      </c>
      <c r="P317" t="n">
        <v>1190</v>
      </c>
      <c r="Q317" t="n">
        <v>1206.6</v>
      </c>
      <c r="R317" t="n">
        <v>256.42</v>
      </c>
      <c r="S317" t="n">
        <v>133.29</v>
      </c>
      <c r="T317" t="n">
        <v>44630.93</v>
      </c>
      <c r="U317" t="n">
        <v>0.52</v>
      </c>
      <c r="V317" t="n">
        <v>0.77</v>
      </c>
      <c r="W317" t="n">
        <v>0.37</v>
      </c>
      <c r="X317" t="n">
        <v>2.61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0.9886</v>
      </c>
      <c r="E318" t="n">
        <v>101.16</v>
      </c>
      <c r="F318" t="n">
        <v>96.95</v>
      </c>
      <c r="G318" t="n">
        <v>107.73</v>
      </c>
      <c r="H318" t="n">
        <v>1.49</v>
      </c>
      <c r="I318" t="n">
        <v>54</v>
      </c>
      <c r="J318" t="n">
        <v>190.19</v>
      </c>
      <c r="K318" t="n">
        <v>51.39</v>
      </c>
      <c r="L318" t="n">
        <v>16</v>
      </c>
      <c r="M318" t="n">
        <v>52</v>
      </c>
      <c r="N318" t="n">
        <v>37.79</v>
      </c>
      <c r="O318" t="n">
        <v>23690.52</v>
      </c>
      <c r="P318" t="n">
        <v>1184.27</v>
      </c>
      <c r="Q318" t="n">
        <v>1206.61</v>
      </c>
      <c r="R318" t="n">
        <v>249.72</v>
      </c>
      <c r="S318" t="n">
        <v>133.29</v>
      </c>
      <c r="T318" t="n">
        <v>41302.3</v>
      </c>
      <c r="U318" t="n">
        <v>0.53</v>
      </c>
      <c r="V318" t="n">
        <v>0.77</v>
      </c>
      <c r="W318" t="n">
        <v>0.36</v>
      </c>
      <c r="X318" t="n">
        <v>2.41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0.991</v>
      </c>
      <c r="E319" t="n">
        <v>100.91</v>
      </c>
      <c r="F319" t="n">
        <v>96.81</v>
      </c>
      <c r="G319" t="n">
        <v>113.89</v>
      </c>
      <c r="H319" t="n">
        <v>1.57</v>
      </c>
      <c r="I319" t="n">
        <v>51</v>
      </c>
      <c r="J319" t="n">
        <v>191.72</v>
      </c>
      <c r="K319" t="n">
        <v>51.39</v>
      </c>
      <c r="L319" t="n">
        <v>17</v>
      </c>
      <c r="M319" t="n">
        <v>49</v>
      </c>
      <c r="N319" t="n">
        <v>38.33</v>
      </c>
      <c r="O319" t="n">
        <v>23879.37</v>
      </c>
      <c r="P319" t="n">
        <v>1180.92</v>
      </c>
      <c r="Q319" t="n">
        <v>1206.59</v>
      </c>
      <c r="R319" t="n">
        <v>244.94</v>
      </c>
      <c r="S319" t="n">
        <v>133.29</v>
      </c>
      <c r="T319" t="n">
        <v>38925.48</v>
      </c>
      <c r="U319" t="n">
        <v>0.54</v>
      </c>
      <c r="V319" t="n">
        <v>0.77</v>
      </c>
      <c r="W319" t="n">
        <v>0.35</v>
      </c>
      <c r="X319" t="n">
        <v>2.27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0.9933999999999999</v>
      </c>
      <c r="E320" t="n">
        <v>100.67</v>
      </c>
      <c r="F320" t="n">
        <v>96.67</v>
      </c>
      <c r="G320" t="n">
        <v>120.83</v>
      </c>
      <c r="H320" t="n">
        <v>1.65</v>
      </c>
      <c r="I320" t="n">
        <v>48</v>
      </c>
      <c r="J320" t="n">
        <v>193.26</v>
      </c>
      <c r="K320" t="n">
        <v>51.39</v>
      </c>
      <c r="L320" t="n">
        <v>18</v>
      </c>
      <c r="M320" t="n">
        <v>46</v>
      </c>
      <c r="N320" t="n">
        <v>38.86</v>
      </c>
      <c r="O320" t="n">
        <v>24068.93</v>
      </c>
      <c r="P320" t="n">
        <v>1176.54</v>
      </c>
      <c r="Q320" t="n">
        <v>1206.61</v>
      </c>
      <c r="R320" t="n">
        <v>240.19</v>
      </c>
      <c r="S320" t="n">
        <v>133.29</v>
      </c>
      <c r="T320" t="n">
        <v>36565.66</v>
      </c>
      <c r="U320" t="n">
        <v>0.55</v>
      </c>
      <c r="V320" t="n">
        <v>0.77</v>
      </c>
      <c r="W320" t="n">
        <v>0.35</v>
      </c>
      <c r="X320" t="n">
        <v>2.13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0.995</v>
      </c>
      <c r="E321" t="n">
        <v>100.5</v>
      </c>
      <c r="F321" t="n">
        <v>96.56999999999999</v>
      </c>
      <c r="G321" t="n">
        <v>125.96</v>
      </c>
      <c r="H321" t="n">
        <v>1.73</v>
      </c>
      <c r="I321" t="n">
        <v>46</v>
      </c>
      <c r="J321" t="n">
        <v>194.8</v>
      </c>
      <c r="K321" t="n">
        <v>51.39</v>
      </c>
      <c r="L321" t="n">
        <v>19</v>
      </c>
      <c r="M321" t="n">
        <v>44</v>
      </c>
      <c r="N321" t="n">
        <v>39.41</v>
      </c>
      <c r="O321" t="n">
        <v>24259.23</v>
      </c>
      <c r="P321" t="n">
        <v>1172.4</v>
      </c>
      <c r="Q321" t="n">
        <v>1206.6</v>
      </c>
      <c r="R321" t="n">
        <v>236.72</v>
      </c>
      <c r="S321" t="n">
        <v>133.29</v>
      </c>
      <c r="T321" t="n">
        <v>34840.72</v>
      </c>
      <c r="U321" t="n">
        <v>0.5600000000000001</v>
      </c>
      <c r="V321" t="n">
        <v>0.77</v>
      </c>
      <c r="W321" t="n">
        <v>0.35</v>
      </c>
      <c r="X321" t="n">
        <v>2.03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0.9995000000000001</v>
      </c>
      <c r="E322" t="n">
        <v>100.05</v>
      </c>
      <c r="F322" t="n">
        <v>96.22</v>
      </c>
      <c r="G322" t="n">
        <v>134.26</v>
      </c>
      <c r="H322" t="n">
        <v>1.81</v>
      </c>
      <c r="I322" t="n">
        <v>43</v>
      </c>
      <c r="J322" t="n">
        <v>196.35</v>
      </c>
      <c r="K322" t="n">
        <v>51.39</v>
      </c>
      <c r="L322" t="n">
        <v>20</v>
      </c>
      <c r="M322" t="n">
        <v>41</v>
      </c>
      <c r="N322" t="n">
        <v>39.96</v>
      </c>
      <c r="O322" t="n">
        <v>24450.27</v>
      </c>
      <c r="P322" t="n">
        <v>1167.31</v>
      </c>
      <c r="Q322" t="n">
        <v>1206.59</v>
      </c>
      <c r="R322" t="n">
        <v>225.36</v>
      </c>
      <c r="S322" t="n">
        <v>133.29</v>
      </c>
      <c r="T322" t="n">
        <v>29178.02</v>
      </c>
      <c r="U322" t="n">
        <v>0.59</v>
      </c>
      <c r="V322" t="n">
        <v>0.78</v>
      </c>
      <c r="W322" t="n">
        <v>0.32</v>
      </c>
      <c r="X322" t="n">
        <v>1.68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0.9981</v>
      </c>
      <c r="E323" t="n">
        <v>100.19</v>
      </c>
      <c r="F323" t="n">
        <v>96.43000000000001</v>
      </c>
      <c r="G323" t="n">
        <v>141.12</v>
      </c>
      <c r="H323" t="n">
        <v>1.88</v>
      </c>
      <c r="I323" t="n">
        <v>41</v>
      </c>
      <c r="J323" t="n">
        <v>197.9</v>
      </c>
      <c r="K323" t="n">
        <v>51.39</v>
      </c>
      <c r="L323" t="n">
        <v>21</v>
      </c>
      <c r="M323" t="n">
        <v>39</v>
      </c>
      <c r="N323" t="n">
        <v>40.51</v>
      </c>
      <c r="O323" t="n">
        <v>24642.07</v>
      </c>
      <c r="P323" t="n">
        <v>1167.67</v>
      </c>
      <c r="Q323" t="n">
        <v>1206.59</v>
      </c>
      <c r="R323" t="n">
        <v>232.17</v>
      </c>
      <c r="S323" t="n">
        <v>133.29</v>
      </c>
      <c r="T323" t="n">
        <v>32594.2</v>
      </c>
      <c r="U323" t="n">
        <v>0.57</v>
      </c>
      <c r="V323" t="n">
        <v>0.78</v>
      </c>
      <c r="W323" t="n">
        <v>0.34</v>
      </c>
      <c r="X323" t="n">
        <v>1.89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</v>
      </c>
      <c r="E324" t="n">
        <v>100</v>
      </c>
      <c r="F324" t="n">
        <v>96.31</v>
      </c>
      <c r="G324" t="n">
        <v>148.17</v>
      </c>
      <c r="H324" t="n">
        <v>1.96</v>
      </c>
      <c r="I324" t="n">
        <v>39</v>
      </c>
      <c r="J324" t="n">
        <v>199.46</v>
      </c>
      <c r="K324" t="n">
        <v>51.39</v>
      </c>
      <c r="L324" t="n">
        <v>22</v>
      </c>
      <c r="M324" t="n">
        <v>37</v>
      </c>
      <c r="N324" t="n">
        <v>41.07</v>
      </c>
      <c r="O324" t="n">
        <v>24834.62</v>
      </c>
      <c r="P324" t="n">
        <v>1163.64</v>
      </c>
      <c r="Q324" t="n">
        <v>1206.61</v>
      </c>
      <c r="R324" t="n">
        <v>228.09</v>
      </c>
      <c r="S324" t="n">
        <v>133.29</v>
      </c>
      <c r="T324" t="n">
        <v>30560.59</v>
      </c>
      <c r="U324" t="n">
        <v>0.58</v>
      </c>
      <c r="V324" t="n">
        <v>0.78</v>
      </c>
      <c r="W324" t="n">
        <v>0.34</v>
      </c>
      <c r="X324" t="n">
        <v>1.77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1.002</v>
      </c>
      <c r="E325" t="n">
        <v>99.8</v>
      </c>
      <c r="F325" t="n">
        <v>96.18000000000001</v>
      </c>
      <c r="G325" t="n">
        <v>155.96</v>
      </c>
      <c r="H325" t="n">
        <v>2.03</v>
      </c>
      <c r="I325" t="n">
        <v>37</v>
      </c>
      <c r="J325" t="n">
        <v>201.03</v>
      </c>
      <c r="K325" t="n">
        <v>51.39</v>
      </c>
      <c r="L325" t="n">
        <v>23</v>
      </c>
      <c r="M325" t="n">
        <v>35</v>
      </c>
      <c r="N325" t="n">
        <v>41.64</v>
      </c>
      <c r="O325" t="n">
        <v>25027.94</v>
      </c>
      <c r="P325" t="n">
        <v>1156.96</v>
      </c>
      <c r="Q325" t="n">
        <v>1206.59</v>
      </c>
      <c r="R325" t="n">
        <v>223.41</v>
      </c>
      <c r="S325" t="n">
        <v>133.29</v>
      </c>
      <c r="T325" t="n">
        <v>28231.69</v>
      </c>
      <c r="U325" t="n">
        <v>0.6</v>
      </c>
      <c r="V325" t="n">
        <v>0.78</v>
      </c>
      <c r="W325" t="n">
        <v>0.34</v>
      </c>
      <c r="X325" t="n">
        <v>1.64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1.0025</v>
      </c>
      <c r="E326" t="n">
        <v>99.75</v>
      </c>
      <c r="F326" t="n">
        <v>96.16</v>
      </c>
      <c r="G326" t="n">
        <v>160.27</v>
      </c>
      <c r="H326" t="n">
        <v>2.1</v>
      </c>
      <c r="I326" t="n">
        <v>36</v>
      </c>
      <c r="J326" t="n">
        <v>202.61</v>
      </c>
      <c r="K326" t="n">
        <v>51.39</v>
      </c>
      <c r="L326" t="n">
        <v>24</v>
      </c>
      <c r="M326" t="n">
        <v>34</v>
      </c>
      <c r="N326" t="n">
        <v>42.21</v>
      </c>
      <c r="O326" t="n">
        <v>25222.04</v>
      </c>
      <c r="P326" t="n">
        <v>1156.75</v>
      </c>
      <c r="Q326" t="n">
        <v>1206.59</v>
      </c>
      <c r="R326" t="n">
        <v>223.11</v>
      </c>
      <c r="S326" t="n">
        <v>133.29</v>
      </c>
      <c r="T326" t="n">
        <v>28087.73</v>
      </c>
      <c r="U326" t="n">
        <v>0.6</v>
      </c>
      <c r="V326" t="n">
        <v>0.78</v>
      </c>
      <c r="W326" t="n">
        <v>0.33</v>
      </c>
      <c r="X326" t="n">
        <v>1.62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1.0042</v>
      </c>
      <c r="E327" t="n">
        <v>99.58</v>
      </c>
      <c r="F327" t="n">
        <v>96.06</v>
      </c>
      <c r="G327" t="n">
        <v>169.52</v>
      </c>
      <c r="H327" t="n">
        <v>2.17</v>
      </c>
      <c r="I327" t="n">
        <v>34</v>
      </c>
      <c r="J327" t="n">
        <v>204.19</v>
      </c>
      <c r="K327" t="n">
        <v>51.39</v>
      </c>
      <c r="L327" t="n">
        <v>25</v>
      </c>
      <c r="M327" t="n">
        <v>32</v>
      </c>
      <c r="N327" t="n">
        <v>42.79</v>
      </c>
      <c r="O327" t="n">
        <v>25417.05</v>
      </c>
      <c r="P327" t="n">
        <v>1151.88</v>
      </c>
      <c r="Q327" t="n">
        <v>1206.59</v>
      </c>
      <c r="R327" t="n">
        <v>219.55</v>
      </c>
      <c r="S327" t="n">
        <v>133.29</v>
      </c>
      <c r="T327" t="n">
        <v>26318.33</v>
      </c>
      <c r="U327" t="n">
        <v>0.61</v>
      </c>
      <c r="V327" t="n">
        <v>0.78</v>
      </c>
      <c r="W327" t="n">
        <v>0.33</v>
      </c>
      <c r="X327" t="n">
        <v>1.52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1.0051</v>
      </c>
      <c r="E328" t="n">
        <v>99.48999999999999</v>
      </c>
      <c r="F328" t="n">
        <v>96</v>
      </c>
      <c r="G328" t="n">
        <v>174.54</v>
      </c>
      <c r="H328" t="n">
        <v>2.24</v>
      </c>
      <c r="I328" t="n">
        <v>33</v>
      </c>
      <c r="J328" t="n">
        <v>205.77</v>
      </c>
      <c r="K328" t="n">
        <v>51.39</v>
      </c>
      <c r="L328" t="n">
        <v>26</v>
      </c>
      <c r="M328" t="n">
        <v>31</v>
      </c>
      <c r="N328" t="n">
        <v>43.38</v>
      </c>
      <c r="O328" t="n">
        <v>25612.75</v>
      </c>
      <c r="P328" t="n">
        <v>1150.82</v>
      </c>
      <c r="Q328" t="n">
        <v>1206.6</v>
      </c>
      <c r="R328" t="n">
        <v>217.36</v>
      </c>
      <c r="S328" t="n">
        <v>133.29</v>
      </c>
      <c r="T328" t="n">
        <v>25224.9</v>
      </c>
      <c r="U328" t="n">
        <v>0.61</v>
      </c>
      <c r="V328" t="n">
        <v>0.78</v>
      </c>
      <c r="W328" t="n">
        <v>0.33</v>
      </c>
      <c r="X328" t="n">
        <v>1.46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1.0057</v>
      </c>
      <c r="E329" t="n">
        <v>99.43000000000001</v>
      </c>
      <c r="F329" t="n">
        <v>95.97</v>
      </c>
      <c r="G329" t="n">
        <v>179.95</v>
      </c>
      <c r="H329" t="n">
        <v>2.31</v>
      </c>
      <c r="I329" t="n">
        <v>32</v>
      </c>
      <c r="J329" t="n">
        <v>207.37</v>
      </c>
      <c r="K329" t="n">
        <v>51.39</v>
      </c>
      <c r="L329" t="n">
        <v>27</v>
      </c>
      <c r="M329" t="n">
        <v>30</v>
      </c>
      <c r="N329" t="n">
        <v>43.97</v>
      </c>
      <c r="O329" t="n">
        <v>25809.25</v>
      </c>
      <c r="P329" t="n">
        <v>1148.38</v>
      </c>
      <c r="Q329" t="n">
        <v>1206.6</v>
      </c>
      <c r="R329" t="n">
        <v>216.58</v>
      </c>
      <c r="S329" t="n">
        <v>133.29</v>
      </c>
      <c r="T329" t="n">
        <v>24843.16</v>
      </c>
      <c r="U329" t="n">
        <v>0.62</v>
      </c>
      <c r="V329" t="n">
        <v>0.78</v>
      </c>
      <c r="W329" t="n">
        <v>0.33</v>
      </c>
      <c r="X329" t="n">
        <v>1.43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1.0069</v>
      </c>
      <c r="E330" t="n">
        <v>99.31999999999999</v>
      </c>
      <c r="F330" t="n">
        <v>95.89</v>
      </c>
      <c r="G330" t="n">
        <v>185.6</v>
      </c>
      <c r="H330" t="n">
        <v>2.38</v>
      </c>
      <c r="I330" t="n">
        <v>31</v>
      </c>
      <c r="J330" t="n">
        <v>208.97</v>
      </c>
      <c r="K330" t="n">
        <v>51.39</v>
      </c>
      <c r="L330" t="n">
        <v>28</v>
      </c>
      <c r="M330" t="n">
        <v>29</v>
      </c>
      <c r="N330" t="n">
        <v>44.57</v>
      </c>
      <c r="O330" t="n">
        <v>26006.56</v>
      </c>
      <c r="P330" t="n">
        <v>1144.49</v>
      </c>
      <c r="Q330" t="n">
        <v>1206.6</v>
      </c>
      <c r="R330" t="n">
        <v>214.05</v>
      </c>
      <c r="S330" t="n">
        <v>133.29</v>
      </c>
      <c r="T330" t="n">
        <v>23582.29</v>
      </c>
      <c r="U330" t="n">
        <v>0.62</v>
      </c>
      <c r="V330" t="n">
        <v>0.78</v>
      </c>
      <c r="W330" t="n">
        <v>0.32</v>
      </c>
      <c r="X330" t="n">
        <v>1.36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1.012</v>
      </c>
      <c r="E331" t="n">
        <v>98.81999999999999</v>
      </c>
      <c r="F331" t="n">
        <v>95.45999999999999</v>
      </c>
      <c r="G331" t="n">
        <v>197.51</v>
      </c>
      <c r="H331" t="n">
        <v>2.45</v>
      </c>
      <c r="I331" t="n">
        <v>29</v>
      </c>
      <c r="J331" t="n">
        <v>210.57</v>
      </c>
      <c r="K331" t="n">
        <v>51.39</v>
      </c>
      <c r="L331" t="n">
        <v>29</v>
      </c>
      <c r="M331" t="n">
        <v>27</v>
      </c>
      <c r="N331" t="n">
        <v>45.18</v>
      </c>
      <c r="O331" t="n">
        <v>26204.71</v>
      </c>
      <c r="P331" t="n">
        <v>1134.58</v>
      </c>
      <c r="Q331" t="n">
        <v>1206.59</v>
      </c>
      <c r="R331" t="n">
        <v>198.42</v>
      </c>
      <c r="S331" t="n">
        <v>133.29</v>
      </c>
      <c r="T331" t="n">
        <v>15775.69</v>
      </c>
      <c r="U331" t="n">
        <v>0.67</v>
      </c>
      <c r="V331" t="n">
        <v>0.78</v>
      </c>
      <c r="W331" t="n">
        <v>0.32</v>
      </c>
      <c r="X331" t="n">
        <v>0.92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1.0083</v>
      </c>
      <c r="E332" t="n">
        <v>99.18000000000001</v>
      </c>
      <c r="F332" t="n">
        <v>95.81999999999999</v>
      </c>
      <c r="G332" t="n">
        <v>198.26</v>
      </c>
      <c r="H332" t="n">
        <v>2.51</v>
      </c>
      <c r="I332" t="n">
        <v>29</v>
      </c>
      <c r="J332" t="n">
        <v>212.19</v>
      </c>
      <c r="K332" t="n">
        <v>51.39</v>
      </c>
      <c r="L332" t="n">
        <v>30</v>
      </c>
      <c r="M332" t="n">
        <v>27</v>
      </c>
      <c r="N332" t="n">
        <v>45.79</v>
      </c>
      <c r="O332" t="n">
        <v>26403.69</v>
      </c>
      <c r="P332" t="n">
        <v>1138.18</v>
      </c>
      <c r="Q332" t="n">
        <v>1206.6</v>
      </c>
      <c r="R332" t="n">
        <v>211.57</v>
      </c>
      <c r="S332" t="n">
        <v>133.29</v>
      </c>
      <c r="T332" t="n">
        <v>22351.13</v>
      </c>
      <c r="U332" t="n">
        <v>0.63</v>
      </c>
      <c r="V332" t="n">
        <v>0.78</v>
      </c>
      <c r="W332" t="n">
        <v>0.32</v>
      </c>
      <c r="X332" t="n">
        <v>1.28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1.0088</v>
      </c>
      <c r="E333" t="n">
        <v>99.13</v>
      </c>
      <c r="F333" t="n">
        <v>95.81</v>
      </c>
      <c r="G333" t="n">
        <v>205.31</v>
      </c>
      <c r="H333" t="n">
        <v>2.58</v>
      </c>
      <c r="I333" t="n">
        <v>28</v>
      </c>
      <c r="J333" t="n">
        <v>213.81</v>
      </c>
      <c r="K333" t="n">
        <v>51.39</v>
      </c>
      <c r="L333" t="n">
        <v>31</v>
      </c>
      <c r="M333" t="n">
        <v>26</v>
      </c>
      <c r="N333" t="n">
        <v>46.41</v>
      </c>
      <c r="O333" t="n">
        <v>26603.52</v>
      </c>
      <c r="P333" t="n">
        <v>1136.57</v>
      </c>
      <c r="Q333" t="n">
        <v>1206.59</v>
      </c>
      <c r="R333" t="n">
        <v>211.07</v>
      </c>
      <c r="S333" t="n">
        <v>133.29</v>
      </c>
      <c r="T333" t="n">
        <v>22109.72</v>
      </c>
      <c r="U333" t="n">
        <v>0.63</v>
      </c>
      <c r="V333" t="n">
        <v>0.78</v>
      </c>
      <c r="W333" t="n">
        <v>0.32</v>
      </c>
      <c r="X333" t="n">
        <v>1.27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1.0097</v>
      </c>
      <c r="E334" t="n">
        <v>99.04000000000001</v>
      </c>
      <c r="F334" t="n">
        <v>95.75</v>
      </c>
      <c r="G334" t="n">
        <v>212.78</v>
      </c>
      <c r="H334" t="n">
        <v>2.64</v>
      </c>
      <c r="I334" t="n">
        <v>27</v>
      </c>
      <c r="J334" t="n">
        <v>215.43</v>
      </c>
      <c r="K334" t="n">
        <v>51.39</v>
      </c>
      <c r="L334" t="n">
        <v>32</v>
      </c>
      <c r="M334" t="n">
        <v>25</v>
      </c>
      <c r="N334" t="n">
        <v>47.04</v>
      </c>
      <c r="O334" t="n">
        <v>26804.21</v>
      </c>
      <c r="P334" t="n">
        <v>1134.37</v>
      </c>
      <c r="Q334" t="n">
        <v>1206.6</v>
      </c>
      <c r="R334" t="n">
        <v>209.09</v>
      </c>
      <c r="S334" t="n">
        <v>133.29</v>
      </c>
      <c r="T334" t="n">
        <v>21123.66</v>
      </c>
      <c r="U334" t="n">
        <v>0.64</v>
      </c>
      <c r="V334" t="n">
        <v>0.78</v>
      </c>
      <c r="W334" t="n">
        <v>0.32</v>
      </c>
      <c r="X334" t="n">
        <v>1.21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1.0107</v>
      </c>
      <c r="E335" t="n">
        <v>98.94</v>
      </c>
      <c r="F335" t="n">
        <v>95.69</v>
      </c>
      <c r="G335" t="n">
        <v>220.83</v>
      </c>
      <c r="H335" t="n">
        <v>2.7</v>
      </c>
      <c r="I335" t="n">
        <v>26</v>
      </c>
      <c r="J335" t="n">
        <v>217.07</v>
      </c>
      <c r="K335" t="n">
        <v>51.39</v>
      </c>
      <c r="L335" t="n">
        <v>33</v>
      </c>
      <c r="M335" t="n">
        <v>24</v>
      </c>
      <c r="N335" t="n">
        <v>47.68</v>
      </c>
      <c r="O335" t="n">
        <v>27005.77</v>
      </c>
      <c r="P335" t="n">
        <v>1132.4</v>
      </c>
      <c r="Q335" t="n">
        <v>1206.59</v>
      </c>
      <c r="R335" t="n">
        <v>207.03</v>
      </c>
      <c r="S335" t="n">
        <v>133.29</v>
      </c>
      <c r="T335" t="n">
        <v>20099.38</v>
      </c>
      <c r="U335" t="n">
        <v>0.64</v>
      </c>
      <c r="V335" t="n">
        <v>0.78</v>
      </c>
      <c r="W335" t="n">
        <v>0.32</v>
      </c>
      <c r="X335" t="n">
        <v>1.15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1.0114</v>
      </c>
      <c r="E336" t="n">
        <v>98.87</v>
      </c>
      <c r="F336" t="n">
        <v>95.65000000000001</v>
      </c>
      <c r="G336" t="n">
        <v>229.56</v>
      </c>
      <c r="H336" t="n">
        <v>2.76</v>
      </c>
      <c r="I336" t="n">
        <v>25</v>
      </c>
      <c r="J336" t="n">
        <v>218.71</v>
      </c>
      <c r="K336" t="n">
        <v>51.39</v>
      </c>
      <c r="L336" t="n">
        <v>34</v>
      </c>
      <c r="M336" t="n">
        <v>23</v>
      </c>
      <c r="N336" t="n">
        <v>48.32</v>
      </c>
      <c r="O336" t="n">
        <v>27208.22</v>
      </c>
      <c r="P336" t="n">
        <v>1129.67</v>
      </c>
      <c r="Q336" t="n">
        <v>1206.59</v>
      </c>
      <c r="R336" t="n">
        <v>205.69</v>
      </c>
      <c r="S336" t="n">
        <v>133.29</v>
      </c>
      <c r="T336" t="n">
        <v>19432.79</v>
      </c>
      <c r="U336" t="n">
        <v>0.65</v>
      </c>
      <c r="V336" t="n">
        <v>0.78</v>
      </c>
      <c r="W336" t="n">
        <v>0.32</v>
      </c>
      <c r="X336" t="n">
        <v>1.11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1.0125</v>
      </c>
      <c r="E337" t="n">
        <v>98.77</v>
      </c>
      <c r="F337" t="n">
        <v>95.58</v>
      </c>
      <c r="G337" t="n">
        <v>238.95</v>
      </c>
      <c r="H337" t="n">
        <v>2.82</v>
      </c>
      <c r="I337" t="n">
        <v>24</v>
      </c>
      <c r="J337" t="n">
        <v>220.36</v>
      </c>
      <c r="K337" t="n">
        <v>51.39</v>
      </c>
      <c r="L337" t="n">
        <v>35</v>
      </c>
      <c r="M337" t="n">
        <v>22</v>
      </c>
      <c r="N337" t="n">
        <v>48.97</v>
      </c>
      <c r="O337" t="n">
        <v>27411.55</v>
      </c>
      <c r="P337" t="n">
        <v>1124.9</v>
      </c>
      <c r="Q337" t="n">
        <v>1206.59</v>
      </c>
      <c r="R337" t="n">
        <v>203.24</v>
      </c>
      <c r="S337" t="n">
        <v>133.29</v>
      </c>
      <c r="T337" t="n">
        <v>18211.95</v>
      </c>
      <c r="U337" t="n">
        <v>0.66</v>
      </c>
      <c r="V337" t="n">
        <v>0.78</v>
      </c>
      <c r="W337" t="n">
        <v>0.32</v>
      </c>
      <c r="X337" t="n">
        <v>1.04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1.0122</v>
      </c>
      <c r="E338" t="n">
        <v>98.8</v>
      </c>
      <c r="F338" t="n">
        <v>95.61</v>
      </c>
      <c r="G338" t="n">
        <v>239.03</v>
      </c>
      <c r="H338" t="n">
        <v>2.88</v>
      </c>
      <c r="I338" t="n">
        <v>24</v>
      </c>
      <c r="J338" t="n">
        <v>222.01</v>
      </c>
      <c r="K338" t="n">
        <v>51.39</v>
      </c>
      <c r="L338" t="n">
        <v>36</v>
      </c>
      <c r="M338" t="n">
        <v>22</v>
      </c>
      <c r="N338" t="n">
        <v>49.62</v>
      </c>
      <c r="O338" t="n">
        <v>27615.8</v>
      </c>
      <c r="P338" t="n">
        <v>1124.23</v>
      </c>
      <c r="Q338" t="n">
        <v>1206.6</v>
      </c>
      <c r="R338" t="n">
        <v>204.28</v>
      </c>
      <c r="S338" t="n">
        <v>133.29</v>
      </c>
      <c r="T338" t="n">
        <v>18729.76</v>
      </c>
      <c r="U338" t="n">
        <v>0.65</v>
      </c>
      <c r="V338" t="n">
        <v>0.78</v>
      </c>
      <c r="W338" t="n">
        <v>0.32</v>
      </c>
      <c r="X338" t="n">
        <v>1.07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1.0133</v>
      </c>
      <c r="E339" t="n">
        <v>98.69</v>
      </c>
      <c r="F339" t="n">
        <v>95.54000000000001</v>
      </c>
      <c r="G339" t="n">
        <v>249.22</v>
      </c>
      <c r="H339" t="n">
        <v>2.94</v>
      </c>
      <c r="I339" t="n">
        <v>23</v>
      </c>
      <c r="J339" t="n">
        <v>223.68</v>
      </c>
      <c r="K339" t="n">
        <v>51.39</v>
      </c>
      <c r="L339" t="n">
        <v>37</v>
      </c>
      <c r="M339" t="n">
        <v>21</v>
      </c>
      <c r="N339" t="n">
        <v>50.29</v>
      </c>
      <c r="O339" t="n">
        <v>27821.09</v>
      </c>
      <c r="P339" t="n">
        <v>1125.24</v>
      </c>
      <c r="Q339" t="n">
        <v>1206.6</v>
      </c>
      <c r="R339" t="n">
        <v>201.76</v>
      </c>
      <c r="S339" t="n">
        <v>133.29</v>
      </c>
      <c r="T339" t="n">
        <v>17475.19</v>
      </c>
      <c r="U339" t="n">
        <v>0.66</v>
      </c>
      <c r="V339" t="n">
        <v>0.78</v>
      </c>
      <c r="W339" t="n">
        <v>0.31</v>
      </c>
      <c r="X339" t="n">
        <v>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1.0136</v>
      </c>
      <c r="E340" t="n">
        <v>98.66</v>
      </c>
      <c r="F340" t="n">
        <v>95.5</v>
      </c>
      <c r="G340" t="n">
        <v>249.14</v>
      </c>
      <c r="H340" t="n">
        <v>3</v>
      </c>
      <c r="I340" t="n">
        <v>23</v>
      </c>
      <c r="J340" t="n">
        <v>225.35</v>
      </c>
      <c r="K340" t="n">
        <v>51.39</v>
      </c>
      <c r="L340" t="n">
        <v>38</v>
      </c>
      <c r="M340" t="n">
        <v>21</v>
      </c>
      <c r="N340" t="n">
        <v>50.96</v>
      </c>
      <c r="O340" t="n">
        <v>28027.19</v>
      </c>
      <c r="P340" t="n">
        <v>1121.19</v>
      </c>
      <c r="Q340" t="n">
        <v>1206.59</v>
      </c>
      <c r="R340" t="n">
        <v>200.39</v>
      </c>
      <c r="S340" t="n">
        <v>133.29</v>
      </c>
      <c r="T340" t="n">
        <v>16791.17</v>
      </c>
      <c r="U340" t="n">
        <v>0.67</v>
      </c>
      <c r="V340" t="n">
        <v>0.78</v>
      </c>
      <c r="W340" t="n">
        <v>0.32</v>
      </c>
      <c r="X340" t="n">
        <v>0.96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1.0132</v>
      </c>
      <c r="E341" t="n">
        <v>98.7</v>
      </c>
      <c r="F341" t="n">
        <v>95.58</v>
      </c>
      <c r="G341" t="n">
        <v>260.67</v>
      </c>
      <c r="H341" t="n">
        <v>3.05</v>
      </c>
      <c r="I341" t="n">
        <v>22</v>
      </c>
      <c r="J341" t="n">
        <v>227.03</v>
      </c>
      <c r="K341" t="n">
        <v>51.39</v>
      </c>
      <c r="L341" t="n">
        <v>39</v>
      </c>
      <c r="M341" t="n">
        <v>20</v>
      </c>
      <c r="N341" t="n">
        <v>51.64</v>
      </c>
      <c r="O341" t="n">
        <v>28234.24</v>
      </c>
      <c r="P341" t="n">
        <v>1120.83</v>
      </c>
      <c r="Q341" t="n">
        <v>1206.59</v>
      </c>
      <c r="R341" t="n">
        <v>203.53</v>
      </c>
      <c r="S341" t="n">
        <v>133.29</v>
      </c>
      <c r="T341" t="n">
        <v>18369.3</v>
      </c>
      <c r="U341" t="n">
        <v>0.65</v>
      </c>
      <c r="V341" t="n">
        <v>0.78</v>
      </c>
      <c r="W341" t="n">
        <v>0.31</v>
      </c>
      <c r="X341" t="n">
        <v>1.04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1.0146</v>
      </c>
      <c r="E342" t="n">
        <v>98.56</v>
      </c>
      <c r="F342" t="n">
        <v>95.48</v>
      </c>
      <c r="G342" t="n">
        <v>272.8</v>
      </c>
      <c r="H342" t="n">
        <v>3.11</v>
      </c>
      <c r="I342" t="n">
        <v>21</v>
      </c>
      <c r="J342" t="n">
        <v>228.71</v>
      </c>
      <c r="K342" t="n">
        <v>51.39</v>
      </c>
      <c r="L342" t="n">
        <v>40</v>
      </c>
      <c r="M342" t="n">
        <v>19</v>
      </c>
      <c r="N342" t="n">
        <v>52.32</v>
      </c>
      <c r="O342" t="n">
        <v>28442.24</v>
      </c>
      <c r="P342" t="n">
        <v>1114.73</v>
      </c>
      <c r="Q342" t="n">
        <v>1206.62</v>
      </c>
      <c r="R342" t="n">
        <v>199.93</v>
      </c>
      <c r="S342" t="n">
        <v>133.29</v>
      </c>
      <c r="T342" t="n">
        <v>16572.23</v>
      </c>
      <c r="U342" t="n">
        <v>0.67</v>
      </c>
      <c r="V342" t="n">
        <v>0.78</v>
      </c>
      <c r="W342" t="n">
        <v>0.31</v>
      </c>
      <c r="X342" t="n">
        <v>0.9399999999999999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0.8051</v>
      </c>
      <c r="E343" t="n">
        <v>124.21</v>
      </c>
      <c r="F343" t="n">
        <v>116.68</v>
      </c>
      <c r="G343" t="n">
        <v>14.8</v>
      </c>
      <c r="H343" t="n">
        <v>0.34</v>
      </c>
      <c r="I343" t="n">
        <v>473</v>
      </c>
      <c r="J343" t="n">
        <v>51.33</v>
      </c>
      <c r="K343" t="n">
        <v>24.83</v>
      </c>
      <c r="L343" t="n">
        <v>1</v>
      </c>
      <c r="M343" t="n">
        <v>471</v>
      </c>
      <c r="N343" t="n">
        <v>5.51</v>
      </c>
      <c r="O343" t="n">
        <v>6564.78</v>
      </c>
      <c r="P343" t="n">
        <v>651.73</v>
      </c>
      <c r="Q343" t="n">
        <v>1206.64</v>
      </c>
      <c r="R343" t="n">
        <v>919.21</v>
      </c>
      <c r="S343" t="n">
        <v>133.29</v>
      </c>
      <c r="T343" t="n">
        <v>373953.1</v>
      </c>
      <c r="U343" t="n">
        <v>0.15</v>
      </c>
      <c r="V343" t="n">
        <v>0.64</v>
      </c>
      <c r="W343" t="n">
        <v>1.03</v>
      </c>
      <c r="X343" t="n">
        <v>22.14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0.9247</v>
      </c>
      <c r="E344" t="n">
        <v>108.14</v>
      </c>
      <c r="F344" t="n">
        <v>103.9</v>
      </c>
      <c r="G344" t="n">
        <v>30.56</v>
      </c>
      <c r="H344" t="n">
        <v>0.66</v>
      </c>
      <c r="I344" t="n">
        <v>204</v>
      </c>
      <c r="J344" t="n">
        <v>52.47</v>
      </c>
      <c r="K344" t="n">
        <v>24.83</v>
      </c>
      <c r="L344" t="n">
        <v>2</v>
      </c>
      <c r="M344" t="n">
        <v>202</v>
      </c>
      <c r="N344" t="n">
        <v>5.64</v>
      </c>
      <c r="O344" t="n">
        <v>6705.1</v>
      </c>
      <c r="P344" t="n">
        <v>562.6799999999999</v>
      </c>
      <c r="Q344" t="n">
        <v>1206.63</v>
      </c>
      <c r="R344" t="n">
        <v>484.97</v>
      </c>
      <c r="S344" t="n">
        <v>133.29</v>
      </c>
      <c r="T344" t="n">
        <v>158174.94</v>
      </c>
      <c r="U344" t="n">
        <v>0.27</v>
      </c>
      <c r="V344" t="n">
        <v>0.72</v>
      </c>
      <c r="W344" t="n">
        <v>0.6</v>
      </c>
      <c r="X344" t="n">
        <v>9.359999999999999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0.965</v>
      </c>
      <c r="E345" t="n">
        <v>103.63</v>
      </c>
      <c r="F345" t="n">
        <v>100.33</v>
      </c>
      <c r="G345" t="n">
        <v>47.4</v>
      </c>
      <c r="H345" t="n">
        <v>0.97</v>
      </c>
      <c r="I345" t="n">
        <v>127</v>
      </c>
      <c r="J345" t="n">
        <v>53.61</v>
      </c>
      <c r="K345" t="n">
        <v>24.83</v>
      </c>
      <c r="L345" t="n">
        <v>3</v>
      </c>
      <c r="M345" t="n">
        <v>125</v>
      </c>
      <c r="N345" t="n">
        <v>5.78</v>
      </c>
      <c r="O345" t="n">
        <v>6845.59</v>
      </c>
      <c r="P345" t="n">
        <v>524.75</v>
      </c>
      <c r="Q345" t="n">
        <v>1206.59</v>
      </c>
      <c r="R345" t="n">
        <v>364.16</v>
      </c>
      <c r="S345" t="n">
        <v>133.29</v>
      </c>
      <c r="T345" t="n">
        <v>98156.96000000001</v>
      </c>
      <c r="U345" t="n">
        <v>0.37</v>
      </c>
      <c r="V345" t="n">
        <v>0.75</v>
      </c>
      <c r="W345" t="n">
        <v>0.48</v>
      </c>
      <c r="X345" t="n">
        <v>5.79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0.9873</v>
      </c>
      <c r="E346" t="n">
        <v>101.29</v>
      </c>
      <c r="F346" t="n">
        <v>98.44</v>
      </c>
      <c r="G346" t="n">
        <v>65.63</v>
      </c>
      <c r="H346" t="n">
        <v>1.27</v>
      </c>
      <c r="I346" t="n">
        <v>90</v>
      </c>
      <c r="J346" t="n">
        <v>54.75</v>
      </c>
      <c r="K346" t="n">
        <v>24.83</v>
      </c>
      <c r="L346" t="n">
        <v>4</v>
      </c>
      <c r="M346" t="n">
        <v>88</v>
      </c>
      <c r="N346" t="n">
        <v>5.92</v>
      </c>
      <c r="O346" t="n">
        <v>6986.39</v>
      </c>
      <c r="P346" t="n">
        <v>495.03</v>
      </c>
      <c r="Q346" t="n">
        <v>1206.61</v>
      </c>
      <c r="R346" t="n">
        <v>299.82</v>
      </c>
      <c r="S346" t="n">
        <v>133.29</v>
      </c>
      <c r="T346" t="n">
        <v>66172.64</v>
      </c>
      <c r="U346" t="n">
        <v>0.44</v>
      </c>
      <c r="V346" t="n">
        <v>0.76</v>
      </c>
      <c r="W346" t="n">
        <v>0.42</v>
      </c>
      <c r="X346" t="n">
        <v>3.9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0.9972</v>
      </c>
      <c r="E347" t="n">
        <v>100.28</v>
      </c>
      <c r="F347" t="n">
        <v>97.69</v>
      </c>
      <c r="G347" t="n">
        <v>84.94</v>
      </c>
      <c r="H347" t="n">
        <v>1.55</v>
      </c>
      <c r="I347" t="n">
        <v>69</v>
      </c>
      <c r="J347" t="n">
        <v>55.89</v>
      </c>
      <c r="K347" t="n">
        <v>24.83</v>
      </c>
      <c r="L347" t="n">
        <v>5</v>
      </c>
      <c r="M347" t="n">
        <v>57</v>
      </c>
      <c r="N347" t="n">
        <v>6.07</v>
      </c>
      <c r="O347" t="n">
        <v>7127.49</v>
      </c>
      <c r="P347" t="n">
        <v>471.84</v>
      </c>
      <c r="Q347" t="n">
        <v>1206.59</v>
      </c>
      <c r="R347" t="n">
        <v>274.31</v>
      </c>
      <c r="S347" t="n">
        <v>133.29</v>
      </c>
      <c r="T347" t="n">
        <v>53521.16</v>
      </c>
      <c r="U347" t="n">
        <v>0.49</v>
      </c>
      <c r="V347" t="n">
        <v>0.77</v>
      </c>
      <c r="W347" t="n">
        <v>0.4</v>
      </c>
      <c r="X347" t="n">
        <v>3.15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1.001</v>
      </c>
      <c r="E348" t="n">
        <v>99.90000000000001</v>
      </c>
      <c r="F348" t="n">
        <v>97.39</v>
      </c>
      <c r="G348" t="n">
        <v>94.25</v>
      </c>
      <c r="H348" t="n">
        <v>1.82</v>
      </c>
      <c r="I348" t="n">
        <v>62</v>
      </c>
      <c r="J348" t="n">
        <v>57.04</v>
      </c>
      <c r="K348" t="n">
        <v>24.83</v>
      </c>
      <c r="L348" t="n">
        <v>6</v>
      </c>
      <c r="M348" t="n">
        <v>6</v>
      </c>
      <c r="N348" t="n">
        <v>6.21</v>
      </c>
      <c r="O348" t="n">
        <v>7268.89</v>
      </c>
      <c r="P348" t="n">
        <v>465.16</v>
      </c>
      <c r="Q348" t="n">
        <v>1206.65</v>
      </c>
      <c r="R348" t="n">
        <v>262.11</v>
      </c>
      <c r="S348" t="n">
        <v>133.29</v>
      </c>
      <c r="T348" t="n">
        <v>47454.78</v>
      </c>
      <c r="U348" t="n">
        <v>0.51</v>
      </c>
      <c r="V348" t="n">
        <v>0.77</v>
      </c>
      <c r="W348" t="n">
        <v>0.45</v>
      </c>
      <c r="X348" t="n">
        <v>2.85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1.0008</v>
      </c>
      <c r="E349" t="n">
        <v>99.92</v>
      </c>
      <c r="F349" t="n">
        <v>97.41</v>
      </c>
      <c r="G349" t="n">
        <v>94.27</v>
      </c>
      <c r="H349" t="n">
        <v>2.09</v>
      </c>
      <c r="I349" t="n">
        <v>62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473.55</v>
      </c>
      <c r="Q349" t="n">
        <v>1206.63</v>
      </c>
      <c r="R349" t="n">
        <v>262.87</v>
      </c>
      <c r="S349" t="n">
        <v>133.29</v>
      </c>
      <c r="T349" t="n">
        <v>47837</v>
      </c>
      <c r="U349" t="n">
        <v>0.51</v>
      </c>
      <c r="V349" t="n">
        <v>0.77</v>
      </c>
      <c r="W349" t="n">
        <v>0.45</v>
      </c>
      <c r="X349" t="n">
        <v>2.87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0.5227000000000001</v>
      </c>
      <c r="E350" t="n">
        <v>191.33</v>
      </c>
      <c r="F350" t="n">
        <v>155.37</v>
      </c>
      <c r="G350" t="n">
        <v>7.51</v>
      </c>
      <c r="H350" t="n">
        <v>0.13</v>
      </c>
      <c r="I350" t="n">
        <v>1241</v>
      </c>
      <c r="J350" t="n">
        <v>133.21</v>
      </c>
      <c r="K350" t="n">
        <v>46.47</v>
      </c>
      <c r="L350" t="n">
        <v>1</v>
      </c>
      <c r="M350" t="n">
        <v>1239</v>
      </c>
      <c r="N350" t="n">
        <v>20.75</v>
      </c>
      <c r="O350" t="n">
        <v>16663.42</v>
      </c>
      <c r="P350" t="n">
        <v>1693.39</v>
      </c>
      <c r="Q350" t="n">
        <v>1206.78</v>
      </c>
      <c r="R350" t="n">
        <v>2236.5</v>
      </c>
      <c r="S350" t="n">
        <v>133.29</v>
      </c>
      <c r="T350" t="n">
        <v>1028757.02</v>
      </c>
      <c r="U350" t="n">
        <v>0.06</v>
      </c>
      <c r="V350" t="n">
        <v>0.48</v>
      </c>
      <c r="W350" t="n">
        <v>2.26</v>
      </c>
      <c r="X350" t="n">
        <v>60.81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0.7671</v>
      </c>
      <c r="E351" t="n">
        <v>130.37</v>
      </c>
      <c r="F351" t="n">
        <v>115.8</v>
      </c>
      <c r="G351" t="n">
        <v>15.27</v>
      </c>
      <c r="H351" t="n">
        <v>0.26</v>
      </c>
      <c r="I351" t="n">
        <v>455</v>
      </c>
      <c r="J351" t="n">
        <v>134.55</v>
      </c>
      <c r="K351" t="n">
        <v>46.47</v>
      </c>
      <c r="L351" t="n">
        <v>2</v>
      </c>
      <c r="M351" t="n">
        <v>453</v>
      </c>
      <c r="N351" t="n">
        <v>21.09</v>
      </c>
      <c r="O351" t="n">
        <v>16828.84</v>
      </c>
      <c r="P351" t="n">
        <v>1254.82</v>
      </c>
      <c r="Q351" t="n">
        <v>1206.68</v>
      </c>
      <c r="R351" t="n">
        <v>889.16</v>
      </c>
      <c r="S351" t="n">
        <v>133.29</v>
      </c>
      <c r="T351" t="n">
        <v>359017.8</v>
      </c>
      <c r="U351" t="n">
        <v>0.15</v>
      </c>
      <c r="V351" t="n">
        <v>0.65</v>
      </c>
      <c r="W351" t="n">
        <v>1</v>
      </c>
      <c r="X351" t="n">
        <v>21.26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0.8535</v>
      </c>
      <c r="E352" t="n">
        <v>117.17</v>
      </c>
      <c r="F352" t="n">
        <v>107.39</v>
      </c>
      <c r="G352" t="n">
        <v>23.1</v>
      </c>
      <c r="H352" t="n">
        <v>0.39</v>
      </c>
      <c r="I352" t="n">
        <v>279</v>
      </c>
      <c r="J352" t="n">
        <v>135.9</v>
      </c>
      <c r="K352" t="n">
        <v>46.47</v>
      </c>
      <c r="L352" t="n">
        <v>3</v>
      </c>
      <c r="M352" t="n">
        <v>277</v>
      </c>
      <c r="N352" t="n">
        <v>21.43</v>
      </c>
      <c r="O352" t="n">
        <v>16994.64</v>
      </c>
      <c r="P352" t="n">
        <v>1158.09</v>
      </c>
      <c r="Q352" t="n">
        <v>1206.64</v>
      </c>
      <c r="R352" t="n">
        <v>603.55</v>
      </c>
      <c r="S352" t="n">
        <v>133.29</v>
      </c>
      <c r="T352" t="n">
        <v>217091.25</v>
      </c>
      <c r="U352" t="n">
        <v>0.22</v>
      </c>
      <c r="V352" t="n">
        <v>0.7</v>
      </c>
      <c r="W352" t="n">
        <v>0.72</v>
      </c>
      <c r="X352" t="n">
        <v>12.85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0.8969</v>
      </c>
      <c r="E353" t="n">
        <v>111.5</v>
      </c>
      <c r="F353" t="n">
        <v>103.82</v>
      </c>
      <c r="G353" t="n">
        <v>30.84</v>
      </c>
      <c r="H353" t="n">
        <v>0.52</v>
      </c>
      <c r="I353" t="n">
        <v>202</v>
      </c>
      <c r="J353" t="n">
        <v>137.25</v>
      </c>
      <c r="K353" t="n">
        <v>46.47</v>
      </c>
      <c r="L353" t="n">
        <v>4</v>
      </c>
      <c r="M353" t="n">
        <v>200</v>
      </c>
      <c r="N353" t="n">
        <v>21.78</v>
      </c>
      <c r="O353" t="n">
        <v>17160.92</v>
      </c>
      <c r="P353" t="n">
        <v>1114.67</v>
      </c>
      <c r="Q353" t="n">
        <v>1206.62</v>
      </c>
      <c r="R353" t="n">
        <v>482.43</v>
      </c>
      <c r="S353" t="n">
        <v>133.29</v>
      </c>
      <c r="T353" t="n">
        <v>156919.56</v>
      </c>
      <c r="U353" t="n">
        <v>0.28</v>
      </c>
      <c r="V353" t="n">
        <v>0.72</v>
      </c>
      <c r="W353" t="n">
        <v>0.6</v>
      </c>
      <c r="X353" t="n">
        <v>9.279999999999999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0.9238</v>
      </c>
      <c r="E354" t="n">
        <v>108.25</v>
      </c>
      <c r="F354" t="n">
        <v>101.77</v>
      </c>
      <c r="G354" t="n">
        <v>38.65</v>
      </c>
      <c r="H354" t="n">
        <v>0.64</v>
      </c>
      <c r="I354" t="n">
        <v>158</v>
      </c>
      <c r="J354" t="n">
        <v>138.6</v>
      </c>
      <c r="K354" t="n">
        <v>46.47</v>
      </c>
      <c r="L354" t="n">
        <v>5</v>
      </c>
      <c r="M354" t="n">
        <v>156</v>
      </c>
      <c r="N354" t="n">
        <v>22.13</v>
      </c>
      <c r="O354" t="n">
        <v>17327.69</v>
      </c>
      <c r="P354" t="n">
        <v>1087.59</v>
      </c>
      <c r="Q354" t="n">
        <v>1206.6</v>
      </c>
      <c r="R354" t="n">
        <v>412.99</v>
      </c>
      <c r="S354" t="n">
        <v>133.29</v>
      </c>
      <c r="T354" t="n">
        <v>122417.54</v>
      </c>
      <c r="U354" t="n">
        <v>0.32</v>
      </c>
      <c r="V354" t="n">
        <v>0.74</v>
      </c>
      <c r="W354" t="n">
        <v>0.53</v>
      </c>
      <c r="X354" t="n">
        <v>7.23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0.9433</v>
      </c>
      <c r="E355" t="n">
        <v>106.02</v>
      </c>
      <c r="F355" t="n">
        <v>100.32</v>
      </c>
      <c r="G355" t="n">
        <v>46.66</v>
      </c>
      <c r="H355" t="n">
        <v>0.76</v>
      </c>
      <c r="I355" t="n">
        <v>129</v>
      </c>
      <c r="J355" t="n">
        <v>139.95</v>
      </c>
      <c r="K355" t="n">
        <v>46.47</v>
      </c>
      <c r="L355" t="n">
        <v>6</v>
      </c>
      <c r="M355" t="n">
        <v>127</v>
      </c>
      <c r="N355" t="n">
        <v>22.49</v>
      </c>
      <c r="O355" t="n">
        <v>17494.97</v>
      </c>
      <c r="P355" t="n">
        <v>1067.09</v>
      </c>
      <c r="Q355" t="n">
        <v>1206.6</v>
      </c>
      <c r="R355" t="n">
        <v>363.95</v>
      </c>
      <c r="S355" t="n">
        <v>133.29</v>
      </c>
      <c r="T355" t="n">
        <v>98040.64999999999</v>
      </c>
      <c r="U355" t="n">
        <v>0.37</v>
      </c>
      <c r="V355" t="n">
        <v>0.75</v>
      </c>
      <c r="W355" t="n">
        <v>0.48</v>
      </c>
      <c r="X355" t="n">
        <v>5.78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0.9562</v>
      </c>
      <c r="E356" t="n">
        <v>104.58</v>
      </c>
      <c r="F356" t="n">
        <v>99.43000000000001</v>
      </c>
      <c r="G356" t="n">
        <v>54.73</v>
      </c>
      <c r="H356" t="n">
        <v>0.88</v>
      </c>
      <c r="I356" t="n">
        <v>109</v>
      </c>
      <c r="J356" t="n">
        <v>141.31</v>
      </c>
      <c r="K356" t="n">
        <v>46.47</v>
      </c>
      <c r="L356" t="n">
        <v>7</v>
      </c>
      <c r="M356" t="n">
        <v>107</v>
      </c>
      <c r="N356" t="n">
        <v>22.85</v>
      </c>
      <c r="O356" t="n">
        <v>17662.75</v>
      </c>
      <c r="P356" t="n">
        <v>1052.85</v>
      </c>
      <c r="Q356" t="n">
        <v>1206.59</v>
      </c>
      <c r="R356" t="n">
        <v>333.36</v>
      </c>
      <c r="S356" t="n">
        <v>133.29</v>
      </c>
      <c r="T356" t="n">
        <v>82845.71000000001</v>
      </c>
      <c r="U356" t="n">
        <v>0.4</v>
      </c>
      <c r="V356" t="n">
        <v>0.75</v>
      </c>
      <c r="W356" t="n">
        <v>0.45</v>
      </c>
      <c r="X356" t="n">
        <v>4.89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0.966</v>
      </c>
      <c r="E357" t="n">
        <v>103.52</v>
      </c>
      <c r="F357" t="n">
        <v>98.75</v>
      </c>
      <c r="G357" t="n">
        <v>62.37</v>
      </c>
      <c r="H357" t="n">
        <v>0.99</v>
      </c>
      <c r="I357" t="n">
        <v>95</v>
      </c>
      <c r="J357" t="n">
        <v>142.68</v>
      </c>
      <c r="K357" t="n">
        <v>46.47</v>
      </c>
      <c r="L357" t="n">
        <v>8</v>
      </c>
      <c r="M357" t="n">
        <v>93</v>
      </c>
      <c r="N357" t="n">
        <v>23.21</v>
      </c>
      <c r="O357" t="n">
        <v>17831.04</v>
      </c>
      <c r="P357" t="n">
        <v>1041.02</v>
      </c>
      <c r="Q357" t="n">
        <v>1206.6</v>
      </c>
      <c r="R357" t="n">
        <v>310.41</v>
      </c>
      <c r="S357" t="n">
        <v>133.29</v>
      </c>
      <c r="T357" t="n">
        <v>71444.53999999999</v>
      </c>
      <c r="U357" t="n">
        <v>0.43</v>
      </c>
      <c r="V357" t="n">
        <v>0.76</v>
      </c>
      <c r="W357" t="n">
        <v>0.43</v>
      </c>
      <c r="X357" t="n">
        <v>4.21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0.9616</v>
      </c>
      <c r="E358" t="n">
        <v>103.99</v>
      </c>
      <c r="F358" t="n">
        <v>99.5</v>
      </c>
      <c r="G358" t="n">
        <v>70.23999999999999</v>
      </c>
      <c r="H358" t="n">
        <v>1.11</v>
      </c>
      <c r="I358" t="n">
        <v>85</v>
      </c>
      <c r="J358" t="n">
        <v>144.05</v>
      </c>
      <c r="K358" t="n">
        <v>46.47</v>
      </c>
      <c r="L358" t="n">
        <v>9</v>
      </c>
      <c r="M358" t="n">
        <v>83</v>
      </c>
      <c r="N358" t="n">
        <v>23.58</v>
      </c>
      <c r="O358" t="n">
        <v>17999.83</v>
      </c>
      <c r="P358" t="n">
        <v>1044.65</v>
      </c>
      <c r="Q358" t="n">
        <v>1206.6</v>
      </c>
      <c r="R358" t="n">
        <v>339.74</v>
      </c>
      <c r="S358" t="n">
        <v>133.29</v>
      </c>
      <c r="T358" t="n">
        <v>86157.78999999999</v>
      </c>
      <c r="U358" t="n">
        <v>0.39</v>
      </c>
      <c r="V358" t="n">
        <v>0.75</v>
      </c>
      <c r="W358" t="n">
        <v>0.37</v>
      </c>
      <c r="X358" t="n">
        <v>4.96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0.9785</v>
      </c>
      <c r="E359" t="n">
        <v>102.2</v>
      </c>
      <c r="F359" t="n">
        <v>97.98</v>
      </c>
      <c r="G359" t="n">
        <v>78.38</v>
      </c>
      <c r="H359" t="n">
        <v>1.22</v>
      </c>
      <c r="I359" t="n">
        <v>75</v>
      </c>
      <c r="J359" t="n">
        <v>145.42</v>
      </c>
      <c r="K359" t="n">
        <v>46.47</v>
      </c>
      <c r="L359" t="n">
        <v>10</v>
      </c>
      <c r="M359" t="n">
        <v>73</v>
      </c>
      <c r="N359" t="n">
        <v>23.95</v>
      </c>
      <c r="O359" t="n">
        <v>18169.15</v>
      </c>
      <c r="P359" t="n">
        <v>1024.02</v>
      </c>
      <c r="Q359" t="n">
        <v>1206.62</v>
      </c>
      <c r="R359" t="n">
        <v>284.8</v>
      </c>
      <c r="S359" t="n">
        <v>133.29</v>
      </c>
      <c r="T359" t="n">
        <v>58736.4</v>
      </c>
      <c r="U359" t="n">
        <v>0.47</v>
      </c>
      <c r="V359" t="n">
        <v>0.76</v>
      </c>
      <c r="W359" t="n">
        <v>0.39</v>
      </c>
      <c r="X359" t="n">
        <v>3.44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0.9834000000000001</v>
      </c>
      <c r="E360" t="n">
        <v>101.69</v>
      </c>
      <c r="F360" t="n">
        <v>97.66</v>
      </c>
      <c r="G360" t="n">
        <v>86.17</v>
      </c>
      <c r="H360" t="n">
        <v>1.33</v>
      </c>
      <c r="I360" t="n">
        <v>68</v>
      </c>
      <c r="J360" t="n">
        <v>146.8</v>
      </c>
      <c r="K360" t="n">
        <v>46.47</v>
      </c>
      <c r="L360" t="n">
        <v>11</v>
      </c>
      <c r="M360" t="n">
        <v>66</v>
      </c>
      <c r="N360" t="n">
        <v>24.33</v>
      </c>
      <c r="O360" t="n">
        <v>18338.99</v>
      </c>
      <c r="P360" t="n">
        <v>1015.17</v>
      </c>
      <c r="Q360" t="n">
        <v>1206.59</v>
      </c>
      <c r="R360" t="n">
        <v>273.95</v>
      </c>
      <c r="S360" t="n">
        <v>133.29</v>
      </c>
      <c r="T360" t="n">
        <v>53348.82</v>
      </c>
      <c r="U360" t="n">
        <v>0.49</v>
      </c>
      <c r="V360" t="n">
        <v>0.77</v>
      </c>
      <c r="W360" t="n">
        <v>0.38</v>
      </c>
      <c r="X360" t="n">
        <v>3.12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0.9879</v>
      </c>
      <c r="E361" t="n">
        <v>101.22</v>
      </c>
      <c r="F361" t="n">
        <v>97.34999999999999</v>
      </c>
      <c r="G361" t="n">
        <v>94.20999999999999</v>
      </c>
      <c r="H361" t="n">
        <v>1.43</v>
      </c>
      <c r="I361" t="n">
        <v>62</v>
      </c>
      <c r="J361" t="n">
        <v>148.18</v>
      </c>
      <c r="K361" t="n">
        <v>46.47</v>
      </c>
      <c r="L361" t="n">
        <v>12</v>
      </c>
      <c r="M361" t="n">
        <v>60</v>
      </c>
      <c r="N361" t="n">
        <v>24.71</v>
      </c>
      <c r="O361" t="n">
        <v>18509.36</v>
      </c>
      <c r="P361" t="n">
        <v>1007.63</v>
      </c>
      <c r="Q361" t="n">
        <v>1206.59</v>
      </c>
      <c r="R361" t="n">
        <v>263.45</v>
      </c>
      <c r="S361" t="n">
        <v>133.29</v>
      </c>
      <c r="T361" t="n">
        <v>48128.25</v>
      </c>
      <c r="U361" t="n">
        <v>0.51</v>
      </c>
      <c r="V361" t="n">
        <v>0.77</v>
      </c>
      <c r="W361" t="n">
        <v>0.37</v>
      </c>
      <c r="X361" t="n">
        <v>2.81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0.9912</v>
      </c>
      <c r="E362" t="n">
        <v>100.88</v>
      </c>
      <c r="F362" t="n">
        <v>97.15000000000001</v>
      </c>
      <c r="G362" t="n">
        <v>102.26</v>
      </c>
      <c r="H362" t="n">
        <v>1.54</v>
      </c>
      <c r="I362" t="n">
        <v>57</v>
      </c>
      <c r="J362" t="n">
        <v>149.56</v>
      </c>
      <c r="K362" t="n">
        <v>46.47</v>
      </c>
      <c r="L362" t="n">
        <v>13</v>
      </c>
      <c r="M362" t="n">
        <v>55</v>
      </c>
      <c r="N362" t="n">
        <v>25.1</v>
      </c>
      <c r="O362" t="n">
        <v>18680.25</v>
      </c>
      <c r="P362" t="n">
        <v>1000.61</v>
      </c>
      <c r="Q362" t="n">
        <v>1206.6</v>
      </c>
      <c r="R362" t="n">
        <v>256.58</v>
      </c>
      <c r="S362" t="n">
        <v>133.29</v>
      </c>
      <c r="T362" t="n">
        <v>44718.66</v>
      </c>
      <c r="U362" t="n">
        <v>0.52</v>
      </c>
      <c r="V362" t="n">
        <v>0.77</v>
      </c>
      <c r="W362" t="n">
        <v>0.37</v>
      </c>
      <c r="X362" t="n">
        <v>2.61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0.9956</v>
      </c>
      <c r="E363" t="n">
        <v>100.45</v>
      </c>
      <c r="F363" t="n">
        <v>96.84999999999999</v>
      </c>
      <c r="G363" t="n">
        <v>111.75</v>
      </c>
      <c r="H363" t="n">
        <v>1.64</v>
      </c>
      <c r="I363" t="n">
        <v>52</v>
      </c>
      <c r="J363" t="n">
        <v>150.95</v>
      </c>
      <c r="K363" t="n">
        <v>46.47</v>
      </c>
      <c r="L363" t="n">
        <v>14</v>
      </c>
      <c r="M363" t="n">
        <v>50</v>
      </c>
      <c r="N363" t="n">
        <v>25.49</v>
      </c>
      <c r="O363" t="n">
        <v>18851.69</v>
      </c>
      <c r="P363" t="n">
        <v>993.01</v>
      </c>
      <c r="Q363" t="n">
        <v>1206.59</v>
      </c>
      <c r="R363" t="n">
        <v>246.26</v>
      </c>
      <c r="S363" t="n">
        <v>133.29</v>
      </c>
      <c r="T363" t="n">
        <v>39579.79</v>
      </c>
      <c r="U363" t="n">
        <v>0.54</v>
      </c>
      <c r="V363" t="n">
        <v>0.77</v>
      </c>
      <c r="W363" t="n">
        <v>0.36</v>
      </c>
      <c r="X363" t="n">
        <v>2.31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0.9986</v>
      </c>
      <c r="E364" t="n">
        <v>100.14</v>
      </c>
      <c r="F364" t="n">
        <v>96.65000000000001</v>
      </c>
      <c r="G364" t="n">
        <v>120.82</v>
      </c>
      <c r="H364" t="n">
        <v>1.74</v>
      </c>
      <c r="I364" t="n">
        <v>48</v>
      </c>
      <c r="J364" t="n">
        <v>152.35</v>
      </c>
      <c r="K364" t="n">
        <v>46.47</v>
      </c>
      <c r="L364" t="n">
        <v>15</v>
      </c>
      <c r="M364" t="n">
        <v>46</v>
      </c>
      <c r="N364" t="n">
        <v>25.88</v>
      </c>
      <c r="O364" t="n">
        <v>19023.66</v>
      </c>
      <c r="P364" t="n">
        <v>984.8099999999999</v>
      </c>
      <c r="Q364" t="n">
        <v>1206.6</v>
      </c>
      <c r="R364" t="n">
        <v>239.63</v>
      </c>
      <c r="S364" t="n">
        <v>133.29</v>
      </c>
      <c r="T364" t="n">
        <v>36285.44</v>
      </c>
      <c r="U364" t="n">
        <v>0.5600000000000001</v>
      </c>
      <c r="V364" t="n">
        <v>0.77</v>
      </c>
      <c r="W364" t="n">
        <v>0.35</v>
      </c>
      <c r="X364" t="n">
        <v>2.11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1.0007</v>
      </c>
      <c r="E365" t="n">
        <v>99.93000000000001</v>
      </c>
      <c r="F365" t="n">
        <v>96.52</v>
      </c>
      <c r="G365" t="n">
        <v>128.7</v>
      </c>
      <c r="H365" t="n">
        <v>1.84</v>
      </c>
      <c r="I365" t="n">
        <v>45</v>
      </c>
      <c r="J365" t="n">
        <v>153.75</v>
      </c>
      <c r="K365" t="n">
        <v>46.47</v>
      </c>
      <c r="L365" t="n">
        <v>16</v>
      </c>
      <c r="M365" t="n">
        <v>43</v>
      </c>
      <c r="N365" t="n">
        <v>26.28</v>
      </c>
      <c r="O365" t="n">
        <v>19196.18</v>
      </c>
      <c r="P365" t="n">
        <v>980.79</v>
      </c>
      <c r="Q365" t="n">
        <v>1206.63</v>
      </c>
      <c r="R365" t="n">
        <v>235.19</v>
      </c>
      <c r="S365" t="n">
        <v>133.29</v>
      </c>
      <c r="T365" t="n">
        <v>34084</v>
      </c>
      <c r="U365" t="n">
        <v>0.57</v>
      </c>
      <c r="V365" t="n">
        <v>0.78</v>
      </c>
      <c r="W365" t="n">
        <v>0.35</v>
      </c>
      <c r="X365" t="n">
        <v>1.98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1.0003</v>
      </c>
      <c r="E366" t="n">
        <v>99.97</v>
      </c>
      <c r="F366" t="n">
        <v>96.62</v>
      </c>
      <c r="G366" t="n">
        <v>134.81</v>
      </c>
      <c r="H366" t="n">
        <v>1.94</v>
      </c>
      <c r="I366" t="n">
        <v>43</v>
      </c>
      <c r="J366" t="n">
        <v>155.15</v>
      </c>
      <c r="K366" t="n">
        <v>46.47</v>
      </c>
      <c r="L366" t="n">
        <v>17</v>
      </c>
      <c r="M366" t="n">
        <v>41</v>
      </c>
      <c r="N366" t="n">
        <v>26.68</v>
      </c>
      <c r="O366" t="n">
        <v>19369.26</v>
      </c>
      <c r="P366" t="n">
        <v>975.79</v>
      </c>
      <c r="Q366" t="n">
        <v>1206.59</v>
      </c>
      <c r="R366" t="n">
        <v>239</v>
      </c>
      <c r="S366" t="n">
        <v>133.29</v>
      </c>
      <c r="T366" t="n">
        <v>35999.22</v>
      </c>
      <c r="U366" t="n">
        <v>0.5600000000000001</v>
      </c>
      <c r="V366" t="n">
        <v>0.77</v>
      </c>
      <c r="W366" t="n">
        <v>0.34</v>
      </c>
      <c r="X366" t="n">
        <v>2.08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1.0038</v>
      </c>
      <c r="E367" t="n">
        <v>99.62</v>
      </c>
      <c r="F367" t="n">
        <v>96.34999999999999</v>
      </c>
      <c r="G367" t="n">
        <v>144.53</v>
      </c>
      <c r="H367" t="n">
        <v>2.04</v>
      </c>
      <c r="I367" t="n">
        <v>40</v>
      </c>
      <c r="J367" t="n">
        <v>156.56</v>
      </c>
      <c r="K367" t="n">
        <v>46.47</v>
      </c>
      <c r="L367" t="n">
        <v>18</v>
      </c>
      <c r="M367" t="n">
        <v>38</v>
      </c>
      <c r="N367" t="n">
        <v>27.09</v>
      </c>
      <c r="O367" t="n">
        <v>19542.89</v>
      </c>
      <c r="P367" t="n">
        <v>969.17</v>
      </c>
      <c r="Q367" t="n">
        <v>1206.59</v>
      </c>
      <c r="R367" t="n">
        <v>229.46</v>
      </c>
      <c r="S367" t="n">
        <v>133.29</v>
      </c>
      <c r="T367" t="n">
        <v>31243.29</v>
      </c>
      <c r="U367" t="n">
        <v>0.58</v>
      </c>
      <c r="V367" t="n">
        <v>0.78</v>
      </c>
      <c r="W367" t="n">
        <v>0.34</v>
      </c>
      <c r="X367" t="n">
        <v>1.81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1.0053</v>
      </c>
      <c r="E368" t="n">
        <v>99.47</v>
      </c>
      <c r="F368" t="n">
        <v>96.25</v>
      </c>
      <c r="G368" t="n">
        <v>151.98</v>
      </c>
      <c r="H368" t="n">
        <v>2.13</v>
      </c>
      <c r="I368" t="n">
        <v>38</v>
      </c>
      <c r="J368" t="n">
        <v>157.97</v>
      </c>
      <c r="K368" t="n">
        <v>46.47</v>
      </c>
      <c r="L368" t="n">
        <v>19</v>
      </c>
      <c r="M368" t="n">
        <v>36</v>
      </c>
      <c r="N368" t="n">
        <v>27.5</v>
      </c>
      <c r="O368" t="n">
        <v>19717.08</v>
      </c>
      <c r="P368" t="n">
        <v>961.73</v>
      </c>
      <c r="Q368" t="n">
        <v>1206.59</v>
      </c>
      <c r="R368" t="n">
        <v>226.04</v>
      </c>
      <c r="S368" t="n">
        <v>133.29</v>
      </c>
      <c r="T368" t="n">
        <v>29542.79</v>
      </c>
      <c r="U368" t="n">
        <v>0.59</v>
      </c>
      <c r="V368" t="n">
        <v>0.78</v>
      </c>
      <c r="W368" t="n">
        <v>0.34</v>
      </c>
      <c r="X368" t="n">
        <v>1.71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1.007</v>
      </c>
      <c r="E369" t="n">
        <v>99.31</v>
      </c>
      <c r="F369" t="n">
        <v>96.15000000000001</v>
      </c>
      <c r="G369" t="n">
        <v>160.25</v>
      </c>
      <c r="H369" t="n">
        <v>2.22</v>
      </c>
      <c r="I369" t="n">
        <v>36</v>
      </c>
      <c r="J369" t="n">
        <v>159.39</v>
      </c>
      <c r="K369" t="n">
        <v>46.47</v>
      </c>
      <c r="L369" t="n">
        <v>20</v>
      </c>
      <c r="M369" t="n">
        <v>34</v>
      </c>
      <c r="N369" t="n">
        <v>27.92</v>
      </c>
      <c r="O369" t="n">
        <v>19891.97</v>
      </c>
      <c r="P369" t="n">
        <v>957.08</v>
      </c>
      <c r="Q369" t="n">
        <v>1206.59</v>
      </c>
      <c r="R369" t="n">
        <v>222.64</v>
      </c>
      <c r="S369" t="n">
        <v>133.29</v>
      </c>
      <c r="T369" t="n">
        <v>27852.49</v>
      </c>
      <c r="U369" t="n">
        <v>0.6</v>
      </c>
      <c r="V369" t="n">
        <v>0.78</v>
      </c>
      <c r="W369" t="n">
        <v>0.33</v>
      </c>
      <c r="X369" t="n">
        <v>1.61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1.0081</v>
      </c>
      <c r="E370" t="n">
        <v>99.19</v>
      </c>
      <c r="F370" t="n">
        <v>96.09</v>
      </c>
      <c r="G370" t="n">
        <v>169.57</v>
      </c>
      <c r="H370" t="n">
        <v>2.31</v>
      </c>
      <c r="I370" t="n">
        <v>34</v>
      </c>
      <c r="J370" t="n">
        <v>160.81</v>
      </c>
      <c r="K370" t="n">
        <v>46.47</v>
      </c>
      <c r="L370" t="n">
        <v>21</v>
      </c>
      <c r="M370" t="n">
        <v>32</v>
      </c>
      <c r="N370" t="n">
        <v>28.34</v>
      </c>
      <c r="O370" t="n">
        <v>20067.32</v>
      </c>
      <c r="P370" t="n">
        <v>953.14</v>
      </c>
      <c r="Q370" t="n">
        <v>1206.59</v>
      </c>
      <c r="R370" t="n">
        <v>220.62</v>
      </c>
      <c r="S370" t="n">
        <v>133.29</v>
      </c>
      <c r="T370" t="n">
        <v>26854.25</v>
      </c>
      <c r="U370" t="n">
        <v>0.6</v>
      </c>
      <c r="V370" t="n">
        <v>0.78</v>
      </c>
      <c r="W370" t="n">
        <v>0.33</v>
      </c>
      <c r="X370" t="n">
        <v>1.55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1.0099</v>
      </c>
      <c r="E371" t="n">
        <v>99.02</v>
      </c>
      <c r="F371" t="n">
        <v>95.97</v>
      </c>
      <c r="G371" t="n">
        <v>179.94</v>
      </c>
      <c r="H371" t="n">
        <v>2.4</v>
      </c>
      <c r="I371" t="n">
        <v>32</v>
      </c>
      <c r="J371" t="n">
        <v>162.24</v>
      </c>
      <c r="K371" t="n">
        <v>46.47</v>
      </c>
      <c r="L371" t="n">
        <v>22</v>
      </c>
      <c r="M371" t="n">
        <v>30</v>
      </c>
      <c r="N371" t="n">
        <v>28.77</v>
      </c>
      <c r="O371" t="n">
        <v>20243.25</v>
      </c>
      <c r="P371" t="n">
        <v>947.48</v>
      </c>
      <c r="Q371" t="n">
        <v>1206.59</v>
      </c>
      <c r="R371" t="n">
        <v>216.47</v>
      </c>
      <c r="S371" t="n">
        <v>133.29</v>
      </c>
      <c r="T371" t="n">
        <v>24789.6</v>
      </c>
      <c r="U371" t="n">
        <v>0.62</v>
      </c>
      <c r="V371" t="n">
        <v>0.78</v>
      </c>
      <c r="W371" t="n">
        <v>0.33</v>
      </c>
      <c r="X371" t="n">
        <v>1.43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1.011</v>
      </c>
      <c r="E372" t="n">
        <v>98.91</v>
      </c>
      <c r="F372" t="n">
        <v>95.89</v>
      </c>
      <c r="G372" t="n">
        <v>185.59</v>
      </c>
      <c r="H372" t="n">
        <v>2.49</v>
      </c>
      <c r="I372" t="n">
        <v>31</v>
      </c>
      <c r="J372" t="n">
        <v>163.67</v>
      </c>
      <c r="K372" t="n">
        <v>46.47</v>
      </c>
      <c r="L372" t="n">
        <v>23</v>
      </c>
      <c r="M372" t="n">
        <v>29</v>
      </c>
      <c r="N372" t="n">
        <v>29.2</v>
      </c>
      <c r="O372" t="n">
        <v>20419.76</v>
      </c>
      <c r="P372" t="n">
        <v>940.58</v>
      </c>
      <c r="Q372" t="n">
        <v>1206.59</v>
      </c>
      <c r="R372" t="n">
        <v>213.73</v>
      </c>
      <c r="S372" t="n">
        <v>133.29</v>
      </c>
      <c r="T372" t="n">
        <v>23424.3</v>
      </c>
      <c r="U372" t="n">
        <v>0.62</v>
      </c>
      <c r="V372" t="n">
        <v>0.78</v>
      </c>
      <c r="W372" t="n">
        <v>0.32</v>
      </c>
      <c r="X372" t="n">
        <v>1.35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1.0122</v>
      </c>
      <c r="E373" t="n">
        <v>98.8</v>
      </c>
      <c r="F373" t="n">
        <v>95.83</v>
      </c>
      <c r="G373" t="n">
        <v>198.26</v>
      </c>
      <c r="H373" t="n">
        <v>2.58</v>
      </c>
      <c r="I373" t="n">
        <v>29</v>
      </c>
      <c r="J373" t="n">
        <v>165.1</v>
      </c>
      <c r="K373" t="n">
        <v>46.47</v>
      </c>
      <c r="L373" t="n">
        <v>24</v>
      </c>
      <c r="M373" t="n">
        <v>27</v>
      </c>
      <c r="N373" t="n">
        <v>29.64</v>
      </c>
      <c r="O373" t="n">
        <v>20596.86</v>
      </c>
      <c r="P373" t="n">
        <v>932.6900000000001</v>
      </c>
      <c r="Q373" t="n">
        <v>1206.59</v>
      </c>
      <c r="R373" t="n">
        <v>212.29</v>
      </c>
      <c r="S373" t="n">
        <v>133.29</v>
      </c>
      <c r="T373" t="n">
        <v>22711.64</v>
      </c>
      <c r="U373" t="n">
        <v>0.63</v>
      </c>
      <c r="V373" t="n">
        <v>0.78</v>
      </c>
      <c r="W373" t="n">
        <v>0.31</v>
      </c>
      <c r="X373" t="n">
        <v>1.29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1.0125</v>
      </c>
      <c r="E374" t="n">
        <v>98.77</v>
      </c>
      <c r="F374" t="n">
        <v>95.81999999999999</v>
      </c>
      <c r="G374" t="n">
        <v>205.33</v>
      </c>
      <c r="H374" t="n">
        <v>2.66</v>
      </c>
      <c r="I374" t="n">
        <v>28</v>
      </c>
      <c r="J374" t="n">
        <v>166.54</v>
      </c>
      <c r="K374" t="n">
        <v>46.47</v>
      </c>
      <c r="L374" t="n">
        <v>25</v>
      </c>
      <c r="M374" t="n">
        <v>26</v>
      </c>
      <c r="N374" t="n">
        <v>30.08</v>
      </c>
      <c r="O374" t="n">
        <v>20774.56</v>
      </c>
      <c r="P374" t="n">
        <v>931.97</v>
      </c>
      <c r="Q374" t="n">
        <v>1206.59</v>
      </c>
      <c r="R374" t="n">
        <v>211.74</v>
      </c>
      <c r="S374" t="n">
        <v>133.29</v>
      </c>
      <c r="T374" t="n">
        <v>22441.02</v>
      </c>
      <c r="U374" t="n">
        <v>0.63</v>
      </c>
      <c r="V374" t="n">
        <v>0.78</v>
      </c>
      <c r="W374" t="n">
        <v>0.32</v>
      </c>
      <c r="X374" t="n">
        <v>1.28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1.0134</v>
      </c>
      <c r="E375" t="n">
        <v>98.68000000000001</v>
      </c>
      <c r="F375" t="n">
        <v>95.76000000000001</v>
      </c>
      <c r="G375" t="n">
        <v>212.8</v>
      </c>
      <c r="H375" t="n">
        <v>2.74</v>
      </c>
      <c r="I375" t="n">
        <v>27</v>
      </c>
      <c r="J375" t="n">
        <v>167.99</v>
      </c>
      <c r="K375" t="n">
        <v>46.47</v>
      </c>
      <c r="L375" t="n">
        <v>26</v>
      </c>
      <c r="M375" t="n">
        <v>25</v>
      </c>
      <c r="N375" t="n">
        <v>30.52</v>
      </c>
      <c r="O375" t="n">
        <v>20952.87</v>
      </c>
      <c r="P375" t="n">
        <v>923.98</v>
      </c>
      <c r="Q375" t="n">
        <v>1206.59</v>
      </c>
      <c r="R375" t="n">
        <v>209.41</v>
      </c>
      <c r="S375" t="n">
        <v>133.29</v>
      </c>
      <c r="T375" t="n">
        <v>21284.41</v>
      </c>
      <c r="U375" t="n">
        <v>0.64</v>
      </c>
      <c r="V375" t="n">
        <v>0.78</v>
      </c>
      <c r="W375" t="n">
        <v>0.32</v>
      </c>
      <c r="X375" t="n">
        <v>1.22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1.0144</v>
      </c>
      <c r="E376" t="n">
        <v>98.58</v>
      </c>
      <c r="F376" t="n">
        <v>95.69</v>
      </c>
      <c r="G376" t="n">
        <v>220.82</v>
      </c>
      <c r="H376" t="n">
        <v>2.82</v>
      </c>
      <c r="I376" t="n">
        <v>26</v>
      </c>
      <c r="J376" t="n">
        <v>169.44</v>
      </c>
      <c r="K376" t="n">
        <v>46.47</v>
      </c>
      <c r="L376" t="n">
        <v>27</v>
      </c>
      <c r="M376" t="n">
        <v>24</v>
      </c>
      <c r="N376" t="n">
        <v>30.97</v>
      </c>
      <c r="O376" t="n">
        <v>21131.78</v>
      </c>
      <c r="P376" t="n">
        <v>918.67</v>
      </c>
      <c r="Q376" t="n">
        <v>1206.59</v>
      </c>
      <c r="R376" t="n">
        <v>206.99</v>
      </c>
      <c r="S376" t="n">
        <v>133.29</v>
      </c>
      <c r="T376" t="n">
        <v>20079.74</v>
      </c>
      <c r="U376" t="n">
        <v>0.64</v>
      </c>
      <c r="V376" t="n">
        <v>0.78</v>
      </c>
      <c r="W376" t="n">
        <v>0.32</v>
      </c>
      <c r="X376" t="n">
        <v>1.15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1.0152</v>
      </c>
      <c r="E377" t="n">
        <v>98.51000000000001</v>
      </c>
      <c r="F377" t="n">
        <v>95.64</v>
      </c>
      <c r="G377" t="n">
        <v>229.55</v>
      </c>
      <c r="H377" t="n">
        <v>2.9</v>
      </c>
      <c r="I377" t="n">
        <v>25</v>
      </c>
      <c r="J377" t="n">
        <v>170.9</v>
      </c>
      <c r="K377" t="n">
        <v>46.47</v>
      </c>
      <c r="L377" t="n">
        <v>28</v>
      </c>
      <c r="M377" t="n">
        <v>23</v>
      </c>
      <c r="N377" t="n">
        <v>31.43</v>
      </c>
      <c r="O377" t="n">
        <v>21311.32</v>
      </c>
      <c r="P377" t="n">
        <v>912.95</v>
      </c>
      <c r="Q377" t="n">
        <v>1206.59</v>
      </c>
      <c r="R377" t="n">
        <v>205.46</v>
      </c>
      <c r="S377" t="n">
        <v>133.29</v>
      </c>
      <c r="T377" t="n">
        <v>19317.86</v>
      </c>
      <c r="U377" t="n">
        <v>0.65</v>
      </c>
      <c r="V377" t="n">
        <v>0.78</v>
      </c>
      <c r="W377" t="n">
        <v>0.32</v>
      </c>
      <c r="X377" t="n">
        <v>1.11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1.0158</v>
      </c>
      <c r="E378" t="n">
        <v>98.44</v>
      </c>
      <c r="F378" t="n">
        <v>95.61</v>
      </c>
      <c r="G378" t="n">
        <v>239.02</v>
      </c>
      <c r="H378" t="n">
        <v>2.98</v>
      </c>
      <c r="I378" t="n">
        <v>24</v>
      </c>
      <c r="J378" t="n">
        <v>172.36</v>
      </c>
      <c r="K378" t="n">
        <v>46.47</v>
      </c>
      <c r="L378" t="n">
        <v>29</v>
      </c>
      <c r="M378" t="n">
        <v>22</v>
      </c>
      <c r="N378" t="n">
        <v>31.89</v>
      </c>
      <c r="O378" t="n">
        <v>21491.47</v>
      </c>
      <c r="P378" t="n">
        <v>906.74</v>
      </c>
      <c r="Q378" t="n">
        <v>1206.59</v>
      </c>
      <c r="R378" t="n">
        <v>204.22</v>
      </c>
      <c r="S378" t="n">
        <v>133.29</v>
      </c>
      <c r="T378" t="n">
        <v>18702.69</v>
      </c>
      <c r="U378" t="n">
        <v>0.65</v>
      </c>
      <c r="V378" t="n">
        <v>0.78</v>
      </c>
      <c r="W378" t="n">
        <v>0.32</v>
      </c>
      <c r="X378" t="n">
        <v>1.07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1.0166</v>
      </c>
      <c r="E379" t="n">
        <v>98.37</v>
      </c>
      <c r="F379" t="n">
        <v>95.56</v>
      </c>
      <c r="G379" t="n">
        <v>249.3</v>
      </c>
      <c r="H379" t="n">
        <v>3.06</v>
      </c>
      <c r="I379" t="n">
        <v>23</v>
      </c>
      <c r="J379" t="n">
        <v>173.82</v>
      </c>
      <c r="K379" t="n">
        <v>46.47</v>
      </c>
      <c r="L379" t="n">
        <v>30</v>
      </c>
      <c r="M379" t="n">
        <v>21</v>
      </c>
      <c r="N379" t="n">
        <v>32.36</v>
      </c>
      <c r="O379" t="n">
        <v>21672.25</v>
      </c>
      <c r="P379" t="n">
        <v>904.73</v>
      </c>
      <c r="Q379" t="n">
        <v>1206.59</v>
      </c>
      <c r="R379" t="n">
        <v>202.81</v>
      </c>
      <c r="S379" t="n">
        <v>133.29</v>
      </c>
      <c r="T379" t="n">
        <v>18003.89</v>
      </c>
      <c r="U379" t="n">
        <v>0.66</v>
      </c>
      <c r="V379" t="n">
        <v>0.78</v>
      </c>
      <c r="W379" t="n">
        <v>0.31</v>
      </c>
      <c r="X379" t="n">
        <v>1.03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1.0179</v>
      </c>
      <c r="E380" t="n">
        <v>98.25</v>
      </c>
      <c r="F380" t="n">
        <v>95.47</v>
      </c>
      <c r="G380" t="n">
        <v>260.36</v>
      </c>
      <c r="H380" t="n">
        <v>3.14</v>
      </c>
      <c r="I380" t="n">
        <v>22</v>
      </c>
      <c r="J380" t="n">
        <v>175.29</v>
      </c>
      <c r="K380" t="n">
        <v>46.47</v>
      </c>
      <c r="L380" t="n">
        <v>31</v>
      </c>
      <c r="M380" t="n">
        <v>18</v>
      </c>
      <c r="N380" t="n">
        <v>32.83</v>
      </c>
      <c r="O380" t="n">
        <v>21853.67</v>
      </c>
      <c r="P380" t="n">
        <v>898.88</v>
      </c>
      <c r="Q380" t="n">
        <v>1206.59</v>
      </c>
      <c r="R380" t="n">
        <v>199.33</v>
      </c>
      <c r="S380" t="n">
        <v>133.29</v>
      </c>
      <c r="T380" t="n">
        <v>16267.53</v>
      </c>
      <c r="U380" t="n">
        <v>0.67</v>
      </c>
      <c r="V380" t="n">
        <v>0.78</v>
      </c>
      <c r="W380" t="n">
        <v>0.31</v>
      </c>
      <c r="X380" t="n">
        <v>0.93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1.018</v>
      </c>
      <c r="E381" t="n">
        <v>98.23</v>
      </c>
      <c r="F381" t="n">
        <v>95.48</v>
      </c>
      <c r="G381" t="n">
        <v>272.81</v>
      </c>
      <c r="H381" t="n">
        <v>3.21</v>
      </c>
      <c r="I381" t="n">
        <v>21</v>
      </c>
      <c r="J381" t="n">
        <v>176.77</v>
      </c>
      <c r="K381" t="n">
        <v>46.47</v>
      </c>
      <c r="L381" t="n">
        <v>32</v>
      </c>
      <c r="M381" t="n">
        <v>15</v>
      </c>
      <c r="N381" t="n">
        <v>33.3</v>
      </c>
      <c r="O381" t="n">
        <v>22035.73</v>
      </c>
      <c r="P381" t="n">
        <v>891.01</v>
      </c>
      <c r="Q381" t="n">
        <v>1206.59</v>
      </c>
      <c r="R381" t="n">
        <v>199.93</v>
      </c>
      <c r="S381" t="n">
        <v>133.29</v>
      </c>
      <c r="T381" t="n">
        <v>16571.41</v>
      </c>
      <c r="U381" t="n">
        <v>0.67</v>
      </c>
      <c r="V381" t="n">
        <v>0.78</v>
      </c>
      <c r="W381" t="n">
        <v>0.31</v>
      </c>
      <c r="X381" t="n">
        <v>0.9399999999999999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1.0183</v>
      </c>
      <c r="E382" t="n">
        <v>98.20999999999999</v>
      </c>
      <c r="F382" t="n">
        <v>95.45</v>
      </c>
      <c r="G382" t="n">
        <v>272.73</v>
      </c>
      <c r="H382" t="n">
        <v>3.28</v>
      </c>
      <c r="I382" t="n">
        <v>21</v>
      </c>
      <c r="J382" t="n">
        <v>178.25</v>
      </c>
      <c r="K382" t="n">
        <v>46.47</v>
      </c>
      <c r="L382" t="n">
        <v>33</v>
      </c>
      <c r="M382" t="n">
        <v>12</v>
      </c>
      <c r="N382" t="n">
        <v>33.79</v>
      </c>
      <c r="O382" t="n">
        <v>22218.44</v>
      </c>
      <c r="P382" t="n">
        <v>890.4299999999999</v>
      </c>
      <c r="Q382" t="n">
        <v>1206.59</v>
      </c>
      <c r="R382" t="n">
        <v>198.74</v>
      </c>
      <c r="S382" t="n">
        <v>133.29</v>
      </c>
      <c r="T382" t="n">
        <v>15976.61</v>
      </c>
      <c r="U382" t="n">
        <v>0.67</v>
      </c>
      <c r="V382" t="n">
        <v>0.78</v>
      </c>
      <c r="W382" t="n">
        <v>0.32</v>
      </c>
      <c r="X382" t="n">
        <v>0.92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1.0189</v>
      </c>
      <c r="E383" t="n">
        <v>98.14</v>
      </c>
      <c r="F383" t="n">
        <v>95.42</v>
      </c>
      <c r="G383" t="n">
        <v>286.25</v>
      </c>
      <c r="H383" t="n">
        <v>3.36</v>
      </c>
      <c r="I383" t="n">
        <v>20</v>
      </c>
      <c r="J383" t="n">
        <v>179.74</v>
      </c>
      <c r="K383" t="n">
        <v>46.47</v>
      </c>
      <c r="L383" t="n">
        <v>34</v>
      </c>
      <c r="M383" t="n">
        <v>8</v>
      </c>
      <c r="N383" t="n">
        <v>34.27</v>
      </c>
      <c r="O383" t="n">
        <v>22401.81</v>
      </c>
      <c r="P383" t="n">
        <v>887.3200000000001</v>
      </c>
      <c r="Q383" t="n">
        <v>1206.6</v>
      </c>
      <c r="R383" t="n">
        <v>197.33</v>
      </c>
      <c r="S383" t="n">
        <v>133.29</v>
      </c>
      <c r="T383" t="n">
        <v>15278.41</v>
      </c>
      <c r="U383" t="n">
        <v>0.68</v>
      </c>
      <c r="V383" t="n">
        <v>0.78</v>
      </c>
      <c r="W383" t="n">
        <v>0.32</v>
      </c>
      <c r="X383" t="n">
        <v>0.88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1.0185</v>
      </c>
      <c r="E384" t="n">
        <v>98.18000000000001</v>
      </c>
      <c r="F384" t="n">
        <v>95.45999999999999</v>
      </c>
      <c r="G384" t="n">
        <v>286.38</v>
      </c>
      <c r="H384" t="n">
        <v>3.43</v>
      </c>
      <c r="I384" t="n">
        <v>20</v>
      </c>
      <c r="J384" t="n">
        <v>181.23</v>
      </c>
      <c r="K384" t="n">
        <v>46.47</v>
      </c>
      <c r="L384" t="n">
        <v>35</v>
      </c>
      <c r="M384" t="n">
        <v>4</v>
      </c>
      <c r="N384" t="n">
        <v>34.76</v>
      </c>
      <c r="O384" t="n">
        <v>22585.84</v>
      </c>
      <c r="P384" t="n">
        <v>894.11</v>
      </c>
      <c r="Q384" t="n">
        <v>1206.6</v>
      </c>
      <c r="R384" t="n">
        <v>198.78</v>
      </c>
      <c r="S384" t="n">
        <v>133.29</v>
      </c>
      <c r="T384" t="n">
        <v>16004.58</v>
      </c>
      <c r="U384" t="n">
        <v>0.67</v>
      </c>
      <c r="V384" t="n">
        <v>0.78</v>
      </c>
      <c r="W384" t="n">
        <v>0.32</v>
      </c>
      <c r="X384" t="n">
        <v>0.92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1.018</v>
      </c>
      <c r="E385" t="n">
        <v>98.23</v>
      </c>
      <c r="F385" t="n">
        <v>95.51000000000001</v>
      </c>
      <c r="G385" t="n">
        <v>286.53</v>
      </c>
      <c r="H385" t="n">
        <v>3.5</v>
      </c>
      <c r="I385" t="n">
        <v>20</v>
      </c>
      <c r="J385" t="n">
        <v>182.73</v>
      </c>
      <c r="K385" t="n">
        <v>46.47</v>
      </c>
      <c r="L385" t="n">
        <v>36</v>
      </c>
      <c r="M385" t="n">
        <v>2</v>
      </c>
      <c r="N385" t="n">
        <v>35.26</v>
      </c>
      <c r="O385" t="n">
        <v>22770.67</v>
      </c>
      <c r="P385" t="n">
        <v>898.9</v>
      </c>
      <c r="Q385" t="n">
        <v>1206.6</v>
      </c>
      <c r="R385" t="n">
        <v>200.26</v>
      </c>
      <c r="S385" t="n">
        <v>133.29</v>
      </c>
      <c r="T385" t="n">
        <v>16743.2</v>
      </c>
      <c r="U385" t="n">
        <v>0.67</v>
      </c>
      <c r="V385" t="n">
        <v>0.78</v>
      </c>
      <c r="W385" t="n">
        <v>0.33</v>
      </c>
      <c r="X385" t="n">
        <v>0.97</v>
      </c>
      <c r="Y385" t="n">
        <v>0.5</v>
      </c>
      <c r="Z385" t="n">
        <v>10</v>
      </c>
    </row>
    <row r="386">
      <c r="A386" t="n">
        <v>36</v>
      </c>
      <c r="B386" t="n">
        <v>65</v>
      </c>
      <c r="C386" t="inlineStr">
        <is>
          <t xml:space="preserve">CONCLUIDO	</t>
        </is>
      </c>
      <c r="D386" t="n">
        <v>1.0185</v>
      </c>
      <c r="E386" t="n">
        <v>98.19</v>
      </c>
      <c r="F386" t="n">
        <v>95.45999999999999</v>
      </c>
      <c r="G386" t="n">
        <v>286.38</v>
      </c>
      <c r="H386" t="n">
        <v>3.56</v>
      </c>
      <c r="I386" t="n">
        <v>20</v>
      </c>
      <c r="J386" t="n">
        <v>184.23</v>
      </c>
      <c r="K386" t="n">
        <v>46.47</v>
      </c>
      <c r="L386" t="n">
        <v>37</v>
      </c>
      <c r="M386" t="n">
        <v>1</v>
      </c>
      <c r="N386" t="n">
        <v>35.77</v>
      </c>
      <c r="O386" t="n">
        <v>22956.06</v>
      </c>
      <c r="P386" t="n">
        <v>905.22</v>
      </c>
      <c r="Q386" t="n">
        <v>1206.59</v>
      </c>
      <c r="R386" t="n">
        <v>198.5</v>
      </c>
      <c r="S386" t="n">
        <v>133.29</v>
      </c>
      <c r="T386" t="n">
        <v>15863.54</v>
      </c>
      <c r="U386" t="n">
        <v>0.67</v>
      </c>
      <c r="V386" t="n">
        <v>0.78</v>
      </c>
      <c r="W386" t="n">
        <v>0.33</v>
      </c>
      <c r="X386" t="n">
        <v>0.92</v>
      </c>
      <c r="Y386" t="n">
        <v>0.5</v>
      </c>
      <c r="Z386" t="n">
        <v>10</v>
      </c>
    </row>
    <row r="387">
      <c r="A387" t="n">
        <v>37</v>
      </c>
      <c r="B387" t="n">
        <v>65</v>
      </c>
      <c r="C387" t="inlineStr">
        <is>
          <t xml:space="preserve">CONCLUIDO	</t>
        </is>
      </c>
      <c r="D387" t="n">
        <v>1.0186</v>
      </c>
      <c r="E387" t="n">
        <v>98.18000000000001</v>
      </c>
      <c r="F387" t="n">
        <v>95.45</v>
      </c>
      <c r="G387" t="n">
        <v>286.36</v>
      </c>
      <c r="H387" t="n">
        <v>3.63</v>
      </c>
      <c r="I387" t="n">
        <v>20</v>
      </c>
      <c r="J387" t="n">
        <v>185.74</v>
      </c>
      <c r="K387" t="n">
        <v>46.47</v>
      </c>
      <c r="L387" t="n">
        <v>38</v>
      </c>
      <c r="M387" t="n">
        <v>0</v>
      </c>
      <c r="N387" t="n">
        <v>36.27</v>
      </c>
      <c r="O387" t="n">
        <v>23142.13</v>
      </c>
      <c r="P387" t="n">
        <v>911.71</v>
      </c>
      <c r="Q387" t="n">
        <v>1206.59</v>
      </c>
      <c r="R387" t="n">
        <v>198.17</v>
      </c>
      <c r="S387" t="n">
        <v>133.29</v>
      </c>
      <c r="T387" t="n">
        <v>15694.78</v>
      </c>
      <c r="U387" t="n">
        <v>0.67</v>
      </c>
      <c r="V387" t="n">
        <v>0.78</v>
      </c>
      <c r="W387" t="n">
        <v>0.33</v>
      </c>
      <c r="X387" t="n">
        <v>0.91</v>
      </c>
      <c r="Y387" t="n">
        <v>0.5</v>
      </c>
      <c r="Z387" t="n">
        <v>10</v>
      </c>
    </row>
    <row r="388">
      <c r="A388" t="n">
        <v>0</v>
      </c>
      <c r="B388" t="n">
        <v>75</v>
      </c>
      <c r="C388" t="inlineStr">
        <is>
          <t xml:space="preserve">CONCLUIDO	</t>
        </is>
      </c>
      <c r="D388" t="n">
        <v>0.4716</v>
      </c>
      <c r="E388" t="n">
        <v>212.04</v>
      </c>
      <c r="F388" t="n">
        <v>165.82</v>
      </c>
      <c r="G388" t="n">
        <v>6.92</v>
      </c>
      <c r="H388" t="n">
        <v>0.12</v>
      </c>
      <c r="I388" t="n">
        <v>1438</v>
      </c>
      <c r="J388" t="n">
        <v>150.44</v>
      </c>
      <c r="K388" t="n">
        <v>49.1</v>
      </c>
      <c r="L388" t="n">
        <v>1</v>
      </c>
      <c r="M388" t="n">
        <v>1436</v>
      </c>
      <c r="N388" t="n">
        <v>25.34</v>
      </c>
      <c r="O388" t="n">
        <v>18787.76</v>
      </c>
      <c r="P388" t="n">
        <v>1957.72</v>
      </c>
      <c r="Q388" t="n">
        <v>1206.75</v>
      </c>
      <c r="R388" t="n">
        <v>2593.42</v>
      </c>
      <c r="S388" t="n">
        <v>133.29</v>
      </c>
      <c r="T388" t="n">
        <v>1206230.42</v>
      </c>
      <c r="U388" t="n">
        <v>0.05</v>
      </c>
      <c r="V388" t="n">
        <v>0.45</v>
      </c>
      <c r="W388" t="n">
        <v>2.58</v>
      </c>
      <c r="X388" t="n">
        <v>71.27</v>
      </c>
      <c r="Y388" t="n">
        <v>0.5</v>
      </c>
      <c r="Z388" t="n">
        <v>10</v>
      </c>
    </row>
    <row r="389">
      <c r="A389" t="n">
        <v>1</v>
      </c>
      <c r="B389" t="n">
        <v>75</v>
      </c>
      <c r="C389" t="inlineStr">
        <is>
          <t xml:space="preserve">CONCLUIDO	</t>
        </is>
      </c>
      <c r="D389" t="n">
        <v>0.7366</v>
      </c>
      <c r="E389" t="n">
        <v>135.76</v>
      </c>
      <c r="F389" t="n">
        <v>118.11</v>
      </c>
      <c r="G389" t="n">
        <v>14.09</v>
      </c>
      <c r="H389" t="n">
        <v>0.23</v>
      </c>
      <c r="I389" t="n">
        <v>503</v>
      </c>
      <c r="J389" t="n">
        <v>151.83</v>
      </c>
      <c r="K389" t="n">
        <v>49.1</v>
      </c>
      <c r="L389" t="n">
        <v>2</v>
      </c>
      <c r="M389" t="n">
        <v>501</v>
      </c>
      <c r="N389" t="n">
        <v>25.73</v>
      </c>
      <c r="O389" t="n">
        <v>18959.54</v>
      </c>
      <c r="P389" t="n">
        <v>1387.48</v>
      </c>
      <c r="Q389" t="n">
        <v>1206.66</v>
      </c>
      <c r="R389" t="n">
        <v>967.09</v>
      </c>
      <c r="S389" t="n">
        <v>133.29</v>
      </c>
      <c r="T389" t="n">
        <v>397743.43</v>
      </c>
      <c r="U389" t="n">
        <v>0.14</v>
      </c>
      <c r="V389" t="n">
        <v>0.63</v>
      </c>
      <c r="W389" t="n">
        <v>1.09</v>
      </c>
      <c r="X389" t="n">
        <v>23.57</v>
      </c>
      <c r="Y389" t="n">
        <v>0.5</v>
      </c>
      <c r="Z389" t="n">
        <v>10</v>
      </c>
    </row>
    <row r="390">
      <c r="A390" t="n">
        <v>2</v>
      </c>
      <c r="B390" t="n">
        <v>75</v>
      </c>
      <c r="C390" t="inlineStr">
        <is>
          <t xml:space="preserve">CONCLUIDO	</t>
        </is>
      </c>
      <c r="D390" t="n">
        <v>0.8306</v>
      </c>
      <c r="E390" t="n">
        <v>120.39</v>
      </c>
      <c r="F390" t="n">
        <v>108.73</v>
      </c>
      <c r="G390" t="n">
        <v>21.25</v>
      </c>
      <c r="H390" t="n">
        <v>0.35</v>
      </c>
      <c r="I390" t="n">
        <v>307</v>
      </c>
      <c r="J390" t="n">
        <v>153.23</v>
      </c>
      <c r="K390" t="n">
        <v>49.1</v>
      </c>
      <c r="L390" t="n">
        <v>3</v>
      </c>
      <c r="M390" t="n">
        <v>305</v>
      </c>
      <c r="N390" t="n">
        <v>26.13</v>
      </c>
      <c r="O390" t="n">
        <v>19131.85</v>
      </c>
      <c r="P390" t="n">
        <v>1272.62</v>
      </c>
      <c r="Q390" t="n">
        <v>1206.62</v>
      </c>
      <c r="R390" t="n">
        <v>649.28</v>
      </c>
      <c r="S390" t="n">
        <v>133.29</v>
      </c>
      <c r="T390" t="n">
        <v>239819.12</v>
      </c>
      <c r="U390" t="n">
        <v>0.21</v>
      </c>
      <c r="V390" t="n">
        <v>0.6899999999999999</v>
      </c>
      <c r="W390" t="n">
        <v>0.76</v>
      </c>
      <c r="X390" t="n">
        <v>14.19</v>
      </c>
      <c r="Y390" t="n">
        <v>0.5</v>
      </c>
      <c r="Z390" t="n">
        <v>10</v>
      </c>
    </row>
    <row r="391">
      <c r="A391" t="n">
        <v>3</v>
      </c>
      <c r="B391" t="n">
        <v>75</v>
      </c>
      <c r="C391" t="inlineStr">
        <is>
          <t xml:space="preserve">CONCLUIDO	</t>
        </is>
      </c>
      <c r="D391" t="n">
        <v>0.8794</v>
      </c>
      <c r="E391" t="n">
        <v>113.72</v>
      </c>
      <c r="F391" t="n">
        <v>104.69</v>
      </c>
      <c r="G391" t="n">
        <v>28.42</v>
      </c>
      <c r="H391" t="n">
        <v>0.46</v>
      </c>
      <c r="I391" t="n">
        <v>221</v>
      </c>
      <c r="J391" t="n">
        <v>154.63</v>
      </c>
      <c r="K391" t="n">
        <v>49.1</v>
      </c>
      <c r="L391" t="n">
        <v>4</v>
      </c>
      <c r="M391" t="n">
        <v>219</v>
      </c>
      <c r="N391" t="n">
        <v>26.53</v>
      </c>
      <c r="O391" t="n">
        <v>19304.72</v>
      </c>
      <c r="P391" t="n">
        <v>1220.87</v>
      </c>
      <c r="Q391" t="n">
        <v>1206.66</v>
      </c>
      <c r="R391" t="n">
        <v>511.92</v>
      </c>
      <c r="S391" t="n">
        <v>133.29</v>
      </c>
      <c r="T391" t="n">
        <v>171566.15</v>
      </c>
      <c r="U391" t="n">
        <v>0.26</v>
      </c>
      <c r="V391" t="n">
        <v>0.71</v>
      </c>
      <c r="W391" t="n">
        <v>0.62</v>
      </c>
      <c r="X391" t="n">
        <v>10.14</v>
      </c>
      <c r="Y391" t="n">
        <v>0.5</v>
      </c>
      <c r="Z391" t="n">
        <v>10</v>
      </c>
    </row>
    <row r="392">
      <c r="A392" t="n">
        <v>4</v>
      </c>
      <c r="B392" t="n">
        <v>75</v>
      </c>
      <c r="C392" t="inlineStr">
        <is>
          <t xml:space="preserve">CONCLUIDO	</t>
        </is>
      </c>
      <c r="D392" t="n">
        <v>0.9087</v>
      </c>
      <c r="E392" t="n">
        <v>110.05</v>
      </c>
      <c r="F392" t="n">
        <v>102.49</v>
      </c>
      <c r="G392" t="n">
        <v>35.55</v>
      </c>
      <c r="H392" t="n">
        <v>0.57</v>
      </c>
      <c r="I392" t="n">
        <v>173</v>
      </c>
      <c r="J392" t="n">
        <v>156.03</v>
      </c>
      <c r="K392" t="n">
        <v>49.1</v>
      </c>
      <c r="L392" t="n">
        <v>5</v>
      </c>
      <c r="M392" t="n">
        <v>171</v>
      </c>
      <c r="N392" t="n">
        <v>26.94</v>
      </c>
      <c r="O392" t="n">
        <v>19478.15</v>
      </c>
      <c r="P392" t="n">
        <v>1191.62</v>
      </c>
      <c r="Q392" t="n">
        <v>1206.6</v>
      </c>
      <c r="R392" t="n">
        <v>437.53</v>
      </c>
      <c r="S392" t="n">
        <v>133.29</v>
      </c>
      <c r="T392" t="n">
        <v>134610</v>
      </c>
      <c r="U392" t="n">
        <v>0.3</v>
      </c>
      <c r="V392" t="n">
        <v>0.73</v>
      </c>
      <c r="W392" t="n">
        <v>0.55</v>
      </c>
      <c r="X392" t="n">
        <v>7.95</v>
      </c>
      <c r="Y392" t="n">
        <v>0.5</v>
      </c>
      <c r="Z392" t="n">
        <v>10</v>
      </c>
    </row>
    <row r="393">
      <c r="A393" t="n">
        <v>5</v>
      </c>
      <c r="B393" t="n">
        <v>75</v>
      </c>
      <c r="C393" t="inlineStr">
        <is>
          <t xml:space="preserve">CONCLUIDO	</t>
        </is>
      </c>
      <c r="D393" t="n">
        <v>0.9301</v>
      </c>
      <c r="E393" t="n">
        <v>107.51</v>
      </c>
      <c r="F393" t="n">
        <v>100.93</v>
      </c>
      <c r="G393" t="n">
        <v>42.95</v>
      </c>
      <c r="H393" t="n">
        <v>0.67</v>
      </c>
      <c r="I393" t="n">
        <v>141</v>
      </c>
      <c r="J393" t="n">
        <v>157.44</v>
      </c>
      <c r="K393" t="n">
        <v>49.1</v>
      </c>
      <c r="L393" t="n">
        <v>6</v>
      </c>
      <c r="M393" t="n">
        <v>139</v>
      </c>
      <c r="N393" t="n">
        <v>27.35</v>
      </c>
      <c r="O393" t="n">
        <v>19652.13</v>
      </c>
      <c r="P393" t="n">
        <v>1169.82</v>
      </c>
      <c r="Q393" t="n">
        <v>1206.62</v>
      </c>
      <c r="R393" t="n">
        <v>384.48</v>
      </c>
      <c r="S393" t="n">
        <v>133.29</v>
      </c>
      <c r="T393" t="n">
        <v>108246.13</v>
      </c>
      <c r="U393" t="n">
        <v>0.35</v>
      </c>
      <c r="V393" t="n">
        <v>0.74</v>
      </c>
      <c r="W393" t="n">
        <v>0.49</v>
      </c>
      <c r="X393" t="n">
        <v>6.39</v>
      </c>
      <c r="Y393" t="n">
        <v>0.5</v>
      </c>
      <c r="Z393" t="n">
        <v>10</v>
      </c>
    </row>
    <row r="394">
      <c r="A394" t="n">
        <v>6</v>
      </c>
      <c r="B394" t="n">
        <v>75</v>
      </c>
      <c r="C394" t="inlineStr">
        <is>
          <t xml:space="preserve">CONCLUIDO	</t>
        </is>
      </c>
      <c r="D394" t="n">
        <v>0.9442</v>
      </c>
      <c r="E394" t="n">
        <v>105.91</v>
      </c>
      <c r="F394" t="n">
        <v>99.97</v>
      </c>
      <c r="G394" t="n">
        <v>49.98</v>
      </c>
      <c r="H394" t="n">
        <v>0.78</v>
      </c>
      <c r="I394" t="n">
        <v>120</v>
      </c>
      <c r="J394" t="n">
        <v>158.86</v>
      </c>
      <c r="K394" t="n">
        <v>49.1</v>
      </c>
      <c r="L394" t="n">
        <v>7</v>
      </c>
      <c r="M394" t="n">
        <v>118</v>
      </c>
      <c r="N394" t="n">
        <v>27.77</v>
      </c>
      <c r="O394" t="n">
        <v>19826.68</v>
      </c>
      <c r="P394" t="n">
        <v>1154.06</v>
      </c>
      <c r="Q394" t="n">
        <v>1206.6</v>
      </c>
      <c r="R394" t="n">
        <v>351.98</v>
      </c>
      <c r="S394" t="n">
        <v>133.29</v>
      </c>
      <c r="T394" t="n">
        <v>92103.48</v>
      </c>
      <c r="U394" t="n">
        <v>0.38</v>
      </c>
      <c r="V394" t="n">
        <v>0.75</v>
      </c>
      <c r="W394" t="n">
        <v>0.46</v>
      </c>
      <c r="X394" t="n">
        <v>5.43</v>
      </c>
      <c r="Y394" t="n">
        <v>0.5</v>
      </c>
      <c r="Z394" t="n">
        <v>10</v>
      </c>
    </row>
    <row r="395">
      <c r="A395" t="n">
        <v>7</v>
      </c>
      <c r="B395" t="n">
        <v>75</v>
      </c>
      <c r="C395" t="inlineStr">
        <is>
          <t xml:space="preserve">CONCLUIDO	</t>
        </is>
      </c>
      <c r="D395" t="n">
        <v>0.9553</v>
      </c>
      <c r="E395" t="n">
        <v>104.68</v>
      </c>
      <c r="F395" t="n">
        <v>99.22</v>
      </c>
      <c r="G395" t="n">
        <v>57.24</v>
      </c>
      <c r="H395" t="n">
        <v>0.88</v>
      </c>
      <c r="I395" t="n">
        <v>104</v>
      </c>
      <c r="J395" t="n">
        <v>160.28</v>
      </c>
      <c r="K395" t="n">
        <v>49.1</v>
      </c>
      <c r="L395" t="n">
        <v>8</v>
      </c>
      <c r="M395" t="n">
        <v>102</v>
      </c>
      <c r="N395" t="n">
        <v>28.19</v>
      </c>
      <c r="O395" t="n">
        <v>20001.93</v>
      </c>
      <c r="P395" t="n">
        <v>1142.38</v>
      </c>
      <c r="Q395" t="n">
        <v>1206.67</v>
      </c>
      <c r="R395" t="n">
        <v>326.66</v>
      </c>
      <c r="S395" t="n">
        <v>133.29</v>
      </c>
      <c r="T395" t="n">
        <v>79523.60000000001</v>
      </c>
      <c r="U395" t="n">
        <v>0.41</v>
      </c>
      <c r="V395" t="n">
        <v>0.75</v>
      </c>
      <c r="W395" t="n">
        <v>0.44</v>
      </c>
      <c r="X395" t="n">
        <v>4.68</v>
      </c>
      <c r="Y395" t="n">
        <v>0.5</v>
      </c>
      <c r="Z395" t="n">
        <v>10</v>
      </c>
    </row>
    <row r="396">
      <c r="A396" t="n">
        <v>8</v>
      </c>
      <c r="B396" t="n">
        <v>75</v>
      </c>
      <c r="C396" t="inlineStr">
        <is>
          <t xml:space="preserve">CONCLUIDO	</t>
        </is>
      </c>
      <c r="D396" t="n">
        <v>0.966</v>
      </c>
      <c r="E396" t="n">
        <v>103.52</v>
      </c>
      <c r="F396" t="n">
        <v>98.47</v>
      </c>
      <c r="G396" t="n">
        <v>64.92</v>
      </c>
      <c r="H396" t="n">
        <v>0.99</v>
      </c>
      <c r="I396" t="n">
        <v>91</v>
      </c>
      <c r="J396" t="n">
        <v>161.71</v>
      </c>
      <c r="K396" t="n">
        <v>49.1</v>
      </c>
      <c r="L396" t="n">
        <v>9</v>
      </c>
      <c r="M396" t="n">
        <v>89</v>
      </c>
      <c r="N396" t="n">
        <v>28.61</v>
      </c>
      <c r="O396" t="n">
        <v>20177.64</v>
      </c>
      <c r="P396" t="n">
        <v>1129.92</v>
      </c>
      <c r="Q396" t="n">
        <v>1206.6</v>
      </c>
      <c r="R396" t="n">
        <v>300.51</v>
      </c>
      <c r="S396" t="n">
        <v>133.29</v>
      </c>
      <c r="T396" t="n">
        <v>66513.14</v>
      </c>
      <c r="U396" t="n">
        <v>0.44</v>
      </c>
      <c r="V396" t="n">
        <v>0.76</v>
      </c>
      <c r="W396" t="n">
        <v>0.42</v>
      </c>
      <c r="X396" t="n">
        <v>3.93</v>
      </c>
      <c r="Y396" t="n">
        <v>0.5</v>
      </c>
      <c r="Z396" t="n">
        <v>10</v>
      </c>
    </row>
    <row r="397">
      <c r="A397" t="n">
        <v>9</v>
      </c>
      <c r="B397" t="n">
        <v>75</v>
      </c>
      <c r="C397" t="inlineStr">
        <is>
          <t xml:space="preserve">CONCLUIDO	</t>
        </is>
      </c>
      <c r="D397" t="n">
        <v>0.9661999999999999</v>
      </c>
      <c r="E397" t="n">
        <v>103.49</v>
      </c>
      <c r="F397" t="n">
        <v>98.70999999999999</v>
      </c>
      <c r="G397" t="n">
        <v>72.23</v>
      </c>
      <c r="H397" t="n">
        <v>1.09</v>
      </c>
      <c r="I397" t="n">
        <v>82</v>
      </c>
      <c r="J397" t="n">
        <v>163.13</v>
      </c>
      <c r="K397" t="n">
        <v>49.1</v>
      </c>
      <c r="L397" t="n">
        <v>10</v>
      </c>
      <c r="M397" t="n">
        <v>80</v>
      </c>
      <c r="N397" t="n">
        <v>29.04</v>
      </c>
      <c r="O397" t="n">
        <v>20353.94</v>
      </c>
      <c r="P397" t="n">
        <v>1129.47</v>
      </c>
      <c r="Q397" t="n">
        <v>1206.6</v>
      </c>
      <c r="R397" t="n">
        <v>310.4</v>
      </c>
      <c r="S397" t="n">
        <v>133.29</v>
      </c>
      <c r="T397" t="n">
        <v>71500.39999999999</v>
      </c>
      <c r="U397" t="n">
        <v>0.43</v>
      </c>
      <c r="V397" t="n">
        <v>0.76</v>
      </c>
      <c r="W397" t="n">
        <v>0.41</v>
      </c>
      <c r="X397" t="n">
        <v>4.17</v>
      </c>
      <c r="Y397" t="n">
        <v>0.5</v>
      </c>
      <c r="Z397" t="n">
        <v>10</v>
      </c>
    </row>
    <row r="398">
      <c r="A398" t="n">
        <v>10</v>
      </c>
      <c r="B398" t="n">
        <v>75</v>
      </c>
      <c r="C398" t="inlineStr">
        <is>
          <t xml:space="preserve">CONCLUIDO	</t>
        </is>
      </c>
      <c r="D398" t="n">
        <v>0.9758</v>
      </c>
      <c r="E398" t="n">
        <v>102.48</v>
      </c>
      <c r="F398" t="n">
        <v>97.95</v>
      </c>
      <c r="G398" t="n">
        <v>79.42</v>
      </c>
      <c r="H398" t="n">
        <v>1.18</v>
      </c>
      <c r="I398" t="n">
        <v>74</v>
      </c>
      <c r="J398" t="n">
        <v>164.57</v>
      </c>
      <c r="K398" t="n">
        <v>49.1</v>
      </c>
      <c r="L398" t="n">
        <v>11</v>
      </c>
      <c r="M398" t="n">
        <v>72</v>
      </c>
      <c r="N398" t="n">
        <v>29.47</v>
      </c>
      <c r="O398" t="n">
        <v>20530.82</v>
      </c>
      <c r="P398" t="n">
        <v>1117.12</v>
      </c>
      <c r="Q398" t="n">
        <v>1206.59</v>
      </c>
      <c r="R398" t="n">
        <v>283.6</v>
      </c>
      <c r="S398" t="n">
        <v>133.29</v>
      </c>
      <c r="T398" t="n">
        <v>58141.99</v>
      </c>
      <c r="U398" t="n">
        <v>0.47</v>
      </c>
      <c r="V398" t="n">
        <v>0.76</v>
      </c>
      <c r="W398" t="n">
        <v>0.39</v>
      </c>
      <c r="X398" t="n">
        <v>3.41</v>
      </c>
      <c r="Y398" t="n">
        <v>0.5</v>
      </c>
      <c r="Z398" t="n">
        <v>10</v>
      </c>
    </row>
    <row r="399">
      <c r="A399" t="n">
        <v>11</v>
      </c>
      <c r="B399" t="n">
        <v>75</v>
      </c>
      <c r="C399" t="inlineStr">
        <is>
          <t xml:space="preserve">CONCLUIDO	</t>
        </is>
      </c>
      <c r="D399" t="n">
        <v>0.9805</v>
      </c>
      <c r="E399" t="n">
        <v>101.99</v>
      </c>
      <c r="F399" t="n">
        <v>97.63</v>
      </c>
      <c r="G399" t="n">
        <v>86.15000000000001</v>
      </c>
      <c r="H399" t="n">
        <v>1.28</v>
      </c>
      <c r="I399" t="n">
        <v>68</v>
      </c>
      <c r="J399" t="n">
        <v>166.01</v>
      </c>
      <c r="K399" t="n">
        <v>49.1</v>
      </c>
      <c r="L399" t="n">
        <v>12</v>
      </c>
      <c r="M399" t="n">
        <v>66</v>
      </c>
      <c r="N399" t="n">
        <v>29.91</v>
      </c>
      <c r="O399" t="n">
        <v>20708.3</v>
      </c>
      <c r="P399" t="n">
        <v>1109.57</v>
      </c>
      <c r="Q399" t="n">
        <v>1206.61</v>
      </c>
      <c r="R399" t="n">
        <v>273.03</v>
      </c>
      <c r="S399" t="n">
        <v>133.29</v>
      </c>
      <c r="T399" t="n">
        <v>52888.87</v>
      </c>
      <c r="U399" t="n">
        <v>0.49</v>
      </c>
      <c r="V399" t="n">
        <v>0.77</v>
      </c>
      <c r="W399" t="n">
        <v>0.38</v>
      </c>
      <c r="X399" t="n">
        <v>3.09</v>
      </c>
      <c r="Y399" t="n">
        <v>0.5</v>
      </c>
      <c r="Z399" t="n">
        <v>10</v>
      </c>
    </row>
    <row r="400">
      <c r="A400" t="n">
        <v>12</v>
      </c>
      <c r="B400" t="n">
        <v>75</v>
      </c>
      <c r="C400" t="inlineStr">
        <is>
          <t xml:space="preserve">CONCLUIDO	</t>
        </is>
      </c>
      <c r="D400" t="n">
        <v>0.985</v>
      </c>
      <c r="E400" t="n">
        <v>101.52</v>
      </c>
      <c r="F400" t="n">
        <v>97.34999999999999</v>
      </c>
      <c r="G400" t="n">
        <v>94.20999999999999</v>
      </c>
      <c r="H400" t="n">
        <v>1.38</v>
      </c>
      <c r="I400" t="n">
        <v>62</v>
      </c>
      <c r="J400" t="n">
        <v>167.45</v>
      </c>
      <c r="K400" t="n">
        <v>49.1</v>
      </c>
      <c r="L400" t="n">
        <v>13</v>
      </c>
      <c r="M400" t="n">
        <v>60</v>
      </c>
      <c r="N400" t="n">
        <v>30.36</v>
      </c>
      <c r="O400" t="n">
        <v>20886.38</v>
      </c>
      <c r="P400" t="n">
        <v>1103.02</v>
      </c>
      <c r="Q400" t="n">
        <v>1206.6</v>
      </c>
      <c r="R400" t="n">
        <v>263.35</v>
      </c>
      <c r="S400" t="n">
        <v>133.29</v>
      </c>
      <c r="T400" t="n">
        <v>48079.08</v>
      </c>
      <c r="U400" t="n">
        <v>0.51</v>
      </c>
      <c r="V400" t="n">
        <v>0.77</v>
      </c>
      <c r="W400" t="n">
        <v>0.37</v>
      </c>
      <c r="X400" t="n">
        <v>2.81</v>
      </c>
      <c r="Y400" t="n">
        <v>0.5</v>
      </c>
      <c r="Z400" t="n">
        <v>10</v>
      </c>
    </row>
    <row r="401">
      <c r="A401" t="n">
        <v>13</v>
      </c>
      <c r="B401" t="n">
        <v>75</v>
      </c>
      <c r="C401" t="inlineStr">
        <is>
          <t xml:space="preserve">CONCLUIDO	</t>
        </is>
      </c>
      <c r="D401" t="n">
        <v>0.9876</v>
      </c>
      <c r="E401" t="n">
        <v>101.26</v>
      </c>
      <c r="F401" t="n">
        <v>97.20999999999999</v>
      </c>
      <c r="G401" t="n">
        <v>100.56</v>
      </c>
      <c r="H401" t="n">
        <v>1.47</v>
      </c>
      <c r="I401" t="n">
        <v>58</v>
      </c>
      <c r="J401" t="n">
        <v>168.9</v>
      </c>
      <c r="K401" t="n">
        <v>49.1</v>
      </c>
      <c r="L401" t="n">
        <v>14</v>
      </c>
      <c r="M401" t="n">
        <v>56</v>
      </c>
      <c r="N401" t="n">
        <v>30.81</v>
      </c>
      <c r="O401" t="n">
        <v>21065.06</v>
      </c>
      <c r="P401" t="n">
        <v>1097.59</v>
      </c>
      <c r="Q401" t="n">
        <v>1206.6</v>
      </c>
      <c r="R401" t="n">
        <v>258.73</v>
      </c>
      <c r="S401" t="n">
        <v>133.29</v>
      </c>
      <c r="T401" t="n">
        <v>45786.26</v>
      </c>
      <c r="U401" t="n">
        <v>0.52</v>
      </c>
      <c r="V401" t="n">
        <v>0.77</v>
      </c>
      <c r="W401" t="n">
        <v>0.37</v>
      </c>
      <c r="X401" t="n">
        <v>2.67</v>
      </c>
      <c r="Y401" t="n">
        <v>0.5</v>
      </c>
      <c r="Z401" t="n">
        <v>10</v>
      </c>
    </row>
    <row r="402">
      <c r="A402" t="n">
        <v>14</v>
      </c>
      <c r="B402" t="n">
        <v>75</v>
      </c>
      <c r="C402" t="inlineStr">
        <is>
          <t xml:space="preserve">CONCLUIDO	</t>
        </is>
      </c>
      <c r="D402" t="n">
        <v>0.991</v>
      </c>
      <c r="E402" t="n">
        <v>100.91</v>
      </c>
      <c r="F402" t="n">
        <v>96.98999999999999</v>
      </c>
      <c r="G402" t="n">
        <v>107.76</v>
      </c>
      <c r="H402" t="n">
        <v>1.56</v>
      </c>
      <c r="I402" t="n">
        <v>54</v>
      </c>
      <c r="J402" t="n">
        <v>170.35</v>
      </c>
      <c r="K402" t="n">
        <v>49.1</v>
      </c>
      <c r="L402" t="n">
        <v>15</v>
      </c>
      <c r="M402" t="n">
        <v>52</v>
      </c>
      <c r="N402" t="n">
        <v>31.26</v>
      </c>
      <c r="O402" t="n">
        <v>21244.37</v>
      </c>
      <c r="P402" t="n">
        <v>1093.16</v>
      </c>
      <c r="Q402" t="n">
        <v>1206.59</v>
      </c>
      <c r="R402" t="n">
        <v>251.09</v>
      </c>
      <c r="S402" t="n">
        <v>133.29</v>
      </c>
      <c r="T402" t="n">
        <v>41987.67</v>
      </c>
      <c r="U402" t="n">
        <v>0.53</v>
      </c>
      <c r="V402" t="n">
        <v>0.77</v>
      </c>
      <c r="W402" t="n">
        <v>0.36</v>
      </c>
      <c r="X402" t="n">
        <v>2.45</v>
      </c>
      <c r="Y402" t="n">
        <v>0.5</v>
      </c>
      <c r="Z402" t="n">
        <v>10</v>
      </c>
    </row>
    <row r="403">
      <c r="A403" t="n">
        <v>15</v>
      </c>
      <c r="B403" t="n">
        <v>75</v>
      </c>
      <c r="C403" t="inlineStr">
        <is>
          <t xml:space="preserve">CONCLUIDO	</t>
        </is>
      </c>
      <c r="D403" t="n">
        <v>0.9942</v>
      </c>
      <c r="E403" t="n">
        <v>100.58</v>
      </c>
      <c r="F403" t="n">
        <v>96.78</v>
      </c>
      <c r="G403" t="n">
        <v>116.13</v>
      </c>
      <c r="H403" t="n">
        <v>1.65</v>
      </c>
      <c r="I403" t="n">
        <v>50</v>
      </c>
      <c r="J403" t="n">
        <v>171.81</v>
      </c>
      <c r="K403" t="n">
        <v>49.1</v>
      </c>
      <c r="L403" t="n">
        <v>16</v>
      </c>
      <c r="M403" t="n">
        <v>48</v>
      </c>
      <c r="N403" t="n">
        <v>31.72</v>
      </c>
      <c r="O403" t="n">
        <v>21424.29</v>
      </c>
      <c r="P403" t="n">
        <v>1085.58</v>
      </c>
      <c r="Q403" t="n">
        <v>1206.59</v>
      </c>
      <c r="R403" t="n">
        <v>243.76</v>
      </c>
      <c r="S403" t="n">
        <v>133.29</v>
      </c>
      <c r="T403" t="n">
        <v>38340.66</v>
      </c>
      <c r="U403" t="n">
        <v>0.55</v>
      </c>
      <c r="V403" t="n">
        <v>0.77</v>
      </c>
      <c r="W403" t="n">
        <v>0.36</v>
      </c>
      <c r="X403" t="n">
        <v>2.24</v>
      </c>
      <c r="Y403" t="n">
        <v>0.5</v>
      </c>
      <c r="Z403" t="n">
        <v>10</v>
      </c>
    </row>
    <row r="404">
      <c r="A404" t="n">
        <v>16</v>
      </c>
      <c r="B404" t="n">
        <v>75</v>
      </c>
      <c r="C404" t="inlineStr">
        <is>
          <t xml:space="preserve">CONCLUIDO	</t>
        </is>
      </c>
      <c r="D404" t="n">
        <v>0.9967</v>
      </c>
      <c r="E404" t="n">
        <v>100.34</v>
      </c>
      <c r="F404" t="n">
        <v>96.62</v>
      </c>
      <c r="G404" t="n">
        <v>123.35</v>
      </c>
      <c r="H404" t="n">
        <v>1.74</v>
      </c>
      <c r="I404" t="n">
        <v>47</v>
      </c>
      <c r="J404" t="n">
        <v>173.28</v>
      </c>
      <c r="K404" t="n">
        <v>49.1</v>
      </c>
      <c r="L404" t="n">
        <v>17</v>
      </c>
      <c r="M404" t="n">
        <v>45</v>
      </c>
      <c r="N404" t="n">
        <v>32.18</v>
      </c>
      <c r="O404" t="n">
        <v>21604.83</v>
      </c>
      <c r="P404" t="n">
        <v>1079.28</v>
      </c>
      <c r="Q404" t="n">
        <v>1206.61</v>
      </c>
      <c r="R404" t="n">
        <v>238.6</v>
      </c>
      <c r="S404" t="n">
        <v>133.29</v>
      </c>
      <c r="T404" t="n">
        <v>35777.2</v>
      </c>
      <c r="U404" t="n">
        <v>0.5600000000000001</v>
      </c>
      <c r="V404" t="n">
        <v>0.77</v>
      </c>
      <c r="W404" t="n">
        <v>0.35</v>
      </c>
      <c r="X404" t="n">
        <v>2.08</v>
      </c>
      <c r="Y404" t="n">
        <v>0.5</v>
      </c>
      <c r="Z404" t="n">
        <v>10</v>
      </c>
    </row>
    <row r="405">
      <c r="A405" t="n">
        <v>17</v>
      </c>
      <c r="B405" t="n">
        <v>75</v>
      </c>
      <c r="C405" t="inlineStr">
        <is>
          <t xml:space="preserve">CONCLUIDO	</t>
        </is>
      </c>
      <c r="D405" t="n">
        <v>1.0005</v>
      </c>
      <c r="E405" t="n">
        <v>99.95</v>
      </c>
      <c r="F405" t="n">
        <v>96.33</v>
      </c>
      <c r="G405" t="n">
        <v>131.35</v>
      </c>
      <c r="H405" t="n">
        <v>1.83</v>
      </c>
      <c r="I405" t="n">
        <v>44</v>
      </c>
      <c r="J405" t="n">
        <v>174.75</v>
      </c>
      <c r="K405" t="n">
        <v>49.1</v>
      </c>
      <c r="L405" t="n">
        <v>18</v>
      </c>
      <c r="M405" t="n">
        <v>42</v>
      </c>
      <c r="N405" t="n">
        <v>32.65</v>
      </c>
      <c r="O405" t="n">
        <v>21786.02</v>
      </c>
      <c r="P405" t="n">
        <v>1074.18</v>
      </c>
      <c r="Q405" t="n">
        <v>1206.6</v>
      </c>
      <c r="R405" t="n">
        <v>227.97</v>
      </c>
      <c r="S405" t="n">
        <v>133.29</v>
      </c>
      <c r="T405" t="n">
        <v>30479.39</v>
      </c>
      <c r="U405" t="n">
        <v>0.58</v>
      </c>
      <c r="V405" t="n">
        <v>0.78</v>
      </c>
      <c r="W405" t="n">
        <v>0.35</v>
      </c>
      <c r="X405" t="n">
        <v>1.79</v>
      </c>
      <c r="Y405" t="n">
        <v>0.5</v>
      </c>
      <c r="Z405" t="n">
        <v>10</v>
      </c>
    </row>
    <row r="406">
      <c r="A406" t="n">
        <v>18</v>
      </c>
      <c r="B406" t="n">
        <v>75</v>
      </c>
      <c r="C406" t="inlineStr">
        <is>
          <t xml:space="preserve">CONCLUIDO	</t>
        </is>
      </c>
      <c r="D406" t="n">
        <v>0.9992</v>
      </c>
      <c r="E406" t="n">
        <v>100.08</v>
      </c>
      <c r="F406" t="n">
        <v>96.53</v>
      </c>
      <c r="G406" t="n">
        <v>137.89</v>
      </c>
      <c r="H406" t="n">
        <v>1.91</v>
      </c>
      <c r="I406" t="n">
        <v>42</v>
      </c>
      <c r="J406" t="n">
        <v>176.22</v>
      </c>
      <c r="K406" t="n">
        <v>49.1</v>
      </c>
      <c r="L406" t="n">
        <v>19</v>
      </c>
      <c r="M406" t="n">
        <v>40</v>
      </c>
      <c r="N406" t="n">
        <v>33.13</v>
      </c>
      <c r="O406" t="n">
        <v>21967.84</v>
      </c>
      <c r="P406" t="n">
        <v>1074.64</v>
      </c>
      <c r="Q406" t="n">
        <v>1206.59</v>
      </c>
      <c r="R406" t="n">
        <v>235.62</v>
      </c>
      <c r="S406" t="n">
        <v>133.29</v>
      </c>
      <c r="T406" t="n">
        <v>34312.52</v>
      </c>
      <c r="U406" t="n">
        <v>0.57</v>
      </c>
      <c r="V406" t="n">
        <v>0.78</v>
      </c>
      <c r="W406" t="n">
        <v>0.34</v>
      </c>
      <c r="X406" t="n">
        <v>1.99</v>
      </c>
      <c r="Y406" t="n">
        <v>0.5</v>
      </c>
      <c r="Z406" t="n">
        <v>10</v>
      </c>
    </row>
    <row r="407">
      <c r="A407" t="n">
        <v>19</v>
      </c>
      <c r="B407" t="n">
        <v>75</v>
      </c>
      <c r="C407" t="inlineStr">
        <is>
          <t xml:space="preserve">CONCLUIDO	</t>
        </is>
      </c>
      <c r="D407" t="n">
        <v>1.0015</v>
      </c>
      <c r="E407" t="n">
        <v>99.84999999999999</v>
      </c>
      <c r="F407" t="n">
        <v>96.34999999999999</v>
      </c>
      <c r="G407" t="n">
        <v>144.53</v>
      </c>
      <c r="H407" t="n">
        <v>2</v>
      </c>
      <c r="I407" t="n">
        <v>40</v>
      </c>
      <c r="J407" t="n">
        <v>177.7</v>
      </c>
      <c r="K407" t="n">
        <v>49.1</v>
      </c>
      <c r="L407" t="n">
        <v>20</v>
      </c>
      <c r="M407" t="n">
        <v>38</v>
      </c>
      <c r="N407" t="n">
        <v>33.61</v>
      </c>
      <c r="O407" t="n">
        <v>22150.3</v>
      </c>
      <c r="P407" t="n">
        <v>1066.95</v>
      </c>
      <c r="Q407" t="n">
        <v>1206.59</v>
      </c>
      <c r="R407" t="n">
        <v>229.49</v>
      </c>
      <c r="S407" t="n">
        <v>133.29</v>
      </c>
      <c r="T407" t="n">
        <v>31257.7</v>
      </c>
      <c r="U407" t="n">
        <v>0.58</v>
      </c>
      <c r="V407" t="n">
        <v>0.78</v>
      </c>
      <c r="W407" t="n">
        <v>0.34</v>
      </c>
      <c r="X407" t="n">
        <v>1.81</v>
      </c>
      <c r="Y407" t="n">
        <v>0.5</v>
      </c>
      <c r="Z407" t="n">
        <v>10</v>
      </c>
    </row>
    <row r="408">
      <c r="A408" t="n">
        <v>20</v>
      </c>
      <c r="B408" t="n">
        <v>75</v>
      </c>
      <c r="C408" t="inlineStr">
        <is>
          <t xml:space="preserve">CONCLUIDO	</t>
        </is>
      </c>
      <c r="D408" t="n">
        <v>1.0031</v>
      </c>
      <c r="E408" t="n">
        <v>99.69</v>
      </c>
      <c r="F408" t="n">
        <v>96.25</v>
      </c>
      <c r="G408" t="n">
        <v>151.97</v>
      </c>
      <c r="H408" t="n">
        <v>2.08</v>
      </c>
      <c r="I408" t="n">
        <v>38</v>
      </c>
      <c r="J408" t="n">
        <v>179.18</v>
      </c>
      <c r="K408" t="n">
        <v>49.1</v>
      </c>
      <c r="L408" t="n">
        <v>21</v>
      </c>
      <c r="M408" t="n">
        <v>36</v>
      </c>
      <c r="N408" t="n">
        <v>34.09</v>
      </c>
      <c r="O408" t="n">
        <v>22333.43</v>
      </c>
      <c r="P408" t="n">
        <v>1061.96</v>
      </c>
      <c r="Q408" t="n">
        <v>1206.59</v>
      </c>
      <c r="R408" t="n">
        <v>225.95</v>
      </c>
      <c r="S408" t="n">
        <v>133.29</v>
      </c>
      <c r="T408" t="n">
        <v>29495.34</v>
      </c>
      <c r="U408" t="n">
        <v>0.59</v>
      </c>
      <c r="V408" t="n">
        <v>0.78</v>
      </c>
      <c r="W408" t="n">
        <v>0.34</v>
      </c>
      <c r="X408" t="n">
        <v>1.71</v>
      </c>
      <c r="Y408" t="n">
        <v>0.5</v>
      </c>
      <c r="Z408" t="n">
        <v>10</v>
      </c>
    </row>
    <row r="409">
      <c r="A409" t="n">
        <v>21</v>
      </c>
      <c r="B409" t="n">
        <v>75</v>
      </c>
      <c r="C409" t="inlineStr">
        <is>
          <t xml:space="preserve">CONCLUIDO	</t>
        </is>
      </c>
      <c r="D409" t="n">
        <v>1.0046</v>
      </c>
      <c r="E409" t="n">
        <v>99.54000000000001</v>
      </c>
      <c r="F409" t="n">
        <v>96.16</v>
      </c>
      <c r="G409" t="n">
        <v>160.27</v>
      </c>
      <c r="H409" t="n">
        <v>2.16</v>
      </c>
      <c r="I409" t="n">
        <v>36</v>
      </c>
      <c r="J409" t="n">
        <v>180.67</v>
      </c>
      <c r="K409" t="n">
        <v>49.1</v>
      </c>
      <c r="L409" t="n">
        <v>22</v>
      </c>
      <c r="M409" t="n">
        <v>34</v>
      </c>
      <c r="N409" t="n">
        <v>34.58</v>
      </c>
      <c r="O409" t="n">
        <v>22517.21</v>
      </c>
      <c r="P409" t="n">
        <v>1059.72</v>
      </c>
      <c r="Q409" t="n">
        <v>1206.59</v>
      </c>
      <c r="R409" t="n">
        <v>223.04</v>
      </c>
      <c r="S409" t="n">
        <v>133.29</v>
      </c>
      <c r="T409" t="n">
        <v>28052.96</v>
      </c>
      <c r="U409" t="n">
        <v>0.6</v>
      </c>
      <c r="V409" t="n">
        <v>0.78</v>
      </c>
      <c r="W409" t="n">
        <v>0.33</v>
      </c>
      <c r="X409" t="n">
        <v>1.62</v>
      </c>
      <c r="Y409" t="n">
        <v>0.5</v>
      </c>
      <c r="Z409" t="n">
        <v>10</v>
      </c>
    </row>
    <row r="410">
      <c r="A410" t="n">
        <v>22</v>
      </c>
      <c r="B410" t="n">
        <v>75</v>
      </c>
      <c r="C410" t="inlineStr">
        <is>
          <t xml:space="preserve">CONCLUIDO	</t>
        </is>
      </c>
      <c r="D410" t="n">
        <v>1.0063</v>
      </c>
      <c r="E410" t="n">
        <v>99.38</v>
      </c>
      <c r="F410" t="n">
        <v>96.06</v>
      </c>
      <c r="G410" t="n">
        <v>169.52</v>
      </c>
      <c r="H410" t="n">
        <v>2.24</v>
      </c>
      <c r="I410" t="n">
        <v>34</v>
      </c>
      <c r="J410" t="n">
        <v>182.17</v>
      </c>
      <c r="K410" t="n">
        <v>49.1</v>
      </c>
      <c r="L410" t="n">
        <v>23</v>
      </c>
      <c r="M410" t="n">
        <v>32</v>
      </c>
      <c r="N410" t="n">
        <v>35.08</v>
      </c>
      <c r="O410" t="n">
        <v>22701.78</v>
      </c>
      <c r="P410" t="n">
        <v>1054.12</v>
      </c>
      <c r="Q410" t="n">
        <v>1206.59</v>
      </c>
      <c r="R410" t="n">
        <v>219.61</v>
      </c>
      <c r="S410" t="n">
        <v>133.29</v>
      </c>
      <c r="T410" t="n">
        <v>26348.97</v>
      </c>
      <c r="U410" t="n">
        <v>0.61</v>
      </c>
      <c r="V410" t="n">
        <v>0.78</v>
      </c>
      <c r="W410" t="n">
        <v>0.33</v>
      </c>
      <c r="X410" t="n">
        <v>1.52</v>
      </c>
      <c r="Y410" t="n">
        <v>0.5</v>
      </c>
      <c r="Z410" t="n">
        <v>10</v>
      </c>
    </row>
    <row r="411">
      <c r="A411" t="n">
        <v>23</v>
      </c>
      <c r="B411" t="n">
        <v>75</v>
      </c>
      <c r="C411" t="inlineStr">
        <is>
          <t xml:space="preserve">CONCLUIDO	</t>
        </is>
      </c>
      <c r="D411" t="n">
        <v>1.0071</v>
      </c>
      <c r="E411" t="n">
        <v>99.29000000000001</v>
      </c>
      <c r="F411" t="n">
        <v>96.01000000000001</v>
      </c>
      <c r="G411" t="n">
        <v>174.56</v>
      </c>
      <c r="H411" t="n">
        <v>2.32</v>
      </c>
      <c r="I411" t="n">
        <v>33</v>
      </c>
      <c r="J411" t="n">
        <v>183.67</v>
      </c>
      <c r="K411" t="n">
        <v>49.1</v>
      </c>
      <c r="L411" t="n">
        <v>24</v>
      </c>
      <c r="M411" t="n">
        <v>31</v>
      </c>
      <c r="N411" t="n">
        <v>35.58</v>
      </c>
      <c r="O411" t="n">
        <v>22886.92</v>
      </c>
      <c r="P411" t="n">
        <v>1051.13</v>
      </c>
      <c r="Q411" t="n">
        <v>1206.59</v>
      </c>
      <c r="R411" t="n">
        <v>217.84</v>
      </c>
      <c r="S411" t="n">
        <v>133.29</v>
      </c>
      <c r="T411" t="n">
        <v>25469.68</v>
      </c>
      <c r="U411" t="n">
        <v>0.61</v>
      </c>
      <c r="V411" t="n">
        <v>0.78</v>
      </c>
      <c r="W411" t="n">
        <v>0.33</v>
      </c>
      <c r="X411" t="n">
        <v>1.47</v>
      </c>
      <c r="Y411" t="n">
        <v>0.5</v>
      </c>
      <c r="Z411" t="n">
        <v>10</v>
      </c>
    </row>
    <row r="412">
      <c r="A412" t="n">
        <v>24</v>
      </c>
      <c r="B412" t="n">
        <v>75</v>
      </c>
      <c r="C412" t="inlineStr">
        <is>
          <t xml:space="preserve">CONCLUIDO	</t>
        </is>
      </c>
      <c r="D412" t="n">
        <v>1.0091</v>
      </c>
      <c r="E412" t="n">
        <v>99.09999999999999</v>
      </c>
      <c r="F412" t="n">
        <v>95.88</v>
      </c>
      <c r="G412" t="n">
        <v>185.57</v>
      </c>
      <c r="H412" t="n">
        <v>2.4</v>
      </c>
      <c r="I412" t="n">
        <v>31</v>
      </c>
      <c r="J412" t="n">
        <v>185.18</v>
      </c>
      <c r="K412" t="n">
        <v>49.1</v>
      </c>
      <c r="L412" t="n">
        <v>25</v>
      </c>
      <c r="M412" t="n">
        <v>29</v>
      </c>
      <c r="N412" t="n">
        <v>36.08</v>
      </c>
      <c r="O412" t="n">
        <v>23072.73</v>
      </c>
      <c r="P412" t="n">
        <v>1045.36</v>
      </c>
      <c r="Q412" t="n">
        <v>1206.59</v>
      </c>
      <c r="R412" t="n">
        <v>213.36</v>
      </c>
      <c r="S412" t="n">
        <v>133.29</v>
      </c>
      <c r="T412" t="n">
        <v>23235.52</v>
      </c>
      <c r="U412" t="n">
        <v>0.62</v>
      </c>
      <c r="V412" t="n">
        <v>0.78</v>
      </c>
      <c r="W412" t="n">
        <v>0.32</v>
      </c>
      <c r="X412" t="n">
        <v>1.34</v>
      </c>
      <c r="Y412" t="n">
        <v>0.5</v>
      </c>
      <c r="Z412" t="n">
        <v>10</v>
      </c>
    </row>
    <row r="413">
      <c r="A413" t="n">
        <v>25</v>
      </c>
      <c r="B413" t="n">
        <v>75</v>
      </c>
      <c r="C413" t="inlineStr">
        <is>
          <t xml:space="preserve">CONCLUIDO	</t>
        </is>
      </c>
      <c r="D413" t="n">
        <v>1.0101</v>
      </c>
      <c r="E413" t="n">
        <v>99</v>
      </c>
      <c r="F413" t="n">
        <v>95.8</v>
      </c>
      <c r="G413" t="n">
        <v>191.61</v>
      </c>
      <c r="H413" t="n">
        <v>2.47</v>
      </c>
      <c r="I413" t="n">
        <v>30</v>
      </c>
      <c r="J413" t="n">
        <v>186.69</v>
      </c>
      <c r="K413" t="n">
        <v>49.1</v>
      </c>
      <c r="L413" t="n">
        <v>26</v>
      </c>
      <c r="M413" t="n">
        <v>28</v>
      </c>
      <c r="N413" t="n">
        <v>36.6</v>
      </c>
      <c r="O413" t="n">
        <v>23259.24</v>
      </c>
      <c r="P413" t="n">
        <v>1042.22</v>
      </c>
      <c r="Q413" t="n">
        <v>1206.59</v>
      </c>
      <c r="R413" t="n">
        <v>210.65</v>
      </c>
      <c r="S413" t="n">
        <v>133.29</v>
      </c>
      <c r="T413" t="n">
        <v>21889.16</v>
      </c>
      <c r="U413" t="n">
        <v>0.63</v>
      </c>
      <c r="V413" t="n">
        <v>0.78</v>
      </c>
      <c r="W413" t="n">
        <v>0.33</v>
      </c>
      <c r="X413" t="n">
        <v>1.27</v>
      </c>
      <c r="Y413" t="n">
        <v>0.5</v>
      </c>
      <c r="Z413" t="n">
        <v>10</v>
      </c>
    </row>
    <row r="414">
      <c r="A414" t="n">
        <v>26</v>
      </c>
      <c r="B414" t="n">
        <v>75</v>
      </c>
      <c r="C414" t="inlineStr">
        <is>
          <t xml:space="preserve">CONCLUIDO	</t>
        </is>
      </c>
      <c r="D414" t="n">
        <v>1.0101</v>
      </c>
      <c r="E414" t="n">
        <v>99</v>
      </c>
      <c r="F414" t="n">
        <v>95.84</v>
      </c>
      <c r="G414" t="n">
        <v>198.28</v>
      </c>
      <c r="H414" t="n">
        <v>2.55</v>
      </c>
      <c r="I414" t="n">
        <v>29</v>
      </c>
      <c r="J414" t="n">
        <v>188.21</v>
      </c>
      <c r="K414" t="n">
        <v>49.1</v>
      </c>
      <c r="L414" t="n">
        <v>27</v>
      </c>
      <c r="M414" t="n">
        <v>27</v>
      </c>
      <c r="N414" t="n">
        <v>37.11</v>
      </c>
      <c r="O414" t="n">
        <v>23446.45</v>
      </c>
      <c r="P414" t="n">
        <v>1037.21</v>
      </c>
      <c r="Q414" t="n">
        <v>1206.6</v>
      </c>
      <c r="R414" t="n">
        <v>212.4</v>
      </c>
      <c r="S414" t="n">
        <v>133.29</v>
      </c>
      <c r="T414" t="n">
        <v>22766.74</v>
      </c>
      <c r="U414" t="n">
        <v>0.63</v>
      </c>
      <c r="V414" t="n">
        <v>0.78</v>
      </c>
      <c r="W414" t="n">
        <v>0.31</v>
      </c>
      <c r="X414" t="n">
        <v>1.3</v>
      </c>
      <c r="Y414" t="n">
        <v>0.5</v>
      </c>
      <c r="Z414" t="n">
        <v>10</v>
      </c>
    </row>
    <row r="415">
      <c r="A415" t="n">
        <v>27</v>
      </c>
      <c r="B415" t="n">
        <v>75</v>
      </c>
      <c r="C415" t="inlineStr">
        <is>
          <t xml:space="preserve">CONCLUIDO	</t>
        </is>
      </c>
      <c r="D415" t="n">
        <v>1.0107</v>
      </c>
      <c r="E415" t="n">
        <v>98.94</v>
      </c>
      <c r="F415" t="n">
        <v>95.81</v>
      </c>
      <c r="G415" t="n">
        <v>205.31</v>
      </c>
      <c r="H415" t="n">
        <v>2.62</v>
      </c>
      <c r="I415" t="n">
        <v>28</v>
      </c>
      <c r="J415" t="n">
        <v>189.73</v>
      </c>
      <c r="K415" t="n">
        <v>49.1</v>
      </c>
      <c r="L415" t="n">
        <v>28</v>
      </c>
      <c r="M415" t="n">
        <v>26</v>
      </c>
      <c r="N415" t="n">
        <v>37.64</v>
      </c>
      <c r="O415" t="n">
        <v>23634.36</v>
      </c>
      <c r="P415" t="n">
        <v>1034.93</v>
      </c>
      <c r="Q415" t="n">
        <v>1206.59</v>
      </c>
      <c r="R415" t="n">
        <v>211.35</v>
      </c>
      <c r="S415" t="n">
        <v>133.29</v>
      </c>
      <c r="T415" t="n">
        <v>22249.04</v>
      </c>
      <c r="U415" t="n">
        <v>0.63</v>
      </c>
      <c r="V415" t="n">
        <v>0.78</v>
      </c>
      <c r="W415" t="n">
        <v>0.32</v>
      </c>
      <c r="X415" t="n">
        <v>1.27</v>
      </c>
      <c r="Y415" t="n">
        <v>0.5</v>
      </c>
      <c r="Z415" t="n">
        <v>10</v>
      </c>
    </row>
    <row r="416">
      <c r="A416" t="n">
        <v>28</v>
      </c>
      <c r="B416" t="n">
        <v>75</v>
      </c>
      <c r="C416" t="inlineStr">
        <is>
          <t xml:space="preserve">CONCLUIDO	</t>
        </is>
      </c>
      <c r="D416" t="n">
        <v>1.0115</v>
      </c>
      <c r="E416" t="n">
        <v>98.86</v>
      </c>
      <c r="F416" t="n">
        <v>95.76000000000001</v>
      </c>
      <c r="G416" t="n">
        <v>212.8</v>
      </c>
      <c r="H416" t="n">
        <v>2.69</v>
      </c>
      <c r="I416" t="n">
        <v>27</v>
      </c>
      <c r="J416" t="n">
        <v>191.26</v>
      </c>
      <c r="K416" t="n">
        <v>49.1</v>
      </c>
      <c r="L416" t="n">
        <v>29</v>
      </c>
      <c r="M416" t="n">
        <v>25</v>
      </c>
      <c r="N416" t="n">
        <v>38.17</v>
      </c>
      <c r="O416" t="n">
        <v>23822.99</v>
      </c>
      <c r="P416" t="n">
        <v>1030.09</v>
      </c>
      <c r="Q416" t="n">
        <v>1206.6</v>
      </c>
      <c r="R416" t="n">
        <v>209.41</v>
      </c>
      <c r="S416" t="n">
        <v>133.29</v>
      </c>
      <c r="T416" t="n">
        <v>21280.29</v>
      </c>
      <c r="U416" t="n">
        <v>0.64</v>
      </c>
      <c r="V416" t="n">
        <v>0.78</v>
      </c>
      <c r="W416" t="n">
        <v>0.32</v>
      </c>
      <c r="X416" t="n">
        <v>1.22</v>
      </c>
      <c r="Y416" t="n">
        <v>0.5</v>
      </c>
      <c r="Z416" t="n">
        <v>10</v>
      </c>
    </row>
    <row r="417">
      <c r="A417" t="n">
        <v>29</v>
      </c>
      <c r="B417" t="n">
        <v>75</v>
      </c>
      <c r="C417" t="inlineStr">
        <is>
          <t xml:space="preserve">CONCLUIDO	</t>
        </is>
      </c>
      <c r="D417" t="n">
        <v>1.0126</v>
      </c>
      <c r="E417" t="n">
        <v>98.75</v>
      </c>
      <c r="F417" t="n">
        <v>95.68000000000001</v>
      </c>
      <c r="G417" t="n">
        <v>220.81</v>
      </c>
      <c r="H417" t="n">
        <v>2.76</v>
      </c>
      <c r="I417" t="n">
        <v>26</v>
      </c>
      <c r="J417" t="n">
        <v>192.8</v>
      </c>
      <c r="K417" t="n">
        <v>49.1</v>
      </c>
      <c r="L417" t="n">
        <v>30</v>
      </c>
      <c r="M417" t="n">
        <v>24</v>
      </c>
      <c r="N417" t="n">
        <v>38.7</v>
      </c>
      <c r="O417" t="n">
        <v>24012.34</v>
      </c>
      <c r="P417" t="n">
        <v>1027.57</v>
      </c>
      <c r="Q417" t="n">
        <v>1206.59</v>
      </c>
      <c r="R417" t="n">
        <v>206.82</v>
      </c>
      <c r="S417" t="n">
        <v>133.29</v>
      </c>
      <c r="T417" t="n">
        <v>19990.28</v>
      </c>
      <c r="U417" t="n">
        <v>0.64</v>
      </c>
      <c r="V417" t="n">
        <v>0.78</v>
      </c>
      <c r="W417" t="n">
        <v>0.32</v>
      </c>
      <c r="X417" t="n">
        <v>1.14</v>
      </c>
      <c r="Y417" t="n">
        <v>0.5</v>
      </c>
      <c r="Z417" t="n">
        <v>10</v>
      </c>
    </row>
    <row r="418">
      <c r="A418" t="n">
        <v>30</v>
      </c>
      <c r="B418" t="n">
        <v>75</v>
      </c>
      <c r="C418" t="inlineStr">
        <is>
          <t xml:space="preserve">CONCLUIDO	</t>
        </is>
      </c>
      <c r="D418" t="n">
        <v>1.0132</v>
      </c>
      <c r="E418" t="n">
        <v>98.69</v>
      </c>
      <c r="F418" t="n">
        <v>95.65000000000001</v>
      </c>
      <c r="G418" t="n">
        <v>229.57</v>
      </c>
      <c r="H418" t="n">
        <v>2.83</v>
      </c>
      <c r="I418" t="n">
        <v>25</v>
      </c>
      <c r="J418" t="n">
        <v>194.34</v>
      </c>
      <c r="K418" t="n">
        <v>49.1</v>
      </c>
      <c r="L418" t="n">
        <v>31</v>
      </c>
      <c r="M418" t="n">
        <v>23</v>
      </c>
      <c r="N418" t="n">
        <v>39.24</v>
      </c>
      <c r="O418" t="n">
        <v>24202.42</v>
      </c>
      <c r="P418" t="n">
        <v>1023.07</v>
      </c>
      <c r="Q418" t="n">
        <v>1206.6</v>
      </c>
      <c r="R418" t="n">
        <v>205.77</v>
      </c>
      <c r="S418" t="n">
        <v>133.29</v>
      </c>
      <c r="T418" t="n">
        <v>19471.61</v>
      </c>
      <c r="U418" t="n">
        <v>0.65</v>
      </c>
      <c r="V418" t="n">
        <v>0.78</v>
      </c>
      <c r="W418" t="n">
        <v>0.32</v>
      </c>
      <c r="X418" t="n">
        <v>1.12</v>
      </c>
      <c r="Y418" t="n">
        <v>0.5</v>
      </c>
      <c r="Z418" t="n">
        <v>10</v>
      </c>
    </row>
    <row r="419">
      <c r="A419" t="n">
        <v>31</v>
      </c>
      <c r="B419" t="n">
        <v>75</v>
      </c>
      <c r="C419" t="inlineStr">
        <is>
          <t xml:space="preserve">CONCLUIDO	</t>
        </is>
      </c>
      <c r="D419" t="n">
        <v>1.014</v>
      </c>
      <c r="E419" t="n">
        <v>98.62</v>
      </c>
      <c r="F419" t="n">
        <v>95.61</v>
      </c>
      <c r="G419" t="n">
        <v>239.02</v>
      </c>
      <c r="H419" t="n">
        <v>2.9</v>
      </c>
      <c r="I419" t="n">
        <v>24</v>
      </c>
      <c r="J419" t="n">
        <v>195.89</v>
      </c>
      <c r="K419" t="n">
        <v>49.1</v>
      </c>
      <c r="L419" t="n">
        <v>32</v>
      </c>
      <c r="M419" t="n">
        <v>22</v>
      </c>
      <c r="N419" t="n">
        <v>39.79</v>
      </c>
      <c r="O419" t="n">
        <v>24393.24</v>
      </c>
      <c r="P419" t="n">
        <v>1016.83</v>
      </c>
      <c r="Q419" t="n">
        <v>1206.6</v>
      </c>
      <c r="R419" t="n">
        <v>204.29</v>
      </c>
      <c r="S419" t="n">
        <v>133.29</v>
      </c>
      <c r="T419" t="n">
        <v>18737.33</v>
      </c>
      <c r="U419" t="n">
        <v>0.65</v>
      </c>
      <c r="V419" t="n">
        <v>0.78</v>
      </c>
      <c r="W419" t="n">
        <v>0.31</v>
      </c>
      <c r="X419" t="n">
        <v>1.07</v>
      </c>
      <c r="Y419" t="n">
        <v>0.5</v>
      </c>
      <c r="Z419" t="n">
        <v>10</v>
      </c>
    </row>
    <row r="420">
      <c r="A420" t="n">
        <v>32</v>
      </c>
      <c r="B420" t="n">
        <v>75</v>
      </c>
      <c r="C420" t="inlineStr">
        <is>
          <t xml:space="preserve">CONCLUIDO	</t>
        </is>
      </c>
      <c r="D420" t="n">
        <v>1.0152</v>
      </c>
      <c r="E420" t="n">
        <v>98.5</v>
      </c>
      <c r="F420" t="n">
        <v>95.52</v>
      </c>
      <c r="G420" t="n">
        <v>249.18</v>
      </c>
      <c r="H420" t="n">
        <v>2.97</v>
      </c>
      <c r="I420" t="n">
        <v>23</v>
      </c>
      <c r="J420" t="n">
        <v>197.44</v>
      </c>
      <c r="K420" t="n">
        <v>49.1</v>
      </c>
      <c r="L420" t="n">
        <v>33</v>
      </c>
      <c r="M420" t="n">
        <v>21</v>
      </c>
      <c r="N420" t="n">
        <v>40.34</v>
      </c>
      <c r="O420" t="n">
        <v>24584.81</v>
      </c>
      <c r="P420" t="n">
        <v>1013.01</v>
      </c>
      <c r="Q420" t="n">
        <v>1206.6</v>
      </c>
      <c r="R420" t="n">
        <v>201.32</v>
      </c>
      <c r="S420" t="n">
        <v>133.29</v>
      </c>
      <c r="T420" t="n">
        <v>17258.76</v>
      </c>
      <c r="U420" t="n">
        <v>0.66</v>
      </c>
      <c r="V420" t="n">
        <v>0.78</v>
      </c>
      <c r="W420" t="n">
        <v>0.31</v>
      </c>
      <c r="X420" t="n">
        <v>0.98</v>
      </c>
      <c r="Y420" t="n">
        <v>0.5</v>
      </c>
      <c r="Z420" t="n">
        <v>10</v>
      </c>
    </row>
    <row r="421">
      <c r="A421" t="n">
        <v>33</v>
      </c>
      <c r="B421" t="n">
        <v>75</v>
      </c>
      <c r="C421" t="inlineStr">
        <is>
          <t xml:space="preserve">CONCLUIDO	</t>
        </is>
      </c>
      <c r="D421" t="n">
        <v>1.0154</v>
      </c>
      <c r="E421" t="n">
        <v>98.48</v>
      </c>
      <c r="F421" t="n">
        <v>95.5</v>
      </c>
      <c r="G421" t="n">
        <v>249.13</v>
      </c>
      <c r="H421" t="n">
        <v>3.03</v>
      </c>
      <c r="I421" t="n">
        <v>23</v>
      </c>
      <c r="J421" t="n">
        <v>199</v>
      </c>
      <c r="K421" t="n">
        <v>49.1</v>
      </c>
      <c r="L421" t="n">
        <v>34</v>
      </c>
      <c r="M421" t="n">
        <v>21</v>
      </c>
      <c r="N421" t="n">
        <v>40.9</v>
      </c>
      <c r="O421" t="n">
        <v>24777.13</v>
      </c>
      <c r="P421" t="n">
        <v>1014.07</v>
      </c>
      <c r="Q421" t="n">
        <v>1206.59</v>
      </c>
      <c r="R421" t="n">
        <v>200.48</v>
      </c>
      <c r="S421" t="n">
        <v>133.29</v>
      </c>
      <c r="T421" t="n">
        <v>16838.52</v>
      </c>
      <c r="U421" t="n">
        <v>0.66</v>
      </c>
      <c r="V421" t="n">
        <v>0.78</v>
      </c>
      <c r="W421" t="n">
        <v>0.31</v>
      </c>
      <c r="X421" t="n">
        <v>0.96</v>
      </c>
      <c r="Y421" t="n">
        <v>0.5</v>
      </c>
      <c r="Z421" t="n">
        <v>10</v>
      </c>
    </row>
    <row r="422">
      <c r="A422" t="n">
        <v>34</v>
      </c>
      <c r="B422" t="n">
        <v>75</v>
      </c>
      <c r="C422" t="inlineStr">
        <is>
          <t xml:space="preserve">CONCLUIDO	</t>
        </is>
      </c>
      <c r="D422" t="n">
        <v>1.0157</v>
      </c>
      <c r="E422" t="n">
        <v>98.45</v>
      </c>
      <c r="F422" t="n">
        <v>95.5</v>
      </c>
      <c r="G422" t="n">
        <v>260.47</v>
      </c>
      <c r="H422" t="n">
        <v>3.1</v>
      </c>
      <c r="I422" t="n">
        <v>22</v>
      </c>
      <c r="J422" t="n">
        <v>200.56</v>
      </c>
      <c r="K422" t="n">
        <v>49.1</v>
      </c>
      <c r="L422" t="n">
        <v>35</v>
      </c>
      <c r="M422" t="n">
        <v>20</v>
      </c>
      <c r="N422" t="n">
        <v>41.47</v>
      </c>
      <c r="O422" t="n">
        <v>24970.22</v>
      </c>
      <c r="P422" t="n">
        <v>1008.55</v>
      </c>
      <c r="Q422" t="n">
        <v>1206.59</v>
      </c>
      <c r="R422" t="n">
        <v>201.05</v>
      </c>
      <c r="S422" t="n">
        <v>133.29</v>
      </c>
      <c r="T422" t="n">
        <v>17127.7</v>
      </c>
      <c r="U422" t="n">
        <v>0.66</v>
      </c>
      <c r="V422" t="n">
        <v>0.78</v>
      </c>
      <c r="W422" t="n">
        <v>0.3</v>
      </c>
      <c r="X422" t="n">
        <v>0.97</v>
      </c>
      <c r="Y422" t="n">
        <v>0.5</v>
      </c>
      <c r="Z422" t="n">
        <v>10</v>
      </c>
    </row>
    <row r="423">
      <c r="A423" t="n">
        <v>35</v>
      </c>
      <c r="B423" t="n">
        <v>75</v>
      </c>
      <c r="C423" t="inlineStr">
        <is>
          <t xml:space="preserve">CONCLUIDO	</t>
        </is>
      </c>
      <c r="D423" t="n">
        <v>1.0163</v>
      </c>
      <c r="E423" t="n">
        <v>98.40000000000001</v>
      </c>
      <c r="F423" t="n">
        <v>95.48</v>
      </c>
      <c r="G423" t="n">
        <v>272.79</v>
      </c>
      <c r="H423" t="n">
        <v>3.16</v>
      </c>
      <c r="I423" t="n">
        <v>21</v>
      </c>
      <c r="J423" t="n">
        <v>202.14</v>
      </c>
      <c r="K423" t="n">
        <v>49.1</v>
      </c>
      <c r="L423" t="n">
        <v>36</v>
      </c>
      <c r="M423" t="n">
        <v>19</v>
      </c>
      <c r="N423" t="n">
        <v>42.04</v>
      </c>
      <c r="O423" t="n">
        <v>25164.09</v>
      </c>
      <c r="P423" t="n">
        <v>1003.02</v>
      </c>
      <c r="Q423" t="n">
        <v>1206.59</v>
      </c>
      <c r="R423" t="n">
        <v>199.94</v>
      </c>
      <c r="S423" t="n">
        <v>133.29</v>
      </c>
      <c r="T423" t="n">
        <v>16578.93</v>
      </c>
      <c r="U423" t="n">
        <v>0.67</v>
      </c>
      <c r="V423" t="n">
        <v>0.78</v>
      </c>
      <c r="W423" t="n">
        <v>0.31</v>
      </c>
      <c r="X423" t="n">
        <v>0.9399999999999999</v>
      </c>
      <c r="Y423" t="n">
        <v>0.5</v>
      </c>
      <c r="Z423" t="n">
        <v>10</v>
      </c>
    </row>
    <row r="424">
      <c r="A424" t="n">
        <v>36</v>
      </c>
      <c r="B424" t="n">
        <v>75</v>
      </c>
      <c r="C424" t="inlineStr">
        <is>
          <t xml:space="preserve">CONCLUIDO	</t>
        </is>
      </c>
      <c r="D424" t="n">
        <v>1.0163</v>
      </c>
      <c r="E424" t="n">
        <v>98.40000000000001</v>
      </c>
      <c r="F424" t="n">
        <v>95.48</v>
      </c>
      <c r="G424" t="n">
        <v>272.8</v>
      </c>
      <c r="H424" t="n">
        <v>3.23</v>
      </c>
      <c r="I424" t="n">
        <v>21</v>
      </c>
      <c r="J424" t="n">
        <v>203.71</v>
      </c>
      <c r="K424" t="n">
        <v>49.1</v>
      </c>
      <c r="L424" t="n">
        <v>37</v>
      </c>
      <c r="M424" t="n">
        <v>19</v>
      </c>
      <c r="N424" t="n">
        <v>42.62</v>
      </c>
      <c r="O424" t="n">
        <v>25358.87</v>
      </c>
      <c r="P424" t="n">
        <v>998.3200000000001</v>
      </c>
      <c r="Q424" t="n">
        <v>1206.59</v>
      </c>
      <c r="R424" t="n">
        <v>199.99</v>
      </c>
      <c r="S424" t="n">
        <v>133.29</v>
      </c>
      <c r="T424" t="n">
        <v>16600.81</v>
      </c>
      <c r="U424" t="n">
        <v>0.67</v>
      </c>
      <c r="V424" t="n">
        <v>0.78</v>
      </c>
      <c r="W424" t="n">
        <v>0.31</v>
      </c>
      <c r="X424" t="n">
        <v>0.9399999999999999</v>
      </c>
      <c r="Y424" t="n">
        <v>0.5</v>
      </c>
      <c r="Z424" t="n">
        <v>10</v>
      </c>
    </row>
    <row r="425">
      <c r="A425" t="n">
        <v>37</v>
      </c>
      <c r="B425" t="n">
        <v>75</v>
      </c>
      <c r="C425" t="inlineStr">
        <is>
          <t xml:space="preserve">CONCLUIDO	</t>
        </is>
      </c>
      <c r="D425" t="n">
        <v>1.0173</v>
      </c>
      <c r="E425" t="n">
        <v>98.3</v>
      </c>
      <c r="F425" t="n">
        <v>95.41</v>
      </c>
      <c r="G425" t="n">
        <v>286.23</v>
      </c>
      <c r="H425" t="n">
        <v>3.29</v>
      </c>
      <c r="I425" t="n">
        <v>20</v>
      </c>
      <c r="J425" t="n">
        <v>205.3</v>
      </c>
      <c r="K425" t="n">
        <v>49.1</v>
      </c>
      <c r="L425" t="n">
        <v>38</v>
      </c>
      <c r="M425" t="n">
        <v>18</v>
      </c>
      <c r="N425" t="n">
        <v>43.2</v>
      </c>
      <c r="O425" t="n">
        <v>25554.32</v>
      </c>
      <c r="P425" t="n">
        <v>1000.5</v>
      </c>
      <c r="Q425" t="n">
        <v>1206.59</v>
      </c>
      <c r="R425" t="n">
        <v>197.65</v>
      </c>
      <c r="S425" t="n">
        <v>133.29</v>
      </c>
      <c r="T425" t="n">
        <v>15435.76</v>
      </c>
      <c r="U425" t="n">
        <v>0.67</v>
      </c>
      <c r="V425" t="n">
        <v>0.78</v>
      </c>
      <c r="W425" t="n">
        <v>0.3</v>
      </c>
      <c r="X425" t="n">
        <v>0.87</v>
      </c>
      <c r="Y425" t="n">
        <v>0.5</v>
      </c>
      <c r="Z425" t="n">
        <v>10</v>
      </c>
    </row>
    <row r="426">
      <c r="A426" t="n">
        <v>38</v>
      </c>
      <c r="B426" t="n">
        <v>75</v>
      </c>
      <c r="C426" t="inlineStr">
        <is>
          <t xml:space="preserve">CONCLUIDO	</t>
        </is>
      </c>
      <c r="D426" t="n">
        <v>1.0171</v>
      </c>
      <c r="E426" t="n">
        <v>98.31999999999999</v>
      </c>
      <c r="F426" t="n">
        <v>95.44</v>
      </c>
      <c r="G426" t="n">
        <v>286.31</v>
      </c>
      <c r="H426" t="n">
        <v>3.35</v>
      </c>
      <c r="I426" t="n">
        <v>20</v>
      </c>
      <c r="J426" t="n">
        <v>206.89</v>
      </c>
      <c r="K426" t="n">
        <v>49.1</v>
      </c>
      <c r="L426" t="n">
        <v>39</v>
      </c>
      <c r="M426" t="n">
        <v>18</v>
      </c>
      <c r="N426" t="n">
        <v>43.8</v>
      </c>
      <c r="O426" t="n">
        <v>25750.58</v>
      </c>
      <c r="P426" t="n">
        <v>989.02</v>
      </c>
      <c r="Q426" t="n">
        <v>1206.6</v>
      </c>
      <c r="R426" t="n">
        <v>198.61</v>
      </c>
      <c r="S426" t="n">
        <v>133.29</v>
      </c>
      <c r="T426" t="n">
        <v>15918.36</v>
      </c>
      <c r="U426" t="n">
        <v>0.67</v>
      </c>
      <c r="V426" t="n">
        <v>0.78</v>
      </c>
      <c r="W426" t="n">
        <v>0.3</v>
      </c>
      <c r="X426" t="n">
        <v>0.9</v>
      </c>
      <c r="Y426" t="n">
        <v>0.5</v>
      </c>
      <c r="Z426" t="n">
        <v>10</v>
      </c>
    </row>
    <row r="427">
      <c r="A427" t="n">
        <v>39</v>
      </c>
      <c r="B427" t="n">
        <v>75</v>
      </c>
      <c r="C427" t="inlineStr">
        <is>
          <t xml:space="preserve">CONCLUIDO	</t>
        </is>
      </c>
      <c r="D427" t="n">
        <v>1.0183</v>
      </c>
      <c r="E427" t="n">
        <v>98.20999999999999</v>
      </c>
      <c r="F427" t="n">
        <v>95.34999999999999</v>
      </c>
      <c r="G427" t="n">
        <v>301.11</v>
      </c>
      <c r="H427" t="n">
        <v>3.41</v>
      </c>
      <c r="I427" t="n">
        <v>19</v>
      </c>
      <c r="J427" t="n">
        <v>208.49</v>
      </c>
      <c r="K427" t="n">
        <v>49.1</v>
      </c>
      <c r="L427" t="n">
        <v>40</v>
      </c>
      <c r="M427" t="n">
        <v>16</v>
      </c>
      <c r="N427" t="n">
        <v>44.39</v>
      </c>
      <c r="O427" t="n">
        <v>25947.65</v>
      </c>
      <c r="P427" t="n">
        <v>992.01</v>
      </c>
      <c r="Q427" t="n">
        <v>1206.59</v>
      </c>
      <c r="R427" t="n">
        <v>195.39</v>
      </c>
      <c r="S427" t="n">
        <v>133.29</v>
      </c>
      <c r="T427" t="n">
        <v>14311.5</v>
      </c>
      <c r="U427" t="n">
        <v>0.68</v>
      </c>
      <c r="V427" t="n">
        <v>0.78</v>
      </c>
      <c r="W427" t="n">
        <v>0.31</v>
      </c>
      <c r="X427" t="n">
        <v>0.8100000000000001</v>
      </c>
      <c r="Y427" t="n">
        <v>0.5</v>
      </c>
      <c r="Z427" t="n">
        <v>10</v>
      </c>
    </row>
    <row r="428">
      <c r="A428" t="n">
        <v>0</v>
      </c>
      <c r="B428" t="n">
        <v>95</v>
      </c>
      <c r="C428" t="inlineStr">
        <is>
          <t xml:space="preserve">CONCLUIDO	</t>
        </is>
      </c>
      <c r="D428" t="n">
        <v>0.3752</v>
      </c>
      <c r="E428" t="n">
        <v>266.55</v>
      </c>
      <c r="F428" t="n">
        <v>192.51</v>
      </c>
      <c r="G428" t="n">
        <v>6.01</v>
      </c>
      <c r="H428" t="n">
        <v>0.1</v>
      </c>
      <c r="I428" t="n">
        <v>1923</v>
      </c>
      <c r="J428" t="n">
        <v>185.69</v>
      </c>
      <c r="K428" t="n">
        <v>53.44</v>
      </c>
      <c r="L428" t="n">
        <v>1</v>
      </c>
      <c r="M428" t="n">
        <v>1921</v>
      </c>
      <c r="N428" t="n">
        <v>36.26</v>
      </c>
      <c r="O428" t="n">
        <v>23136.14</v>
      </c>
      <c r="P428" t="n">
        <v>2605.2</v>
      </c>
      <c r="Q428" t="n">
        <v>1206.98</v>
      </c>
      <c r="R428" t="n">
        <v>3505.68</v>
      </c>
      <c r="S428" t="n">
        <v>133.29</v>
      </c>
      <c r="T428" t="n">
        <v>1659938.42</v>
      </c>
      <c r="U428" t="n">
        <v>0.04</v>
      </c>
      <c r="V428" t="n">
        <v>0.39</v>
      </c>
      <c r="W428" t="n">
        <v>3.37</v>
      </c>
      <c r="X428" t="n">
        <v>97.94</v>
      </c>
      <c r="Y428" t="n">
        <v>0.5</v>
      </c>
      <c r="Z428" t="n">
        <v>10</v>
      </c>
    </row>
    <row r="429">
      <c r="A429" t="n">
        <v>1</v>
      </c>
      <c r="B429" t="n">
        <v>95</v>
      </c>
      <c r="C429" t="inlineStr">
        <is>
          <t xml:space="preserve">CONCLUIDO	</t>
        </is>
      </c>
      <c r="D429" t="n">
        <v>0.6765</v>
      </c>
      <c r="E429" t="n">
        <v>147.82</v>
      </c>
      <c r="F429" t="n">
        <v>122.95</v>
      </c>
      <c r="G429" t="n">
        <v>12.25</v>
      </c>
      <c r="H429" t="n">
        <v>0.19</v>
      </c>
      <c r="I429" t="n">
        <v>602</v>
      </c>
      <c r="J429" t="n">
        <v>187.21</v>
      </c>
      <c r="K429" t="n">
        <v>53.44</v>
      </c>
      <c r="L429" t="n">
        <v>2</v>
      </c>
      <c r="M429" t="n">
        <v>600</v>
      </c>
      <c r="N429" t="n">
        <v>36.77</v>
      </c>
      <c r="O429" t="n">
        <v>23322.88</v>
      </c>
      <c r="P429" t="n">
        <v>1657.56</v>
      </c>
      <c r="Q429" t="n">
        <v>1206.7</v>
      </c>
      <c r="R429" t="n">
        <v>1131.44</v>
      </c>
      <c r="S429" t="n">
        <v>133.29</v>
      </c>
      <c r="T429" t="n">
        <v>479420.52</v>
      </c>
      <c r="U429" t="n">
        <v>0.12</v>
      </c>
      <c r="V429" t="n">
        <v>0.61</v>
      </c>
      <c r="W429" t="n">
        <v>1.24</v>
      </c>
      <c r="X429" t="n">
        <v>28.4</v>
      </c>
      <c r="Y429" t="n">
        <v>0.5</v>
      </c>
      <c r="Z429" t="n">
        <v>10</v>
      </c>
    </row>
    <row r="430">
      <c r="A430" t="n">
        <v>2</v>
      </c>
      <c r="B430" t="n">
        <v>95</v>
      </c>
      <c r="C430" t="inlineStr">
        <is>
          <t xml:space="preserve">CONCLUIDO	</t>
        </is>
      </c>
      <c r="D430" t="n">
        <v>0.7863</v>
      </c>
      <c r="E430" t="n">
        <v>127.18</v>
      </c>
      <c r="F430" t="n">
        <v>111.27</v>
      </c>
      <c r="G430" t="n">
        <v>18.49</v>
      </c>
      <c r="H430" t="n">
        <v>0.28</v>
      </c>
      <c r="I430" t="n">
        <v>361</v>
      </c>
      <c r="J430" t="n">
        <v>188.73</v>
      </c>
      <c r="K430" t="n">
        <v>53.44</v>
      </c>
      <c r="L430" t="n">
        <v>3</v>
      </c>
      <c r="M430" t="n">
        <v>359</v>
      </c>
      <c r="N430" t="n">
        <v>37.29</v>
      </c>
      <c r="O430" t="n">
        <v>23510.33</v>
      </c>
      <c r="P430" t="n">
        <v>1496.94</v>
      </c>
      <c r="Q430" t="n">
        <v>1206.62</v>
      </c>
      <c r="R430" t="n">
        <v>735.37</v>
      </c>
      <c r="S430" t="n">
        <v>133.29</v>
      </c>
      <c r="T430" t="n">
        <v>282593.38</v>
      </c>
      <c r="U430" t="n">
        <v>0.18</v>
      </c>
      <c r="V430" t="n">
        <v>0.67</v>
      </c>
      <c r="W430" t="n">
        <v>0.85</v>
      </c>
      <c r="X430" t="n">
        <v>16.73</v>
      </c>
      <c r="Y430" t="n">
        <v>0.5</v>
      </c>
      <c r="Z430" t="n">
        <v>10</v>
      </c>
    </row>
    <row r="431">
      <c r="A431" t="n">
        <v>3</v>
      </c>
      <c r="B431" t="n">
        <v>95</v>
      </c>
      <c r="C431" t="inlineStr">
        <is>
          <t xml:space="preserve">CONCLUIDO	</t>
        </is>
      </c>
      <c r="D431" t="n">
        <v>0.8428</v>
      </c>
      <c r="E431" t="n">
        <v>118.65</v>
      </c>
      <c r="F431" t="n">
        <v>106.54</v>
      </c>
      <c r="G431" t="n">
        <v>24.68</v>
      </c>
      <c r="H431" t="n">
        <v>0.37</v>
      </c>
      <c r="I431" t="n">
        <v>259</v>
      </c>
      <c r="J431" t="n">
        <v>190.25</v>
      </c>
      <c r="K431" t="n">
        <v>53.44</v>
      </c>
      <c r="L431" t="n">
        <v>4</v>
      </c>
      <c r="M431" t="n">
        <v>257</v>
      </c>
      <c r="N431" t="n">
        <v>37.82</v>
      </c>
      <c r="O431" t="n">
        <v>23698.48</v>
      </c>
      <c r="P431" t="n">
        <v>1430.49</v>
      </c>
      <c r="Q431" t="n">
        <v>1206.65</v>
      </c>
      <c r="R431" t="n">
        <v>574.63</v>
      </c>
      <c r="S431" t="n">
        <v>133.29</v>
      </c>
      <c r="T431" t="n">
        <v>202732.79</v>
      </c>
      <c r="U431" t="n">
        <v>0.23</v>
      </c>
      <c r="V431" t="n">
        <v>0.7</v>
      </c>
      <c r="W431" t="n">
        <v>0.6899999999999999</v>
      </c>
      <c r="X431" t="n">
        <v>12</v>
      </c>
      <c r="Y431" t="n">
        <v>0.5</v>
      </c>
      <c r="Z431" t="n">
        <v>10</v>
      </c>
    </row>
    <row r="432">
      <c r="A432" t="n">
        <v>4</v>
      </c>
      <c r="B432" t="n">
        <v>95</v>
      </c>
      <c r="C432" t="inlineStr">
        <is>
          <t xml:space="preserve">CONCLUIDO	</t>
        </is>
      </c>
      <c r="D432" t="n">
        <v>0.8796</v>
      </c>
      <c r="E432" t="n">
        <v>113.68</v>
      </c>
      <c r="F432" t="n">
        <v>103.73</v>
      </c>
      <c r="G432" t="n">
        <v>30.97</v>
      </c>
      <c r="H432" t="n">
        <v>0.46</v>
      </c>
      <c r="I432" t="n">
        <v>201</v>
      </c>
      <c r="J432" t="n">
        <v>191.78</v>
      </c>
      <c r="K432" t="n">
        <v>53.44</v>
      </c>
      <c r="L432" t="n">
        <v>5</v>
      </c>
      <c r="M432" t="n">
        <v>199</v>
      </c>
      <c r="N432" t="n">
        <v>38.35</v>
      </c>
      <c r="O432" t="n">
        <v>23887.36</v>
      </c>
      <c r="P432" t="n">
        <v>1390.63</v>
      </c>
      <c r="Q432" t="n">
        <v>1206.62</v>
      </c>
      <c r="R432" t="n">
        <v>479.38</v>
      </c>
      <c r="S432" t="n">
        <v>133.29</v>
      </c>
      <c r="T432" t="n">
        <v>155395.32</v>
      </c>
      <c r="U432" t="n">
        <v>0.28</v>
      </c>
      <c r="V432" t="n">
        <v>0.72</v>
      </c>
      <c r="W432" t="n">
        <v>0.6</v>
      </c>
      <c r="X432" t="n">
        <v>9.19</v>
      </c>
      <c r="Y432" t="n">
        <v>0.5</v>
      </c>
      <c r="Z432" t="n">
        <v>10</v>
      </c>
    </row>
    <row r="433">
      <c r="A433" t="n">
        <v>5</v>
      </c>
      <c r="B433" t="n">
        <v>95</v>
      </c>
      <c r="C433" t="inlineStr">
        <is>
          <t xml:space="preserve">CONCLUIDO	</t>
        </is>
      </c>
      <c r="D433" t="n">
        <v>0.9031</v>
      </c>
      <c r="E433" t="n">
        <v>110.74</v>
      </c>
      <c r="F433" t="n">
        <v>102.12</v>
      </c>
      <c r="G433" t="n">
        <v>37.14</v>
      </c>
      <c r="H433" t="n">
        <v>0.55</v>
      </c>
      <c r="I433" t="n">
        <v>165</v>
      </c>
      <c r="J433" t="n">
        <v>193.32</v>
      </c>
      <c r="K433" t="n">
        <v>53.44</v>
      </c>
      <c r="L433" t="n">
        <v>6</v>
      </c>
      <c r="M433" t="n">
        <v>163</v>
      </c>
      <c r="N433" t="n">
        <v>38.89</v>
      </c>
      <c r="O433" t="n">
        <v>24076.95</v>
      </c>
      <c r="P433" t="n">
        <v>1366.48</v>
      </c>
      <c r="Q433" t="n">
        <v>1206.63</v>
      </c>
      <c r="R433" t="n">
        <v>424.84</v>
      </c>
      <c r="S433" t="n">
        <v>133.29</v>
      </c>
      <c r="T433" t="n">
        <v>128305.76</v>
      </c>
      <c r="U433" t="n">
        <v>0.31</v>
      </c>
      <c r="V433" t="n">
        <v>0.73</v>
      </c>
      <c r="W433" t="n">
        <v>0.55</v>
      </c>
      <c r="X433" t="n">
        <v>7.58</v>
      </c>
      <c r="Y433" t="n">
        <v>0.5</v>
      </c>
      <c r="Z433" t="n">
        <v>10</v>
      </c>
    </row>
    <row r="434">
      <c r="A434" t="n">
        <v>6</v>
      </c>
      <c r="B434" t="n">
        <v>95</v>
      </c>
      <c r="C434" t="inlineStr">
        <is>
          <t xml:space="preserve">CONCLUIDO	</t>
        </is>
      </c>
      <c r="D434" t="n">
        <v>0.9209000000000001</v>
      </c>
      <c r="E434" t="n">
        <v>108.59</v>
      </c>
      <c r="F434" t="n">
        <v>100.91</v>
      </c>
      <c r="G434" t="n">
        <v>43.25</v>
      </c>
      <c r="H434" t="n">
        <v>0.64</v>
      </c>
      <c r="I434" t="n">
        <v>140</v>
      </c>
      <c r="J434" t="n">
        <v>194.86</v>
      </c>
      <c r="K434" t="n">
        <v>53.44</v>
      </c>
      <c r="L434" t="n">
        <v>7</v>
      </c>
      <c r="M434" t="n">
        <v>138</v>
      </c>
      <c r="N434" t="n">
        <v>39.43</v>
      </c>
      <c r="O434" t="n">
        <v>24267.28</v>
      </c>
      <c r="P434" t="n">
        <v>1347.96</v>
      </c>
      <c r="Q434" t="n">
        <v>1206.62</v>
      </c>
      <c r="R434" t="n">
        <v>383.87</v>
      </c>
      <c r="S434" t="n">
        <v>133.29</v>
      </c>
      <c r="T434" t="n">
        <v>107946.4</v>
      </c>
      <c r="U434" t="n">
        <v>0.35</v>
      </c>
      <c r="V434" t="n">
        <v>0.74</v>
      </c>
      <c r="W434" t="n">
        <v>0.49</v>
      </c>
      <c r="X434" t="n">
        <v>6.37</v>
      </c>
      <c r="Y434" t="n">
        <v>0.5</v>
      </c>
      <c r="Z434" t="n">
        <v>10</v>
      </c>
    </row>
    <row r="435">
      <c r="A435" t="n">
        <v>7</v>
      </c>
      <c r="B435" t="n">
        <v>95</v>
      </c>
      <c r="C435" t="inlineStr">
        <is>
          <t xml:space="preserve">CONCLUIDO	</t>
        </is>
      </c>
      <c r="D435" t="n">
        <v>0.9348</v>
      </c>
      <c r="E435" t="n">
        <v>106.98</v>
      </c>
      <c r="F435" t="n">
        <v>100.01</v>
      </c>
      <c r="G435" t="n">
        <v>49.59</v>
      </c>
      <c r="H435" t="n">
        <v>0.72</v>
      </c>
      <c r="I435" t="n">
        <v>121</v>
      </c>
      <c r="J435" t="n">
        <v>196.41</v>
      </c>
      <c r="K435" t="n">
        <v>53.44</v>
      </c>
      <c r="L435" t="n">
        <v>8</v>
      </c>
      <c r="M435" t="n">
        <v>119</v>
      </c>
      <c r="N435" t="n">
        <v>39.98</v>
      </c>
      <c r="O435" t="n">
        <v>24458.36</v>
      </c>
      <c r="P435" t="n">
        <v>1333.76</v>
      </c>
      <c r="Q435" t="n">
        <v>1206.61</v>
      </c>
      <c r="R435" t="n">
        <v>353.26</v>
      </c>
      <c r="S435" t="n">
        <v>133.29</v>
      </c>
      <c r="T435" t="n">
        <v>92736.88</v>
      </c>
      <c r="U435" t="n">
        <v>0.38</v>
      </c>
      <c r="V435" t="n">
        <v>0.75</v>
      </c>
      <c r="W435" t="n">
        <v>0.47</v>
      </c>
      <c r="X435" t="n">
        <v>5.47</v>
      </c>
      <c r="Y435" t="n">
        <v>0.5</v>
      </c>
      <c r="Z435" t="n">
        <v>10</v>
      </c>
    </row>
    <row r="436">
      <c r="A436" t="n">
        <v>8</v>
      </c>
      <c r="B436" t="n">
        <v>95</v>
      </c>
      <c r="C436" t="inlineStr">
        <is>
          <t xml:space="preserve">CONCLUIDO	</t>
        </is>
      </c>
      <c r="D436" t="n">
        <v>0.945</v>
      </c>
      <c r="E436" t="n">
        <v>105.82</v>
      </c>
      <c r="F436" t="n">
        <v>99.36</v>
      </c>
      <c r="G436" t="n">
        <v>55.72</v>
      </c>
      <c r="H436" t="n">
        <v>0.8100000000000001</v>
      </c>
      <c r="I436" t="n">
        <v>107</v>
      </c>
      <c r="J436" t="n">
        <v>197.97</v>
      </c>
      <c r="K436" t="n">
        <v>53.44</v>
      </c>
      <c r="L436" t="n">
        <v>9</v>
      </c>
      <c r="M436" t="n">
        <v>105</v>
      </c>
      <c r="N436" t="n">
        <v>40.53</v>
      </c>
      <c r="O436" t="n">
        <v>24650.18</v>
      </c>
      <c r="P436" t="n">
        <v>1323.19</v>
      </c>
      <c r="Q436" t="n">
        <v>1206.61</v>
      </c>
      <c r="R436" t="n">
        <v>331.15</v>
      </c>
      <c r="S436" t="n">
        <v>133.29</v>
      </c>
      <c r="T436" t="n">
        <v>81751.45</v>
      </c>
      <c r="U436" t="n">
        <v>0.4</v>
      </c>
      <c r="V436" t="n">
        <v>0.75</v>
      </c>
      <c r="W436" t="n">
        <v>0.45</v>
      </c>
      <c r="X436" t="n">
        <v>4.82</v>
      </c>
      <c r="Y436" t="n">
        <v>0.5</v>
      </c>
      <c r="Z436" t="n">
        <v>10</v>
      </c>
    </row>
    <row r="437">
      <c r="A437" t="n">
        <v>9</v>
      </c>
      <c r="B437" t="n">
        <v>95</v>
      </c>
      <c r="C437" t="inlineStr">
        <is>
          <t xml:space="preserve">CONCLUIDO	</t>
        </is>
      </c>
      <c r="D437" t="n">
        <v>0.9537</v>
      </c>
      <c r="E437" t="n">
        <v>104.86</v>
      </c>
      <c r="F437" t="n">
        <v>98.81</v>
      </c>
      <c r="G437" t="n">
        <v>61.76</v>
      </c>
      <c r="H437" t="n">
        <v>0.89</v>
      </c>
      <c r="I437" t="n">
        <v>96</v>
      </c>
      <c r="J437" t="n">
        <v>199.53</v>
      </c>
      <c r="K437" t="n">
        <v>53.44</v>
      </c>
      <c r="L437" t="n">
        <v>10</v>
      </c>
      <c r="M437" t="n">
        <v>94</v>
      </c>
      <c r="N437" t="n">
        <v>41.1</v>
      </c>
      <c r="O437" t="n">
        <v>24842.77</v>
      </c>
      <c r="P437" t="n">
        <v>1313.34</v>
      </c>
      <c r="Q437" t="n">
        <v>1206.6</v>
      </c>
      <c r="R437" t="n">
        <v>312.63</v>
      </c>
      <c r="S437" t="n">
        <v>133.29</v>
      </c>
      <c r="T437" t="n">
        <v>72547.81</v>
      </c>
      <c r="U437" t="n">
        <v>0.43</v>
      </c>
      <c r="V437" t="n">
        <v>0.76</v>
      </c>
      <c r="W437" t="n">
        <v>0.43</v>
      </c>
      <c r="X437" t="n">
        <v>4.27</v>
      </c>
      <c r="Y437" t="n">
        <v>0.5</v>
      </c>
      <c r="Z437" t="n">
        <v>10</v>
      </c>
    </row>
    <row r="438">
      <c r="A438" t="n">
        <v>10</v>
      </c>
      <c r="B438" t="n">
        <v>95</v>
      </c>
      <c r="C438" t="inlineStr">
        <is>
          <t xml:space="preserve">CONCLUIDO	</t>
        </is>
      </c>
      <c r="D438" t="n">
        <v>0.9671</v>
      </c>
      <c r="E438" t="n">
        <v>103.4</v>
      </c>
      <c r="F438" t="n">
        <v>97.73</v>
      </c>
      <c r="G438" t="n">
        <v>68.18000000000001</v>
      </c>
      <c r="H438" t="n">
        <v>0.97</v>
      </c>
      <c r="I438" t="n">
        <v>86</v>
      </c>
      <c r="J438" t="n">
        <v>201.1</v>
      </c>
      <c r="K438" t="n">
        <v>53.44</v>
      </c>
      <c r="L438" t="n">
        <v>11</v>
      </c>
      <c r="M438" t="n">
        <v>84</v>
      </c>
      <c r="N438" t="n">
        <v>41.66</v>
      </c>
      <c r="O438" t="n">
        <v>25036.12</v>
      </c>
      <c r="P438" t="n">
        <v>1296.8</v>
      </c>
      <c r="Q438" t="n">
        <v>1206.59</v>
      </c>
      <c r="R438" t="n">
        <v>275.77</v>
      </c>
      <c r="S438" t="n">
        <v>133.29</v>
      </c>
      <c r="T438" t="n">
        <v>54165.34</v>
      </c>
      <c r="U438" t="n">
        <v>0.48</v>
      </c>
      <c r="V438" t="n">
        <v>0.77</v>
      </c>
      <c r="W438" t="n">
        <v>0.38</v>
      </c>
      <c r="X438" t="n">
        <v>3.19</v>
      </c>
      <c r="Y438" t="n">
        <v>0.5</v>
      </c>
      <c r="Z438" t="n">
        <v>10</v>
      </c>
    </row>
    <row r="439">
      <c r="A439" t="n">
        <v>11</v>
      </c>
      <c r="B439" t="n">
        <v>95</v>
      </c>
      <c r="C439" t="inlineStr">
        <is>
          <t xml:space="preserve">CONCLUIDO	</t>
        </is>
      </c>
      <c r="D439" t="n">
        <v>0.9644</v>
      </c>
      <c r="E439" t="n">
        <v>103.69</v>
      </c>
      <c r="F439" t="n">
        <v>98.28</v>
      </c>
      <c r="G439" t="n">
        <v>74.64</v>
      </c>
      <c r="H439" t="n">
        <v>1.05</v>
      </c>
      <c r="I439" t="n">
        <v>79</v>
      </c>
      <c r="J439" t="n">
        <v>202.67</v>
      </c>
      <c r="K439" t="n">
        <v>53.44</v>
      </c>
      <c r="L439" t="n">
        <v>12</v>
      </c>
      <c r="M439" t="n">
        <v>77</v>
      </c>
      <c r="N439" t="n">
        <v>42.24</v>
      </c>
      <c r="O439" t="n">
        <v>25230.25</v>
      </c>
      <c r="P439" t="n">
        <v>1303.28</v>
      </c>
      <c r="Q439" t="n">
        <v>1206.62</v>
      </c>
      <c r="R439" t="n">
        <v>295.03</v>
      </c>
      <c r="S439" t="n">
        <v>133.29</v>
      </c>
      <c r="T439" t="n">
        <v>63831.07</v>
      </c>
      <c r="U439" t="n">
        <v>0.45</v>
      </c>
      <c r="V439" t="n">
        <v>0.76</v>
      </c>
      <c r="W439" t="n">
        <v>0.4</v>
      </c>
      <c r="X439" t="n">
        <v>3.74</v>
      </c>
      <c r="Y439" t="n">
        <v>0.5</v>
      </c>
      <c r="Z439" t="n">
        <v>10</v>
      </c>
    </row>
    <row r="440">
      <c r="A440" t="n">
        <v>12</v>
      </c>
      <c r="B440" t="n">
        <v>95</v>
      </c>
      <c r="C440" t="inlineStr">
        <is>
          <t xml:space="preserve">CONCLUIDO	</t>
        </is>
      </c>
      <c r="D440" t="n">
        <v>0.9702</v>
      </c>
      <c r="E440" t="n">
        <v>103.07</v>
      </c>
      <c r="F440" t="n">
        <v>97.88</v>
      </c>
      <c r="G440" t="n">
        <v>80.45</v>
      </c>
      <c r="H440" t="n">
        <v>1.13</v>
      </c>
      <c r="I440" t="n">
        <v>73</v>
      </c>
      <c r="J440" t="n">
        <v>204.25</v>
      </c>
      <c r="K440" t="n">
        <v>53.44</v>
      </c>
      <c r="L440" t="n">
        <v>13</v>
      </c>
      <c r="M440" t="n">
        <v>71</v>
      </c>
      <c r="N440" t="n">
        <v>42.82</v>
      </c>
      <c r="O440" t="n">
        <v>25425.3</v>
      </c>
      <c r="P440" t="n">
        <v>1295.72</v>
      </c>
      <c r="Q440" t="n">
        <v>1206.6</v>
      </c>
      <c r="R440" t="n">
        <v>281.4</v>
      </c>
      <c r="S440" t="n">
        <v>133.29</v>
      </c>
      <c r="T440" t="n">
        <v>57047.21</v>
      </c>
      <c r="U440" t="n">
        <v>0.47</v>
      </c>
      <c r="V440" t="n">
        <v>0.76</v>
      </c>
      <c r="W440" t="n">
        <v>0.39</v>
      </c>
      <c r="X440" t="n">
        <v>3.34</v>
      </c>
      <c r="Y440" t="n">
        <v>0.5</v>
      </c>
      <c r="Z440" t="n">
        <v>10</v>
      </c>
    </row>
    <row r="441">
      <c r="A441" t="n">
        <v>13</v>
      </c>
      <c r="B441" t="n">
        <v>95</v>
      </c>
      <c r="C441" t="inlineStr">
        <is>
          <t xml:space="preserve">CONCLUIDO	</t>
        </is>
      </c>
      <c r="D441" t="n">
        <v>0.9751</v>
      </c>
      <c r="E441" t="n">
        <v>102.55</v>
      </c>
      <c r="F441" t="n">
        <v>97.59</v>
      </c>
      <c r="G441" t="n">
        <v>87.39</v>
      </c>
      <c r="H441" t="n">
        <v>1.21</v>
      </c>
      <c r="I441" t="n">
        <v>67</v>
      </c>
      <c r="J441" t="n">
        <v>205.84</v>
      </c>
      <c r="K441" t="n">
        <v>53.44</v>
      </c>
      <c r="L441" t="n">
        <v>14</v>
      </c>
      <c r="M441" t="n">
        <v>65</v>
      </c>
      <c r="N441" t="n">
        <v>43.4</v>
      </c>
      <c r="O441" t="n">
        <v>25621.03</v>
      </c>
      <c r="P441" t="n">
        <v>1289.97</v>
      </c>
      <c r="Q441" t="n">
        <v>1206.6</v>
      </c>
      <c r="R441" t="n">
        <v>271.34</v>
      </c>
      <c r="S441" t="n">
        <v>133.29</v>
      </c>
      <c r="T441" t="n">
        <v>52049.33</v>
      </c>
      <c r="U441" t="n">
        <v>0.49</v>
      </c>
      <c r="V441" t="n">
        <v>0.77</v>
      </c>
      <c r="W441" t="n">
        <v>0.38</v>
      </c>
      <c r="X441" t="n">
        <v>3.05</v>
      </c>
      <c r="Y441" t="n">
        <v>0.5</v>
      </c>
      <c r="Z441" t="n">
        <v>10</v>
      </c>
    </row>
    <row r="442">
      <c r="A442" t="n">
        <v>14</v>
      </c>
      <c r="B442" t="n">
        <v>95</v>
      </c>
      <c r="C442" t="inlineStr">
        <is>
          <t xml:space="preserve">CONCLUIDO	</t>
        </is>
      </c>
      <c r="D442" t="n">
        <v>0.9784</v>
      </c>
      <c r="E442" t="n">
        <v>102.2</v>
      </c>
      <c r="F442" t="n">
        <v>97.39</v>
      </c>
      <c r="G442" t="n">
        <v>92.75</v>
      </c>
      <c r="H442" t="n">
        <v>1.28</v>
      </c>
      <c r="I442" t="n">
        <v>63</v>
      </c>
      <c r="J442" t="n">
        <v>207.43</v>
      </c>
      <c r="K442" t="n">
        <v>53.44</v>
      </c>
      <c r="L442" t="n">
        <v>15</v>
      </c>
      <c r="M442" t="n">
        <v>61</v>
      </c>
      <c r="N442" t="n">
        <v>44</v>
      </c>
      <c r="O442" t="n">
        <v>25817.56</v>
      </c>
      <c r="P442" t="n">
        <v>1285.83</v>
      </c>
      <c r="Q442" t="n">
        <v>1206.59</v>
      </c>
      <c r="R442" t="n">
        <v>264.73</v>
      </c>
      <c r="S442" t="n">
        <v>133.29</v>
      </c>
      <c r="T442" t="n">
        <v>48762.14</v>
      </c>
      <c r="U442" t="n">
        <v>0.5</v>
      </c>
      <c r="V442" t="n">
        <v>0.77</v>
      </c>
      <c r="W442" t="n">
        <v>0.38</v>
      </c>
      <c r="X442" t="n">
        <v>2.85</v>
      </c>
      <c r="Y442" t="n">
        <v>0.5</v>
      </c>
      <c r="Z442" t="n">
        <v>10</v>
      </c>
    </row>
    <row r="443">
      <c r="A443" t="n">
        <v>15</v>
      </c>
      <c r="B443" t="n">
        <v>95</v>
      </c>
      <c r="C443" t="inlineStr">
        <is>
          <t xml:space="preserve">CONCLUIDO	</t>
        </is>
      </c>
      <c r="D443" t="n">
        <v>0.9818</v>
      </c>
      <c r="E443" t="n">
        <v>101.86</v>
      </c>
      <c r="F443" t="n">
        <v>97.19</v>
      </c>
      <c r="G443" t="n">
        <v>98.84</v>
      </c>
      <c r="H443" t="n">
        <v>1.36</v>
      </c>
      <c r="I443" t="n">
        <v>59</v>
      </c>
      <c r="J443" t="n">
        <v>209.03</v>
      </c>
      <c r="K443" t="n">
        <v>53.44</v>
      </c>
      <c r="L443" t="n">
        <v>16</v>
      </c>
      <c r="M443" t="n">
        <v>57</v>
      </c>
      <c r="N443" t="n">
        <v>44.6</v>
      </c>
      <c r="O443" t="n">
        <v>26014.91</v>
      </c>
      <c r="P443" t="n">
        <v>1281.2</v>
      </c>
      <c r="Q443" t="n">
        <v>1206.59</v>
      </c>
      <c r="R443" t="n">
        <v>258.07</v>
      </c>
      <c r="S443" t="n">
        <v>133.29</v>
      </c>
      <c r="T443" t="n">
        <v>45452.86</v>
      </c>
      <c r="U443" t="n">
        <v>0.52</v>
      </c>
      <c r="V443" t="n">
        <v>0.77</v>
      </c>
      <c r="W443" t="n">
        <v>0.37</v>
      </c>
      <c r="X443" t="n">
        <v>2.66</v>
      </c>
      <c r="Y443" t="n">
        <v>0.5</v>
      </c>
      <c r="Z443" t="n">
        <v>10</v>
      </c>
    </row>
    <row r="444">
      <c r="A444" t="n">
        <v>16</v>
      </c>
      <c r="B444" t="n">
        <v>95</v>
      </c>
      <c r="C444" t="inlineStr">
        <is>
          <t xml:space="preserve">CONCLUIDO	</t>
        </is>
      </c>
      <c r="D444" t="n">
        <v>0.9849</v>
      </c>
      <c r="E444" t="n">
        <v>101.53</v>
      </c>
      <c r="F444" t="n">
        <v>97.01000000000001</v>
      </c>
      <c r="G444" t="n">
        <v>105.83</v>
      </c>
      <c r="H444" t="n">
        <v>1.43</v>
      </c>
      <c r="I444" t="n">
        <v>55</v>
      </c>
      <c r="J444" t="n">
        <v>210.64</v>
      </c>
      <c r="K444" t="n">
        <v>53.44</v>
      </c>
      <c r="L444" t="n">
        <v>17</v>
      </c>
      <c r="M444" t="n">
        <v>53</v>
      </c>
      <c r="N444" t="n">
        <v>45.21</v>
      </c>
      <c r="O444" t="n">
        <v>26213.09</v>
      </c>
      <c r="P444" t="n">
        <v>1277.66</v>
      </c>
      <c r="Q444" t="n">
        <v>1206.59</v>
      </c>
      <c r="R444" t="n">
        <v>251.84</v>
      </c>
      <c r="S444" t="n">
        <v>133.29</v>
      </c>
      <c r="T444" t="n">
        <v>42359.11</v>
      </c>
      <c r="U444" t="n">
        <v>0.53</v>
      </c>
      <c r="V444" t="n">
        <v>0.77</v>
      </c>
      <c r="W444" t="n">
        <v>0.36</v>
      </c>
      <c r="X444" t="n">
        <v>2.48</v>
      </c>
      <c r="Y444" t="n">
        <v>0.5</v>
      </c>
      <c r="Z444" t="n">
        <v>10</v>
      </c>
    </row>
    <row r="445">
      <c r="A445" t="n">
        <v>17</v>
      </c>
      <c r="B445" t="n">
        <v>95</v>
      </c>
      <c r="C445" t="inlineStr">
        <is>
          <t xml:space="preserve">CONCLUIDO	</t>
        </is>
      </c>
      <c r="D445" t="n">
        <v>0.9875</v>
      </c>
      <c r="E445" t="n">
        <v>101.26</v>
      </c>
      <c r="F445" t="n">
        <v>96.86</v>
      </c>
      <c r="G445" t="n">
        <v>111.76</v>
      </c>
      <c r="H445" t="n">
        <v>1.51</v>
      </c>
      <c r="I445" t="n">
        <v>52</v>
      </c>
      <c r="J445" t="n">
        <v>212.25</v>
      </c>
      <c r="K445" t="n">
        <v>53.44</v>
      </c>
      <c r="L445" t="n">
        <v>18</v>
      </c>
      <c r="M445" t="n">
        <v>50</v>
      </c>
      <c r="N445" t="n">
        <v>45.82</v>
      </c>
      <c r="O445" t="n">
        <v>26412.11</v>
      </c>
      <c r="P445" t="n">
        <v>1274.21</v>
      </c>
      <c r="Q445" t="n">
        <v>1206.61</v>
      </c>
      <c r="R445" t="n">
        <v>246.44</v>
      </c>
      <c r="S445" t="n">
        <v>133.29</v>
      </c>
      <c r="T445" t="n">
        <v>39671.24</v>
      </c>
      <c r="U445" t="n">
        <v>0.54</v>
      </c>
      <c r="V445" t="n">
        <v>0.77</v>
      </c>
      <c r="W445" t="n">
        <v>0.36</v>
      </c>
      <c r="X445" t="n">
        <v>2.32</v>
      </c>
      <c r="Y445" t="n">
        <v>0.5</v>
      </c>
      <c r="Z445" t="n">
        <v>10</v>
      </c>
    </row>
    <row r="446">
      <c r="A446" t="n">
        <v>18</v>
      </c>
      <c r="B446" t="n">
        <v>95</v>
      </c>
      <c r="C446" t="inlineStr">
        <is>
          <t xml:space="preserve">CONCLUIDO	</t>
        </is>
      </c>
      <c r="D446" t="n">
        <v>0.9901</v>
      </c>
      <c r="E446" t="n">
        <v>101</v>
      </c>
      <c r="F446" t="n">
        <v>96.70999999999999</v>
      </c>
      <c r="G446" t="n">
        <v>118.42</v>
      </c>
      <c r="H446" t="n">
        <v>1.58</v>
      </c>
      <c r="I446" t="n">
        <v>49</v>
      </c>
      <c r="J446" t="n">
        <v>213.87</v>
      </c>
      <c r="K446" t="n">
        <v>53.44</v>
      </c>
      <c r="L446" t="n">
        <v>19</v>
      </c>
      <c r="M446" t="n">
        <v>47</v>
      </c>
      <c r="N446" t="n">
        <v>46.44</v>
      </c>
      <c r="O446" t="n">
        <v>26611.98</v>
      </c>
      <c r="P446" t="n">
        <v>1271.5</v>
      </c>
      <c r="Q446" t="n">
        <v>1206.6</v>
      </c>
      <c r="R446" t="n">
        <v>241.54</v>
      </c>
      <c r="S446" t="n">
        <v>133.29</v>
      </c>
      <c r="T446" t="n">
        <v>37236.78</v>
      </c>
      <c r="U446" t="n">
        <v>0.55</v>
      </c>
      <c r="V446" t="n">
        <v>0.77</v>
      </c>
      <c r="W446" t="n">
        <v>0.36</v>
      </c>
      <c r="X446" t="n">
        <v>2.17</v>
      </c>
      <c r="Y446" t="n">
        <v>0.5</v>
      </c>
      <c r="Z446" t="n">
        <v>10</v>
      </c>
    </row>
    <row r="447">
      <c r="A447" t="n">
        <v>19</v>
      </c>
      <c r="B447" t="n">
        <v>95</v>
      </c>
      <c r="C447" t="inlineStr">
        <is>
          <t xml:space="preserve">CONCLUIDO	</t>
        </is>
      </c>
      <c r="D447" t="n">
        <v>0.9917</v>
      </c>
      <c r="E447" t="n">
        <v>100.84</v>
      </c>
      <c r="F447" t="n">
        <v>96.62</v>
      </c>
      <c r="G447" t="n">
        <v>123.34</v>
      </c>
      <c r="H447" t="n">
        <v>1.65</v>
      </c>
      <c r="I447" t="n">
        <v>47</v>
      </c>
      <c r="J447" t="n">
        <v>215.5</v>
      </c>
      <c r="K447" t="n">
        <v>53.44</v>
      </c>
      <c r="L447" t="n">
        <v>20</v>
      </c>
      <c r="M447" t="n">
        <v>45</v>
      </c>
      <c r="N447" t="n">
        <v>47.07</v>
      </c>
      <c r="O447" t="n">
        <v>26812.71</v>
      </c>
      <c r="P447" t="n">
        <v>1266.67</v>
      </c>
      <c r="Q447" t="n">
        <v>1206.59</v>
      </c>
      <c r="R447" t="n">
        <v>238.32</v>
      </c>
      <c r="S447" t="n">
        <v>133.29</v>
      </c>
      <c r="T447" t="n">
        <v>35637.43</v>
      </c>
      <c r="U447" t="n">
        <v>0.5600000000000001</v>
      </c>
      <c r="V447" t="n">
        <v>0.77</v>
      </c>
      <c r="W447" t="n">
        <v>0.35</v>
      </c>
      <c r="X447" t="n">
        <v>2.08</v>
      </c>
      <c r="Y447" t="n">
        <v>0.5</v>
      </c>
      <c r="Z447" t="n">
        <v>10</v>
      </c>
    </row>
    <row r="448">
      <c r="A448" t="n">
        <v>20</v>
      </c>
      <c r="B448" t="n">
        <v>95</v>
      </c>
      <c r="C448" t="inlineStr">
        <is>
          <t xml:space="preserve">CONCLUIDO	</t>
        </is>
      </c>
      <c r="D448" t="n">
        <v>0.9952</v>
      </c>
      <c r="E448" t="n">
        <v>100.48</v>
      </c>
      <c r="F448" t="n">
        <v>96.37</v>
      </c>
      <c r="G448" t="n">
        <v>131.42</v>
      </c>
      <c r="H448" t="n">
        <v>1.72</v>
      </c>
      <c r="I448" t="n">
        <v>44</v>
      </c>
      <c r="J448" t="n">
        <v>217.14</v>
      </c>
      <c r="K448" t="n">
        <v>53.44</v>
      </c>
      <c r="L448" t="n">
        <v>21</v>
      </c>
      <c r="M448" t="n">
        <v>42</v>
      </c>
      <c r="N448" t="n">
        <v>47.7</v>
      </c>
      <c r="O448" t="n">
        <v>27014.3</v>
      </c>
      <c r="P448" t="n">
        <v>1261.47</v>
      </c>
      <c r="Q448" t="n">
        <v>1206.59</v>
      </c>
      <c r="R448" t="n">
        <v>229.65</v>
      </c>
      <c r="S448" t="n">
        <v>133.29</v>
      </c>
      <c r="T448" t="n">
        <v>31317.25</v>
      </c>
      <c r="U448" t="n">
        <v>0.58</v>
      </c>
      <c r="V448" t="n">
        <v>0.78</v>
      </c>
      <c r="W448" t="n">
        <v>0.35</v>
      </c>
      <c r="X448" t="n">
        <v>1.83</v>
      </c>
      <c r="Y448" t="n">
        <v>0.5</v>
      </c>
      <c r="Z448" t="n">
        <v>10</v>
      </c>
    </row>
    <row r="449">
      <c r="A449" t="n">
        <v>21</v>
      </c>
      <c r="B449" t="n">
        <v>95</v>
      </c>
      <c r="C449" t="inlineStr">
        <is>
          <t xml:space="preserve">CONCLUIDO	</t>
        </is>
      </c>
      <c r="D449" t="n">
        <v>0.9935</v>
      </c>
      <c r="E449" t="n">
        <v>100.65</v>
      </c>
      <c r="F449" t="n">
        <v>96.58</v>
      </c>
      <c r="G449" t="n">
        <v>134.77</v>
      </c>
      <c r="H449" t="n">
        <v>1.79</v>
      </c>
      <c r="I449" t="n">
        <v>43</v>
      </c>
      <c r="J449" t="n">
        <v>218.78</v>
      </c>
      <c r="K449" t="n">
        <v>53.44</v>
      </c>
      <c r="L449" t="n">
        <v>22</v>
      </c>
      <c r="M449" t="n">
        <v>41</v>
      </c>
      <c r="N449" t="n">
        <v>48.34</v>
      </c>
      <c r="O449" t="n">
        <v>27216.79</v>
      </c>
      <c r="P449" t="n">
        <v>1263.05</v>
      </c>
      <c r="Q449" t="n">
        <v>1206.6</v>
      </c>
      <c r="R449" t="n">
        <v>237.95</v>
      </c>
      <c r="S449" t="n">
        <v>133.29</v>
      </c>
      <c r="T449" t="n">
        <v>35474.38</v>
      </c>
      <c r="U449" t="n">
        <v>0.5600000000000001</v>
      </c>
      <c r="V449" t="n">
        <v>0.77</v>
      </c>
      <c r="W449" t="n">
        <v>0.33</v>
      </c>
      <c r="X449" t="n">
        <v>2.04</v>
      </c>
      <c r="Y449" t="n">
        <v>0.5</v>
      </c>
      <c r="Z449" t="n">
        <v>10</v>
      </c>
    </row>
    <row r="450">
      <c r="A450" t="n">
        <v>22</v>
      </c>
      <c r="B450" t="n">
        <v>95</v>
      </c>
      <c r="C450" t="inlineStr">
        <is>
          <t xml:space="preserve">CONCLUIDO	</t>
        </is>
      </c>
      <c r="D450" t="n">
        <v>0.9959</v>
      </c>
      <c r="E450" t="n">
        <v>100.42</v>
      </c>
      <c r="F450" t="n">
        <v>96.42</v>
      </c>
      <c r="G450" t="n">
        <v>141.1</v>
      </c>
      <c r="H450" t="n">
        <v>1.85</v>
      </c>
      <c r="I450" t="n">
        <v>41</v>
      </c>
      <c r="J450" t="n">
        <v>220.43</v>
      </c>
      <c r="K450" t="n">
        <v>53.44</v>
      </c>
      <c r="L450" t="n">
        <v>23</v>
      </c>
      <c r="M450" t="n">
        <v>39</v>
      </c>
      <c r="N450" t="n">
        <v>48.99</v>
      </c>
      <c r="O450" t="n">
        <v>27420.16</v>
      </c>
      <c r="P450" t="n">
        <v>1259.78</v>
      </c>
      <c r="Q450" t="n">
        <v>1206.59</v>
      </c>
      <c r="R450" t="n">
        <v>231.85</v>
      </c>
      <c r="S450" t="n">
        <v>133.29</v>
      </c>
      <c r="T450" t="n">
        <v>32434.23</v>
      </c>
      <c r="U450" t="n">
        <v>0.57</v>
      </c>
      <c r="V450" t="n">
        <v>0.78</v>
      </c>
      <c r="W450" t="n">
        <v>0.34</v>
      </c>
      <c r="X450" t="n">
        <v>1.88</v>
      </c>
      <c r="Y450" t="n">
        <v>0.5</v>
      </c>
      <c r="Z450" t="n">
        <v>10</v>
      </c>
    </row>
    <row r="451">
      <c r="A451" t="n">
        <v>23</v>
      </c>
      <c r="B451" t="n">
        <v>95</v>
      </c>
      <c r="C451" t="inlineStr">
        <is>
          <t xml:space="preserve">CONCLUIDO	</t>
        </is>
      </c>
      <c r="D451" t="n">
        <v>0.9978</v>
      </c>
      <c r="E451" t="n">
        <v>100.22</v>
      </c>
      <c r="F451" t="n">
        <v>96.3</v>
      </c>
      <c r="G451" t="n">
        <v>148.16</v>
      </c>
      <c r="H451" t="n">
        <v>1.92</v>
      </c>
      <c r="I451" t="n">
        <v>39</v>
      </c>
      <c r="J451" t="n">
        <v>222.08</v>
      </c>
      <c r="K451" t="n">
        <v>53.44</v>
      </c>
      <c r="L451" t="n">
        <v>24</v>
      </c>
      <c r="M451" t="n">
        <v>37</v>
      </c>
      <c r="N451" t="n">
        <v>49.65</v>
      </c>
      <c r="O451" t="n">
        <v>27624.44</v>
      </c>
      <c r="P451" t="n">
        <v>1258.72</v>
      </c>
      <c r="Q451" t="n">
        <v>1206.59</v>
      </c>
      <c r="R451" t="n">
        <v>227.88</v>
      </c>
      <c r="S451" t="n">
        <v>133.29</v>
      </c>
      <c r="T451" t="n">
        <v>30455.14</v>
      </c>
      <c r="U451" t="n">
        <v>0.58</v>
      </c>
      <c r="V451" t="n">
        <v>0.78</v>
      </c>
      <c r="W451" t="n">
        <v>0.34</v>
      </c>
      <c r="X451" t="n">
        <v>1.76</v>
      </c>
      <c r="Y451" t="n">
        <v>0.5</v>
      </c>
      <c r="Z451" t="n">
        <v>10</v>
      </c>
    </row>
    <row r="452">
      <c r="A452" t="n">
        <v>24</v>
      </c>
      <c r="B452" t="n">
        <v>95</v>
      </c>
      <c r="C452" t="inlineStr">
        <is>
          <t xml:space="preserve">CONCLUIDO	</t>
        </is>
      </c>
      <c r="D452" t="n">
        <v>0.9997</v>
      </c>
      <c r="E452" t="n">
        <v>100.03</v>
      </c>
      <c r="F452" t="n">
        <v>96.19</v>
      </c>
      <c r="G452" t="n">
        <v>155.98</v>
      </c>
      <c r="H452" t="n">
        <v>1.99</v>
      </c>
      <c r="I452" t="n">
        <v>37</v>
      </c>
      <c r="J452" t="n">
        <v>223.75</v>
      </c>
      <c r="K452" t="n">
        <v>53.44</v>
      </c>
      <c r="L452" t="n">
        <v>25</v>
      </c>
      <c r="M452" t="n">
        <v>35</v>
      </c>
      <c r="N452" t="n">
        <v>50.31</v>
      </c>
      <c r="O452" t="n">
        <v>27829.77</v>
      </c>
      <c r="P452" t="n">
        <v>1253.9</v>
      </c>
      <c r="Q452" t="n">
        <v>1206.59</v>
      </c>
      <c r="R452" t="n">
        <v>224.05</v>
      </c>
      <c r="S452" t="n">
        <v>133.29</v>
      </c>
      <c r="T452" t="n">
        <v>28552.05</v>
      </c>
      <c r="U452" t="n">
        <v>0.59</v>
      </c>
      <c r="V452" t="n">
        <v>0.78</v>
      </c>
      <c r="W452" t="n">
        <v>0.33</v>
      </c>
      <c r="X452" t="n">
        <v>1.65</v>
      </c>
      <c r="Y452" t="n">
        <v>0.5</v>
      </c>
      <c r="Z452" t="n">
        <v>10</v>
      </c>
    </row>
    <row r="453">
      <c r="A453" t="n">
        <v>25</v>
      </c>
      <c r="B453" t="n">
        <v>95</v>
      </c>
      <c r="C453" t="inlineStr">
        <is>
          <t xml:space="preserve">CONCLUIDO	</t>
        </is>
      </c>
      <c r="D453" t="n">
        <v>1.0003</v>
      </c>
      <c r="E453" t="n">
        <v>99.97</v>
      </c>
      <c r="F453" t="n">
        <v>96.16</v>
      </c>
      <c r="G453" t="n">
        <v>160.27</v>
      </c>
      <c r="H453" t="n">
        <v>2.05</v>
      </c>
      <c r="I453" t="n">
        <v>36</v>
      </c>
      <c r="J453" t="n">
        <v>225.42</v>
      </c>
      <c r="K453" t="n">
        <v>53.44</v>
      </c>
      <c r="L453" t="n">
        <v>26</v>
      </c>
      <c r="M453" t="n">
        <v>34</v>
      </c>
      <c r="N453" t="n">
        <v>50.98</v>
      </c>
      <c r="O453" t="n">
        <v>28035.92</v>
      </c>
      <c r="P453" t="n">
        <v>1253.49</v>
      </c>
      <c r="Q453" t="n">
        <v>1206.59</v>
      </c>
      <c r="R453" t="n">
        <v>222.96</v>
      </c>
      <c r="S453" t="n">
        <v>133.29</v>
      </c>
      <c r="T453" t="n">
        <v>28014.7</v>
      </c>
      <c r="U453" t="n">
        <v>0.6</v>
      </c>
      <c r="V453" t="n">
        <v>0.78</v>
      </c>
      <c r="W453" t="n">
        <v>0.33</v>
      </c>
      <c r="X453" t="n">
        <v>1.62</v>
      </c>
      <c r="Y453" t="n">
        <v>0.5</v>
      </c>
      <c r="Z453" t="n">
        <v>10</v>
      </c>
    </row>
    <row r="454">
      <c r="A454" t="n">
        <v>26</v>
      </c>
      <c r="B454" t="n">
        <v>95</v>
      </c>
      <c r="C454" t="inlineStr">
        <is>
          <t xml:space="preserve">CONCLUIDO	</t>
        </is>
      </c>
      <c r="D454" t="n">
        <v>1.0013</v>
      </c>
      <c r="E454" t="n">
        <v>99.87</v>
      </c>
      <c r="F454" t="n">
        <v>96.09999999999999</v>
      </c>
      <c r="G454" t="n">
        <v>164.74</v>
      </c>
      <c r="H454" t="n">
        <v>2.11</v>
      </c>
      <c r="I454" t="n">
        <v>35</v>
      </c>
      <c r="J454" t="n">
        <v>227.1</v>
      </c>
      <c r="K454" t="n">
        <v>53.44</v>
      </c>
      <c r="L454" t="n">
        <v>27</v>
      </c>
      <c r="M454" t="n">
        <v>33</v>
      </c>
      <c r="N454" t="n">
        <v>51.66</v>
      </c>
      <c r="O454" t="n">
        <v>28243</v>
      </c>
      <c r="P454" t="n">
        <v>1249.87</v>
      </c>
      <c r="Q454" t="n">
        <v>1206.61</v>
      </c>
      <c r="R454" t="n">
        <v>220.94</v>
      </c>
      <c r="S454" t="n">
        <v>133.29</v>
      </c>
      <c r="T454" t="n">
        <v>27006.83</v>
      </c>
      <c r="U454" t="n">
        <v>0.6</v>
      </c>
      <c r="V454" t="n">
        <v>0.78</v>
      </c>
      <c r="W454" t="n">
        <v>0.33</v>
      </c>
      <c r="X454" t="n">
        <v>1.56</v>
      </c>
      <c r="Y454" t="n">
        <v>0.5</v>
      </c>
      <c r="Z454" t="n">
        <v>10</v>
      </c>
    </row>
    <row r="455">
      <c r="A455" t="n">
        <v>27</v>
      </c>
      <c r="B455" t="n">
        <v>95</v>
      </c>
      <c r="C455" t="inlineStr">
        <is>
          <t xml:space="preserve">CONCLUIDO	</t>
        </is>
      </c>
      <c r="D455" t="n">
        <v>1.0031</v>
      </c>
      <c r="E455" t="n">
        <v>99.69</v>
      </c>
      <c r="F455" t="n">
        <v>96</v>
      </c>
      <c r="G455" t="n">
        <v>174.54</v>
      </c>
      <c r="H455" t="n">
        <v>2.18</v>
      </c>
      <c r="I455" t="n">
        <v>33</v>
      </c>
      <c r="J455" t="n">
        <v>228.79</v>
      </c>
      <c r="K455" t="n">
        <v>53.44</v>
      </c>
      <c r="L455" t="n">
        <v>28</v>
      </c>
      <c r="M455" t="n">
        <v>31</v>
      </c>
      <c r="N455" t="n">
        <v>52.35</v>
      </c>
      <c r="O455" t="n">
        <v>28451.04</v>
      </c>
      <c r="P455" t="n">
        <v>1248.76</v>
      </c>
      <c r="Q455" t="n">
        <v>1206.61</v>
      </c>
      <c r="R455" t="n">
        <v>217.48</v>
      </c>
      <c r="S455" t="n">
        <v>133.29</v>
      </c>
      <c r="T455" t="n">
        <v>25285.62</v>
      </c>
      <c r="U455" t="n">
        <v>0.61</v>
      </c>
      <c r="V455" t="n">
        <v>0.78</v>
      </c>
      <c r="W455" t="n">
        <v>0.33</v>
      </c>
      <c r="X455" t="n">
        <v>1.46</v>
      </c>
      <c r="Y455" t="n">
        <v>0.5</v>
      </c>
      <c r="Z455" t="n">
        <v>10</v>
      </c>
    </row>
    <row r="456">
      <c r="A456" t="n">
        <v>28</v>
      </c>
      <c r="B456" t="n">
        <v>95</v>
      </c>
      <c r="C456" t="inlineStr">
        <is>
          <t xml:space="preserve">CONCLUIDO	</t>
        </is>
      </c>
      <c r="D456" t="n">
        <v>1.0038</v>
      </c>
      <c r="E456" t="n">
        <v>99.62</v>
      </c>
      <c r="F456" t="n">
        <v>95.95999999999999</v>
      </c>
      <c r="G456" t="n">
        <v>179.93</v>
      </c>
      <c r="H456" t="n">
        <v>2.24</v>
      </c>
      <c r="I456" t="n">
        <v>32</v>
      </c>
      <c r="J456" t="n">
        <v>230.48</v>
      </c>
      <c r="K456" t="n">
        <v>53.44</v>
      </c>
      <c r="L456" t="n">
        <v>29</v>
      </c>
      <c r="M456" t="n">
        <v>30</v>
      </c>
      <c r="N456" t="n">
        <v>53.05</v>
      </c>
      <c r="O456" t="n">
        <v>28660.06</v>
      </c>
      <c r="P456" t="n">
        <v>1248.65</v>
      </c>
      <c r="Q456" t="n">
        <v>1206.59</v>
      </c>
      <c r="R456" t="n">
        <v>216.24</v>
      </c>
      <c r="S456" t="n">
        <v>133.29</v>
      </c>
      <c r="T456" t="n">
        <v>24671.67</v>
      </c>
      <c r="U456" t="n">
        <v>0.62</v>
      </c>
      <c r="V456" t="n">
        <v>0.78</v>
      </c>
      <c r="W456" t="n">
        <v>0.33</v>
      </c>
      <c r="X456" t="n">
        <v>1.42</v>
      </c>
      <c r="Y456" t="n">
        <v>0.5</v>
      </c>
      <c r="Z456" t="n">
        <v>10</v>
      </c>
    </row>
    <row r="457">
      <c r="A457" t="n">
        <v>29</v>
      </c>
      <c r="B457" t="n">
        <v>95</v>
      </c>
      <c r="C457" t="inlineStr">
        <is>
          <t xml:space="preserve">CONCLUIDO	</t>
        </is>
      </c>
      <c r="D457" t="n">
        <v>1.0048</v>
      </c>
      <c r="E457" t="n">
        <v>99.52</v>
      </c>
      <c r="F457" t="n">
        <v>95.90000000000001</v>
      </c>
      <c r="G457" t="n">
        <v>185.61</v>
      </c>
      <c r="H457" t="n">
        <v>2.3</v>
      </c>
      <c r="I457" t="n">
        <v>31</v>
      </c>
      <c r="J457" t="n">
        <v>232.18</v>
      </c>
      <c r="K457" t="n">
        <v>53.44</v>
      </c>
      <c r="L457" t="n">
        <v>30</v>
      </c>
      <c r="M457" t="n">
        <v>29</v>
      </c>
      <c r="N457" t="n">
        <v>53.75</v>
      </c>
      <c r="O457" t="n">
        <v>28870.05</v>
      </c>
      <c r="P457" t="n">
        <v>1246.62</v>
      </c>
      <c r="Q457" t="n">
        <v>1206.59</v>
      </c>
      <c r="R457" t="n">
        <v>214.06</v>
      </c>
      <c r="S457" t="n">
        <v>133.29</v>
      </c>
      <c r="T457" t="n">
        <v>23589.17</v>
      </c>
      <c r="U457" t="n">
        <v>0.62</v>
      </c>
      <c r="V457" t="n">
        <v>0.78</v>
      </c>
      <c r="W457" t="n">
        <v>0.32</v>
      </c>
      <c r="X457" t="n">
        <v>1.36</v>
      </c>
      <c r="Y457" t="n">
        <v>0.5</v>
      </c>
      <c r="Z457" t="n">
        <v>10</v>
      </c>
    </row>
    <row r="458">
      <c r="A458" t="n">
        <v>30</v>
      </c>
      <c r="B458" t="n">
        <v>95</v>
      </c>
      <c r="C458" t="inlineStr">
        <is>
          <t xml:space="preserve">CONCLUIDO	</t>
        </is>
      </c>
      <c r="D458" t="n">
        <v>1.0058</v>
      </c>
      <c r="E458" t="n">
        <v>99.42</v>
      </c>
      <c r="F458" t="n">
        <v>95.83</v>
      </c>
      <c r="G458" t="n">
        <v>191.67</v>
      </c>
      <c r="H458" t="n">
        <v>2.36</v>
      </c>
      <c r="I458" t="n">
        <v>30</v>
      </c>
      <c r="J458" t="n">
        <v>233.89</v>
      </c>
      <c r="K458" t="n">
        <v>53.44</v>
      </c>
      <c r="L458" t="n">
        <v>31</v>
      </c>
      <c r="M458" t="n">
        <v>28</v>
      </c>
      <c r="N458" t="n">
        <v>54.46</v>
      </c>
      <c r="O458" t="n">
        <v>29081.05</v>
      </c>
      <c r="P458" t="n">
        <v>1243.47</v>
      </c>
      <c r="Q458" t="n">
        <v>1206.61</v>
      </c>
      <c r="R458" t="n">
        <v>211.67</v>
      </c>
      <c r="S458" t="n">
        <v>133.29</v>
      </c>
      <c r="T458" t="n">
        <v>22397.01</v>
      </c>
      <c r="U458" t="n">
        <v>0.63</v>
      </c>
      <c r="V458" t="n">
        <v>0.78</v>
      </c>
      <c r="W458" t="n">
        <v>0.33</v>
      </c>
      <c r="X458" t="n">
        <v>1.3</v>
      </c>
      <c r="Y458" t="n">
        <v>0.5</v>
      </c>
      <c r="Z458" t="n">
        <v>10</v>
      </c>
    </row>
    <row r="459">
      <c r="A459" t="n">
        <v>31</v>
      </c>
      <c r="B459" t="n">
        <v>95</v>
      </c>
      <c r="C459" t="inlineStr">
        <is>
          <t xml:space="preserve">CONCLUIDO	</t>
        </is>
      </c>
      <c r="D459" t="n">
        <v>1.0052</v>
      </c>
      <c r="E459" t="n">
        <v>99.48</v>
      </c>
      <c r="F459" t="n">
        <v>95.93000000000001</v>
      </c>
      <c r="G459" t="n">
        <v>198.48</v>
      </c>
      <c r="H459" t="n">
        <v>2.41</v>
      </c>
      <c r="I459" t="n">
        <v>29</v>
      </c>
      <c r="J459" t="n">
        <v>235.61</v>
      </c>
      <c r="K459" t="n">
        <v>53.44</v>
      </c>
      <c r="L459" t="n">
        <v>32</v>
      </c>
      <c r="M459" t="n">
        <v>27</v>
      </c>
      <c r="N459" t="n">
        <v>55.18</v>
      </c>
      <c r="O459" t="n">
        <v>29293.06</v>
      </c>
      <c r="P459" t="n">
        <v>1241.52</v>
      </c>
      <c r="Q459" t="n">
        <v>1206.59</v>
      </c>
      <c r="R459" t="n">
        <v>216.12</v>
      </c>
      <c r="S459" t="n">
        <v>133.29</v>
      </c>
      <c r="T459" t="n">
        <v>24627.41</v>
      </c>
      <c r="U459" t="n">
        <v>0.62</v>
      </c>
      <c r="V459" t="n">
        <v>0.78</v>
      </c>
      <c r="W459" t="n">
        <v>0.3</v>
      </c>
      <c r="X459" t="n">
        <v>1.39</v>
      </c>
      <c r="Y459" t="n">
        <v>0.5</v>
      </c>
      <c r="Z459" t="n">
        <v>10</v>
      </c>
    </row>
    <row r="460">
      <c r="A460" t="n">
        <v>32</v>
      </c>
      <c r="B460" t="n">
        <v>95</v>
      </c>
      <c r="C460" t="inlineStr">
        <is>
          <t xml:space="preserve">CONCLUIDO	</t>
        </is>
      </c>
      <c r="D460" t="n">
        <v>1.0068</v>
      </c>
      <c r="E460" t="n">
        <v>99.31999999999999</v>
      </c>
      <c r="F460" t="n">
        <v>95.81</v>
      </c>
      <c r="G460" t="n">
        <v>205.31</v>
      </c>
      <c r="H460" t="n">
        <v>2.47</v>
      </c>
      <c r="I460" t="n">
        <v>28</v>
      </c>
      <c r="J460" t="n">
        <v>237.34</v>
      </c>
      <c r="K460" t="n">
        <v>53.44</v>
      </c>
      <c r="L460" t="n">
        <v>33</v>
      </c>
      <c r="M460" t="n">
        <v>26</v>
      </c>
      <c r="N460" t="n">
        <v>55.91</v>
      </c>
      <c r="O460" t="n">
        <v>29506.09</v>
      </c>
      <c r="P460" t="n">
        <v>1241.79</v>
      </c>
      <c r="Q460" t="n">
        <v>1206.59</v>
      </c>
      <c r="R460" t="n">
        <v>211.27</v>
      </c>
      <c r="S460" t="n">
        <v>133.29</v>
      </c>
      <c r="T460" t="n">
        <v>22209.09</v>
      </c>
      <c r="U460" t="n">
        <v>0.63</v>
      </c>
      <c r="V460" t="n">
        <v>0.78</v>
      </c>
      <c r="W460" t="n">
        <v>0.32</v>
      </c>
      <c r="X460" t="n">
        <v>1.27</v>
      </c>
      <c r="Y460" t="n">
        <v>0.5</v>
      </c>
      <c r="Z460" t="n">
        <v>10</v>
      </c>
    </row>
    <row r="461">
      <c r="A461" t="n">
        <v>33</v>
      </c>
      <c r="B461" t="n">
        <v>95</v>
      </c>
      <c r="C461" t="inlineStr">
        <is>
          <t xml:space="preserve">CONCLUIDO	</t>
        </is>
      </c>
      <c r="D461" t="n">
        <v>1.0068</v>
      </c>
      <c r="E461" t="n">
        <v>99.31999999999999</v>
      </c>
      <c r="F461" t="n">
        <v>95.81</v>
      </c>
      <c r="G461" t="n">
        <v>205.31</v>
      </c>
      <c r="H461" t="n">
        <v>2.53</v>
      </c>
      <c r="I461" t="n">
        <v>28</v>
      </c>
      <c r="J461" t="n">
        <v>239.08</v>
      </c>
      <c r="K461" t="n">
        <v>53.44</v>
      </c>
      <c r="L461" t="n">
        <v>34</v>
      </c>
      <c r="M461" t="n">
        <v>26</v>
      </c>
      <c r="N461" t="n">
        <v>56.64</v>
      </c>
      <c r="O461" t="n">
        <v>29720.17</v>
      </c>
      <c r="P461" t="n">
        <v>1238.87</v>
      </c>
      <c r="Q461" t="n">
        <v>1206.59</v>
      </c>
      <c r="R461" t="n">
        <v>211.38</v>
      </c>
      <c r="S461" t="n">
        <v>133.29</v>
      </c>
      <c r="T461" t="n">
        <v>22260.38</v>
      </c>
      <c r="U461" t="n">
        <v>0.63</v>
      </c>
      <c r="V461" t="n">
        <v>0.78</v>
      </c>
      <c r="W461" t="n">
        <v>0.32</v>
      </c>
      <c r="X461" t="n">
        <v>1.27</v>
      </c>
      <c r="Y461" t="n">
        <v>0.5</v>
      </c>
      <c r="Z461" t="n">
        <v>10</v>
      </c>
    </row>
    <row r="462">
      <c r="A462" t="n">
        <v>34</v>
      </c>
      <c r="B462" t="n">
        <v>95</v>
      </c>
      <c r="C462" t="inlineStr">
        <is>
          <t xml:space="preserve">CONCLUIDO	</t>
        </is>
      </c>
      <c r="D462" t="n">
        <v>1.0078</v>
      </c>
      <c r="E462" t="n">
        <v>99.23</v>
      </c>
      <c r="F462" t="n">
        <v>95.76000000000001</v>
      </c>
      <c r="G462" t="n">
        <v>212.79</v>
      </c>
      <c r="H462" t="n">
        <v>2.58</v>
      </c>
      <c r="I462" t="n">
        <v>27</v>
      </c>
      <c r="J462" t="n">
        <v>240.82</v>
      </c>
      <c r="K462" t="n">
        <v>53.44</v>
      </c>
      <c r="L462" t="n">
        <v>35</v>
      </c>
      <c r="M462" t="n">
        <v>25</v>
      </c>
      <c r="N462" t="n">
        <v>57.39</v>
      </c>
      <c r="O462" t="n">
        <v>29935.43</v>
      </c>
      <c r="P462" t="n">
        <v>1238.22</v>
      </c>
      <c r="Q462" t="n">
        <v>1206.6</v>
      </c>
      <c r="R462" t="n">
        <v>209.32</v>
      </c>
      <c r="S462" t="n">
        <v>133.29</v>
      </c>
      <c r="T462" t="n">
        <v>21236.36</v>
      </c>
      <c r="U462" t="n">
        <v>0.64</v>
      </c>
      <c r="V462" t="n">
        <v>0.78</v>
      </c>
      <c r="W462" t="n">
        <v>0.32</v>
      </c>
      <c r="X462" t="n">
        <v>1.22</v>
      </c>
      <c r="Y462" t="n">
        <v>0.5</v>
      </c>
      <c r="Z462" t="n">
        <v>10</v>
      </c>
    </row>
    <row r="463">
      <c r="A463" t="n">
        <v>35</v>
      </c>
      <c r="B463" t="n">
        <v>95</v>
      </c>
      <c r="C463" t="inlineStr">
        <is>
          <t xml:space="preserve">CONCLUIDO	</t>
        </is>
      </c>
      <c r="D463" t="n">
        <v>1.0087</v>
      </c>
      <c r="E463" t="n">
        <v>99.14</v>
      </c>
      <c r="F463" t="n">
        <v>95.7</v>
      </c>
      <c r="G463" t="n">
        <v>220.85</v>
      </c>
      <c r="H463" t="n">
        <v>2.64</v>
      </c>
      <c r="I463" t="n">
        <v>26</v>
      </c>
      <c r="J463" t="n">
        <v>242.57</v>
      </c>
      <c r="K463" t="n">
        <v>53.44</v>
      </c>
      <c r="L463" t="n">
        <v>36</v>
      </c>
      <c r="M463" t="n">
        <v>24</v>
      </c>
      <c r="N463" t="n">
        <v>58.14</v>
      </c>
      <c r="O463" t="n">
        <v>30151.65</v>
      </c>
      <c r="P463" t="n">
        <v>1236.74</v>
      </c>
      <c r="Q463" t="n">
        <v>1206.59</v>
      </c>
      <c r="R463" t="n">
        <v>207.39</v>
      </c>
      <c r="S463" t="n">
        <v>133.29</v>
      </c>
      <c r="T463" t="n">
        <v>20278.09</v>
      </c>
      <c r="U463" t="n">
        <v>0.64</v>
      </c>
      <c r="V463" t="n">
        <v>0.78</v>
      </c>
      <c r="W463" t="n">
        <v>0.32</v>
      </c>
      <c r="X463" t="n">
        <v>1.16</v>
      </c>
      <c r="Y463" t="n">
        <v>0.5</v>
      </c>
      <c r="Z463" t="n">
        <v>10</v>
      </c>
    </row>
    <row r="464">
      <c r="A464" t="n">
        <v>36</v>
      </c>
      <c r="B464" t="n">
        <v>95</v>
      </c>
      <c r="C464" t="inlineStr">
        <is>
          <t xml:space="preserve">CONCLUIDO	</t>
        </is>
      </c>
      <c r="D464" t="n">
        <v>1.0093</v>
      </c>
      <c r="E464" t="n">
        <v>99.06999999999999</v>
      </c>
      <c r="F464" t="n">
        <v>95.68000000000001</v>
      </c>
      <c r="G464" t="n">
        <v>229.62</v>
      </c>
      <c r="H464" t="n">
        <v>2.69</v>
      </c>
      <c r="I464" t="n">
        <v>25</v>
      </c>
      <c r="J464" t="n">
        <v>244.34</v>
      </c>
      <c r="K464" t="n">
        <v>53.44</v>
      </c>
      <c r="L464" t="n">
        <v>37</v>
      </c>
      <c r="M464" t="n">
        <v>23</v>
      </c>
      <c r="N464" t="n">
        <v>58.9</v>
      </c>
      <c r="O464" t="n">
        <v>30368.96</v>
      </c>
      <c r="P464" t="n">
        <v>1236.26</v>
      </c>
      <c r="Q464" t="n">
        <v>1206.6</v>
      </c>
      <c r="R464" t="n">
        <v>206.6</v>
      </c>
      <c r="S464" t="n">
        <v>133.29</v>
      </c>
      <c r="T464" t="n">
        <v>19886.21</v>
      </c>
      <c r="U464" t="n">
        <v>0.65</v>
      </c>
      <c r="V464" t="n">
        <v>0.78</v>
      </c>
      <c r="W464" t="n">
        <v>0.32</v>
      </c>
      <c r="X464" t="n">
        <v>1.14</v>
      </c>
      <c r="Y464" t="n">
        <v>0.5</v>
      </c>
      <c r="Z464" t="n">
        <v>10</v>
      </c>
    </row>
    <row r="465">
      <c r="A465" t="n">
        <v>37</v>
      </c>
      <c r="B465" t="n">
        <v>95</v>
      </c>
      <c r="C465" t="inlineStr">
        <is>
          <t xml:space="preserve">CONCLUIDO	</t>
        </is>
      </c>
      <c r="D465" t="n">
        <v>1.0096</v>
      </c>
      <c r="E465" t="n">
        <v>99.04000000000001</v>
      </c>
      <c r="F465" t="n">
        <v>95.65000000000001</v>
      </c>
      <c r="G465" t="n">
        <v>229.55</v>
      </c>
      <c r="H465" t="n">
        <v>2.75</v>
      </c>
      <c r="I465" t="n">
        <v>25</v>
      </c>
      <c r="J465" t="n">
        <v>246.11</v>
      </c>
      <c r="K465" t="n">
        <v>53.44</v>
      </c>
      <c r="L465" t="n">
        <v>38</v>
      </c>
      <c r="M465" t="n">
        <v>23</v>
      </c>
      <c r="N465" t="n">
        <v>59.67</v>
      </c>
      <c r="O465" t="n">
        <v>30587.38</v>
      </c>
      <c r="P465" t="n">
        <v>1235.2</v>
      </c>
      <c r="Q465" t="n">
        <v>1206.6</v>
      </c>
      <c r="R465" t="n">
        <v>205.63</v>
      </c>
      <c r="S465" t="n">
        <v>133.29</v>
      </c>
      <c r="T465" t="n">
        <v>19403.62</v>
      </c>
      <c r="U465" t="n">
        <v>0.65</v>
      </c>
      <c r="V465" t="n">
        <v>0.78</v>
      </c>
      <c r="W465" t="n">
        <v>0.31</v>
      </c>
      <c r="X465" t="n">
        <v>1.11</v>
      </c>
      <c r="Y465" t="n">
        <v>0.5</v>
      </c>
      <c r="Z465" t="n">
        <v>10</v>
      </c>
    </row>
    <row r="466">
      <c r="A466" t="n">
        <v>38</v>
      </c>
      <c r="B466" t="n">
        <v>95</v>
      </c>
      <c r="C466" t="inlineStr">
        <is>
          <t xml:space="preserve">CONCLUIDO	</t>
        </is>
      </c>
      <c r="D466" t="n">
        <v>1.0106</v>
      </c>
      <c r="E466" t="n">
        <v>98.95</v>
      </c>
      <c r="F466" t="n">
        <v>95.59</v>
      </c>
      <c r="G466" t="n">
        <v>238.97</v>
      </c>
      <c r="H466" t="n">
        <v>2.8</v>
      </c>
      <c r="I466" t="n">
        <v>24</v>
      </c>
      <c r="J466" t="n">
        <v>247.89</v>
      </c>
      <c r="K466" t="n">
        <v>53.44</v>
      </c>
      <c r="L466" t="n">
        <v>39</v>
      </c>
      <c r="M466" t="n">
        <v>22</v>
      </c>
      <c r="N466" t="n">
        <v>60.45</v>
      </c>
      <c r="O466" t="n">
        <v>30806.92</v>
      </c>
      <c r="P466" t="n">
        <v>1234.03</v>
      </c>
      <c r="Q466" t="n">
        <v>1206.59</v>
      </c>
      <c r="R466" t="n">
        <v>203.62</v>
      </c>
      <c r="S466" t="n">
        <v>133.29</v>
      </c>
      <c r="T466" t="n">
        <v>18402.31</v>
      </c>
      <c r="U466" t="n">
        <v>0.65</v>
      </c>
      <c r="V466" t="n">
        <v>0.78</v>
      </c>
      <c r="W466" t="n">
        <v>0.31</v>
      </c>
      <c r="X466" t="n">
        <v>1.05</v>
      </c>
      <c r="Y466" t="n">
        <v>0.5</v>
      </c>
      <c r="Z466" t="n">
        <v>10</v>
      </c>
    </row>
    <row r="467">
      <c r="A467" t="n">
        <v>39</v>
      </c>
      <c r="B467" t="n">
        <v>95</v>
      </c>
      <c r="C467" t="inlineStr">
        <is>
          <t xml:space="preserve">CONCLUIDO	</t>
        </is>
      </c>
      <c r="D467" t="n">
        <v>1.0117</v>
      </c>
      <c r="E467" t="n">
        <v>98.84</v>
      </c>
      <c r="F467" t="n">
        <v>95.52</v>
      </c>
      <c r="G467" t="n">
        <v>249.18</v>
      </c>
      <c r="H467" t="n">
        <v>2.85</v>
      </c>
      <c r="I467" t="n">
        <v>23</v>
      </c>
      <c r="J467" t="n">
        <v>249.68</v>
      </c>
      <c r="K467" t="n">
        <v>53.44</v>
      </c>
      <c r="L467" t="n">
        <v>40</v>
      </c>
      <c r="M467" t="n">
        <v>21</v>
      </c>
      <c r="N467" t="n">
        <v>61.24</v>
      </c>
      <c r="O467" t="n">
        <v>31027.6</v>
      </c>
      <c r="P467" t="n">
        <v>1229.48</v>
      </c>
      <c r="Q467" t="n">
        <v>1206.59</v>
      </c>
      <c r="R467" t="n">
        <v>201.21</v>
      </c>
      <c r="S467" t="n">
        <v>133.29</v>
      </c>
      <c r="T467" t="n">
        <v>17202.11</v>
      </c>
      <c r="U467" t="n">
        <v>0.66</v>
      </c>
      <c r="V467" t="n">
        <v>0.78</v>
      </c>
      <c r="W467" t="n">
        <v>0.31</v>
      </c>
      <c r="X467" t="n">
        <v>0.98</v>
      </c>
      <c r="Y467" t="n">
        <v>0.5</v>
      </c>
      <c r="Z467" t="n">
        <v>10</v>
      </c>
    </row>
    <row r="468">
      <c r="A468" t="n">
        <v>0</v>
      </c>
      <c r="B468" t="n">
        <v>55</v>
      </c>
      <c r="C468" t="inlineStr">
        <is>
          <t xml:space="preserve">CONCLUIDO	</t>
        </is>
      </c>
      <c r="D468" t="n">
        <v>0.5763</v>
      </c>
      <c r="E468" t="n">
        <v>173.53</v>
      </c>
      <c r="F468" t="n">
        <v>146.08</v>
      </c>
      <c r="G468" t="n">
        <v>8.25</v>
      </c>
      <c r="H468" t="n">
        <v>0.15</v>
      </c>
      <c r="I468" t="n">
        <v>1062</v>
      </c>
      <c r="J468" t="n">
        <v>116.05</v>
      </c>
      <c r="K468" t="n">
        <v>43.4</v>
      </c>
      <c r="L468" t="n">
        <v>1</v>
      </c>
      <c r="M468" t="n">
        <v>1060</v>
      </c>
      <c r="N468" t="n">
        <v>16.65</v>
      </c>
      <c r="O468" t="n">
        <v>14546.17</v>
      </c>
      <c r="P468" t="n">
        <v>1452.57</v>
      </c>
      <c r="Q468" t="n">
        <v>1206.77</v>
      </c>
      <c r="R468" t="n">
        <v>1919.15</v>
      </c>
      <c r="S468" t="n">
        <v>133.29</v>
      </c>
      <c r="T468" t="n">
        <v>870978.14</v>
      </c>
      <c r="U468" t="n">
        <v>0.07000000000000001</v>
      </c>
      <c r="V468" t="n">
        <v>0.51</v>
      </c>
      <c r="W468" t="n">
        <v>1.97</v>
      </c>
      <c r="X468" t="n">
        <v>51.52</v>
      </c>
      <c r="Y468" t="n">
        <v>0.5</v>
      </c>
      <c r="Z468" t="n">
        <v>10</v>
      </c>
    </row>
    <row r="469">
      <c r="A469" t="n">
        <v>1</v>
      </c>
      <c r="B469" t="n">
        <v>55</v>
      </c>
      <c r="C469" t="inlineStr">
        <is>
          <t xml:space="preserve">CONCLUIDO	</t>
        </is>
      </c>
      <c r="D469" t="n">
        <v>0.7983</v>
      </c>
      <c r="E469" t="n">
        <v>125.26</v>
      </c>
      <c r="F469" t="n">
        <v>113.48</v>
      </c>
      <c r="G469" t="n">
        <v>16.77</v>
      </c>
      <c r="H469" t="n">
        <v>0.3</v>
      </c>
      <c r="I469" t="n">
        <v>406</v>
      </c>
      <c r="J469" t="n">
        <v>117.34</v>
      </c>
      <c r="K469" t="n">
        <v>43.4</v>
      </c>
      <c r="L469" t="n">
        <v>2</v>
      </c>
      <c r="M469" t="n">
        <v>404</v>
      </c>
      <c r="N469" t="n">
        <v>16.94</v>
      </c>
      <c r="O469" t="n">
        <v>14705.49</v>
      </c>
      <c r="P469" t="n">
        <v>1120.26</v>
      </c>
      <c r="Q469" t="n">
        <v>1206.65</v>
      </c>
      <c r="R469" t="n">
        <v>810</v>
      </c>
      <c r="S469" t="n">
        <v>133.29</v>
      </c>
      <c r="T469" t="n">
        <v>319682.77</v>
      </c>
      <c r="U469" t="n">
        <v>0.16</v>
      </c>
      <c r="V469" t="n">
        <v>0.66</v>
      </c>
      <c r="W469" t="n">
        <v>0.93</v>
      </c>
      <c r="X469" t="n">
        <v>18.94</v>
      </c>
      <c r="Y469" t="n">
        <v>0.5</v>
      </c>
      <c r="Z469" t="n">
        <v>10</v>
      </c>
    </row>
    <row r="470">
      <c r="A470" t="n">
        <v>2</v>
      </c>
      <c r="B470" t="n">
        <v>55</v>
      </c>
      <c r="C470" t="inlineStr">
        <is>
          <t xml:space="preserve">CONCLUIDO	</t>
        </is>
      </c>
      <c r="D470" t="n">
        <v>0.876</v>
      </c>
      <c r="E470" t="n">
        <v>114.15</v>
      </c>
      <c r="F470" t="n">
        <v>106.07</v>
      </c>
      <c r="G470" t="n">
        <v>25.36</v>
      </c>
      <c r="H470" t="n">
        <v>0.45</v>
      </c>
      <c r="I470" t="n">
        <v>251</v>
      </c>
      <c r="J470" t="n">
        <v>118.63</v>
      </c>
      <c r="K470" t="n">
        <v>43.4</v>
      </c>
      <c r="L470" t="n">
        <v>3</v>
      </c>
      <c r="M470" t="n">
        <v>249</v>
      </c>
      <c r="N470" t="n">
        <v>17.23</v>
      </c>
      <c r="O470" t="n">
        <v>14865.24</v>
      </c>
      <c r="P470" t="n">
        <v>1040.47</v>
      </c>
      <c r="Q470" t="n">
        <v>1206.64</v>
      </c>
      <c r="R470" t="n">
        <v>558.63</v>
      </c>
      <c r="S470" t="n">
        <v>133.29</v>
      </c>
      <c r="T470" t="n">
        <v>194770.1</v>
      </c>
      <c r="U470" t="n">
        <v>0.24</v>
      </c>
      <c r="V470" t="n">
        <v>0.71</v>
      </c>
      <c r="W470" t="n">
        <v>0.68</v>
      </c>
      <c r="X470" t="n">
        <v>11.53</v>
      </c>
      <c r="Y470" t="n">
        <v>0.5</v>
      </c>
      <c r="Z470" t="n">
        <v>10</v>
      </c>
    </row>
    <row r="471">
      <c r="A471" t="n">
        <v>3</v>
      </c>
      <c r="B471" t="n">
        <v>55</v>
      </c>
      <c r="C471" t="inlineStr">
        <is>
          <t xml:space="preserve">CONCLUIDO	</t>
        </is>
      </c>
      <c r="D471" t="n">
        <v>0.9157999999999999</v>
      </c>
      <c r="E471" t="n">
        <v>109.2</v>
      </c>
      <c r="F471" t="n">
        <v>102.79</v>
      </c>
      <c r="G471" t="n">
        <v>34.07</v>
      </c>
      <c r="H471" t="n">
        <v>0.59</v>
      </c>
      <c r="I471" t="n">
        <v>181</v>
      </c>
      <c r="J471" t="n">
        <v>119.93</v>
      </c>
      <c r="K471" t="n">
        <v>43.4</v>
      </c>
      <c r="L471" t="n">
        <v>4</v>
      </c>
      <c r="M471" t="n">
        <v>179</v>
      </c>
      <c r="N471" t="n">
        <v>17.53</v>
      </c>
      <c r="O471" t="n">
        <v>15025.44</v>
      </c>
      <c r="P471" t="n">
        <v>1001.94</v>
      </c>
      <c r="Q471" t="n">
        <v>1206.62</v>
      </c>
      <c r="R471" t="n">
        <v>447.29</v>
      </c>
      <c r="S471" t="n">
        <v>133.29</v>
      </c>
      <c r="T471" t="n">
        <v>139452.98</v>
      </c>
      <c r="U471" t="n">
        <v>0.3</v>
      </c>
      <c r="V471" t="n">
        <v>0.73</v>
      </c>
      <c r="W471" t="n">
        <v>0.57</v>
      </c>
      <c r="X471" t="n">
        <v>8.25</v>
      </c>
      <c r="Y471" t="n">
        <v>0.5</v>
      </c>
      <c r="Z471" t="n">
        <v>10</v>
      </c>
    </row>
    <row r="472">
      <c r="A472" t="n">
        <v>4</v>
      </c>
      <c r="B472" t="n">
        <v>55</v>
      </c>
      <c r="C472" t="inlineStr">
        <is>
          <t xml:space="preserve">CONCLUIDO	</t>
        </is>
      </c>
      <c r="D472" t="n">
        <v>0.9392</v>
      </c>
      <c r="E472" t="n">
        <v>106.48</v>
      </c>
      <c r="F472" t="n">
        <v>101</v>
      </c>
      <c r="G472" t="n">
        <v>42.68</v>
      </c>
      <c r="H472" t="n">
        <v>0.73</v>
      </c>
      <c r="I472" t="n">
        <v>142</v>
      </c>
      <c r="J472" t="n">
        <v>121.23</v>
      </c>
      <c r="K472" t="n">
        <v>43.4</v>
      </c>
      <c r="L472" t="n">
        <v>5</v>
      </c>
      <c r="M472" t="n">
        <v>140</v>
      </c>
      <c r="N472" t="n">
        <v>17.83</v>
      </c>
      <c r="O472" t="n">
        <v>15186.08</v>
      </c>
      <c r="P472" t="n">
        <v>977.98</v>
      </c>
      <c r="Q472" t="n">
        <v>1206.63</v>
      </c>
      <c r="R472" t="n">
        <v>386.77</v>
      </c>
      <c r="S472" t="n">
        <v>133.29</v>
      </c>
      <c r="T472" t="n">
        <v>109388.84</v>
      </c>
      <c r="U472" t="n">
        <v>0.34</v>
      </c>
      <c r="V472" t="n">
        <v>0.74</v>
      </c>
      <c r="W472" t="n">
        <v>0.5</v>
      </c>
      <c r="X472" t="n">
        <v>6.46</v>
      </c>
      <c r="Y472" t="n">
        <v>0.5</v>
      </c>
      <c r="Z472" t="n">
        <v>10</v>
      </c>
    </row>
    <row r="473">
      <c r="A473" t="n">
        <v>5</v>
      </c>
      <c r="B473" t="n">
        <v>55</v>
      </c>
      <c r="C473" t="inlineStr">
        <is>
          <t xml:space="preserve">CONCLUIDO	</t>
        </is>
      </c>
      <c r="D473" t="n">
        <v>0.9558</v>
      </c>
      <c r="E473" t="n">
        <v>104.63</v>
      </c>
      <c r="F473" t="n">
        <v>99.77</v>
      </c>
      <c r="G473" t="n">
        <v>51.61</v>
      </c>
      <c r="H473" t="n">
        <v>0.86</v>
      </c>
      <c r="I473" t="n">
        <v>116</v>
      </c>
      <c r="J473" t="n">
        <v>122.54</v>
      </c>
      <c r="K473" t="n">
        <v>43.4</v>
      </c>
      <c r="L473" t="n">
        <v>6</v>
      </c>
      <c r="M473" t="n">
        <v>114</v>
      </c>
      <c r="N473" t="n">
        <v>18.14</v>
      </c>
      <c r="O473" t="n">
        <v>15347.16</v>
      </c>
      <c r="P473" t="n">
        <v>960.16</v>
      </c>
      <c r="Q473" t="n">
        <v>1206.6</v>
      </c>
      <c r="R473" t="n">
        <v>345.1</v>
      </c>
      <c r="S473" t="n">
        <v>133.29</v>
      </c>
      <c r="T473" t="n">
        <v>88680.53999999999</v>
      </c>
      <c r="U473" t="n">
        <v>0.39</v>
      </c>
      <c r="V473" t="n">
        <v>0.75</v>
      </c>
      <c r="W473" t="n">
        <v>0.46</v>
      </c>
      <c r="X473" t="n">
        <v>5.23</v>
      </c>
      <c r="Y473" t="n">
        <v>0.5</v>
      </c>
      <c r="Z473" t="n">
        <v>10</v>
      </c>
    </row>
    <row r="474">
      <c r="A474" t="n">
        <v>6</v>
      </c>
      <c r="B474" t="n">
        <v>55</v>
      </c>
      <c r="C474" t="inlineStr">
        <is>
          <t xml:space="preserve">CONCLUIDO	</t>
        </is>
      </c>
      <c r="D474" t="n">
        <v>0.9679</v>
      </c>
      <c r="E474" t="n">
        <v>103.31</v>
      </c>
      <c r="F474" t="n">
        <v>98.89</v>
      </c>
      <c r="G474" t="n">
        <v>60.54</v>
      </c>
      <c r="H474" t="n">
        <v>1</v>
      </c>
      <c r="I474" t="n">
        <v>98</v>
      </c>
      <c r="J474" t="n">
        <v>123.85</v>
      </c>
      <c r="K474" t="n">
        <v>43.4</v>
      </c>
      <c r="L474" t="n">
        <v>7</v>
      </c>
      <c r="M474" t="n">
        <v>96</v>
      </c>
      <c r="N474" t="n">
        <v>18.45</v>
      </c>
      <c r="O474" t="n">
        <v>15508.69</v>
      </c>
      <c r="P474" t="n">
        <v>946.22</v>
      </c>
      <c r="Q474" t="n">
        <v>1206.6</v>
      </c>
      <c r="R474" t="n">
        <v>315.09</v>
      </c>
      <c r="S474" t="n">
        <v>133.29</v>
      </c>
      <c r="T474" t="n">
        <v>73766.85000000001</v>
      </c>
      <c r="U474" t="n">
        <v>0.42</v>
      </c>
      <c r="V474" t="n">
        <v>0.76</v>
      </c>
      <c r="W474" t="n">
        <v>0.43</v>
      </c>
      <c r="X474" t="n">
        <v>4.35</v>
      </c>
      <c r="Y474" t="n">
        <v>0.5</v>
      </c>
      <c r="Z474" t="n">
        <v>10</v>
      </c>
    </row>
    <row r="475">
      <c r="A475" t="n">
        <v>7</v>
      </c>
      <c r="B475" t="n">
        <v>55</v>
      </c>
      <c r="C475" t="inlineStr">
        <is>
          <t xml:space="preserve">CONCLUIDO	</t>
        </is>
      </c>
      <c r="D475" t="n">
        <v>0.9774</v>
      </c>
      <c r="E475" t="n">
        <v>102.32</v>
      </c>
      <c r="F475" t="n">
        <v>98.2</v>
      </c>
      <c r="G475" t="n">
        <v>69.31999999999999</v>
      </c>
      <c r="H475" t="n">
        <v>1.13</v>
      </c>
      <c r="I475" t="n">
        <v>85</v>
      </c>
      <c r="J475" t="n">
        <v>125.16</v>
      </c>
      <c r="K475" t="n">
        <v>43.4</v>
      </c>
      <c r="L475" t="n">
        <v>8</v>
      </c>
      <c r="M475" t="n">
        <v>83</v>
      </c>
      <c r="N475" t="n">
        <v>18.76</v>
      </c>
      <c r="O475" t="n">
        <v>15670.68</v>
      </c>
      <c r="P475" t="n">
        <v>933.48</v>
      </c>
      <c r="Q475" t="n">
        <v>1206.59</v>
      </c>
      <c r="R475" t="n">
        <v>293.54</v>
      </c>
      <c r="S475" t="n">
        <v>133.29</v>
      </c>
      <c r="T475" t="n">
        <v>63056.18</v>
      </c>
      <c r="U475" t="n">
        <v>0.45</v>
      </c>
      <c r="V475" t="n">
        <v>0.76</v>
      </c>
      <c r="W475" t="n">
        <v>0.36</v>
      </c>
      <c r="X475" t="n">
        <v>3.66</v>
      </c>
      <c r="Y475" t="n">
        <v>0.5</v>
      </c>
      <c r="Z475" t="n">
        <v>10</v>
      </c>
    </row>
    <row r="476">
      <c r="A476" t="n">
        <v>8</v>
      </c>
      <c r="B476" t="n">
        <v>55</v>
      </c>
      <c r="C476" t="inlineStr">
        <is>
          <t xml:space="preserve">CONCLUIDO	</t>
        </is>
      </c>
      <c r="D476" t="n">
        <v>0.9815</v>
      </c>
      <c r="E476" t="n">
        <v>101.88</v>
      </c>
      <c r="F476" t="n">
        <v>98.01000000000001</v>
      </c>
      <c r="G476" t="n">
        <v>78.40000000000001</v>
      </c>
      <c r="H476" t="n">
        <v>1.26</v>
      </c>
      <c r="I476" t="n">
        <v>75</v>
      </c>
      <c r="J476" t="n">
        <v>126.48</v>
      </c>
      <c r="K476" t="n">
        <v>43.4</v>
      </c>
      <c r="L476" t="n">
        <v>9</v>
      </c>
      <c r="M476" t="n">
        <v>73</v>
      </c>
      <c r="N476" t="n">
        <v>19.08</v>
      </c>
      <c r="O476" t="n">
        <v>15833.12</v>
      </c>
      <c r="P476" t="n">
        <v>925.14</v>
      </c>
      <c r="Q476" t="n">
        <v>1206.62</v>
      </c>
      <c r="R476" t="n">
        <v>285.72</v>
      </c>
      <c r="S476" t="n">
        <v>133.29</v>
      </c>
      <c r="T476" t="n">
        <v>59196.36</v>
      </c>
      <c r="U476" t="n">
        <v>0.47</v>
      </c>
      <c r="V476" t="n">
        <v>0.76</v>
      </c>
      <c r="W476" t="n">
        <v>0.39</v>
      </c>
      <c r="X476" t="n">
        <v>3.47</v>
      </c>
      <c r="Y476" t="n">
        <v>0.5</v>
      </c>
      <c r="Z476" t="n">
        <v>10</v>
      </c>
    </row>
    <row r="477">
      <c r="A477" t="n">
        <v>9</v>
      </c>
      <c r="B477" t="n">
        <v>55</v>
      </c>
      <c r="C477" t="inlineStr">
        <is>
          <t xml:space="preserve">CONCLUIDO	</t>
        </is>
      </c>
      <c r="D477" t="n">
        <v>0.9874000000000001</v>
      </c>
      <c r="E477" t="n">
        <v>101.28</v>
      </c>
      <c r="F477" t="n">
        <v>97.59999999999999</v>
      </c>
      <c r="G477" t="n">
        <v>87.40000000000001</v>
      </c>
      <c r="H477" t="n">
        <v>1.38</v>
      </c>
      <c r="I477" t="n">
        <v>67</v>
      </c>
      <c r="J477" t="n">
        <v>127.8</v>
      </c>
      <c r="K477" t="n">
        <v>43.4</v>
      </c>
      <c r="L477" t="n">
        <v>10</v>
      </c>
      <c r="M477" t="n">
        <v>65</v>
      </c>
      <c r="N477" t="n">
        <v>19.4</v>
      </c>
      <c r="O477" t="n">
        <v>15996.02</v>
      </c>
      <c r="P477" t="n">
        <v>916.4400000000001</v>
      </c>
      <c r="Q477" t="n">
        <v>1206.59</v>
      </c>
      <c r="R477" t="n">
        <v>271.57</v>
      </c>
      <c r="S477" t="n">
        <v>133.29</v>
      </c>
      <c r="T477" t="n">
        <v>52160.87</v>
      </c>
      <c r="U477" t="n">
        <v>0.49</v>
      </c>
      <c r="V477" t="n">
        <v>0.77</v>
      </c>
      <c r="W477" t="n">
        <v>0.38</v>
      </c>
      <c r="X477" t="n">
        <v>3.06</v>
      </c>
      <c r="Y477" t="n">
        <v>0.5</v>
      </c>
      <c r="Z477" t="n">
        <v>10</v>
      </c>
    </row>
    <row r="478">
      <c r="A478" t="n">
        <v>10</v>
      </c>
      <c r="B478" t="n">
        <v>55</v>
      </c>
      <c r="C478" t="inlineStr">
        <is>
          <t xml:space="preserve">CONCLUIDO	</t>
        </is>
      </c>
      <c r="D478" t="n">
        <v>0.9923999999999999</v>
      </c>
      <c r="E478" t="n">
        <v>100.77</v>
      </c>
      <c r="F478" t="n">
        <v>97.25</v>
      </c>
      <c r="G478" t="n">
        <v>97.25</v>
      </c>
      <c r="H478" t="n">
        <v>1.5</v>
      </c>
      <c r="I478" t="n">
        <v>60</v>
      </c>
      <c r="J478" t="n">
        <v>129.13</v>
      </c>
      <c r="K478" t="n">
        <v>43.4</v>
      </c>
      <c r="L478" t="n">
        <v>11</v>
      </c>
      <c r="M478" t="n">
        <v>58</v>
      </c>
      <c r="N478" t="n">
        <v>19.73</v>
      </c>
      <c r="O478" t="n">
        <v>16159.39</v>
      </c>
      <c r="P478" t="n">
        <v>904.8</v>
      </c>
      <c r="Q478" t="n">
        <v>1206.59</v>
      </c>
      <c r="R478" t="n">
        <v>259.89</v>
      </c>
      <c r="S478" t="n">
        <v>133.29</v>
      </c>
      <c r="T478" t="n">
        <v>46357.88</v>
      </c>
      <c r="U478" t="n">
        <v>0.51</v>
      </c>
      <c r="V478" t="n">
        <v>0.77</v>
      </c>
      <c r="W478" t="n">
        <v>0.37</v>
      </c>
      <c r="X478" t="n">
        <v>2.71</v>
      </c>
      <c r="Y478" t="n">
        <v>0.5</v>
      </c>
      <c r="Z478" t="n">
        <v>10</v>
      </c>
    </row>
    <row r="479">
      <c r="A479" t="n">
        <v>11</v>
      </c>
      <c r="B479" t="n">
        <v>55</v>
      </c>
      <c r="C479" t="inlineStr">
        <is>
          <t xml:space="preserve">CONCLUIDO	</t>
        </is>
      </c>
      <c r="D479" t="n">
        <v>0.9958</v>
      </c>
      <c r="E479" t="n">
        <v>100.42</v>
      </c>
      <c r="F479" t="n">
        <v>97.03</v>
      </c>
      <c r="G479" t="n">
        <v>105.85</v>
      </c>
      <c r="H479" t="n">
        <v>1.63</v>
      </c>
      <c r="I479" t="n">
        <v>55</v>
      </c>
      <c r="J479" t="n">
        <v>130.45</v>
      </c>
      <c r="K479" t="n">
        <v>43.4</v>
      </c>
      <c r="L479" t="n">
        <v>12</v>
      </c>
      <c r="M479" t="n">
        <v>53</v>
      </c>
      <c r="N479" t="n">
        <v>20.05</v>
      </c>
      <c r="O479" t="n">
        <v>16323.22</v>
      </c>
      <c r="P479" t="n">
        <v>899.04</v>
      </c>
      <c r="Q479" t="n">
        <v>1206.59</v>
      </c>
      <c r="R479" t="n">
        <v>252.36</v>
      </c>
      <c r="S479" t="n">
        <v>133.29</v>
      </c>
      <c r="T479" t="n">
        <v>42618.04</v>
      </c>
      <c r="U479" t="n">
        <v>0.53</v>
      </c>
      <c r="V479" t="n">
        <v>0.77</v>
      </c>
      <c r="W479" t="n">
        <v>0.36</v>
      </c>
      <c r="X479" t="n">
        <v>2.49</v>
      </c>
      <c r="Y479" t="n">
        <v>0.5</v>
      </c>
      <c r="Z479" t="n">
        <v>10</v>
      </c>
    </row>
    <row r="480">
      <c r="A480" t="n">
        <v>12</v>
      </c>
      <c r="B480" t="n">
        <v>55</v>
      </c>
      <c r="C480" t="inlineStr">
        <is>
          <t xml:space="preserve">CONCLUIDO	</t>
        </is>
      </c>
      <c r="D480" t="n">
        <v>0.9996</v>
      </c>
      <c r="E480" t="n">
        <v>100.04</v>
      </c>
      <c r="F480" t="n">
        <v>96.76000000000001</v>
      </c>
      <c r="G480" t="n">
        <v>116.11</v>
      </c>
      <c r="H480" t="n">
        <v>1.74</v>
      </c>
      <c r="I480" t="n">
        <v>50</v>
      </c>
      <c r="J480" t="n">
        <v>131.79</v>
      </c>
      <c r="K480" t="n">
        <v>43.4</v>
      </c>
      <c r="L480" t="n">
        <v>13</v>
      </c>
      <c r="M480" t="n">
        <v>48</v>
      </c>
      <c r="N480" t="n">
        <v>20.39</v>
      </c>
      <c r="O480" t="n">
        <v>16487.53</v>
      </c>
      <c r="P480" t="n">
        <v>889.05</v>
      </c>
      <c r="Q480" t="n">
        <v>1206.6</v>
      </c>
      <c r="R480" t="n">
        <v>243.3</v>
      </c>
      <c r="S480" t="n">
        <v>133.29</v>
      </c>
      <c r="T480" t="n">
        <v>38110.98</v>
      </c>
      <c r="U480" t="n">
        <v>0.55</v>
      </c>
      <c r="V480" t="n">
        <v>0.77</v>
      </c>
      <c r="W480" t="n">
        <v>0.35</v>
      </c>
      <c r="X480" t="n">
        <v>2.22</v>
      </c>
      <c r="Y480" t="n">
        <v>0.5</v>
      </c>
      <c r="Z480" t="n">
        <v>10</v>
      </c>
    </row>
    <row r="481">
      <c r="A481" t="n">
        <v>13</v>
      </c>
      <c r="B481" t="n">
        <v>55</v>
      </c>
      <c r="C481" t="inlineStr">
        <is>
          <t xml:space="preserve">CONCLUIDO	</t>
        </is>
      </c>
      <c r="D481" t="n">
        <v>1.0019</v>
      </c>
      <c r="E481" t="n">
        <v>99.81</v>
      </c>
      <c r="F481" t="n">
        <v>96.59999999999999</v>
      </c>
      <c r="G481" t="n">
        <v>123.32</v>
      </c>
      <c r="H481" t="n">
        <v>1.86</v>
      </c>
      <c r="I481" t="n">
        <v>47</v>
      </c>
      <c r="J481" t="n">
        <v>133.12</v>
      </c>
      <c r="K481" t="n">
        <v>43.4</v>
      </c>
      <c r="L481" t="n">
        <v>14</v>
      </c>
      <c r="M481" t="n">
        <v>45</v>
      </c>
      <c r="N481" t="n">
        <v>20.72</v>
      </c>
      <c r="O481" t="n">
        <v>16652.31</v>
      </c>
      <c r="P481" t="n">
        <v>881.23</v>
      </c>
      <c r="Q481" t="n">
        <v>1206.59</v>
      </c>
      <c r="R481" t="n">
        <v>237.91</v>
      </c>
      <c r="S481" t="n">
        <v>133.29</v>
      </c>
      <c r="T481" t="n">
        <v>35433.53</v>
      </c>
      <c r="U481" t="n">
        <v>0.5600000000000001</v>
      </c>
      <c r="V481" t="n">
        <v>0.77</v>
      </c>
      <c r="W481" t="n">
        <v>0.35</v>
      </c>
      <c r="X481" t="n">
        <v>2.06</v>
      </c>
      <c r="Y481" t="n">
        <v>0.5</v>
      </c>
      <c r="Z481" t="n">
        <v>10</v>
      </c>
    </row>
    <row r="482">
      <c r="A482" t="n">
        <v>14</v>
      </c>
      <c r="B482" t="n">
        <v>55</v>
      </c>
      <c r="C482" t="inlineStr">
        <is>
          <t xml:space="preserve">CONCLUIDO	</t>
        </is>
      </c>
      <c r="D482" t="n">
        <v>1.0048</v>
      </c>
      <c r="E482" t="n">
        <v>99.53</v>
      </c>
      <c r="F482" t="n">
        <v>96.42</v>
      </c>
      <c r="G482" t="n">
        <v>134.53</v>
      </c>
      <c r="H482" t="n">
        <v>1.97</v>
      </c>
      <c r="I482" t="n">
        <v>43</v>
      </c>
      <c r="J482" t="n">
        <v>134.46</v>
      </c>
      <c r="K482" t="n">
        <v>43.4</v>
      </c>
      <c r="L482" t="n">
        <v>15</v>
      </c>
      <c r="M482" t="n">
        <v>41</v>
      </c>
      <c r="N482" t="n">
        <v>21.06</v>
      </c>
      <c r="O482" t="n">
        <v>16817.7</v>
      </c>
      <c r="P482" t="n">
        <v>875.01</v>
      </c>
      <c r="Q482" t="n">
        <v>1206.6</v>
      </c>
      <c r="R482" t="n">
        <v>232.47</v>
      </c>
      <c r="S482" t="n">
        <v>133.29</v>
      </c>
      <c r="T482" t="n">
        <v>32731.52</v>
      </c>
      <c r="U482" t="n">
        <v>0.57</v>
      </c>
      <c r="V482" t="n">
        <v>0.78</v>
      </c>
      <c r="W482" t="n">
        <v>0.32</v>
      </c>
      <c r="X482" t="n">
        <v>1.88</v>
      </c>
      <c r="Y482" t="n">
        <v>0.5</v>
      </c>
      <c r="Z482" t="n">
        <v>10</v>
      </c>
    </row>
    <row r="483">
      <c r="A483" t="n">
        <v>15</v>
      </c>
      <c r="B483" t="n">
        <v>55</v>
      </c>
      <c r="C483" t="inlineStr">
        <is>
          <t xml:space="preserve">CONCLUIDO	</t>
        </is>
      </c>
      <c r="D483" t="n">
        <v>1.0062</v>
      </c>
      <c r="E483" t="n">
        <v>99.38</v>
      </c>
      <c r="F483" t="n">
        <v>96.34</v>
      </c>
      <c r="G483" t="n">
        <v>144.52</v>
      </c>
      <c r="H483" t="n">
        <v>2.08</v>
      </c>
      <c r="I483" t="n">
        <v>40</v>
      </c>
      <c r="J483" t="n">
        <v>135.81</v>
      </c>
      <c r="K483" t="n">
        <v>43.4</v>
      </c>
      <c r="L483" t="n">
        <v>16</v>
      </c>
      <c r="M483" t="n">
        <v>38</v>
      </c>
      <c r="N483" t="n">
        <v>21.41</v>
      </c>
      <c r="O483" t="n">
        <v>16983.46</v>
      </c>
      <c r="P483" t="n">
        <v>865.63</v>
      </c>
      <c r="Q483" t="n">
        <v>1206.6</v>
      </c>
      <c r="R483" t="n">
        <v>229.11</v>
      </c>
      <c r="S483" t="n">
        <v>133.29</v>
      </c>
      <c r="T483" t="n">
        <v>31069.16</v>
      </c>
      <c r="U483" t="n">
        <v>0.58</v>
      </c>
      <c r="V483" t="n">
        <v>0.78</v>
      </c>
      <c r="W483" t="n">
        <v>0.34</v>
      </c>
      <c r="X483" t="n">
        <v>1.8</v>
      </c>
      <c r="Y483" t="n">
        <v>0.5</v>
      </c>
      <c r="Z483" t="n">
        <v>10</v>
      </c>
    </row>
    <row r="484">
      <c r="A484" t="n">
        <v>16</v>
      </c>
      <c r="B484" t="n">
        <v>55</v>
      </c>
      <c r="C484" t="inlineStr">
        <is>
          <t xml:space="preserve">CONCLUIDO	</t>
        </is>
      </c>
      <c r="D484" t="n">
        <v>1.0075</v>
      </c>
      <c r="E484" t="n">
        <v>99.26000000000001</v>
      </c>
      <c r="F484" t="n">
        <v>96.27</v>
      </c>
      <c r="G484" t="n">
        <v>152</v>
      </c>
      <c r="H484" t="n">
        <v>2.19</v>
      </c>
      <c r="I484" t="n">
        <v>38</v>
      </c>
      <c r="J484" t="n">
        <v>137.15</v>
      </c>
      <c r="K484" t="n">
        <v>43.4</v>
      </c>
      <c r="L484" t="n">
        <v>17</v>
      </c>
      <c r="M484" t="n">
        <v>36</v>
      </c>
      <c r="N484" t="n">
        <v>21.75</v>
      </c>
      <c r="O484" t="n">
        <v>17149.71</v>
      </c>
      <c r="P484" t="n">
        <v>857.4</v>
      </c>
      <c r="Q484" t="n">
        <v>1206.61</v>
      </c>
      <c r="R484" t="n">
        <v>226.48</v>
      </c>
      <c r="S484" t="n">
        <v>133.29</v>
      </c>
      <c r="T484" t="n">
        <v>29760.96</v>
      </c>
      <c r="U484" t="n">
        <v>0.59</v>
      </c>
      <c r="V484" t="n">
        <v>0.78</v>
      </c>
      <c r="W484" t="n">
        <v>0.34</v>
      </c>
      <c r="X484" t="n">
        <v>1.73</v>
      </c>
      <c r="Y484" t="n">
        <v>0.5</v>
      </c>
      <c r="Z484" t="n">
        <v>10</v>
      </c>
    </row>
    <row r="485">
      <c r="A485" t="n">
        <v>17</v>
      </c>
      <c r="B485" t="n">
        <v>55</v>
      </c>
      <c r="C485" t="inlineStr">
        <is>
          <t xml:space="preserve">CONCLUIDO	</t>
        </is>
      </c>
      <c r="D485" t="n">
        <v>1.0102</v>
      </c>
      <c r="E485" t="n">
        <v>98.98999999999999</v>
      </c>
      <c r="F485" t="n">
        <v>96.06999999999999</v>
      </c>
      <c r="G485" t="n">
        <v>164.7</v>
      </c>
      <c r="H485" t="n">
        <v>2.3</v>
      </c>
      <c r="I485" t="n">
        <v>35</v>
      </c>
      <c r="J485" t="n">
        <v>138.51</v>
      </c>
      <c r="K485" t="n">
        <v>43.4</v>
      </c>
      <c r="L485" t="n">
        <v>18</v>
      </c>
      <c r="M485" t="n">
        <v>33</v>
      </c>
      <c r="N485" t="n">
        <v>22.11</v>
      </c>
      <c r="O485" t="n">
        <v>17316.45</v>
      </c>
      <c r="P485" t="n">
        <v>849.6900000000001</v>
      </c>
      <c r="Q485" t="n">
        <v>1206.61</v>
      </c>
      <c r="R485" t="n">
        <v>219.96</v>
      </c>
      <c r="S485" t="n">
        <v>133.29</v>
      </c>
      <c r="T485" t="n">
        <v>26515.75</v>
      </c>
      <c r="U485" t="n">
        <v>0.61</v>
      </c>
      <c r="V485" t="n">
        <v>0.78</v>
      </c>
      <c r="W485" t="n">
        <v>0.33</v>
      </c>
      <c r="X485" t="n">
        <v>1.53</v>
      </c>
      <c r="Y485" t="n">
        <v>0.5</v>
      </c>
      <c r="Z485" t="n">
        <v>10</v>
      </c>
    </row>
    <row r="486">
      <c r="A486" t="n">
        <v>18</v>
      </c>
      <c r="B486" t="n">
        <v>55</v>
      </c>
      <c r="C486" t="inlineStr">
        <is>
          <t xml:space="preserve">CONCLUIDO	</t>
        </is>
      </c>
      <c r="D486" t="n">
        <v>1.0115</v>
      </c>
      <c r="E486" t="n">
        <v>98.87</v>
      </c>
      <c r="F486" t="n">
        <v>95.98999999999999</v>
      </c>
      <c r="G486" t="n">
        <v>174.53</v>
      </c>
      <c r="H486" t="n">
        <v>2.4</v>
      </c>
      <c r="I486" t="n">
        <v>33</v>
      </c>
      <c r="J486" t="n">
        <v>139.86</v>
      </c>
      <c r="K486" t="n">
        <v>43.4</v>
      </c>
      <c r="L486" t="n">
        <v>19</v>
      </c>
      <c r="M486" t="n">
        <v>31</v>
      </c>
      <c r="N486" t="n">
        <v>22.46</v>
      </c>
      <c r="O486" t="n">
        <v>17483.7</v>
      </c>
      <c r="P486" t="n">
        <v>843.91</v>
      </c>
      <c r="Q486" t="n">
        <v>1206.59</v>
      </c>
      <c r="R486" t="n">
        <v>217.38</v>
      </c>
      <c r="S486" t="n">
        <v>133.29</v>
      </c>
      <c r="T486" t="n">
        <v>25239.69</v>
      </c>
      <c r="U486" t="n">
        <v>0.61</v>
      </c>
      <c r="V486" t="n">
        <v>0.78</v>
      </c>
      <c r="W486" t="n">
        <v>0.33</v>
      </c>
      <c r="X486" t="n">
        <v>1.45</v>
      </c>
      <c r="Y486" t="n">
        <v>0.5</v>
      </c>
      <c r="Z486" t="n">
        <v>10</v>
      </c>
    </row>
    <row r="487">
      <c r="A487" t="n">
        <v>19</v>
      </c>
      <c r="B487" t="n">
        <v>55</v>
      </c>
      <c r="C487" t="inlineStr">
        <is>
          <t xml:space="preserve">CONCLUIDO	</t>
        </is>
      </c>
      <c r="D487" t="n">
        <v>1.0131</v>
      </c>
      <c r="E487" t="n">
        <v>98.70999999999999</v>
      </c>
      <c r="F487" t="n">
        <v>95.88</v>
      </c>
      <c r="G487" t="n">
        <v>185.58</v>
      </c>
      <c r="H487" t="n">
        <v>2.5</v>
      </c>
      <c r="I487" t="n">
        <v>31</v>
      </c>
      <c r="J487" t="n">
        <v>141.22</v>
      </c>
      <c r="K487" t="n">
        <v>43.4</v>
      </c>
      <c r="L487" t="n">
        <v>20</v>
      </c>
      <c r="M487" t="n">
        <v>29</v>
      </c>
      <c r="N487" t="n">
        <v>22.82</v>
      </c>
      <c r="O487" t="n">
        <v>17651.44</v>
      </c>
      <c r="P487" t="n">
        <v>836.12</v>
      </c>
      <c r="Q487" t="n">
        <v>1206.6</v>
      </c>
      <c r="R487" t="n">
        <v>213.5</v>
      </c>
      <c r="S487" t="n">
        <v>133.29</v>
      </c>
      <c r="T487" t="n">
        <v>23306.35</v>
      </c>
      <c r="U487" t="n">
        <v>0.62</v>
      </c>
      <c r="V487" t="n">
        <v>0.78</v>
      </c>
      <c r="W487" t="n">
        <v>0.32</v>
      </c>
      <c r="X487" t="n">
        <v>1.34</v>
      </c>
      <c r="Y487" t="n">
        <v>0.5</v>
      </c>
      <c r="Z487" t="n">
        <v>10</v>
      </c>
    </row>
    <row r="488">
      <c r="A488" t="n">
        <v>20</v>
      </c>
      <c r="B488" t="n">
        <v>55</v>
      </c>
      <c r="C488" t="inlineStr">
        <is>
          <t xml:space="preserve">CONCLUIDO	</t>
        </is>
      </c>
      <c r="D488" t="n">
        <v>1.0156</v>
      </c>
      <c r="E488" t="n">
        <v>98.45999999999999</v>
      </c>
      <c r="F488" t="n">
        <v>95.66</v>
      </c>
      <c r="G488" t="n">
        <v>191.32</v>
      </c>
      <c r="H488" t="n">
        <v>2.61</v>
      </c>
      <c r="I488" t="n">
        <v>30</v>
      </c>
      <c r="J488" t="n">
        <v>142.59</v>
      </c>
      <c r="K488" t="n">
        <v>43.4</v>
      </c>
      <c r="L488" t="n">
        <v>21</v>
      </c>
      <c r="M488" t="n">
        <v>28</v>
      </c>
      <c r="N488" t="n">
        <v>23.19</v>
      </c>
      <c r="O488" t="n">
        <v>17819.69</v>
      </c>
      <c r="P488" t="n">
        <v>825.46</v>
      </c>
      <c r="Q488" t="n">
        <v>1206.59</v>
      </c>
      <c r="R488" t="n">
        <v>205.14</v>
      </c>
      <c r="S488" t="n">
        <v>133.29</v>
      </c>
      <c r="T488" t="n">
        <v>19132.07</v>
      </c>
      <c r="U488" t="n">
        <v>0.65</v>
      </c>
      <c r="V488" t="n">
        <v>0.78</v>
      </c>
      <c r="W488" t="n">
        <v>0.33</v>
      </c>
      <c r="X488" t="n">
        <v>1.12</v>
      </c>
      <c r="Y488" t="n">
        <v>0.5</v>
      </c>
      <c r="Z488" t="n">
        <v>10</v>
      </c>
    </row>
    <row r="489">
      <c r="A489" t="n">
        <v>21</v>
      </c>
      <c r="B489" t="n">
        <v>55</v>
      </c>
      <c r="C489" t="inlineStr">
        <is>
          <t xml:space="preserve">CONCLUIDO	</t>
        </is>
      </c>
      <c r="D489" t="n">
        <v>1.0147</v>
      </c>
      <c r="E489" t="n">
        <v>98.55</v>
      </c>
      <c r="F489" t="n">
        <v>95.8</v>
      </c>
      <c r="G489" t="n">
        <v>205.28</v>
      </c>
      <c r="H489" t="n">
        <v>2.7</v>
      </c>
      <c r="I489" t="n">
        <v>28</v>
      </c>
      <c r="J489" t="n">
        <v>143.96</v>
      </c>
      <c r="K489" t="n">
        <v>43.4</v>
      </c>
      <c r="L489" t="n">
        <v>22</v>
      </c>
      <c r="M489" t="n">
        <v>26</v>
      </c>
      <c r="N489" t="n">
        <v>23.56</v>
      </c>
      <c r="O489" t="n">
        <v>17988.46</v>
      </c>
      <c r="P489" t="n">
        <v>822.4299999999999</v>
      </c>
      <c r="Q489" t="n">
        <v>1206.59</v>
      </c>
      <c r="R489" t="n">
        <v>210.91</v>
      </c>
      <c r="S489" t="n">
        <v>133.29</v>
      </c>
      <c r="T489" t="n">
        <v>22026.21</v>
      </c>
      <c r="U489" t="n">
        <v>0.63</v>
      </c>
      <c r="V489" t="n">
        <v>0.78</v>
      </c>
      <c r="W489" t="n">
        <v>0.32</v>
      </c>
      <c r="X489" t="n">
        <v>1.26</v>
      </c>
      <c r="Y489" t="n">
        <v>0.5</v>
      </c>
      <c r="Z489" t="n">
        <v>10</v>
      </c>
    </row>
    <row r="490">
      <c r="A490" t="n">
        <v>22</v>
      </c>
      <c r="B490" t="n">
        <v>55</v>
      </c>
      <c r="C490" t="inlineStr">
        <is>
          <t xml:space="preserve">CONCLUIDO	</t>
        </is>
      </c>
      <c r="D490" t="n">
        <v>1.0152</v>
      </c>
      <c r="E490" t="n">
        <v>98.5</v>
      </c>
      <c r="F490" t="n">
        <v>95.77</v>
      </c>
      <c r="G490" t="n">
        <v>212.83</v>
      </c>
      <c r="H490" t="n">
        <v>2.8</v>
      </c>
      <c r="I490" t="n">
        <v>27</v>
      </c>
      <c r="J490" t="n">
        <v>145.33</v>
      </c>
      <c r="K490" t="n">
        <v>43.4</v>
      </c>
      <c r="L490" t="n">
        <v>23</v>
      </c>
      <c r="M490" t="n">
        <v>24</v>
      </c>
      <c r="N490" t="n">
        <v>23.93</v>
      </c>
      <c r="O490" t="n">
        <v>18157.74</v>
      </c>
      <c r="P490" t="n">
        <v>811.62</v>
      </c>
      <c r="Q490" t="n">
        <v>1206.59</v>
      </c>
      <c r="R490" t="n">
        <v>209.87</v>
      </c>
      <c r="S490" t="n">
        <v>133.29</v>
      </c>
      <c r="T490" t="n">
        <v>21511.82</v>
      </c>
      <c r="U490" t="n">
        <v>0.64</v>
      </c>
      <c r="V490" t="n">
        <v>0.78</v>
      </c>
      <c r="W490" t="n">
        <v>0.32</v>
      </c>
      <c r="X490" t="n">
        <v>1.23</v>
      </c>
      <c r="Y490" t="n">
        <v>0.5</v>
      </c>
      <c r="Z490" t="n">
        <v>10</v>
      </c>
    </row>
    <row r="491">
      <c r="A491" t="n">
        <v>23</v>
      </c>
      <c r="B491" t="n">
        <v>55</v>
      </c>
      <c r="C491" t="inlineStr">
        <is>
          <t xml:space="preserve">CONCLUIDO	</t>
        </is>
      </c>
      <c r="D491" t="n">
        <v>1.017</v>
      </c>
      <c r="E491" t="n">
        <v>98.33</v>
      </c>
      <c r="F491" t="n">
        <v>95.65000000000001</v>
      </c>
      <c r="G491" t="n">
        <v>229.56</v>
      </c>
      <c r="H491" t="n">
        <v>2.89</v>
      </c>
      <c r="I491" t="n">
        <v>25</v>
      </c>
      <c r="J491" t="n">
        <v>146.7</v>
      </c>
      <c r="K491" t="n">
        <v>43.4</v>
      </c>
      <c r="L491" t="n">
        <v>24</v>
      </c>
      <c r="M491" t="n">
        <v>21</v>
      </c>
      <c r="N491" t="n">
        <v>24.3</v>
      </c>
      <c r="O491" t="n">
        <v>18327.54</v>
      </c>
      <c r="P491" t="n">
        <v>803.6799999999999</v>
      </c>
      <c r="Q491" t="n">
        <v>1206.59</v>
      </c>
      <c r="R491" t="n">
        <v>205.71</v>
      </c>
      <c r="S491" t="n">
        <v>133.29</v>
      </c>
      <c r="T491" t="n">
        <v>19439.85</v>
      </c>
      <c r="U491" t="n">
        <v>0.65</v>
      </c>
      <c r="V491" t="n">
        <v>0.78</v>
      </c>
      <c r="W491" t="n">
        <v>0.32</v>
      </c>
      <c r="X491" t="n">
        <v>1.11</v>
      </c>
      <c r="Y491" t="n">
        <v>0.5</v>
      </c>
      <c r="Z491" t="n">
        <v>10</v>
      </c>
    </row>
    <row r="492">
      <c r="A492" t="n">
        <v>24</v>
      </c>
      <c r="B492" t="n">
        <v>55</v>
      </c>
      <c r="C492" t="inlineStr">
        <is>
          <t xml:space="preserve">CONCLUIDO	</t>
        </is>
      </c>
      <c r="D492" t="n">
        <v>1.0171</v>
      </c>
      <c r="E492" t="n">
        <v>98.31999999999999</v>
      </c>
      <c r="F492" t="n">
        <v>95.64</v>
      </c>
      <c r="G492" t="n">
        <v>229.54</v>
      </c>
      <c r="H492" t="n">
        <v>2.99</v>
      </c>
      <c r="I492" t="n">
        <v>25</v>
      </c>
      <c r="J492" t="n">
        <v>148.09</v>
      </c>
      <c r="K492" t="n">
        <v>43.4</v>
      </c>
      <c r="L492" t="n">
        <v>25</v>
      </c>
      <c r="M492" t="n">
        <v>17</v>
      </c>
      <c r="N492" t="n">
        <v>24.69</v>
      </c>
      <c r="O492" t="n">
        <v>18497.87</v>
      </c>
      <c r="P492" t="n">
        <v>800.97</v>
      </c>
      <c r="Q492" t="n">
        <v>1206.6</v>
      </c>
      <c r="R492" t="n">
        <v>205.07</v>
      </c>
      <c r="S492" t="n">
        <v>133.29</v>
      </c>
      <c r="T492" t="n">
        <v>19121.22</v>
      </c>
      <c r="U492" t="n">
        <v>0.65</v>
      </c>
      <c r="V492" t="n">
        <v>0.78</v>
      </c>
      <c r="W492" t="n">
        <v>0.32</v>
      </c>
      <c r="X492" t="n">
        <v>1.1</v>
      </c>
      <c r="Y492" t="n">
        <v>0.5</v>
      </c>
      <c r="Z492" t="n">
        <v>10</v>
      </c>
    </row>
    <row r="493">
      <c r="A493" t="n">
        <v>25</v>
      </c>
      <c r="B493" t="n">
        <v>55</v>
      </c>
      <c r="C493" t="inlineStr">
        <is>
          <t xml:space="preserve">CONCLUIDO	</t>
        </is>
      </c>
      <c r="D493" t="n">
        <v>1.0173</v>
      </c>
      <c r="E493" t="n">
        <v>98.3</v>
      </c>
      <c r="F493" t="n">
        <v>95.64</v>
      </c>
      <c r="G493" t="n">
        <v>239.11</v>
      </c>
      <c r="H493" t="n">
        <v>3.08</v>
      </c>
      <c r="I493" t="n">
        <v>24</v>
      </c>
      <c r="J493" t="n">
        <v>149.47</v>
      </c>
      <c r="K493" t="n">
        <v>43.4</v>
      </c>
      <c r="L493" t="n">
        <v>26</v>
      </c>
      <c r="M493" t="n">
        <v>7</v>
      </c>
      <c r="N493" t="n">
        <v>25.07</v>
      </c>
      <c r="O493" t="n">
        <v>18668.73</v>
      </c>
      <c r="P493" t="n">
        <v>802.51</v>
      </c>
      <c r="Q493" t="n">
        <v>1206.6</v>
      </c>
      <c r="R493" t="n">
        <v>204.81</v>
      </c>
      <c r="S493" t="n">
        <v>133.29</v>
      </c>
      <c r="T493" t="n">
        <v>18998.76</v>
      </c>
      <c r="U493" t="n">
        <v>0.65</v>
      </c>
      <c r="V493" t="n">
        <v>0.78</v>
      </c>
      <c r="W493" t="n">
        <v>0.34</v>
      </c>
      <c r="X493" t="n">
        <v>1.11</v>
      </c>
      <c r="Y493" t="n">
        <v>0.5</v>
      </c>
      <c r="Z493" t="n">
        <v>10</v>
      </c>
    </row>
    <row r="494">
      <c r="A494" t="n">
        <v>26</v>
      </c>
      <c r="B494" t="n">
        <v>55</v>
      </c>
      <c r="C494" t="inlineStr">
        <is>
          <t xml:space="preserve">CONCLUIDO	</t>
        </is>
      </c>
      <c r="D494" t="n">
        <v>1.0174</v>
      </c>
      <c r="E494" t="n">
        <v>98.29000000000001</v>
      </c>
      <c r="F494" t="n">
        <v>95.63</v>
      </c>
      <c r="G494" t="n">
        <v>239.09</v>
      </c>
      <c r="H494" t="n">
        <v>3.17</v>
      </c>
      <c r="I494" t="n">
        <v>24</v>
      </c>
      <c r="J494" t="n">
        <v>150.86</v>
      </c>
      <c r="K494" t="n">
        <v>43.4</v>
      </c>
      <c r="L494" t="n">
        <v>27</v>
      </c>
      <c r="M494" t="n">
        <v>2</v>
      </c>
      <c r="N494" t="n">
        <v>25.46</v>
      </c>
      <c r="O494" t="n">
        <v>18840.13</v>
      </c>
      <c r="P494" t="n">
        <v>802.65</v>
      </c>
      <c r="Q494" t="n">
        <v>1206.6</v>
      </c>
      <c r="R494" t="n">
        <v>204.32</v>
      </c>
      <c r="S494" t="n">
        <v>133.29</v>
      </c>
      <c r="T494" t="n">
        <v>18753.92</v>
      </c>
      <c r="U494" t="n">
        <v>0.65</v>
      </c>
      <c r="V494" t="n">
        <v>0.78</v>
      </c>
      <c r="W494" t="n">
        <v>0.34</v>
      </c>
      <c r="X494" t="n">
        <v>1.1</v>
      </c>
      <c r="Y494" t="n">
        <v>0.5</v>
      </c>
      <c r="Z494" t="n">
        <v>10</v>
      </c>
    </row>
    <row r="495">
      <c r="A495" t="n">
        <v>27</v>
      </c>
      <c r="B495" t="n">
        <v>55</v>
      </c>
      <c r="C495" t="inlineStr">
        <is>
          <t xml:space="preserve">CONCLUIDO	</t>
        </is>
      </c>
      <c r="D495" t="n">
        <v>1.0181</v>
      </c>
      <c r="E495" t="n">
        <v>98.22</v>
      </c>
      <c r="F495" t="n">
        <v>95.58</v>
      </c>
      <c r="G495" t="n">
        <v>249.35</v>
      </c>
      <c r="H495" t="n">
        <v>3.26</v>
      </c>
      <c r="I495" t="n">
        <v>23</v>
      </c>
      <c r="J495" t="n">
        <v>152.25</v>
      </c>
      <c r="K495" t="n">
        <v>43.4</v>
      </c>
      <c r="L495" t="n">
        <v>28</v>
      </c>
      <c r="M495" t="n">
        <v>1</v>
      </c>
      <c r="N495" t="n">
        <v>25.85</v>
      </c>
      <c r="O495" t="n">
        <v>19012.07</v>
      </c>
      <c r="P495" t="n">
        <v>806.25</v>
      </c>
      <c r="Q495" t="n">
        <v>1206.61</v>
      </c>
      <c r="R495" t="n">
        <v>202.57</v>
      </c>
      <c r="S495" t="n">
        <v>133.29</v>
      </c>
      <c r="T495" t="n">
        <v>17881.79</v>
      </c>
      <c r="U495" t="n">
        <v>0.66</v>
      </c>
      <c r="V495" t="n">
        <v>0.78</v>
      </c>
      <c r="W495" t="n">
        <v>0.34</v>
      </c>
      <c r="X495" t="n">
        <v>1.05</v>
      </c>
      <c r="Y495" t="n">
        <v>0.5</v>
      </c>
      <c r="Z495" t="n">
        <v>10</v>
      </c>
    </row>
    <row r="496">
      <c r="A496" t="n">
        <v>28</v>
      </c>
      <c r="B496" t="n">
        <v>55</v>
      </c>
      <c r="C496" t="inlineStr">
        <is>
          <t xml:space="preserve">CONCLUIDO	</t>
        </is>
      </c>
      <c r="D496" t="n">
        <v>1.0184</v>
      </c>
      <c r="E496" t="n">
        <v>98.2</v>
      </c>
      <c r="F496" t="n">
        <v>95.56</v>
      </c>
      <c r="G496" t="n">
        <v>249.3</v>
      </c>
      <c r="H496" t="n">
        <v>3.34</v>
      </c>
      <c r="I496" t="n">
        <v>23</v>
      </c>
      <c r="J496" t="n">
        <v>153.65</v>
      </c>
      <c r="K496" t="n">
        <v>43.4</v>
      </c>
      <c r="L496" t="n">
        <v>29</v>
      </c>
      <c r="M496" t="n">
        <v>0</v>
      </c>
      <c r="N496" t="n">
        <v>26.25</v>
      </c>
      <c r="O496" t="n">
        <v>19184.56</v>
      </c>
      <c r="P496" t="n">
        <v>811.78</v>
      </c>
      <c r="Q496" t="n">
        <v>1206.6</v>
      </c>
      <c r="R496" t="n">
        <v>201.63</v>
      </c>
      <c r="S496" t="n">
        <v>133.29</v>
      </c>
      <c r="T496" t="n">
        <v>17414.07</v>
      </c>
      <c r="U496" t="n">
        <v>0.66</v>
      </c>
      <c r="V496" t="n">
        <v>0.78</v>
      </c>
      <c r="W496" t="n">
        <v>0.34</v>
      </c>
      <c r="X496" t="n">
        <v>1.03</v>
      </c>
      <c r="Y496" t="n">
        <v>0.5</v>
      </c>
      <c r="Z4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INDEX(resultados!$A$2:$ZZ$496, 1, MATCH($B$1, resultados!$A$1:$ZZ$1, 0))</f>
        <v/>
      </c>
      <c r="B7">
        <f>INDEX(resultados!$A$2:$ZZ$496, 1, MATCH($B$2, resultados!$A$1:$ZZ$1, 0))</f>
        <v/>
      </c>
      <c r="C7">
        <f>INDEX(resultados!$A$2:$ZZ$496, 1, MATCH($B$3, resultados!$A$1:$ZZ$1, 0))</f>
        <v/>
      </c>
    </row>
    <row r="8">
      <c r="A8">
        <f>INDEX(resultados!$A$2:$ZZ$496, 2, MATCH($B$1, resultados!$A$1:$ZZ$1, 0))</f>
        <v/>
      </c>
      <c r="B8">
        <f>INDEX(resultados!$A$2:$ZZ$496, 2, MATCH($B$2, resultados!$A$1:$ZZ$1, 0))</f>
        <v/>
      </c>
      <c r="C8">
        <f>INDEX(resultados!$A$2:$ZZ$496, 2, MATCH($B$3, resultados!$A$1:$ZZ$1, 0))</f>
        <v/>
      </c>
    </row>
    <row r="9">
      <c r="A9">
        <f>INDEX(resultados!$A$2:$ZZ$496, 3, MATCH($B$1, resultados!$A$1:$ZZ$1, 0))</f>
        <v/>
      </c>
      <c r="B9">
        <f>INDEX(resultados!$A$2:$ZZ$496, 3, MATCH($B$2, resultados!$A$1:$ZZ$1, 0))</f>
        <v/>
      </c>
      <c r="C9">
        <f>INDEX(resultados!$A$2:$ZZ$496, 3, MATCH($B$3, resultados!$A$1:$ZZ$1, 0))</f>
        <v/>
      </c>
    </row>
    <row r="10">
      <c r="A10">
        <f>INDEX(resultados!$A$2:$ZZ$496, 4, MATCH($B$1, resultados!$A$1:$ZZ$1, 0))</f>
        <v/>
      </c>
      <c r="B10">
        <f>INDEX(resultados!$A$2:$ZZ$496, 4, MATCH($B$2, resultados!$A$1:$ZZ$1, 0))</f>
        <v/>
      </c>
      <c r="C10">
        <f>INDEX(resultados!$A$2:$ZZ$496, 4, MATCH($B$3, resultados!$A$1:$ZZ$1, 0))</f>
        <v/>
      </c>
    </row>
    <row r="11">
      <c r="A11">
        <f>INDEX(resultados!$A$2:$ZZ$496, 5, MATCH($B$1, resultados!$A$1:$ZZ$1, 0))</f>
        <v/>
      </c>
      <c r="B11">
        <f>INDEX(resultados!$A$2:$ZZ$496, 5, MATCH($B$2, resultados!$A$1:$ZZ$1, 0))</f>
        <v/>
      </c>
      <c r="C11">
        <f>INDEX(resultados!$A$2:$ZZ$496, 5, MATCH($B$3, resultados!$A$1:$ZZ$1, 0))</f>
        <v/>
      </c>
    </row>
    <row r="12">
      <c r="A12">
        <f>INDEX(resultados!$A$2:$ZZ$496, 6, MATCH($B$1, resultados!$A$1:$ZZ$1, 0))</f>
        <v/>
      </c>
      <c r="B12">
        <f>INDEX(resultados!$A$2:$ZZ$496, 6, MATCH($B$2, resultados!$A$1:$ZZ$1, 0))</f>
        <v/>
      </c>
      <c r="C12">
        <f>INDEX(resultados!$A$2:$ZZ$496, 6, MATCH($B$3, resultados!$A$1:$ZZ$1, 0))</f>
        <v/>
      </c>
    </row>
    <row r="13">
      <c r="A13">
        <f>INDEX(resultados!$A$2:$ZZ$496, 7, MATCH($B$1, resultados!$A$1:$ZZ$1, 0))</f>
        <v/>
      </c>
      <c r="B13">
        <f>INDEX(resultados!$A$2:$ZZ$496, 7, MATCH($B$2, resultados!$A$1:$ZZ$1, 0))</f>
        <v/>
      </c>
      <c r="C13">
        <f>INDEX(resultados!$A$2:$ZZ$496, 7, MATCH($B$3, resultados!$A$1:$ZZ$1, 0))</f>
        <v/>
      </c>
    </row>
    <row r="14">
      <c r="A14">
        <f>INDEX(resultados!$A$2:$ZZ$496, 8, MATCH($B$1, resultados!$A$1:$ZZ$1, 0))</f>
        <v/>
      </c>
      <c r="B14">
        <f>INDEX(resultados!$A$2:$ZZ$496, 8, MATCH($B$2, resultados!$A$1:$ZZ$1, 0))</f>
        <v/>
      </c>
      <c r="C14">
        <f>INDEX(resultados!$A$2:$ZZ$496, 8, MATCH($B$3, resultados!$A$1:$ZZ$1, 0))</f>
        <v/>
      </c>
    </row>
    <row r="15">
      <c r="A15">
        <f>INDEX(resultados!$A$2:$ZZ$496, 9, MATCH($B$1, resultados!$A$1:$ZZ$1, 0))</f>
        <v/>
      </c>
      <c r="B15">
        <f>INDEX(resultados!$A$2:$ZZ$496, 9, MATCH($B$2, resultados!$A$1:$ZZ$1, 0))</f>
        <v/>
      </c>
      <c r="C15">
        <f>INDEX(resultados!$A$2:$ZZ$496, 9, MATCH($B$3, resultados!$A$1:$ZZ$1, 0))</f>
        <v/>
      </c>
    </row>
    <row r="16">
      <c r="A16">
        <f>INDEX(resultados!$A$2:$ZZ$496, 10, MATCH($B$1, resultados!$A$1:$ZZ$1, 0))</f>
        <v/>
      </c>
      <c r="B16">
        <f>INDEX(resultados!$A$2:$ZZ$496, 10, MATCH($B$2, resultados!$A$1:$ZZ$1, 0))</f>
        <v/>
      </c>
      <c r="C16">
        <f>INDEX(resultados!$A$2:$ZZ$496, 10, MATCH($B$3, resultados!$A$1:$ZZ$1, 0))</f>
        <v/>
      </c>
    </row>
    <row r="17">
      <c r="A17">
        <f>INDEX(resultados!$A$2:$ZZ$496, 11, MATCH($B$1, resultados!$A$1:$ZZ$1, 0))</f>
        <v/>
      </c>
      <c r="B17">
        <f>INDEX(resultados!$A$2:$ZZ$496, 11, MATCH($B$2, resultados!$A$1:$ZZ$1, 0))</f>
        <v/>
      </c>
      <c r="C17">
        <f>INDEX(resultados!$A$2:$ZZ$496, 11, MATCH($B$3, resultados!$A$1:$ZZ$1, 0))</f>
        <v/>
      </c>
    </row>
    <row r="18">
      <c r="A18">
        <f>INDEX(resultados!$A$2:$ZZ$496, 12, MATCH($B$1, resultados!$A$1:$ZZ$1, 0))</f>
        <v/>
      </c>
      <c r="B18">
        <f>INDEX(resultados!$A$2:$ZZ$496, 12, MATCH($B$2, resultados!$A$1:$ZZ$1, 0))</f>
        <v/>
      </c>
      <c r="C18">
        <f>INDEX(resultados!$A$2:$ZZ$496, 12, MATCH($B$3, resultados!$A$1:$ZZ$1, 0))</f>
        <v/>
      </c>
    </row>
    <row r="19">
      <c r="A19">
        <f>INDEX(resultados!$A$2:$ZZ$496, 13, MATCH($B$1, resultados!$A$1:$ZZ$1, 0))</f>
        <v/>
      </c>
      <c r="B19">
        <f>INDEX(resultados!$A$2:$ZZ$496, 13, MATCH($B$2, resultados!$A$1:$ZZ$1, 0))</f>
        <v/>
      </c>
      <c r="C19">
        <f>INDEX(resultados!$A$2:$ZZ$496, 13, MATCH($B$3, resultados!$A$1:$ZZ$1, 0))</f>
        <v/>
      </c>
    </row>
    <row r="20">
      <c r="A20">
        <f>INDEX(resultados!$A$2:$ZZ$496, 14, MATCH($B$1, resultados!$A$1:$ZZ$1, 0))</f>
        <v/>
      </c>
      <c r="B20">
        <f>INDEX(resultados!$A$2:$ZZ$496, 14, MATCH($B$2, resultados!$A$1:$ZZ$1, 0))</f>
        <v/>
      </c>
      <c r="C20">
        <f>INDEX(resultados!$A$2:$ZZ$496, 14, MATCH($B$3, resultados!$A$1:$ZZ$1, 0))</f>
        <v/>
      </c>
    </row>
    <row r="21">
      <c r="A21">
        <f>INDEX(resultados!$A$2:$ZZ$496, 15, MATCH($B$1, resultados!$A$1:$ZZ$1, 0))</f>
        <v/>
      </c>
      <c r="B21">
        <f>INDEX(resultados!$A$2:$ZZ$496, 15, MATCH($B$2, resultados!$A$1:$ZZ$1, 0))</f>
        <v/>
      </c>
      <c r="C21">
        <f>INDEX(resultados!$A$2:$ZZ$496, 15, MATCH($B$3, resultados!$A$1:$ZZ$1, 0))</f>
        <v/>
      </c>
    </row>
    <row r="22">
      <c r="A22">
        <f>INDEX(resultados!$A$2:$ZZ$496, 16, MATCH($B$1, resultados!$A$1:$ZZ$1, 0))</f>
        <v/>
      </c>
      <c r="B22">
        <f>INDEX(resultados!$A$2:$ZZ$496, 16, MATCH($B$2, resultados!$A$1:$ZZ$1, 0))</f>
        <v/>
      </c>
      <c r="C22">
        <f>INDEX(resultados!$A$2:$ZZ$496, 16, MATCH($B$3, resultados!$A$1:$ZZ$1, 0))</f>
        <v/>
      </c>
    </row>
    <row r="23">
      <c r="A23">
        <f>INDEX(resultados!$A$2:$ZZ$496, 17, MATCH($B$1, resultados!$A$1:$ZZ$1, 0))</f>
        <v/>
      </c>
      <c r="B23">
        <f>INDEX(resultados!$A$2:$ZZ$496, 17, MATCH($B$2, resultados!$A$1:$ZZ$1, 0))</f>
        <v/>
      </c>
      <c r="C23">
        <f>INDEX(resultados!$A$2:$ZZ$496, 17, MATCH($B$3, resultados!$A$1:$ZZ$1, 0))</f>
        <v/>
      </c>
    </row>
    <row r="24">
      <c r="A24">
        <f>INDEX(resultados!$A$2:$ZZ$496, 18, MATCH($B$1, resultados!$A$1:$ZZ$1, 0))</f>
        <v/>
      </c>
      <c r="B24">
        <f>INDEX(resultados!$A$2:$ZZ$496, 18, MATCH($B$2, resultados!$A$1:$ZZ$1, 0))</f>
        <v/>
      </c>
      <c r="C24">
        <f>INDEX(resultados!$A$2:$ZZ$496, 18, MATCH($B$3, resultados!$A$1:$ZZ$1, 0))</f>
        <v/>
      </c>
    </row>
    <row r="25">
      <c r="A25">
        <f>INDEX(resultados!$A$2:$ZZ$496, 19, MATCH($B$1, resultados!$A$1:$ZZ$1, 0))</f>
        <v/>
      </c>
      <c r="B25">
        <f>INDEX(resultados!$A$2:$ZZ$496, 19, MATCH($B$2, resultados!$A$1:$ZZ$1, 0))</f>
        <v/>
      </c>
      <c r="C25">
        <f>INDEX(resultados!$A$2:$ZZ$496, 19, MATCH($B$3, resultados!$A$1:$ZZ$1, 0))</f>
        <v/>
      </c>
    </row>
    <row r="26">
      <c r="A26">
        <f>INDEX(resultados!$A$2:$ZZ$496, 20, MATCH($B$1, resultados!$A$1:$ZZ$1, 0))</f>
        <v/>
      </c>
      <c r="B26">
        <f>INDEX(resultados!$A$2:$ZZ$496, 20, MATCH($B$2, resultados!$A$1:$ZZ$1, 0))</f>
        <v/>
      </c>
      <c r="C26">
        <f>INDEX(resultados!$A$2:$ZZ$496, 20, MATCH($B$3, resultados!$A$1:$ZZ$1, 0))</f>
        <v/>
      </c>
    </row>
    <row r="27">
      <c r="A27">
        <f>INDEX(resultados!$A$2:$ZZ$496, 21, MATCH($B$1, resultados!$A$1:$ZZ$1, 0))</f>
        <v/>
      </c>
      <c r="B27">
        <f>INDEX(resultados!$A$2:$ZZ$496, 21, MATCH($B$2, resultados!$A$1:$ZZ$1, 0))</f>
        <v/>
      </c>
      <c r="C27">
        <f>INDEX(resultados!$A$2:$ZZ$496, 21, MATCH($B$3, resultados!$A$1:$ZZ$1, 0))</f>
        <v/>
      </c>
    </row>
    <row r="28">
      <c r="A28">
        <f>INDEX(resultados!$A$2:$ZZ$496, 22, MATCH($B$1, resultados!$A$1:$ZZ$1, 0))</f>
        <v/>
      </c>
      <c r="B28">
        <f>INDEX(resultados!$A$2:$ZZ$496, 22, MATCH($B$2, resultados!$A$1:$ZZ$1, 0))</f>
        <v/>
      </c>
      <c r="C28">
        <f>INDEX(resultados!$A$2:$ZZ$496, 22, MATCH($B$3, resultados!$A$1:$ZZ$1, 0))</f>
        <v/>
      </c>
    </row>
    <row r="29">
      <c r="A29">
        <f>INDEX(resultados!$A$2:$ZZ$496, 23, MATCH($B$1, resultados!$A$1:$ZZ$1, 0))</f>
        <v/>
      </c>
      <c r="B29">
        <f>INDEX(resultados!$A$2:$ZZ$496, 23, MATCH($B$2, resultados!$A$1:$ZZ$1, 0))</f>
        <v/>
      </c>
      <c r="C29">
        <f>INDEX(resultados!$A$2:$ZZ$496, 23, MATCH($B$3, resultados!$A$1:$ZZ$1, 0))</f>
        <v/>
      </c>
    </row>
    <row r="30">
      <c r="A30">
        <f>INDEX(resultados!$A$2:$ZZ$496, 24, MATCH($B$1, resultados!$A$1:$ZZ$1, 0))</f>
        <v/>
      </c>
      <c r="B30">
        <f>INDEX(resultados!$A$2:$ZZ$496, 24, MATCH($B$2, resultados!$A$1:$ZZ$1, 0))</f>
        <v/>
      </c>
      <c r="C30">
        <f>INDEX(resultados!$A$2:$ZZ$496, 24, MATCH($B$3, resultados!$A$1:$ZZ$1, 0))</f>
        <v/>
      </c>
    </row>
    <row r="31">
      <c r="A31">
        <f>INDEX(resultados!$A$2:$ZZ$496, 25, MATCH($B$1, resultados!$A$1:$ZZ$1, 0))</f>
        <v/>
      </c>
      <c r="B31">
        <f>INDEX(resultados!$A$2:$ZZ$496, 25, MATCH($B$2, resultados!$A$1:$ZZ$1, 0))</f>
        <v/>
      </c>
      <c r="C31">
        <f>INDEX(resultados!$A$2:$ZZ$496, 25, MATCH($B$3, resultados!$A$1:$ZZ$1, 0))</f>
        <v/>
      </c>
    </row>
    <row r="32">
      <c r="A32">
        <f>INDEX(resultados!$A$2:$ZZ$496, 26, MATCH($B$1, resultados!$A$1:$ZZ$1, 0))</f>
        <v/>
      </c>
      <c r="B32">
        <f>INDEX(resultados!$A$2:$ZZ$496, 26, MATCH($B$2, resultados!$A$1:$ZZ$1, 0))</f>
        <v/>
      </c>
      <c r="C32">
        <f>INDEX(resultados!$A$2:$ZZ$496, 26, MATCH($B$3, resultados!$A$1:$ZZ$1, 0))</f>
        <v/>
      </c>
    </row>
    <row r="33">
      <c r="A33">
        <f>INDEX(resultados!$A$2:$ZZ$496, 27, MATCH($B$1, resultados!$A$1:$ZZ$1, 0))</f>
        <v/>
      </c>
      <c r="B33">
        <f>INDEX(resultados!$A$2:$ZZ$496, 27, MATCH($B$2, resultados!$A$1:$ZZ$1, 0))</f>
        <v/>
      </c>
      <c r="C33">
        <f>INDEX(resultados!$A$2:$ZZ$496, 27, MATCH($B$3, resultados!$A$1:$ZZ$1, 0))</f>
        <v/>
      </c>
    </row>
    <row r="34">
      <c r="A34">
        <f>INDEX(resultados!$A$2:$ZZ$496, 28, MATCH($B$1, resultados!$A$1:$ZZ$1, 0))</f>
        <v/>
      </c>
      <c r="B34">
        <f>INDEX(resultados!$A$2:$ZZ$496, 28, MATCH($B$2, resultados!$A$1:$ZZ$1, 0))</f>
        <v/>
      </c>
      <c r="C34">
        <f>INDEX(resultados!$A$2:$ZZ$496, 28, MATCH($B$3, resultados!$A$1:$ZZ$1, 0))</f>
        <v/>
      </c>
    </row>
    <row r="35">
      <c r="A35">
        <f>INDEX(resultados!$A$2:$ZZ$496, 29, MATCH($B$1, resultados!$A$1:$ZZ$1, 0))</f>
        <v/>
      </c>
      <c r="B35">
        <f>INDEX(resultados!$A$2:$ZZ$496, 29, MATCH($B$2, resultados!$A$1:$ZZ$1, 0))</f>
        <v/>
      </c>
      <c r="C35">
        <f>INDEX(resultados!$A$2:$ZZ$496, 29, MATCH($B$3, resultados!$A$1:$ZZ$1, 0))</f>
        <v/>
      </c>
    </row>
    <row r="36">
      <c r="A36">
        <f>INDEX(resultados!$A$2:$ZZ$496, 30, MATCH($B$1, resultados!$A$1:$ZZ$1, 0))</f>
        <v/>
      </c>
      <c r="B36">
        <f>INDEX(resultados!$A$2:$ZZ$496, 30, MATCH($B$2, resultados!$A$1:$ZZ$1, 0))</f>
        <v/>
      </c>
      <c r="C36">
        <f>INDEX(resultados!$A$2:$ZZ$496, 30, MATCH($B$3, resultados!$A$1:$ZZ$1, 0))</f>
        <v/>
      </c>
    </row>
    <row r="37">
      <c r="A37">
        <f>INDEX(resultados!$A$2:$ZZ$496, 31, MATCH($B$1, resultados!$A$1:$ZZ$1, 0))</f>
        <v/>
      </c>
      <c r="B37">
        <f>INDEX(resultados!$A$2:$ZZ$496, 31, MATCH($B$2, resultados!$A$1:$ZZ$1, 0))</f>
        <v/>
      </c>
      <c r="C37">
        <f>INDEX(resultados!$A$2:$ZZ$496, 31, MATCH($B$3, resultados!$A$1:$ZZ$1, 0))</f>
        <v/>
      </c>
    </row>
    <row r="38">
      <c r="A38">
        <f>INDEX(resultados!$A$2:$ZZ$496, 32, MATCH($B$1, resultados!$A$1:$ZZ$1, 0))</f>
        <v/>
      </c>
      <c r="B38">
        <f>INDEX(resultados!$A$2:$ZZ$496, 32, MATCH($B$2, resultados!$A$1:$ZZ$1, 0))</f>
        <v/>
      </c>
      <c r="C38">
        <f>INDEX(resultados!$A$2:$ZZ$496, 32, MATCH($B$3, resultados!$A$1:$ZZ$1, 0))</f>
        <v/>
      </c>
    </row>
    <row r="39">
      <c r="A39">
        <f>INDEX(resultados!$A$2:$ZZ$496, 33, MATCH($B$1, resultados!$A$1:$ZZ$1, 0))</f>
        <v/>
      </c>
      <c r="B39">
        <f>INDEX(resultados!$A$2:$ZZ$496, 33, MATCH($B$2, resultados!$A$1:$ZZ$1, 0))</f>
        <v/>
      </c>
      <c r="C39">
        <f>INDEX(resultados!$A$2:$ZZ$496, 33, MATCH($B$3, resultados!$A$1:$ZZ$1, 0))</f>
        <v/>
      </c>
    </row>
    <row r="40">
      <c r="A40">
        <f>INDEX(resultados!$A$2:$ZZ$496, 34, MATCH($B$1, resultados!$A$1:$ZZ$1, 0))</f>
        <v/>
      </c>
      <c r="B40">
        <f>INDEX(resultados!$A$2:$ZZ$496, 34, MATCH($B$2, resultados!$A$1:$ZZ$1, 0))</f>
        <v/>
      </c>
      <c r="C40">
        <f>INDEX(resultados!$A$2:$ZZ$496, 34, MATCH($B$3, resultados!$A$1:$ZZ$1, 0))</f>
        <v/>
      </c>
    </row>
    <row r="41">
      <c r="A41">
        <f>INDEX(resultados!$A$2:$ZZ$496, 35, MATCH($B$1, resultados!$A$1:$ZZ$1, 0))</f>
        <v/>
      </c>
      <c r="B41">
        <f>INDEX(resultados!$A$2:$ZZ$496, 35, MATCH($B$2, resultados!$A$1:$ZZ$1, 0))</f>
        <v/>
      </c>
      <c r="C41">
        <f>INDEX(resultados!$A$2:$ZZ$496, 35, MATCH($B$3, resultados!$A$1:$ZZ$1, 0))</f>
        <v/>
      </c>
    </row>
    <row r="42">
      <c r="A42">
        <f>INDEX(resultados!$A$2:$ZZ$496, 36, MATCH($B$1, resultados!$A$1:$ZZ$1, 0))</f>
        <v/>
      </c>
      <c r="B42">
        <f>INDEX(resultados!$A$2:$ZZ$496, 36, MATCH($B$2, resultados!$A$1:$ZZ$1, 0))</f>
        <v/>
      </c>
      <c r="C42">
        <f>INDEX(resultados!$A$2:$ZZ$496, 36, MATCH($B$3, resultados!$A$1:$ZZ$1, 0))</f>
        <v/>
      </c>
    </row>
    <row r="43">
      <c r="A43">
        <f>INDEX(resultados!$A$2:$ZZ$496, 37, MATCH($B$1, resultados!$A$1:$ZZ$1, 0))</f>
        <v/>
      </c>
      <c r="B43">
        <f>INDEX(resultados!$A$2:$ZZ$496, 37, MATCH($B$2, resultados!$A$1:$ZZ$1, 0))</f>
        <v/>
      </c>
      <c r="C43">
        <f>INDEX(resultados!$A$2:$ZZ$496, 37, MATCH($B$3, resultados!$A$1:$ZZ$1, 0))</f>
        <v/>
      </c>
    </row>
    <row r="44">
      <c r="A44">
        <f>INDEX(resultados!$A$2:$ZZ$496, 38, MATCH($B$1, resultados!$A$1:$ZZ$1, 0))</f>
        <v/>
      </c>
      <c r="B44">
        <f>INDEX(resultados!$A$2:$ZZ$496, 38, MATCH($B$2, resultados!$A$1:$ZZ$1, 0))</f>
        <v/>
      </c>
      <c r="C44">
        <f>INDEX(resultados!$A$2:$ZZ$496, 38, MATCH($B$3, resultados!$A$1:$ZZ$1, 0))</f>
        <v/>
      </c>
    </row>
    <row r="45">
      <c r="A45">
        <f>INDEX(resultados!$A$2:$ZZ$496, 39, MATCH($B$1, resultados!$A$1:$ZZ$1, 0))</f>
        <v/>
      </c>
      <c r="B45">
        <f>INDEX(resultados!$A$2:$ZZ$496, 39, MATCH($B$2, resultados!$A$1:$ZZ$1, 0))</f>
        <v/>
      </c>
      <c r="C45">
        <f>INDEX(resultados!$A$2:$ZZ$496, 39, MATCH($B$3, resultados!$A$1:$ZZ$1, 0))</f>
        <v/>
      </c>
    </row>
    <row r="46">
      <c r="A46">
        <f>INDEX(resultados!$A$2:$ZZ$496, 40, MATCH($B$1, resultados!$A$1:$ZZ$1, 0))</f>
        <v/>
      </c>
      <c r="B46">
        <f>INDEX(resultados!$A$2:$ZZ$496, 40, MATCH($B$2, resultados!$A$1:$ZZ$1, 0))</f>
        <v/>
      </c>
      <c r="C46">
        <f>INDEX(resultados!$A$2:$ZZ$496, 40, MATCH($B$3, resultados!$A$1:$ZZ$1, 0))</f>
        <v/>
      </c>
    </row>
    <row r="47">
      <c r="A47">
        <f>INDEX(resultados!$A$2:$ZZ$496, 41, MATCH($B$1, resultados!$A$1:$ZZ$1, 0))</f>
        <v/>
      </c>
      <c r="B47">
        <f>INDEX(resultados!$A$2:$ZZ$496, 41, MATCH($B$2, resultados!$A$1:$ZZ$1, 0))</f>
        <v/>
      </c>
      <c r="C47">
        <f>INDEX(resultados!$A$2:$ZZ$496, 41, MATCH($B$3, resultados!$A$1:$ZZ$1, 0))</f>
        <v/>
      </c>
    </row>
    <row r="48">
      <c r="A48">
        <f>INDEX(resultados!$A$2:$ZZ$496, 42, MATCH($B$1, resultados!$A$1:$ZZ$1, 0))</f>
        <v/>
      </c>
      <c r="B48">
        <f>INDEX(resultados!$A$2:$ZZ$496, 42, MATCH($B$2, resultados!$A$1:$ZZ$1, 0))</f>
        <v/>
      </c>
      <c r="C48">
        <f>INDEX(resultados!$A$2:$ZZ$496, 42, MATCH($B$3, resultados!$A$1:$ZZ$1, 0))</f>
        <v/>
      </c>
    </row>
    <row r="49">
      <c r="A49">
        <f>INDEX(resultados!$A$2:$ZZ$496, 43, MATCH($B$1, resultados!$A$1:$ZZ$1, 0))</f>
        <v/>
      </c>
      <c r="B49">
        <f>INDEX(resultados!$A$2:$ZZ$496, 43, MATCH($B$2, resultados!$A$1:$ZZ$1, 0))</f>
        <v/>
      </c>
      <c r="C49">
        <f>INDEX(resultados!$A$2:$ZZ$496, 43, MATCH($B$3, resultados!$A$1:$ZZ$1, 0))</f>
        <v/>
      </c>
    </row>
    <row r="50">
      <c r="A50">
        <f>INDEX(resultados!$A$2:$ZZ$496, 44, MATCH($B$1, resultados!$A$1:$ZZ$1, 0))</f>
        <v/>
      </c>
      <c r="B50">
        <f>INDEX(resultados!$A$2:$ZZ$496, 44, MATCH($B$2, resultados!$A$1:$ZZ$1, 0))</f>
        <v/>
      </c>
      <c r="C50">
        <f>INDEX(resultados!$A$2:$ZZ$496, 44, MATCH($B$3, resultados!$A$1:$ZZ$1, 0))</f>
        <v/>
      </c>
    </row>
    <row r="51">
      <c r="A51">
        <f>INDEX(resultados!$A$2:$ZZ$496, 45, MATCH($B$1, resultados!$A$1:$ZZ$1, 0))</f>
        <v/>
      </c>
      <c r="B51">
        <f>INDEX(resultados!$A$2:$ZZ$496, 45, MATCH($B$2, resultados!$A$1:$ZZ$1, 0))</f>
        <v/>
      </c>
      <c r="C51">
        <f>INDEX(resultados!$A$2:$ZZ$496, 45, MATCH($B$3, resultados!$A$1:$ZZ$1, 0))</f>
        <v/>
      </c>
    </row>
    <row r="52">
      <c r="A52">
        <f>INDEX(resultados!$A$2:$ZZ$496, 46, MATCH($B$1, resultados!$A$1:$ZZ$1, 0))</f>
        <v/>
      </c>
      <c r="B52">
        <f>INDEX(resultados!$A$2:$ZZ$496, 46, MATCH($B$2, resultados!$A$1:$ZZ$1, 0))</f>
        <v/>
      </c>
      <c r="C52">
        <f>INDEX(resultados!$A$2:$ZZ$496, 46, MATCH($B$3, resultados!$A$1:$ZZ$1, 0))</f>
        <v/>
      </c>
    </row>
    <row r="53">
      <c r="A53">
        <f>INDEX(resultados!$A$2:$ZZ$496, 47, MATCH($B$1, resultados!$A$1:$ZZ$1, 0))</f>
        <v/>
      </c>
      <c r="B53">
        <f>INDEX(resultados!$A$2:$ZZ$496, 47, MATCH($B$2, resultados!$A$1:$ZZ$1, 0))</f>
        <v/>
      </c>
      <c r="C53">
        <f>INDEX(resultados!$A$2:$ZZ$496, 47, MATCH($B$3, resultados!$A$1:$ZZ$1, 0))</f>
        <v/>
      </c>
    </row>
    <row r="54">
      <c r="A54">
        <f>INDEX(resultados!$A$2:$ZZ$496, 48, MATCH($B$1, resultados!$A$1:$ZZ$1, 0))</f>
        <v/>
      </c>
      <c r="B54">
        <f>INDEX(resultados!$A$2:$ZZ$496, 48, MATCH($B$2, resultados!$A$1:$ZZ$1, 0))</f>
        <v/>
      </c>
      <c r="C54">
        <f>INDEX(resultados!$A$2:$ZZ$496, 48, MATCH($B$3, resultados!$A$1:$ZZ$1, 0))</f>
        <v/>
      </c>
    </row>
    <row r="55">
      <c r="A55">
        <f>INDEX(resultados!$A$2:$ZZ$496, 49, MATCH($B$1, resultados!$A$1:$ZZ$1, 0))</f>
        <v/>
      </c>
      <c r="B55">
        <f>INDEX(resultados!$A$2:$ZZ$496, 49, MATCH($B$2, resultados!$A$1:$ZZ$1, 0))</f>
        <v/>
      </c>
      <c r="C55">
        <f>INDEX(resultados!$A$2:$ZZ$496, 49, MATCH($B$3, resultados!$A$1:$ZZ$1, 0))</f>
        <v/>
      </c>
    </row>
    <row r="56">
      <c r="A56">
        <f>INDEX(resultados!$A$2:$ZZ$496, 50, MATCH($B$1, resultados!$A$1:$ZZ$1, 0))</f>
        <v/>
      </c>
      <c r="B56">
        <f>INDEX(resultados!$A$2:$ZZ$496, 50, MATCH($B$2, resultados!$A$1:$ZZ$1, 0))</f>
        <v/>
      </c>
      <c r="C56">
        <f>INDEX(resultados!$A$2:$ZZ$496, 50, MATCH($B$3, resultados!$A$1:$ZZ$1, 0))</f>
        <v/>
      </c>
    </row>
    <row r="57">
      <c r="A57">
        <f>INDEX(resultados!$A$2:$ZZ$496, 51, MATCH($B$1, resultados!$A$1:$ZZ$1, 0))</f>
        <v/>
      </c>
      <c r="B57">
        <f>INDEX(resultados!$A$2:$ZZ$496, 51, MATCH($B$2, resultados!$A$1:$ZZ$1, 0))</f>
        <v/>
      </c>
      <c r="C57">
        <f>INDEX(resultados!$A$2:$ZZ$496, 51, MATCH($B$3, resultados!$A$1:$ZZ$1, 0))</f>
        <v/>
      </c>
    </row>
    <row r="58">
      <c r="A58">
        <f>INDEX(resultados!$A$2:$ZZ$496, 52, MATCH($B$1, resultados!$A$1:$ZZ$1, 0))</f>
        <v/>
      </c>
      <c r="B58">
        <f>INDEX(resultados!$A$2:$ZZ$496, 52, MATCH($B$2, resultados!$A$1:$ZZ$1, 0))</f>
        <v/>
      </c>
      <c r="C58">
        <f>INDEX(resultados!$A$2:$ZZ$496, 52, MATCH($B$3, resultados!$A$1:$ZZ$1, 0))</f>
        <v/>
      </c>
    </row>
    <row r="59">
      <c r="A59">
        <f>INDEX(resultados!$A$2:$ZZ$496, 53, MATCH($B$1, resultados!$A$1:$ZZ$1, 0))</f>
        <v/>
      </c>
      <c r="B59">
        <f>INDEX(resultados!$A$2:$ZZ$496, 53, MATCH($B$2, resultados!$A$1:$ZZ$1, 0))</f>
        <v/>
      </c>
      <c r="C59">
        <f>INDEX(resultados!$A$2:$ZZ$496, 53, MATCH($B$3, resultados!$A$1:$ZZ$1, 0))</f>
        <v/>
      </c>
    </row>
    <row r="60">
      <c r="A60">
        <f>INDEX(resultados!$A$2:$ZZ$496, 54, MATCH($B$1, resultados!$A$1:$ZZ$1, 0))</f>
        <v/>
      </c>
      <c r="B60">
        <f>INDEX(resultados!$A$2:$ZZ$496, 54, MATCH($B$2, resultados!$A$1:$ZZ$1, 0))</f>
        <v/>
      </c>
      <c r="C60">
        <f>INDEX(resultados!$A$2:$ZZ$496, 54, MATCH($B$3, resultados!$A$1:$ZZ$1, 0))</f>
        <v/>
      </c>
    </row>
    <row r="61">
      <c r="A61">
        <f>INDEX(resultados!$A$2:$ZZ$496, 55, MATCH($B$1, resultados!$A$1:$ZZ$1, 0))</f>
        <v/>
      </c>
      <c r="B61">
        <f>INDEX(resultados!$A$2:$ZZ$496, 55, MATCH($B$2, resultados!$A$1:$ZZ$1, 0))</f>
        <v/>
      </c>
      <c r="C61">
        <f>INDEX(resultados!$A$2:$ZZ$496, 55, MATCH($B$3, resultados!$A$1:$ZZ$1, 0))</f>
        <v/>
      </c>
    </row>
    <row r="62">
      <c r="A62">
        <f>INDEX(resultados!$A$2:$ZZ$496, 56, MATCH($B$1, resultados!$A$1:$ZZ$1, 0))</f>
        <v/>
      </c>
      <c r="B62">
        <f>INDEX(resultados!$A$2:$ZZ$496, 56, MATCH($B$2, resultados!$A$1:$ZZ$1, 0))</f>
        <v/>
      </c>
      <c r="C62">
        <f>INDEX(resultados!$A$2:$ZZ$496, 56, MATCH($B$3, resultados!$A$1:$ZZ$1, 0))</f>
        <v/>
      </c>
    </row>
    <row r="63">
      <c r="A63">
        <f>INDEX(resultados!$A$2:$ZZ$496, 57, MATCH($B$1, resultados!$A$1:$ZZ$1, 0))</f>
        <v/>
      </c>
      <c r="B63">
        <f>INDEX(resultados!$A$2:$ZZ$496, 57, MATCH($B$2, resultados!$A$1:$ZZ$1, 0))</f>
        <v/>
      </c>
      <c r="C63">
        <f>INDEX(resultados!$A$2:$ZZ$496, 57, MATCH($B$3, resultados!$A$1:$ZZ$1, 0))</f>
        <v/>
      </c>
    </row>
    <row r="64">
      <c r="A64">
        <f>INDEX(resultados!$A$2:$ZZ$496, 58, MATCH($B$1, resultados!$A$1:$ZZ$1, 0))</f>
        <v/>
      </c>
      <c r="B64">
        <f>INDEX(resultados!$A$2:$ZZ$496, 58, MATCH($B$2, resultados!$A$1:$ZZ$1, 0))</f>
        <v/>
      </c>
      <c r="C64">
        <f>INDEX(resultados!$A$2:$ZZ$496, 58, MATCH($B$3, resultados!$A$1:$ZZ$1, 0))</f>
        <v/>
      </c>
    </row>
    <row r="65">
      <c r="A65">
        <f>INDEX(resultados!$A$2:$ZZ$496, 59, MATCH($B$1, resultados!$A$1:$ZZ$1, 0))</f>
        <v/>
      </c>
      <c r="B65">
        <f>INDEX(resultados!$A$2:$ZZ$496, 59, MATCH($B$2, resultados!$A$1:$ZZ$1, 0))</f>
        <v/>
      </c>
      <c r="C65">
        <f>INDEX(resultados!$A$2:$ZZ$496, 59, MATCH($B$3, resultados!$A$1:$ZZ$1, 0))</f>
        <v/>
      </c>
    </row>
    <row r="66">
      <c r="A66">
        <f>INDEX(resultados!$A$2:$ZZ$496, 60, MATCH($B$1, resultados!$A$1:$ZZ$1, 0))</f>
        <v/>
      </c>
      <c r="B66">
        <f>INDEX(resultados!$A$2:$ZZ$496, 60, MATCH($B$2, resultados!$A$1:$ZZ$1, 0))</f>
        <v/>
      </c>
      <c r="C66">
        <f>INDEX(resultados!$A$2:$ZZ$496, 60, MATCH($B$3, resultados!$A$1:$ZZ$1, 0))</f>
        <v/>
      </c>
    </row>
    <row r="67">
      <c r="A67">
        <f>INDEX(resultados!$A$2:$ZZ$496, 61, MATCH($B$1, resultados!$A$1:$ZZ$1, 0))</f>
        <v/>
      </c>
      <c r="B67">
        <f>INDEX(resultados!$A$2:$ZZ$496, 61, MATCH($B$2, resultados!$A$1:$ZZ$1, 0))</f>
        <v/>
      </c>
      <c r="C67">
        <f>INDEX(resultados!$A$2:$ZZ$496, 61, MATCH($B$3, resultados!$A$1:$ZZ$1, 0))</f>
        <v/>
      </c>
    </row>
    <row r="68">
      <c r="A68">
        <f>INDEX(resultados!$A$2:$ZZ$496, 62, MATCH($B$1, resultados!$A$1:$ZZ$1, 0))</f>
        <v/>
      </c>
      <c r="B68">
        <f>INDEX(resultados!$A$2:$ZZ$496, 62, MATCH($B$2, resultados!$A$1:$ZZ$1, 0))</f>
        <v/>
      </c>
      <c r="C68">
        <f>INDEX(resultados!$A$2:$ZZ$496, 62, MATCH($B$3, resultados!$A$1:$ZZ$1, 0))</f>
        <v/>
      </c>
    </row>
    <row r="69">
      <c r="A69">
        <f>INDEX(resultados!$A$2:$ZZ$496, 63, MATCH($B$1, resultados!$A$1:$ZZ$1, 0))</f>
        <v/>
      </c>
      <c r="B69">
        <f>INDEX(resultados!$A$2:$ZZ$496, 63, MATCH($B$2, resultados!$A$1:$ZZ$1, 0))</f>
        <v/>
      </c>
      <c r="C69">
        <f>INDEX(resultados!$A$2:$ZZ$496, 63, MATCH($B$3, resultados!$A$1:$ZZ$1, 0))</f>
        <v/>
      </c>
    </row>
    <row r="70">
      <c r="A70">
        <f>INDEX(resultados!$A$2:$ZZ$496, 64, MATCH($B$1, resultados!$A$1:$ZZ$1, 0))</f>
        <v/>
      </c>
      <c r="B70">
        <f>INDEX(resultados!$A$2:$ZZ$496, 64, MATCH($B$2, resultados!$A$1:$ZZ$1, 0))</f>
        <v/>
      </c>
      <c r="C70">
        <f>INDEX(resultados!$A$2:$ZZ$496, 64, MATCH($B$3, resultados!$A$1:$ZZ$1, 0))</f>
        <v/>
      </c>
    </row>
    <row r="71">
      <c r="A71">
        <f>INDEX(resultados!$A$2:$ZZ$496, 65, MATCH($B$1, resultados!$A$1:$ZZ$1, 0))</f>
        <v/>
      </c>
      <c r="B71">
        <f>INDEX(resultados!$A$2:$ZZ$496, 65, MATCH($B$2, resultados!$A$1:$ZZ$1, 0))</f>
        <v/>
      </c>
      <c r="C71">
        <f>INDEX(resultados!$A$2:$ZZ$496, 65, MATCH($B$3, resultados!$A$1:$ZZ$1, 0))</f>
        <v/>
      </c>
    </row>
    <row r="72">
      <c r="A72">
        <f>INDEX(resultados!$A$2:$ZZ$496, 66, MATCH($B$1, resultados!$A$1:$ZZ$1, 0))</f>
        <v/>
      </c>
      <c r="B72">
        <f>INDEX(resultados!$A$2:$ZZ$496, 66, MATCH($B$2, resultados!$A$1:$ZZ$1, 0))</f>
        <v/>
      </c>
      <c r="C72">
        <f>INDEX(resultados!$A$2:$ZZ$496, 66, MATCH($B$3, resultados!$A$1:$ZZ$1, 0))</f>
        <v/>
      </c>
    </row>
    <row r="73">
      <c r="A73">
        <f>INDEX(resultados!$A$2:$ZZ$496, 67, MATCH($B$1, resultados!$A$1:$ZZ$1, 0))</f>
        <v/>
      </c>
      <c r="B73">
        <f>INDEX(resultados!$A$2:$ZZ$496, 67, MATCH($B$2, resultados!$A$1:$ZZ$1, 0))</f>
        <v/>
      </c>
      <c r="C73">
        <f>INDEX(resultados!$A$2:$ZZ$496, 67, MATCH($B$3, resultados!$A$1:$ZZ$1, 0))</f>
        <v/>
      </c>
    </row>
    <row r="74">
      <c r="A74">
        <f>INDEX(resultados!$A$2:$ZZ$496, 68, MATCH($B$1, resultados!$A$1:$ZZ$1, 0))</f>
        <v/>
      </c>
      <c r="B74">
        <f>INDEX(resultados!$A$2:$ZZ$496, 68, MATCH($B$2, resultados!$A$1:$ZZ$1, 0))</f>
        <v/>
      </c>
      <c r="C74">
        <f>INDEX(resultados!$A$2:$ZZ$496, 68, MATCH($B$3, resultados!$A$1:$ZZ$1, 0))</f>
        <v/>
      </c>
    </row>
    <row r="75">
      <c r="A75">
        <f>INDEX(resultados!$A$2:$ZZ$496, 69, MATCH($B$1, resultados!$A$1:$ZZ$1, 0))</f>
        <v/>
      </c>
      <c r="B75">
        <f>INDEX(resultados!$A$2:$ZZ$496, 69, MATCH($B$2, resultados!$A$1:$ZZ$1, 0))</f>
        <v/>
      </c>
      <c r="C75">
        <f>INDEX(resultados!$A$2:$ZZ$496, 69, MATCH($B$3, resultados!$A$1:$ZZ$1, 0))</f>
        <v/>
      </c>
    </row>
    <row r="76">
      <c r="A76">
        <f>INDEX(resultados!$A$2:$ZZ$496, 70, MATCH($B$1, resultados!$A$1:$ZZ$1, 0))</f>
        <v/>
      </c>
      <c r="B76">
        <f>INDEX(resultados!$A$2:$ZZ$496, 70, MATCH($B$2, resultados!$A$1:$ZZ$1, 0))</f>
        <v/>
      </c>
      <c r="C76">
        <f>INDEX(resultados!$A$2:$ZZ$496, 70, MATCH($B$3, resultados!$A$1:$ZZ$1, 0))</f>
        <v/>
      </c>
    </row>
    <row r="77">
      <c r="A77">
        <f>INDEX(resultados!$A$2:$ZZ$496, 71, MATCH($B$1, resultados!$A$1:$ZZ$1, 0))</f>
        <v/>
      </c>
      <c r="B77">
        <f>INDEX(resultados!$A$2:$ZZ$496, 71, MATCH($B$2, resultados!$A$1:$ZZ$1, 0))</f>
        <v/>
      </c>
      <c r="C77">
        <f>INDEX(resultados!$A$2:$ZZ$496, 71, MATCH($B$3, resultados!$A$1:$ZZ$1, 0))</f>
        <v/>
      </c>
    </row>
    <row r="78">
      <c r="A78">
        <f>INDEX(resultados!$A$2:$ZZ$496, 72, MATCH($B$1, resultados!$A$1:$ZZ$1, 0))</f>
        <v/>
      </c>
      <c r="B78">
        <f>INDEX(resultados!$A$2:$ZZ$496, 72, MATCH($B$2, resultados!$A$1:$ZZ$1, 0))</f>
        <v/>
      </c>
      <c r="C78">
        <f>INDEX(resultados!$A$2:$ZZ$496, 72, MATCH($B$3, resultados!$A$1:$ZZ$1, 0))</f>
        <v/>
      </c>
    </row>
    <row r="79">
      <c r="A79">
        <f>INDEX(resultados!$A$2:$ZZ$496, 73, MATCH($B$1, resultados!$A$1:$ZZ$1, 0))</f>
        <v/>
      </c>
      <c r="B79">
        <f>INDEX(resultados!$A$2:$ZZ$496, 73, MATCH($B$2, resultados!$A$1:$ZZ$1, 0))</f>
        <v/>
      </c>
      <c r="C79">
        <f>INDEX(resultados!$A$2:$ZZ$496, 73, MATCH($B$3, resultados!$A$1:$ZZ$1, 0))</f>
        <v/>
      </c>
    </row>
    <row r="80">
      <c r="A80">
        <f>INDEX(resultados!$A$2:$ZZ$496, 74, MATCH($B$1, resultados!$A$1:$ZZ$1, 0))</f>
        <v/>
      </c>
      <c r="B80">
        <f>INDEX(resultados!$A$2:$ZZ$496, 74, MATCH($B$2, resultados!$A$1:$ZZ$1, 0))</f>
        <v/>
      </c>
      <c r="C80">
        <f>INDEX(resultados!$A$2:$ZZ$496, 74, MATCH($B$3, resultados!$A$1:$ZZ$1, 0))</f>
        <v/>
      </c>
    </row>
    <row r="81">
      <c r="A81">
        <f>INDEX(resultados!$A$2:$ZZ$496, 75, MATCH($B$1, resultados!$A$1:$ZZ$1, 0))</f>
        <v/>
      </c>
      <c r="B81">
        <f>INDEX(resultados!$A$2:$ZZ$496, 75, MATCH($B$2, resultados!$A$1:$ZZ$1, 0))</f>
        <v/>
      </c>
      <c r="C81">
        <f>INDEX(resultados!$A$2:$ZZ$496, 75, MATCH($B$3, resultados!$A$1:$ZZ$1, 0))</f>
        <v/>
      </c>
    </row>
    <row r="82">
      <c r="A82">
        <f>INDEX(resultados!$A$2:$ZZ$496, 76, MATCH($B$1, resultados!$A$1:$ZZ$1, 0))</f>
        <v/>
      </c>
      <c r="B82">
        <f>INDEX(resultados!$A$2:$ZZ$496, 76, MATCH($B$2, resultados!$A$1:$ZZ$1, 0))</f>
        <v/>
      </c>
      <c r="C82">
        <f>INDEX(resultados!$A$2:$ZZ$496, 76, MATCH($B$3, resultados!$A$1:$ZZ$1, 0))</f>
        <v/>
      </c>
    </row>
    <row r="83">
      <c r="A83">
        <f>INDEX(resultados!$A$2:$ZZ$496, 77, MATCH($B$1, resultados!$A$1:$ZZ$1, 0))</f>
        <v/>
      </c>
      <c r="B83">
        <f>INDEX(resultados!$A$2:$ZZ$496, 77, MATCH($B$2, resultados!$A$1:$ZZ$1, 0))</f>
        <v/>
      </c>
      <c r="C83">
        <f>INDEX(resultados!$A$2:$ZZ$496, 77, MATCH($B$3, resultados!$A$1:$ZZ$1, 0))</f>
        <v/>
      </c>
    </row>
    <row r="84">
      <c r="A84">
        <f>INDEX(resultados!$A$2:$ZZ$496, 78, MATCH($B$1, resultados!$A$1:$ZZ$1, 0))</f>
        <v/>
      </c>
      <c r="B84">
        <f>INDEX(resultados!$A$2:$ZZ$496, 78, MATCH($B$2, resultados!$A$1:$ZZ$1, 0))</f>
        <v/>
      </c>
      <c r="C84">
        <f>INDEX(resultados!$A$2:$ZZ$496, 78, MATCH($B$3, resultados!$A$1:$ZZ$1, 0))</f>
        <v/>
      </c>
    </row>
    <row r="85">
      <c r="A85">
        <f>INDEX(resultados!$A$2:$ZZ$496, 79, MATCH($B$1, resultados!$A$1:$ZZ$1, 0))</f>
        <v/>
      </c>
      <c r="B85">
        <f>INDEX(resultados!$A$2:$ZZ$496, 79, MATCH($B$2, resultados!$A$1:$ZZ$1, 0))</f>
        <v/>
      </c>
      <c r="C85">
        <f>INDEX(resultados!$A$2:$ZZ$496, 79, MATCH($B$3, resultados!$A$1:$ZZ$1, 0))</f>
        <v/>
      </c>
    </row>
    <row r="86">
      <c r="A86">
        <f>INDEX(resultados!$A$2:$ZZ$496, 80, MATCH($B$1, resultados!$A$1:$ZZ$1, 0))</f>
        <v/>
      </c>
      <c r="B86">
        <f>INDEX(resultados!$A$2:$ZZ$496, 80, MATCH($B$2, resultados!$A$1:$ZZ$1, 0))</f>
        <v/>
      </c>
      <c r="C86">
        <f>INDEX(resultados!$A$2:$ZZ$496, 80, MATCH($B$3, resultados!$A$1:$ZZ$1, 0))</f>
        <v/>
      </c>
    </row>
    <row r="87">
      <c r="A87">
        <f>INDEX(resultados!$A$2:$ZZ$496, 81, MATCH($B$1, resultados!$A$1:$ZZ$1, 0))</f>
        <v/>
      </c>
      <c r="B87">
        <f>INDEX(resultados!$A$2:$ZZ$496, 81, MATCH($B$2, resultados!$A$1:$ZZ$1, 0))</f>
        <v/>
      </c>
      <c r="C87">
        <f>INDEX(resultados!$A$2:$ZZ$496, 81, MATCH($B$3, resultados!$A$1:$ZZ$1, 0))</f>
        <v/>
      </c>
    </row>
    <row r="88">
      <c r="A88">
        <f>INDEX(resultados!$A$2:$ZZ$496, 82, MATCH($B$1, resultados!$A$1:$ZZ$1, 0))</f>
        <v/>
      </c>
      <c r="B88">
        <f>INDEX(resultados!$A$2:$ZZ$496, 82, MATCH($B$2, resultados!$A$1:$ZZ$1, 0))</f>
        <v/>
      </c>
      <c r="C88">
        <f>INDEX(resultados!$A$2:$ZZ$496, 82, MATCH($B$3, resultados!$A$1:$ZZ$1, 0))</f>
        <v/>
      </c>
    </row>
    <row r="89">
      <c r="A89">
        <f>INDEX(resultados!$A$2:$ZZ$496, 83, MATCH($B$1, resultados!$A$1:$ZZ$1, 0))</f>
        <v/>
      </c>
      <c r="B89">
        <f>INDEX(resultados!$A$2:$ZZ$496, 83, MATCH($B$2, resultados!$A$1:$ZZ$1, 0))</f>
        <v/>
      </c>
      <c r="C89">
        <f>INDEX(resultados!$A$2:$ZZ$496, 83, MATCH($B$3, resultados!$A$1:$ZZ$1, 0))</f>
        <v/>
      </c>
    </row>
    <row r="90">
      <c r="A90">
        <f>INDEX(resultados!$A$2:$ZZ$496, 84, MATCH($B$1, resultados!$A$1:$ZZ$1, 0))</f>
        <v/>
      </c>
      <c r="B90">
        <f>INDEX(resultados!$A$2:$ZZ$496, 84, MATCH($B$2, resultados!$A$1:$ZZ$1, 0))</f>
        <v/>
      </c>
      <c r="C90">
        <f>INDEX(resultados!$A$2:$ZZ$496, 84, MATCH($B$3, resultados!$A$1:$ZZ$1, 0))</f>
        <v/>
      </c>
    </row>
    <row r="91">
      <c r="A91">
        <f>INDEX(resultados!$A$2:$ZZ$496, 85, MATCH($B$1, resultados!$A$1:$ZZ$1, 0))</f>
        <v/>
      </c>
      <c r="B91">
        <f>INDEX(resultados!$A$2:$ZZ$496, 85, MATCH($B$2, resultados!$A$1:$ZZ$1, 0))</f>
        <v/>
      </c>
      <c r="C91">
        <f>INDEX(resultados!$A$2:$ZZ$496, 85, MATCH($B$3, resultados!$A$1:$ZZ$1, 0))</f>
        <v/>
      </c>
    </row>
    <row r="92">
      <c r="A92">
        <f>INDEX(resultados!$A$2:$ZZ$496, 86, MATCH($B$1, resultados!$A$1:$ZZ$1, 0))</f>
        <v/>
      </c>
      <c r="B92">
        <f>INDEX(resultados!$A$2:$ZZ$496, 86, MATCH($B$2, resultados!$A$1:$ZZ$1, 0))</f>
        <v/>
      </c>
      <c r="C92">
        <f>INDEX(resultados!$A$2:$ZZ$496, 86, MATCH($B$3, resultados!$A$1:$ZZ$1, 0))</f>
        <v/>
      </c>
    </row>
    <row r="93">
      <c r="A93">
        <f>INDEX(resultados!$A$2:$ZZ$496, 87, MATCH($B$1, resultados!$A$1:$ZZ$1, 0))</f>
        <v/>
      </c>
      <c r="B93">
        <f>INDEX(resultados!$A$2:$ZZ$496, 87, MATCH($B$2, resultados!$A$1:$ZZ$1, 0))</f>
        <v/>
      </c>
      <c r="C93">
        <f>INDEX(resultados!$A$2:$ZZ$496, 87, MATCH($B$3, resultados!$A$1:$ZZ$1, 0))</f>
        <v/>
      </c>
    </row>
    <row r="94">
      <c r="A94">
        <f>INDEX(resultados!$A$2:$ZZ$496, 88, MATCH($B$1, resultados!$A$1:$ZZ$1, 0))</f>
        <v/>
      </c>
      <c r="B94">
        <f>INDEX(resultados!$A$2:$ZZ$496, 88, MATCH($B$2, resultados!$A$1:$ZZ$1, 0))</f>
        <v/>
      </c>
      <c r="C94">
        <f>INDEX(resultados!$A$2:$ZZ$496, 88, MATCH($B$3, resultados!$A$1:$ZZ$1, 0))</f>
        <v/>
      </c>
    </row>
    <row r="95">
      <c r="A95">
        <f>INDEX(resultados!$A$2:$ZZ$496, 89, MATCH($B$1, resultados!$A$1:$ZZ$1, 0))</f>
        <v/>
      </c>
      <c r="B95">
        <f>INDEX(resultados!$A$2:$ZZ$496, 89, MATCH($B$2, resultados!$A$1:$ZZ$1, 0))</f>
        <v/>
      </c>
      <c r="C95">
        <f>INDEX(resultados!$A$2:$ZZ$496, 89, MATCH($B$3, resultados!$A$1:$ZZ$1, 0))</f>
        <v/>
      </c>
    </row>
    <row r="96">
      <c r="A96">
        <f>INDEX(resultados!$A$2:$ZZ$496, 90, MATCH($B$1, resultados!$A$1:$ZZ$1, 0))</f>
        <v/>
      </c>
      <c r="B96">
        <f>INDEX(resultados!$A$2:$ZZ$496, 90, MATCH($B$2, resultados!$A$1:$ZZ$1, 0))</f>
        <v/>
      </c>
      <c r="C96">
        <f>INDEX(resultados!$A$2:$ZZ$496, 90, MATCH($B$3, resultados!$A$1:$ZZ$1, 0))</f>
        <v/>
      </c>
    </row>
    <row r="97">
      <c r="A97">
        <f>INDEX(resultados!$A$2:$ZZ$496, 91, MATCH($B$1, resultados!$A$1:$ZZ$1, 0))</f>
        <v/>
      </c>
      <c r="B97">
        <f>INDEX(resultados!$A$2:$ZZ$496, 91, MATCH($B$2, resultados!$A$1:$ZZ$1, 0))</f>
        <v/>
      </c>
      <c r="C97">
        <f>INDEX(resultados!$A$2:$ZZ$496, 91, MATCH($B$3, resultados!$A$1:$ZZ$1, 0))</f>
        <v/>
      </c>
    </row>
    <row r="98">
      <c r="A98">
        <f>INDEX(resultados!$A$2:$ZZ$496, 92, MATCH($B$1, resultados!$A$1:$ZZ$1, 0))</f>
        <v/>
      </c>
      <c r="B98">
        <f>INDEX(resultados!$A$2:$ZZ$496, 92, MATCH($B$2, resultados!$A$1:$ZZ$1, 0))</f>
        <v/>
      </c>
      <c r="C98">
        <f>INDEX(resultados!$A$2:$ZZ$496, 92, MATCH($B$3, resultados!$A$1:$ZZ$1, 0))</f>
        <v/>
      </c>
    </row>
    <row r="99">
      <c r="A99">
        <f>INDEX(resultados!$A$2:$ZZ$496, 93, MATCH($B$1, resultados!$A$1:$ZZ$1, 0))</f>
        <v/>
      </c>
      <c r="B99">
        <f>INDEX(resultados!$A$2:$ZZ$496, 93, MATCH($B$2, resultados!$A$1:$ZZ$1, 0))</f>
        <v/>
      </c>
      <c r="C99">
        <f>INDEX(resultados!$A$2:$ZZ$496, 93, MATCH($B$3, resultados!$A$1:$ZZ$1, 0))</f>
        <v/>
      </c>
    </row>
    <row r="100">
      <c r="A100">
        <f>INDEX(resultados!$A$2:$ZZ$496, 94, MATCH($B$1, resultados!$A$1:$ZZ$1, 0))</f>
        <v/>
      </c>
      <c r="B100">
        <f>INDEX(resultados!$A$2:$ZZ$496, 94, MATCH($B$2, resultados!$A$1:$ZZ$1, 0))</f>
        <v/>
      </c>
      <c r="C100">
        <f>INDEX(resultados!$A$2:$ZZ$496, 94, MATCH($B$3, resultados!$A$1:$ZZ$1, 0))</f>
        <v/>
      </c>
    </row>
    <row r="101">
      <c r="A101">
        <f>INDEX(resultados!$A$2:$ZZ$496, 95, MATCH($B$1, resultados!$A$1:$ZZ$1, 0))</f>
        <v/>
      </c>
      <c r="B101">
        <f>INDEX(resultados!$A$2:$ZZ$496, 95, MATCH($B$2, resultados!$A$1:$ZZ$1, 0))</f>
        <v/>
      </c>
      <c r="C101">
        <f>INDEX(resultados!$A$2:$ZZ$496, 95, MATCH($B$3, resultados!$A$1:$ZZ$1, 0))</f>
        <v/>
      </c>
    </row>
    <row r="102">
      <c r="A102">
        <f>INDEX(resultados!$A$2:$ZZ$496, 96, MATCH($B$1, resultados!$A$1:$ZZ$1, 0))</f>
        <v/>
      </c>
      <c r="B102">
        <f>INDEX(resultados!$A$2:$ZZ$496, 96, MATCH($B$2, resultados!$A$1:$ZZ$1, 0))</f>
        <v/>
      </c>
      <c r="C102">
        <f>INDEX(resultados!$A$2:$ZZ$496, 96, MATCH($B$3, resultados!$A$1:$ZZ$1, 0))</f>
        <v/>
      </c>
    </row>
    <row r="103">
      <c r="A103">
        <f>INDEX(resultados!$A$2:$ZZ$496, 97, MATCH($B$1, resultados!$A$1:$ZZ$1, 0))</f>
        <v/>
      </c>
      <c r="B103">
        <f>INDEX(resultados!$A$2:$ZZ$496, 97, MATCH($B$2, resultados!$A$1:$ZZ$1, 0))</f>
        <v/>
      </c>
      <c r="C103">
        <f>INDEX(resultados!$A$2:$ZZ$496, 97, MATCH($B$3, resultados!$A$1:$ZZ$1, 0))</f>
        <v/>
      </c>
    </row>
    <row r="104">
      <c r="A104">
        <f>INDEX(resultados!$A$2:$ZZ$496, 98, MATCH($B$1, resultados!$A$1:$ZZ$1, 0))</f>
        <v/>
      </c>
      <c r="B104">
        <f>INDEX(resultados!$A$2:$ZZ$496, 98, MATCH($B$2, resultados!$A$1:$ZZ$1, 0))</f>
        <v/>
      </c>
      <c r="C104">
        <f>INDEX(resultados!$A$2:$ZZ$496, 98, MATCH($B$3, resultados!$A$1:$ZZ$1, 0))</f>
        <v/>
      </c>
    </row>
    <row r="105">
      <c r="A105">
        <f>INDEX(resultados!$A$2:$ZZ$496, 99, MATCH($B$1, resultados!$A$1:$ZZ$1, 0))</f>
        <v/>
      </c>
      <c r="B105">
        <f>INDEX(resultados!$A$2:$ZZ$496, 99, MATCH($B$2, resultados!$A$1:$ZZ$1, 0))</f>
        <v/>
      </c>
      <c r="C105">
        <f>INDEX(resultados!$A$2:$ZZ$496, 99, MATCH($B$3, resultados!$A$1:$ZZ$1, 0))</f>
        <v/>
      </c>
    </row>
    <row r="106">
      <c r="A106">
        <f>INDEX(resultados!$A$2:$ZZ$496, 100, MATCH($B$1, resultados!$A$1:$ZZ$1, 0))</f>
        <v/>
      </c>
      <c r="B106">
        <f>INDEX(resultados!$A$2:$ZZ$496, 100, MATCH($B$2, resultados!$A$1:$ZZ$1, 0))</f>
        <v/>
      </c>
      <c r="C106">
        <f>INDEX(resultados!$A$2:$ZZ$496, 100, MATCH($B$3, resultados!$A$1:$ZZ$1, 0))</f>
        <v/>
      </c>
    </row>
    <row r="107">
      <c r="A107">
        <f>INDEX(resultados!$A$2:$ZZ$496, 101, MATCH($B$1, resultados!$A$1:$ZZ$1, 0))</f>
        <v/>
      </c>
      <c r="B107">
        <f>INDEX(resultados!$A$2:$ZZ$496, 101, MATCH($B$2, resultados!$A$1:$ZZ$1, 0))</f>
        <v/>
      </c>
      <c r="C107">
        <f>INDEX(resultados!$A$2:$ZZ$496, 101, MATCH($B$3, resultados!$A$1:$ZZ$1, 0))</f>
        <v/>
      </c>
    </row>
    <row r="108">
      <c r="A108">
        <f>INDEX(resultados!$A$2:$ZZ$496, 102, MATCH($B$1, resultados!$A$1:$ZZ$1, 0))</f>
        <v/>
      </c>
      <c r="B108">
        <f>INDEX(resultados!$A$2:$ZZ$496, 102, MATCH($B$2, resultados!$A$1:$ZZ$1, 0))</f>
        <v/>
      </c>
      <c r="C108">
        <f>INDEX(resultados!$A$2:$ZZ$496, 102, MATCH($B$3, resultados!$A$1:$ZZ$1, 0))</f>
        <v/>
      </c>
    </row>
    <row r="109">
      <c r="A109">
        <f>INDEX(resultados!$A$2:$ZZ$496, 103, MATCH($B$1, resultados!$A$1:$ZZ$1, 0))</f>
        <v/>
      </c>
      <c r="B109">
        <f>INDEX(resultados!$A$2:$ZZ$496, 103, MATCH($B$2, resultados!$A$1:$ZZ$1, 0))</f>
        <v/>
      </c>
      <c r="C109">
        <f>INDEX(resultados!$A$2:$ZZ$496, 103, MATCH($B$3, resultados!$A$1:$ZZ$1, 0))</f>
        <v/>
      </c>
    </row>
    <row r="110">
      <c r="A110">
        <f>INDEX(resultados!$A$2:$ZZ$496, 104, MATCH($B$1, resultados!$A$1:$ZZ$1, 0))</f>
        <v/>
      </c>
      <c r="B110">
        <f>INDEX(resultados!$A$2:$ZZ$496, 104, MATCH($B$2, resultados!$A$1:$ZZ$1, 0))</f>
        <v/>
      </c>
      <c r="C110">
        <f>INDEX(resultados!$A$2:$ZZ$496, 104, MATCH($B$3, resultados!$A$1:$ZZ$1, 0))</f>
        <v/>
      </c>
    </row>
    <row r="111">
      <c r="A111">
        <f>INDEX(resultados!$A$2:$ZZ$496, 105, MATCH($B$1, resultados!$A$1:$ZZ$1, 0))</f>
        <v/>
      </c>
      <c r="B111">
        <f>INDEX(resultados!$A$2:$ZZ$496, 105, MATCH($B$2, resultados!$A$1:$ZZ$1, 0))</f>
        <v/>
      </c>
      <c r="C111">
        <f>INDEX(resultados!$A$2:$ZZ$496, 105, MATCH($B$3, resultados!$A$1:$ZZ$1, 0))</f>
        <v/>
      </c>
    </row>
    <row r="112">
      <c r="A112">
        <f>INDEX(resultados!$A$2:$ZZ$496, 106, MATCH($B$1, resultados!$A$1:$ZZ$1, 0))</f>
        <v/>
      </c>
      <c r="B112">
        <f>INDEX(resultados!$A$2:$ZZ$496, 106, MATCH($B$2, resultados!$A$1:$ZZ$1, 0))</f>
        <v/>
      </c>
      <c r="C112">
        <f>INDEX(resultados!$A$2:$ZZ$496, 106, MATCH($B$3, resultados!$A$1:$ZZ$1, 0))</f>
        <v/>
      </c>
    </row>
    <row r="113">
      <c r="A113">
        <f>INDEX(resultados!$A$2:$ZZ$496, 107, MATCH($B$1, resultados!$A$1:$ZZ$1, 0))</f>
        <v/>
      </c>
      <c r="B113">
        <f>INDEX(resultados!$A$2:$ZZ$496, 107, MATCH($B$2, resultados!$A$1:$ZZ$1, 0))</f>
        <v/>
      </c>
      <c r="C113">
        <f>INDEX(resultados!$A$2:$ZZ$496, 107, MATCH($B$3, resultados!$A$1:$ZZ$1, 0))</f>
        <v/>
      </c>
    </row>
    <row r="114">
      <c r="A114">
        <f>INDEX(resultados!$A$2:$ZZ$496, 108, MATCH($B$1, resultados!$A$1:$ZZ$1, 0))</f>
        <v/>
      </c>
      <c r="B114">
        <f>INDEX(resultados!$A$2:$ZZ$496, 108, MATCH($B$2, resultados!$A$1:$ZZ$1, 0))</f>
        <v/>
      </c>
      <c r="C114">
        <f>INDEX(resultados!$A$2:$ZZ$496, 108, MATCH($B$3, resultados!$A$1:$ZZ$1, 0))</f>
        <v/>
      </c>
    </row>
    <row r="115">
      <c r="A115">
        <f>INDEX(resultados!$A$2:$ZZ$496, 109, MATCH($B$1, resultados!$A$1:$ZZ$1, 0))</f>
        <v/>
      </c>
      <c r="B115">
        <f>INDEX(resultados!$A$2:$ZZ$496, 109, MATCH($B$2, resultados!$A$1:$ZZ$1, 0))</f>
        <v/>
      </c>
      <c r="C115">
        <f>INDEX(resultados!$A$2:$ZZ$496, 109, MATCH($B$3, resultados!$A$1:$ZZ$1, 0))</f>
        <v/>
      </c>
    </row>
    <row r="116">
      <c r="A116">
        <f>INDEX(resultados!$A$2:$ZZ$496, 110, MATCH($B$1, resultados!$A$1:$ZZ$1, 0))</f>
        <v/>
      </c>
      <c r="B116">
        <f>INDEX(resultados!$A$2:$ZZ$496, 110, MATCH($B$2, resultados!$A$1:$ZZ$1, 0))</f>
        <v/>
      </c>
      <c r="C116">
        <f>INDEX(resultados!$A$2:$ZZ$496, 110, MATCH($B$3, resultados!$A$1:$ZZ$1, 0))</f>
        <v/>
      </c>
    </row>
    <row r="117">
      <c r="A117">
        <f>INDEX(resultados!$A$2:$ZZ$496, 111, MATCH($B$1, resultados!$A$1:$ZZ$1, 0))</f>
        <v/>
      </c>
      <c r="B117">
        <f>INDEX(resultados!$A$2:$ZZ$496, 111, MATCH($B$2, resultados!$A$1:$ZZ$1, 0))</f>
        <v/>
      </c>
      <c r="C117">
        <f>INDEX(resultados!$A$2:$ZZ$496, 111, MATCH($B$3, resultados!$A$1:$ZZ$1, 0))</f>
        <v/>
      </c>
    </row>
    <row r="118">
      <c r="A118">
        <f>INDEX(resultados!$A$2:$ZZ$496, 112, MATCH($B$1, resultados!$A$1:$ZZ$1, 0))</f>
        <v/>
      </c>
      <c r="B118">
        <f>INDEX(resultados!$A$2:$ZZ$496, 112, MATCH($B$2, resultados!$A$1:$ZZ$1, 0))</f>
        <v/>
      </c>
      <c r="C118">
        <f>INDEX(resultados!$A$2:$ZZ$496, 112, MATCH($B$3, resultados!$A$1:$ZZ$1, 0))</f>
        <v/>
      </c>
    </row>
    <row r="119">
      <c r="A119">
        <f>INDEX(resultados!$A$2:$ZZ$496, 113, MATCH($B$1, resultados!$A$1:$ZZ$1, 0))</f>
        <v/>
      </c>
      <c r="B119">
        <f>INDEX(resultados!$A$2:$ZZ$496, 113, MATCH($B$2, resultados!$A$1:$ZZ$1, 0))</f>
        <v/>
      </c>
      <c r="C119">
        <f>INDEX(resultados!$A$2:$ZZ$496, 113, MATCH($B$3, resultados!$A$1:$ZZ$1, 0))</f>
        <v/>
      </c>
    </row>
    <row r="120">
      <c r="A120">
        <f>INDEX(resultados!$A$2:$ZZ$496, 114, MATCH($B$1, resultados!$A$1:$ZZ$1, 0))</f>
        <v/>
      </c>
      <c r="B120">
        <f>INDEX(resultados!$A$2:$ZZ$496, 114, MATCH($B$2, resultados!$A$1:$ZZ$1, 0))</f>
        <v/>
      </c>
      <c r="C120">
        <f>INDEX(resultados!$A$2:$ZZ$496, 114, MATCH($B$3, resultados!$A$1:$ZZ$1, 0))</f>
        <v/>
      </c>
    </row>
    <row r="121">
      <c r="A121">
        <f>INDEX(resultados!$A$2:$ZZ$496, 115, MATCH($B$1, resultados!$A$1:$ZZ$1, 0))</f>
        <v/>
      </c>
      <c r="B121">
        <f>INDEX(resultados!$A$2:$ZZ$496, 115, MATCH($B$2, resultados!$A$1:$ZZ$1, 0))</f>
        <v/>
      </c>
      <c r="C121">
        <f>INDEX(resultados!$A$2:$ZZ$496, 115, MATCH($B$3, resultados!$A$1:$ZZ$1, 0))</f>
        <v/>
      </c>
    </row>
    <row r="122">
      <c r="A122">
        <f>INDEX(resultados!$A$2:$ZZ$496, 116, MATCH($B$1, resultados!$A$1:$ZZ$1, 0))</f>
        <v/>
      </c>
      <c r="B122">
        <f>INDEX(resultados!$A$2:$ZZ$496, 116, MATCH($B$2, resultados!$A$1:$ZZ$1, 0))</f>
        <v/>
      </c>
      <c r="C122">
        <f>INDEX(resultados!$A$2:$ZZ$496, 116, MATCH($B$3, resultados!$A$1:$ZZ$1, 0))</f>
        <v/>
      </c>
    </row>
    <row r="123">
      <c r="A123">
        <f>INDEX(resultados!$A$2:$ZZ$496, 117, MATCH($B$1, resultados!$A$1:$ZZ$1, 0))</f>
        <v/>
      </c>
      <c r="B123">
        <f>INDEX(resultados!$A$2:$ZZ$496, 117, MATCH($B$2, resultados!$A$1:$ZZ$1, 0))</f>
        <v/>
      </c>
      <c r="C123">
        <f>INDEX(resultados!$A$2:$ZZ$496, 117, MATCH($B$3, resultados!$A$1:$ZZ$1, 0))</f>
        <v/>
      </c>
    </row>
    <row r="124">
      <c r="A124">
        <f>INDEX(resultados!$A$2:$ZZ$496, 118, MATCH($B$1, resultados!$A$1:$ZZ$1, 0))</f>
        <v/>
      </c>
      <c r="B124">
        <f>INDEX(resultados!$A$2:$ZZ$496, 118, MATCH($B$2, resultados!$A$1:$ZZ$1, 0))</f>
        <v/>
      </c>
      <c r="C124">
        <f>INDEX(resultados!$A$2:$ZZ$496, 118, MATCH($B$3, resultados!$A$1:$ZZ$1, 0))</f>
        <v/>
      </c>
    </row>
    <row r="125">
      <c r="A125">
        <f>INDEX(resultados!$A$2:$ZZ$496, 119, MATCH($B$1, resultados!$A$1:$ZZ$1, 0))</f>
        <v/>
      </c>
      <c r="B125">
        <f>INDEX(resultados!$A$2:$ZZ$496, 119, MATCH($B$2, resultados!$A$1:$ZZ$1, 0))</f>
        <v/>
      </c>
      <c r="C125">
        <f>INDEX(resultados!$A$2:$ZZ$496, 119, MATCH($B$3, resultados!$A$1:$ZZ$1, 0))</f>
        <v/>
      </c>
    </row>
    <row r="126">
      <c r="A126">
        <f>INDEX(resultados!$A$2:$ZZ$496, 120, MATCH($B$1, resultados!$A$1:$ZZ$1, 0))</f>
        <v/>
      </c>
      <c r="B126">
        <f>INDEX(resultados!$A$2:$ZZ$496, 120, MATCH($B$2, resultados!$A$1:$ZZ$1, 0))</f>
        <v/>
      </c>
      <c r="C126">
        <f>INDEX(resultados!$A$2:$ZZ$496, 120, MATCH($B$3, resultados!$A$1:$ZZ$1, 0))</f>
        <v/>
      </c>
    </row>
    <row r="127">
      <c r="A127">
        <f>INDEX(resultados!$A$2:$ZZ$496, 121, MATCH($B$1, resultados!$A$1:$ZZ$1, 0))</f>
        <v/>
      </c>
      <c r="B127">
        <f>INDEX(resultados!$A$2:$ZZ$496, 121, MATCH($B$2, resultados!$A$1:$ZZ$1, 0))</f>
        <v/>
      </c>
      <c r="C127">
        <f>INDEX(resultados!$A$2:$ZZ$496, 121, MATCH($B$3, resultados!$A$1:$ZZ$1, 0))</f>
        <v/>
      </c>
    </row>
    <row r="128">
      <c r="A128">
        <f>INDEX(resultados!$A$2:$ZZ$496, 122, MATCH($B$1, resultados!$A$1:$ZZ$1, 0))</f>
        <v/>
      </c>
      <c r="B128">
        <f>INDEX(resultados!$A$2:$ZZ$496, 122, MATCH($B$2, resultados!$A$1:$ZZ$1, 0))</f>
        <v/>
      </c>
      <c r="C128">
        <f>INDEX(resultados!$A$2:$ZZ$496, 122, MATCH($B$3, resultados!$A$1:$ZZ$1, 0))</f>
        <v/>
      </c>
    </row>
    <row r="129">
      <c r="A129">
        <f>INDEX(resultados!$A$2:$ZZ$496, 123, MATCH($B$1, resultados!$A$1:$ZZ$1, 0))</f>
        <v/>
      </c>
      <c r="B129">
        <f>INDEX(resultados!$A$2:$ZZ$496, 123, MATCH($B$2, resultados!$A$1:$ZZ$1, 0))</f>
        <v/>
      </c>
      <c r="C129">
        <f>INDEX(resultados!$A$2:$ZZ$496, 123, MATCH($B$3, resultados!$A$1:$ZZ$1, 0))</f>
        <v/>
      </c>
    </row>
    <row r="130">
      <c r="A130">
        <f>INDEX(resultados!$A$2:$ZZ$496, 124, MATCH($B$1, resultados!$A$1:$ZZ$1, 0))</f>
        <v/>
      </c>
      <c r="B130">
        <f>INDEX(resultados!$A$2:$ZZ$496, 124, MATCH($B$2, resultados!$A$1:$ZZ$1, 0))</f>
        <v/>
      </c>
      <c r="C130">
        <f>INDEX(resultados!$A$2:$ZZ$496, 124, MATCH($B$3, resultados!$A$1:$ZZ$1, 0))</f>
        <v/>
      </c>
    </row>
    <row r="131">
      <c r="A131">
        <f>INDEX(resultados!$A$2:$ZZ$496, 125, MATCH($B$1, resultados!$A$1:$ZZ$1, 0))</f>
        <v/>
      </c>
      <c r="B131">
        <f>INDEX(resultados!$A$2:$ZZ$496, 125, MATCH($B$2, resultados!$A$1:$ZZ$1, 0))</f>
        <v/>
      </c>
      <c r="C131">
        <f>INDEX(resultados!$A$2:$ZZ$496, 125, MATCH($B$3, resultados!$A$1:$ZZ$1, 0))</f>
        <v/>
      </c>
    </row>
    <row r="132">
      <c r="A132">
        <f>INDEX(resultados!$A$2:$ZZ$496, 126, MATCH($B$1, resultados!$A$1:$ZZ$1, 0))</f>
        <v/>
      </c>
      <c r="B132">
        <f>INDEX(resultados!$A$2:$ZZ$496, 126, MATCH($B$2, resultados!$A$1:$ZZ$1, 0))</f>
        <v/>
      </c>
      <c r="C132">
        <f>INDEX(resultados!$A$2:$ZZ$496, 126, MATCH($B$3, resultados!$A$1:$ZZ$1, 0))</f>
        <v/>
      </c>
    </row>
    <row r="133">
      <c r="A133">
        <f>INDEX(resultados!$A$2:$ZZ$496, 127, MATCH($B$1, resultados!$A$1:$ZZ$1, 0))</f>
        <v/>
      </c>
      <c r="B133">
        <f>INDEX(resultados!$A$2:$ZZ$496, 127, MATCH($B$2, resultados!$A$1:$ZZ$1, 0))</f>
        <v/>
      </c>
      <c r="C133">
        <f>INDEX(resultados!$A$2:$ZZ$496, 127, MATCH($B$3, resultados!$A$1:$ZZ$1, 0))</f>
        <v/>
      </c>
    </row>
    <row r="134">
      <c r="A134">
        <f>INDEX(resultados!$A$2:$ZZ$496, 128, MATCH($B$1, resultados!$A$1:$ZZ$1, 0))</f>
        <v/>
      </c>
      <c r="B134">
        <f>INDEX(resultados!$A$2:$ZZ$496, 128, MATCH($B$2, resultados!$A$1:$ZZ$1, 0))</f>
        <v/>
      </c>
      <c r="C134">
        <f>INDEX(resultados!$A$2:$ZZ$496, 128, MATCH($B$3, resultados!$A$1:$ZZ$1, 0))</f>
        <v/>
      </c>
    </row>
    <row r="135">
      <c r="A135">
        <f>INDEX(resultados!$A$2:$ZZ$496, 129, MATCH($B$1, resultados!$A$1:$ZZ$1, 0))</f>
        <v/>
      </c>
      <c r="B135">
        <f>INDEX(resultados!$A$2:$ZZ$496, 129, MATCH($B$2, resultados!$A$1:$ZZ$1, 0))</f>
        <v/>
      </c>
      <c r="C135">
        <f>INDEX(resultados!$A$2:$ZZ$496, 129, MATCH($B$3, resultados!$A$1:$ZZ$1, 0))</f>
        <v/>
      </c>
    </row>
    <row r="136">
      <c r="A136">
        <f>INDEX(resultados!$A$2:$ZZ$496, 130, MATCH($B$1, resultados!$A$1:$ZZ$1, 0))</f>
        <v/>
      </c>
      <c r="B136">
        <f>INDEX(resultados!$A$2:$ZZ$496, 130, MATCH($B$2, resultados!$A$1:$ZZ$1, 0))</f>
        <v/>
      </c>
      <c r="C136">
        <f>INDEX(resultados!$A$2:$ZZ$496, 130, MATCH($B$3, resultados!$A$1:$ZZ$1, 0))</f>
        <v/>
      </c>
    </row>
    <row r="137">
      <c r="A137">
        <f>INDEX(resultados!$A$2:$ZZ$496, 131, MATCH($B$1, resultados!$A$1:$ZZ$1, 0))</f>
        <v/>
      </c>
      <c r="B137">
        <f>INDEX(resultados!$A$2:$ZZ$496, 131, MATCH($B$2, resultados!$A$1:$ZZ$1, 0))</f>
        <v/>
      </c>
      <c r="C137">
        <f>INDEX(resultados!$A$2:$ZZ$496, 131, MATCH($B$3, resultados!$A$1:$ZZ$1, 0))</f>
        <v/>
      </c>
    </row>
    <row r="138">
      <c r="A138">
        <f>INDEX(resultados!$A$2:$ZZ$496, 132, MATCH($B$1, resultados!$A$1:$ZZ$1, 0))</f>
        <v/>
      </c>
      <c r="B138">
        <f>INDEX(resultados!$A$2:$ZZ$496, 132, MATCH($B$2, resultados!$A$1:$ZZ$1, 0))</f>
        <v/>
      </c>
      <c r="C138">
        <f>INDEX(resultados!$A$2:$ZZ$496, 132, MATCH($B$3, resultados!$A$1:$ZZ$1, 0))</f>
        <v/>
      </c>
    </row>
    <row r="139">
      <c r="A139">
        <f>INDEX(resultados!$A$2:$ZZ$496, 133, MATCH($B$1, resultados!$A$1:$ZZ$1, 0))</f>
        <v/>
      </c>
      <c r="B139">
        <f>INDEX(resultados!$A$2:$ZZ$496, 133, MATCH($B$2, resultados!$A$1:$ZZ$1, 0))</f>
        <v/>
      </c>
      <c r="C139">
        <f>INDEX(resultados!$A$2:$ZZ$496, 133, MATCH($B$3, resultados!$A$1:$ZZ$1, 0))</f>
        <v/>
      </c>
    </row>
    <row r="140">
      <c r="A140">
        <f>INDEX(resultados!$A$2:$ZZ$496, 134, MATCH($B$1, resultados!$A$1:$ZZ$1, 0))</f>
        <v/>
      </c>
      <c r="B140">
        <f>INDEX(resultados!$A$2:$ZZ$496, 134, MATCH($B$2, resultados!$A$1:$ZZ$1, 0))</f>
        <v/>
      </c>
      <c r="C140">
        <f>INDEX(resultados!$A$2:$ZZ$496, 134, MATCH($B$3, resultados!$A$1:$ZZ$1, 0))</f>
        <v/>
      </c>
    </row>
    <row r="141">
      <c r="A141">
        <f>INDEX(resultados!$A$2:$ZZ$496, 135, MATCH($B$1, resultados!$A$1:$ZZ$1, 0))</f>
        <v/>
      </c>
      <c r="B141">
        <f>INDEX(resultados!$A$2:$ZZ$496, 135, MATCH($B$2, resultados!$A$1:$ZZ$1, 0))</f>
        <v/>
      </c>
      <c r="C141">
        <f>INDEX(resultados!$A$2:$ZZ$496, 135, MATCH($B$3, resultados!$A$1:$ZZ$1, 0))</f>
        <v/>
      </c>
    </row>
    <row r="142">
      <c r="A142">
        <f>INDEX(resultados!$A$2:$ZZ$496, 136, MATCH($B$1, resultados!$A$1:$ZZ$1, 0))</f>
        <v/>
      </c>
      <c r="B142">
        <f>INDEX(resultados!$A$2:$ZZ$496, 136, MATCH($B$2, resultados!$A$1:$ZZ$1, 0))</f>
        <v/>
      </c>
      <c r="C142">
        <f>INDEX(resultados!$A$2:$ZZ$496, 136, MATCH($B$3, resultados!$A$1:$ZZ$1, 0))</f>
        <v/>
      </c>
    </row>
    <row r="143">
      <c r="A143">
        <f>INDEX(resultados!$A$2:$ZZ$496, 137, MATCH($B$1, resultados!$A$1:$ZZ$1, 0))</f>
        <v/>
      </c>
      <c r="B143">
        <f>INDEX(resultados!$A$2:$ZZ$496, 137, MATCH($B$2, resultados!$A$1:$ZZ$1, 0))</f>
        <v/>
      </c>
      <c r="C143">
        <f>INDEX(resultados!$A$2:$ZZ$496, 137, MATCH($B$3, resultados!$A$1:$ZZ$1, 0))</f>
        <v/>
      </c>
    </row>
    <row r="144">
      <c r="A144">
        <f>INDEX(resultados!$A$2:$ZZ$496, 138, MATCH($B$1, resultados!$A$1:$ZZ$1, 0))</f>
        <v/>
      </c>
      <c r="B144">
        <f>INDEX(resultados!$A$2:$ZZ$496, 138, MATCH($B$2, resultados!$A$1:$ZZ$1, 0))</f>
        <v/>
      </c>
      <c r="C144">
        <f>INDEX(resultados!$A$2:$ZZ$496, 138, MATCH($B$3, resultados!$A$1:$ZZ$1, 0))</f>
        <v/>
      </c>
    </row>
    <row r="145">
      <c r="A145">
        <f>INDEX(resultados!$A$2:$ZZ$496, 139, MATCH($B$1, resultados!$A$1:$ZZ$1, 0))</f>
        <v/>
      </c>
      <c r="B145">
        <f>INDEX(resultados!$A$2:$ZZ$496, 139, MATCH($B$2, resultados!$A$1:$ZZ$1, 0))</f>
        <v/>
      </c>
      <c r="C145">
        <f>INDEX(resultados!$A$2:$ZZ$496, 139, MATCH($B$3, resultados!$A$1:$ZZ$1, 0))</f>
        <v/>
      </c>
    </row>
    <row r="146">
      <c r="A146">
        <f>INDEX(resultados!$A$2:$ZZ$496, 140, MATCH($B$1, resultados!$A$1:$ZZ$1, 0))</f>
        <v/>
      </c>
      <c r="B146">
        <f>INDEX(resultados!$A$2:$ZZ$496, 140, MATCH($B$2, resultados!$A$1:$ZZ$1, 0))</f>
        <v/>
      </c>
      <c r="C146">
        <f>INDEX(resultados!$A$2:$ZZ$496, 140, MATCH($B$3, resultados!$A$1:$ZZ$1, 0))</f>
        <v/>
      </c>
    </row>
    <row r="147">
      <c r="A147">
        <f>INDEX(resultados!$A$2:$ZZ$496, 141, MATCH($B$1, resultados!$A$1:$ZZ$1, 0))</f>
        <v/>
      </c>
      <c r="B147">
        <f>INDEX(resultados!$A$2:$ZZ$496, 141, MATCH($B$2, resultados!$A$1:$ZZ$1, 0))</f>
        <v/>
      </c>
      <c r="C147">
        <f>INDEX(resultados!$A$2:$ZZ$496, 141, MATCH($B$3, resultados!$A$1:$ZZ$1, 0))</f>
        <v/>
      </c>
    </row>
    <row r="148">
      <c r="A148">
        <f>INDEX(resultados!$A$2:$ZZ$496, 142, MATCH($B$1, resultados!$A$1:$ZZ$1, 0))</f>
        <v/>
      </c>
      <c r="B148">
        <f>INDEX(resultados!$A$2:$ZZ$496, 142, MATCH($B$2, resultados!$A$1:$ZZ$1, 0))</f>
        <v/>
      </c>
      <c r="C148">
        <f>INDEX(resultados!$A$2:$ZZ$496, 142, MATCH($B$3, resultados!$A$1:$ZZ$1, 0))</f>
        <v/>
      </c>
    </row>
    <row r="149">
      <c r="A149">
        <f>INDEX(resultados!$A$2:$ZZ$496, 143, MATCH($B$1, resultados!$A$1:$ZZ$1, 0))</f>
        <v/>
      </c>
      <c r="B149">
        <f>INDEX(resultados!$A$2:$ZZ$496, 143, MATCH($B$2, resultados!$A$1:$ZZ$1, 0))</f>
        <v/>
      </c>
      <c r="C149">
        <f>INDEX(resultados!$A$2:$ZZ$496, 143, MATCH($B$3, resultados!$A$1:$ZZ$1, 0))</f>
        <v/>
      </c>
    </row>
    <row r="150">
      <c r="A150">
        <f>INDEX(resultados!$A$2:$ZZ$496, 144, MATCH($B$1, resultados!$A$1:$ZZ$1, 0))</f>
        <v/>
      </c>
      <c r="B150">
        <f>INDEX(resultados!$A$2:$ZZ$496, 144, MATCH($B$2, resultados!$A$1:$ZZ$1, 0))</f>
        <v/>
      </c>
      <c r="C150">
        <f>INDEX(resultados!$A$2:$ZZ$496, 144, MATCH($B$3, resultados!$A$1:$ZZ$1, 0))</f>
        <v/>
      </c>
    </row>
    <row r="151">
      <c r="A151">
        <f>INDEX(resultados!$A$2:$ZZ$496, 145, MATCH($B$1, resultados!$A$1:$ZZ$1, 0))</f>
        <v/>
      </c>
      <c r="B151">
        <f>INDEX(resultados!$A$2:$ZZ$496, 145, MATCH($B$2, resultados!$A$1:$ZZ$1, 0))</f>
        <v/>
      </c>
      <c r="C151">
        <f>INDEX(resultados!$A$2:$ZZ$496, 145, MATCH($B$3, resultados!$A$1:$ZZ$1, 0))</f>
        <v/>
      </c>
    </row>
    <row r="152">
      <c r="A152">
        <f>INDEX(resultados!$A$2:$ZZ$496, 146, MATCH($B$1, resultados!$A$1:$ZZ$1, 0))</f>
        <v/>
      </c>
      <c r="B152">
        <f>INDEX(resultados!$A$2:$ZZ$496, 146, MATCH($B$2, resultados!$A$1:$ZZ$1, 0))</f>
        <v/>
      </c>
      <c r="C152">
        <f>INDEX(resultados!$A$2:$ZZ$496, 146, MATCH($B$3, resultados!$A$1:$ZZ$1, 0))</f>
        <v/>
      </c>
    </row>
    <row r="153">
      <c r="A153">
        <f>INDEX(resultados!$A$2:$ZZ$496, 147, MATCH($B$1, resultados!$A$1:$ZZ$1, 0))</f>
        <v/>
      </c>
      <c r="B153">
        <f>INDEX(resultados!$A$2:$ZZ$496, 147, MATCH($B$2, resultados!$A$1:$ZZ$1, 0))</f>
        <v/>
      </c>
      <c r="C153">
        <f>INDEX(resultados!$A$2:$ZZ$496, 147, MATCH($B$3, resultados!$A$1:$ZZ$1, 0))</f>
        <v/>
      </c>
    </row>
    <row r="154">
      <c r="A154">
        <f>INDEX(resultados!$A$2:$ZZ$496, 148, MATCH($B$1, resultados!$A$1:$ZZ$1, 0))</f>
        <v/>
      </c>
      <c r="B154">
        <f>INDEX(resultados!$A$2:$ZZ$496, 148, MATCH($B$2, resultados!$A$1:$ZZ$1, 0))</f>
        <v/>
      </c>
      <c r="C154">
        <f>INDEX(resultados!$A$2:$ZZ$496, 148, MATCH($B$3, resultados!$A$1:$ZZ$1, 0))</f>
        <v/>
      </c>
    </row>
    <row r="155">
      <c r="A155">
        <f>INDEX(resultados!$A$2:$ZZ$496, 149, MATCH($B$1, resultados!$A$1:$ZZ$1, 0))</f>
        <v/>
      </c>
      <c r="B155">
        <f>INDEX(resultados!$A$2:$ZZ$496, 149, MATCH($B$2, resultados!$A$1:$ZZ$1, 0))</f>
        <v/>
      </c>
      <c r="C155">
        <f>INDEX(resultados!$A$2:$ZZ$496, 149, MATCH($B$3, resultados!$A$1:$ZZ$1, 0))</f>
        <v/>
      </c>
    </row>
    <row r="156">
      <c r="A156">
        <f>INDEX(resultados!$A$2:$ZZ$496, 150, MATCH($B$1, resultados!$A$1:$ZZ$1, 0))</f>
        <v/>
      </c>
      <c r="B156">
        <f>INDEX(resultados!$A$2:$ZZ$496, 150, MATCH($B$2, resultados!$A$1:$ZZ$1, 0))</f>
        <v/>
      </c>
      <c r="C156">
        <f>INDEX(resultados!$A$2:$ZZ$496, 150, MATCH($B$3, resultados!$A$1:$ZZ$1, 0))</f>
        <v/>
      </c>
    </row>
    <row r="157">
      <c r="A157">
        <f>INDEX(resultados!$A$2:$ZZ$496, 151, MATCH($B$1, resultados!$A$1:$ZZ$1, 0))</f>
        <v/>
      </c>
      <c r="B157">
        <f>INDEX(resultados!$A$2:$ZZ$496, 151, MATCH($B$2, resultados!$A$1:$ZZ$1, 0))</f>
        <v/>
      </c>
      <c r="C157">
        <f>INDEX(resultados!$A$2:$ZZ$496, 151, MATCH($B$3, resultados!$A$1:$ZZ$1, 0))</f>
        <v/>
      </c>
    </row>
    <row r="158">
      <c r="A158">
        <f>INDEX(resultados!$A$2:$ZZ$496, 152, MATCH($B$1, resultados!$A$1:$ZZ$1, 0))</f>
        <v/>
      </c>
      <c r="B158">
        <f>INDEX(resultados!$A$2:$ZZ$496, 152, MATCH($B$2, resultados!$A$1:$ZZ$1, 0))</f>
        <v/>
      </c>
      <c r="C158">
        <f>INDEX(resultados!$A$2:$ZZ$496, 152, MATCH($B$3, resultados!$A$1:$ZZ$1, 0))</f>
        <v/>
      </c>
    </row>
    <row r="159">
      <c r="A159">
        <f>INDEX(resultados!$A$2:$ZZ$496, 153, MATCH($B$1, resultados!$A$1:$ZZ$1, 0))</f>
        <v/>
      </c>
      <c r="B159">
        <f>INDEX(resultados!$A$2:$ZZ$496, 153, MATCH($B$2, resultados!$A$1:$ZZ$1, 0))</f>
        <v/>
      </c>
      <c r="C159">
        <f>INDEX(resultados!$A$2:$ZZ$496, 153, MATCH($B$3, resultados!$A$1:$ZZ$1, 0))</f>
        <v/>
      </c>
    </row>
    <row r="160">
      <c r="A160">
        <f>INDEX(resultados!$A$2:$ZZ$496, 154, MATCH($B$1, resultados!$A$1:$ZZ$1, 0))</f>
        <v/>
      </c>
      <c r="B160">
        <f>INDEX(resultados!$A$2:$ZZ$496, 154, MATCH($B$2, resultados!$A$1:$ZZ$1, 0))</f>
        <v/>
      </c>
      <c r="C160">
        <f>INDEX(resultados!$A$2:$ZZ$496, 154, MATCH($B$3, resultados!$A$1:$ZZ$1, 0))</f>
        <v/>
      </c>
    </row>
    <row r="161">
      <c r="A161">
        <f>INDEX(resultados!$A$2:$ZZ$496, 155, MATCH($B$1, resultados!$A$1:$ZZ$1, 0))</f>
        <v/>
      </c>
      <c r="B161">
        <f>INDEX(resultados!$A$2:$ZZ$496, 155, MATCH($B$2, resultados!$A$1:$ZZ$1, 0))</f>
        <v/>
      </c>
      <c r="C161">
        <f>INDEX(resultados!$A$2:$ZZ$496, 155, MATCH($B$3, resultados!$A$1:$ZZ$1, 0))</f>
        <v/>
      </c>
    </row>
    <row r="162">
      <c r="A162">
        <f>INDEX(resultados!$A$2:$ZZ$496, 156, MATCH($B$1, resultados!$A$1:$ZZ$1, 0))</f>
        <v/>
      </c>
      <c r="B162">
        <f>INDEX(resultados!$A$2:$ZZ$496, 156, MATCH($B$2, resultados!$A$1:$ZZ$1, 0))</f>
        <v/>
      </c>
      <c r="C162">
        <f>INDEX(resultados!$A$2:$ZZ$496, 156, MATCH($B$3, resultados!$A$1:$ZZ$1, 0))</f>
        <v/>
      </c>
    </row>
    <row r="163">
      <c r="A163">
        <f>INDEX(resultados!$A$2:$ZZ$496, 157, MATCH($B$1, resultados!$A$1:$ZZ$1, 0))</f>
        <v/>
      </c>
      <c r="B163">
        <f>INDEX(resultados!$A$2:$ZZ$496, 157, MATCH($B$2, resultados!$A$1:$ZZ$1, 0))</f>
        <v/>
      </c>
      <c r="C163">
        <f>INDEX(resultados!$A$2:$ZZ$496, 157, MATCH($B$3, resultados!$A$1:$ZZ$1, 0))</f>
        <v/>
      </c>
    </row>
    <row r="164">
      <c r="A164">
        <f>INDEX(resultados!$A$2:$ZZ$496, 158, MATCH($B$1, resultados!$A$1:$ZZ$1, 0))</f>
        <v/>
      </c>
      <c r="B164">
        <f>INDEX(resultados!$A$2:$ZZ$496, 158, MATCH($B$2, resultados!$A$1:$ZZ$1, 0))</f>
        <v/>
      </c>
      <c r="C164">
        <f>INDEX(resultados!$A$2:$ZZ$496, 158, MATCH($B$3, resultados!$A$1:$ZZ$1, 0))</f>
        <v/>
      </c>
    </row>
    <row r="165">
      <c r="A165">
        <f>INDEX(resultados!$A$2:$ZZ$496, 159, MATCH($B$1, resultados!$A$1:$ZZ$1, 0))</f>
        <v/>
      </c>
      <c r="B165">
        <f>INDEX(resultados!$A$2:$ZZ$496, 159, MATCH($B$2, resultados!$A$1:$ZZ$1, 0))</f>
        <v/>
      </c>
      <c r="C165">
        <f>INDEX(resultados!$A$2:$ZZ$496, 159, MATCH($B$3, resultados!$A$1:$ZZ$1, 0))</f>
        <v/>
      </c>
    </row>
    <row r="166">
      <c r="A166">
        <f>INDEX(resultados!$A$2:$ZZ$496, 160, MATCH($B$1, resultados!$A$1:$ZZ$1, 0))</f>
        <v/>
      </c>
      <c r="B166">
        <f>INDEX(resultados!$A$2:$ZZ$496, 160, MATCH($B$2, resultados!$A$1:$ZZ$1, 0))</f>
        <v/>
      </c>
      <c r="C166">
        <f>INDEX(resultados!$A$2:$ZZ$496, 160, MATCH($B$3, resultados!$A$1:$ZZ$1, 0))</f>
        <v/>
      </c>
    </row>
    <row r="167">
      <c r="A167">
        <f>INDEX(resultados!$A$2:$ZZ$496, 161, MATCH($B$1, resultados!$A$1:$ZZ$1, 0))</f>
        <v/>
      </c>
      <c r="B167">
        <f>INDEX(resultados!$A$2:$ZZ$496, 161, MATCH($B$2, resultados!$A$1:$ZZ$1, 0))</f>
        <v/>
      </c>
      <c r="C167">
        <f>INDEX(resultados!$A$2:$ZZ$496, 161, MATCH($B$3, resultados!$A$1:$ZZ$1, 0))</f>
        <v/>
      </c>
    </row>
    <row r="168">
      <c r="A168">
        <f>INDEX(resultados!$A$2:$ZZ$496, 162, MATCH($B$1, resultados!$A$1:$ZZ$1, 0))</f>
        <v/>
      </c>
      <c r="B168">
        <f>INDEX(resultados!$A$2:$ZZ$496, 162, MATCH($B$2, resultados!$A$1:$ZZ$1, 0))</f>
        <v/>
      </c>
      <c r="C168">
        <f>INDEX(resultados!$A$2:$ZZ$496, 162, MATCH($B$3, resultados!$A$1:$ZZ$1, 0))</f>
        <v/>
      </c>
    </row>
    <row r="169">
      <c r="A169">
        <f>INDEX(resultados!$A$2:$ZZ$496, 163, MATCH($B$1, resultados!$A$1:$ZZ$1, 0))</f>
        <v/>
      </c>
      <c r="B169">
        <f>INDEX(resultados!$A$2:$ZZ$496, 163, MATCH($B$2, resultados!$A$1:$ZZ$1, 0))</f>
        <v/>
      </c>
      <c r="C169">
        <f>INDEX(resultados!$A$2:$ZZ$496, 163, MATCH($B$3, resultados!$A$1:$ZZ$1, 0))</f>
        <v/>
      </c>
    </row>
    <row r="170">
      <c r="A170">
        <f>INDEX(resultados!$A$2:$ZZ$496, 164, MATCH($B$1, resultados!$A$1:$ZZ$1, 0))</f>
        <v/>
      </c>
      <c r="B170">
        <f>INDEX(resultados!$A$2:$ZZ$496, 164, MATCH($B$2, resultados!$A$1:$ZZ$1, 0))</f>
        <v/>
      </c>
      <c r="C170">
        <f>INDEX(resultados!$A$2:$ZZ$496, 164, MATCH($B$3, resultados!$A$1:$ZZ$1, 0))</f>
        <v/>
      </c>
    </row>
    <row r="171">
      <c r="A171">
        <f>INDEX(resultados!$A$2:$ZZ$496, 165, MATCH($B$1, resultados!$A$1:$ZZ$1, 0))</f>
        <v/>
      </c>
      <c r="B171">
        <f>INDEX(resultados!$A$2:$ZZ$496, 165, MATCH($B$2, resultados!$A$1:$ZZ$1, 0))</f>
        <v/>
      </c>
      <c r="C171">
        <f>INDEX(resultados!$A$2:$ZZ$496, 165, MATCH($B$3, resultados!$A$1:$ZZ$1, 0))</f>
        <v/>
      </c>
    </row>
    <row r="172">
      <c r="A172">
        <f>INDEX(resultados!$A$2:$ZZ$496, 166, MATCH($B$1, resultados!$A$1:$ZZ$1, 0))</f>
        <v/>
      </c>
      <c r="B172">
        <f>INDEX(resultados!$A$2:$ZZ$496, 166, MATCH($B$2, resultados!$A$1:$ZZ$1, 0))</f>
        <v/>
      </c>
      <c r="C172">
        <f>INDEX(resultados!$A$2:$ZZ$496, 166, MATCH($B$3, resultados!$A$1:$ZZ$1, 0))</f>
        <v/>
      </c>
    </row>
    <row r="173">
      <c r="A173">
        <f>INDEX(resultados!$A$2:$ZZ$496, 167, MATCH($B$1, resultados!$A$1:$ZZ$1, 0))</f>
        <v/>
      </c>
      <c r="B173">
        <f>INDEX(resultados!$A$2:$ZZ$496, 167, MATCH($B$2, resultados!$A$1:$ZZ$1, 0))</f>
        <v/>
      </c>
      <c r="C173">
        <f>INDEX(resultados!$A$2:$ZZ$496, 167, MATCH($B$3, resultados!$A$1:$ZZ$1, 0))</f>
        <v/>
      </c>
    </row>
    <row r="174">
      <c r="A174">
        <f>INDEX(resultados!$A$2:$ZZ$496, 168, MATCH($B$1, resultados!$A$1:$ZZ$1, 0))</f>
        <v/>
      </c>
      <c r="B174">
        <f>INDEX(resultados!$A$2:$ZZ$496, 168, MATCH($B$2, resultados!$A$1:$ZZ$1, 0))</f>
        <v/>
      </c>
      <c r="C174">
        <f>INDEX(resultados!$A$2:$ZZ$496, 168, MATCH($B$3, resultados!$A$1:$ZZ$1, 0))</f>
        <v/>
      </c>
    </row>
    <row r="175">
      <c r="A175">
        <f>INDEX(resultados!$A$2:$ZZ$496, 169, MATCH($B$1, resultados!$A$1:$ZZ$1, 0))</f>
        <v/>
      </c>
      <c r="B175">
        <f>INDEX(resultados!$A$2:$ZZ$496, 169, MATCH($B$2, resultados!$A$1:$ZZ$1, 0))</f>
        <v/>
      </c>
      <c r="C175">
        <f>INDEX(resultados!$A$2:$ZZ$496, 169, MATCH($B$3, resultados!$A$1:$ZZ$1, 0))</f>
        <v/>
      </c>
    </row>
    <row r="176">
      <c r="A176">
        <f>INDEX(resultados!$A$2:$ZZ$496, 170, MATCH($B$1, resultados!$A$1:$ZZ$1, 0))</f>
        <v/>
      </c>
      <c r="B176">
        <f>INDEX(resultados!$A$2:$ZZ$496, 170, MATCH($B$2, resultados!$A$1:$ZZ$1, 0))</f>
        <v/>
      </c>
      <c r="C176">
        <f>INDEX(resultados!$A$2:$ZZ$496, 170, MATCH($B$3, resultados!$A$1:$ZZ$1, 0))</f>
        <v/>
      </c>
    </row>
    <row r="177">
      <c r="A177">
        <f>INDEX(resultados!$A$2:$ZZ$496, 171, MATCH($B$1, resultados!$A$1:$ZZ$1, 0))</f>
        <v/>
      </c>
      <c r="B177">
        <f>INDEX(resultados!$A$2:$ZZ$496, 171, MATCH($B$2, resultados!$A$1:$ZZ$1, 0))</f>
        <v/>
      </c>
      <c r="C177">
        <f>INDEX(resultados!$A$2:$ZZ$496, 171, MATCH($B$3, resultados!$A$1:$ZZ$1, 0))</f>
        <v/>
      </c>
    </row>
    <row r="178">
      <c r="A178">
        <f>INDEX(resultados!$A$2:$ZZ$496, 172, MATCH($B$1, resultados!$A$1:$ZZ$1, 0))</f>
        <v/>
      </c>
      <c r="B178">
        <f>INDEX(resultados!$A$2:$ZZ$496, 172, MATCH($B$2, resultados!$A$1:$ZZ$1, 0))</f>
        <v/>
      </c>
      <c r="C178">
        <f>INDEX(resultados!$A$2:$ZZ$496, 172, MATCH($B$3, resultados!$A$1:$ZZ$1, 0))</f>
        <v/>
      </c>
    </row>
    <row r="179">
      <c r="A179">
        <f>INDEX(resultados!$A$2:$ZZ$496, 173, MATCH($B$1, resultados!$A$1:$ZZ$1, 0))</f>
        <v/>
      </c>
      <c r="B179">
        <f>INDEX(resultados!$A$2:$ZZ$496, 173, MATCH($B$2, resultados!$A$1:$ZZ$1, 0))</f>
        <v/>
      </c>
      <c r="C179">
        <f>INDEX(resultados!$A$2:$ZZ$496, 173, MATCH($B$3, resultados!$A$1:$ZZ$1, 0))</f>
        <v/>
      </c>
    </row>
    <row r="180">
      <c r="A180">
        <f>INDEX(resultados!$A$2:$ZZ$496, 174, MATCH($B$1, resultados!$A$1:$ZZ$1, 0))</f>
        <v/>
      </c>
      <c r="B180">
        <f>INDEX(resultados!$A$2:$ZZ$496, 174, MATCH($B$2, resultados!$A$1:$ZZ$1, 0))</f>
        <v/>
      </c>
      <c r="C180">
        <f>INDEX(resultados!$A$2:$ZZ$496, 174, MATCH($B$3, resultados!$A$1:$ZZ$1, 0))</f>
        <v/>
      </c>
    </row>
    <row r="181">
      <c r="A181">
        <f>INDEX(resultados!$A$2:$ZZ$496, 175, MATCH($B$1, resultados!$A$1:$ZZ$1, 0))</f>
        <v/>
      </c>
      <c r="B181">
        <f>INDEX(resultados!$A$2:$ZZ$496, 175, MATCH($B$2, resultados!$A$1:$ZZ$1, 0))</f>
        <v/>
      </c>
      <c r="C181">
        <f>INDEX(resultados!$A$2:$ZZ$496, 175, MATCH($B$3, resultados!$A$1:$ZZ$1, 0))</f>
        <v/>
      </c>
    </row>
    <row r="182">
      <c r="A182">
        <f>INDEX(resultados!$A$2:$ZZ$496, 176, MATCH($B$1, resultados!$A$1:$ZZ$1, 0))</f>
        <v/>
      </c>
      <c r="B182">
        <f>INDEX(resultados!$A$2:$ZZ$496, 176, MATCH($B$2, resultados!$A$1:$ZZ$1, 0))</f>
        <v/>
      </c>
      <c r="C182">
        <f>INDEX(resultados!$A$2:$ZZ$496, 176, MATCH($B$3, resultados!$A$1:$ZZ$1, 0))</f>
        <v/>
      </c>
    </row>
    <row r="183">
      <c r="A183">
        <f>INDEX(resultados!$A$2:$ZZ$496, 177, MATCH($B$1, resultados!$A$1:$ZZ$1, 0))</f>
        <v/>
      </c>
      <c r="B183">
        <f>INDEX(resultados!$A$2:$ZZ$496, 177, MATCH($B$2, resultados!$A$1:$ZZ$1, 0))</f>
        <v/>
      </c>
      <c r="C183">
        <f>INDEX(resultados!$A$2:$ZZ$496, 177, MATCH($B$3, resultados!$A$1:$ZZ$1, 0))</f>
        <v/>
      </c>
    </row>
    <row r="184">
      <c r="A184">
        <f>INDEX(resultados!$A$2:$ZZ$496, 178, MATCH($B$1, resultados!$A$1:$ZZ$1, 0))</f>
        <v/>
      </c>
      <c r="B184">
        <f>INDEX(resultados!$A$2:$ZZ$496, 178, MATCH($B$2, resultados!$A$1:$ZZ$1, 0))</f>
        <v/>
      </c>
      <c r="C184">
        <f>INDEX(resultados!$A$2:$ZZ$496, 178, MATCH($B$3, resultados!$A$1:$ZZ$1, 0))</f>
        <v/>
      </c>
    </row>
    <row r="185">
      <c r="A185">
        <f>INDEX(resultados!$A$2:$ZZ$496, 179, MATCH($B$1, resultados!$A$1:$ZZ$1, 0))</f>
        <v/>
      </c>
      <c r="B185">
        <f>INDEX(resultados!$A$2:$ZZ$496, 179, MATCH($B$2, resultados!$A$1:$ZZ$1, 0))</f>
        <v/>
      </c>
      <c r="C185">
        <f>INDEX(resultados!$A$2:$ZZ$496, 179, MATCH($B$3, resultados!$A$1:$ZZ$1, 0))</f>
        <v/>
      </c>
    </row>
    <row r="186">
      <c r="A186">
        <f>INDEX(resultados!$A$2:$ZZ$496, 180, MATCH($B$1, resultados!$A$1:$ZZ$1, 0))</f>
        <v/>
      </c>
      <c r="B186">
        <f>INDEX(resultados!$A$2:$ZZ$496, 180, MATCH($B$2, resultados!$A$1:$ZZ$1, 0))</f>
        <v/>
      </c>
      <c r="C186">
        <f>INDEX(resultados!$A$2:$ZZ$496, 180, MATCH($B$3, resultados!$A$1:$ZZ$1, 0))</f>
        <v/>
      </c>
    </row>
    <row r="187">
      <c r="A187">
        <f>INDEX(resultados!$A$2:$ZZ$496, 181, MATCH($B$1, resultados!$A$1:$ZZ$1, 0))</f>
        <v/>
      </c>
      <c r="B187">
        <f>INDEX(resultados!$A$2:$ZZ$496, 181, MATCH($B$2, resultados!$A$1:$ZZ$1, 0))</f>
        <v/>
      </c>
      <c r="C187">
        <f>INDEX(resultados!$A$2:$ZZ$496, 181, MATCH($B$3, resultados!$A$1:$ZZ$1, 0))</f>
        <v/>
      </c>
    </row>
    <row r="188">
      <c r="A188">
        <f>INDEX(resultados!$A$2:$ZZ$496, 182, MATCH($B$1, resultados!$A$1:$ZZ$1, 0))</f>
        <v/>
      </c>
      <c r="B188">
        <f>INDEX(resultados!$A$2:$ZZ$496, 182, MATCH($B$2, resultados!$A$1:$ZZ$1, 0))</f>
        <v/>
      </c>
      <c r="C188">
        <f>INDEX(resultados!$A$2:$ZZ$496, 182, MATCH($B$3, resultados!$A$1:$ZZ$1, 0))</f>
        <v/>
      </c>
    </row>
    <row r="189">
      <c r="A189">
        <f>INDEX(resultados!$A$2:$ZZ$496, 183, MATCH($B$1, resultados!$A$1:$ZZ$1, 0))</f>
        <v/>
      </c>
      <c r="B189">
        <f>INDEX(resultados!$A$2:$ZZ$496, 183, MATCH($B$2, resultados!$A$1:$ZZ$1, 0))</f>
        <v/>
      </c>
      <c r="C189">
        <f>INDEX(resultados!$A$2:$ZZ$496, 183, MATCH($B$3, resultados!$A$1:$ZZ$1, 0))</f>
        <v/>
      </c>
    </row>
    <row r="190">
      <c r="A190">
        <f>INDEX(resultados!$A$2:$ZZ$496, 184, MATCH($B$1, resultados!$A$1:$ZZ$1, 0))</f>
        <v/>
      </c>
      <c r="B190">
        <f>INDEX(resultados!$A$2:$ZZ$496, 184, MATCH($B$2, resultados!$A$1:$ZZ$1, 0))</f>
        <v/>
      </c>
      <c r="C190">
        <f>INDEX(resultados!$A$2:$ZZ$496, 184, MATCH($B$3, resultados!$A$1:$ZZ$1, 0))</f>
        <v/>
      </c>
    </row>
    <row r="191">
      <c r="A191">
        <f>INDEX(resultados!$A$2:$ZZ$496, 185, MATCH($B$1, resultados!$A$1:$ZZ$1, 0))</f>
        <v/>
      </c>
      <c r="B191">
        <f>INDEX(resultados!$A$2:$ZZ$496, 185, MATCH($B$2, resultados!$A$1:$ZZ$1, 0))</f>
        <v/>
      </c>
      <c r="C191">
        <f>INDEX(resultados!$A$2:$ZZ$496, 185, MATCH($B$3, resultados!$A$1:$ZZ$1, 0))</f>
        <v/>
      </c>
    </row>
    <row r="192">
      <c r="A192">
        <f>INDEX(resultados!$A$2:$ZZ$496, 186, MATCH($B$1, resultados!$A$1:$ZZ$1, 0))</f>
        <v/>
      </c>
      <c r="B192">
        <f>INDEX(resultados!$A$2:$ZZ$496, 186, MATCH($B$2, resultados!$A$1:$ZZ$1, 0))</f>
        <v/>
      </c>
      <c r="C192">
        <f>INDEX(resultados!$A$2:$ZZ$496, 186, MATCH($B$3, resultados!$A$1:$ZZ$1, 0))</f>
        <v/>
      </c>
    </row>
    <row r="193">
      <c r="A193">
        <f>INDEX(resultados!$A$2:$ZZ$496, 187, MATCH($B$1, resultados!$A$1:$ZZ$1, 0))</f>
        <v/>
      </c>
      <c r="B193">
        <f>INDEX(resultados!$A$2:$ZZ$496, 187, MATCH($B$2, resultados!$A$1:$ZZ$1, 0))</f>
        <v/>
      </c>
      <c r="C193">
        <f>INDEX(resultados!$A$2:$ZZ$496, 187, MATCH($B$3, resultados!$A$1:$ZZ$1, 0))</f>
        <v/>
      </c>
    </row>
    <row r="194">
      <c r="A194">
        <f>INDEX(resultados!$A$2:$ZZ$496, 188, MATCH($B$1, resultados!$A$1:$ZZ$1, 0))</f>
        <v/>
      </c>
      <c r="B194">
        <f>INDEX(resultados!$A$2:$ZZ$496, 188, MATCH($B$2, resultados!$A$1:$ZZ$1, 0))</f>
        <v/>
      </c>
      <c r="C194">
        <f>INDEX(resultados!$A$2:$ZZ$496, 188, MATCH($B$3, resultados!$A$1:$ZZ$1, 0))</f>
        <v/>
      </c>
    </row>
    <row r="195">
      <c r="A195">
        <f>INDEX(resultados!$A$2:$ZZ$496, 189, MATCH($B$1, resultados!$A$1:$ZZ$1, 0))</f>
        <v/>
      </c>
      <c r="B195">
        <f>INDEX(resultados!$A$2:$ZZ$496, 189, MATCH($B$2, resultados!$A$1:$ZZ$1, 0))</f>
        <v/>
      </c>
      <c r="C195">
        <f>INDEX(resultados!$A$2:$ZZ$496, 189, MATCH($B$3, resultados!$A$1:$ZZ$1, 0))</f>
        <v/>
      </c>
    </row>
    <row r="196">
      <c r="A196">
        <f>INDEX(resultados!$A$2:$ZZ$496, 190, MATCH($B$1, resultados!$A$1:$ZZ$1, 0))</f>
        <v/>
      </c>
      <c r="B196">
        <f>INDEX(resultados!$A$2:$ZZ$496, 190, MATCH($B$2, resultados!$A$1:$ZZ$1, 0))</f>
        <v/>
      </c>
      <c r="C196">
        <f>INDEX(resultados!$A$2:$ZZ$496, 190, MATCH($B$3, resultados!$A$1:$ZZ$1, 0))</f>
        <v/>
      </c>
    </row>
    <row r="197">
      <c r="A197">
        <f>INDEX(resultados!$A$2:$ZZ$496, 191, MATCH($B$1, resultados!$A$1:$ZZ$1, 0))</f>
        <v/>
      </c>
      <c r="B197">
        <f>INDEX(resultados!$A$2:$ZZ$496, 191, MATCH($B$2, resultados!$A$1:$ZZ$1, 0))</f>
        <v/>
      </c>
      <c r="C197">
        <f>INDEX(resultados!$A$2:$ZZ$496, 191, MATCH($B$3, resultados!$A$1:$ZZ$1, 0))</f>
        <v/>
      </c>
    </row>
    <row r="198">
      <c r="A198">
        <f>INDEX(resultados!$A$2:$ZZ$496, 192, MATCH($B$1, resultados!$A$1:$ZZ$1, 0))</f>
        <v/>
      </c>
      <c r="B198">
        <f>INDEX(resultados!$A$2:$ZZ$496, 192, MATCH($B$2, resultados!$A$1:$ZZ$1, 0))</f>
        <v/>
      </c>
      <c r="C198">
        <f>INDEX(resultados!$A$2:$ZZ$496, 192, MATCH($B$3, resultados!$A$1:$ZZ$1, 0))</f>
        <v/>
      </c>
    </row>
    <row r="199">
      <c r="A199">
        <f>INDEX(resultados!$A$2:$ZZ$496, 193, MATCH($B$1, resultados!$A$1:$ZZ$1, 0))</f>
        <v/>
      </c>
      <c r="B199">
        <f>INDEX(resultados!$A$2:$ZZ$496, 193, MATCH($B$2, resultados!$A$1:$ZZ$1, 0))</f>
        <v/>
      </c>
      <c r="C199">
        <f>INDEX(resultados!$A$2:$ZZ$496, 193, MATCH($B$3, resultados!$A$1:$ZZ$1, 0))</f>
        <v/>
      </c>
    </row>
    <row r="200">
      <c r="A200">
        <f>INDEX(resultados!$A$2:$ZZ$496, 194, MATCH($B$1, resultados!$A$1:$ZZ$1, 0))</f>
        <v/>
      </c>
      <c r="B200">
        <f>INDEX(resultados!$A$2:$ZZ$496, 194, MATCH($B$2, resultados!$A$1:$ZZ$1, 0))</f>
        <v/>
      </c>
      <c r="C200">
        <f>INDEX(resultados!$A$2:$ZZ$496, 194, MATCH($B$3, resultados!$A$1:$ZZ$1, 0))</f>
        <v/>
      </c>
    </row>
    <row r="201">
      <c r="A201">
        <f>INDEX(resultados!$A$2:$ZZ$496, 195, MATCH($B$1, resultados!$A$1:$ZZ$1, 0))</f>
        <v/>
      </c>
      <c r="B201">
        <f>INDEX(resultados!$A$2:$ZZ$496, 195, MATCH($B$2, resultados!$A$1:$ZZ$1, 0))</f>
        <v/>
      </c>
      <c r="C201">
        <f>INDEX(resultados!$A$2:$ZZ$496, 195, MATCH($B$3, resultados!$A$1:$ZZ$1, 0))</f>
        <v/>
      </c>
    </row>
    <row r="202">
      <c r="A202">
        <f>INDEX(resultados!$A$2:$ZZ$496, 196, MATCH($B$1, resultados!$A$1:$ZZ$1, 0))</f>
        <v/>
      </c>
      <c r="B202">
        <f>INDEX(resultados!$A$2:$ZZ$496, 196, MATCH($B$2, resultados!$A$1:$ZZ$1, 0))</f>
        <v/>
      </c>
      <c r="C202">
        <f>INDEX(resultados!$A$2:$ZZ$496, 196, MATCH($B$3, resultados!$A$1:$ZZ$1, 0))</f>
        <v/>
      </c>
    </row>
    <row r="203">
      <c r="A203">
        <f>INDEX(resultados!$A$2:$ZZ$496, 197, MATCH($B$1, resultados!$A$1:$ZZ$1, 0))</f>
        <v/>
      </c>
      <c r="B203">
        <f>INDEX(resultados!$A$2:$ZZ$496, 197, MATCH($B$2, resultados!$A$1:$ZZ$1, 0))</f>
        <v/>
      </c>
      <c r="C203">
        <f>INDEX(resultados!$A$2:$ZZ$496, 197, MATCH($B$3, resultados!$A$1:$ZZ$1, 0))</f>
        <v/>
      </c>
    </row>
    <row r="204">
      <c r="A204">
        <f>INDEX(resultados!$A$2:$ZZ$496, 198, MATCH($B$1, resultados!$A$1:$ZZ$1, 0))</f>
        <v/>
      </c>
      <c r="B204">
        <f>INDEX(resultados!$A$2:$ZZ$496, 198, MATCH($B$2, resultados!$A$1:$ZZ$1, 0))</f>
        <v/>
      </c>
      <c r="C204">
        <f>INDEX(resultados!$A$2:$ZZ$496, 198, MATCH($B$3, resultados!$A$1:$ZZ$1, 0))</f>
        <v/>
      </c>
    </row>
    <row r="205">
      <c r="A205">
        <f>INDEX(resultados!$A$2:$ZZ$496, 199, MATCH($B$1, resultados!$A$1:$ZZ$1, 0))</f>
        <v/>
      </c>
      <c r="B205">
        <f>INDEX(resultados!$A$2:$ZZ$496, 199, MATCH($B$2, resultados!$A$1:$ZZ$1, 0))</f>
        <v/>
      </c>
      <c r="C205">
        <f>INDEX(resultados!$A$2:$ZZ$496, 199, MATCH($B$3, resultados!$A$1:$ZZ$1, 0))</f>
        <v/>
      </c>
    </row>
    <row r="206">
      <c r="A206">
        <f>INDEX(resultados!$A$2:$ZZ$496, 200, MATCH($B$1, resultados!$A$1:$ZZ$1, 0))</f>
        <v/>
      </c>
      <c r="B206">
        <f>INDEX(resultados!$A$2:$ZZ$496, 200, MATCH($B$2, resultados!$A$1:$ZZ$1, 0))</f>
        <v/>
      </c>
      <c r="C206">
        <f>INDEX(resultados!$A$2:$ZZ$496, 200, MATCH($B$3, resultados!$A$1:$ZZ$1, 0))</f>
        <v/>
      </c>
    </row>
    <row r="207">
      <c r="A207">
        <f>INDEX(resultados!$A$2:$ZZ$496, 201, MATCH($B$1, resultados!$A$1:$ZZ$1, 0))</f>
        <v/>
      </c>
      <c r="B207">
        <f>INDEX(resultados!$A$2:$ZZ$496, 201, MATCH($B$2, resultados!$A$1:$ZZ$1, 0))</f>
        <v/>
      </c>
      <c r="C207">
        <f>INDEX(resultados!$A$2:$ZZ$496, 201, MATCH($B$3, resultados!$A$1:$ZZ$1, 0))</f>
        <v/>
      </c>
    </row>
    <row r="208">
      <c r="A208">
        <f>INDEX(resultados!$A$2:$ZZ$496, 202, MATCH($B$1, resultados!$A$1:$ZZ$1, 0))</f>
        <v/>
      </c>
      <c r="B208">
        <f>INDEX(resultados!$A$2:$ZZ$496, 202, MATCH($B$2, resultados!$A$1:$ZZ$1, 0))</f>
        <v/>
      </c>
      <c r="C208">
        <f>INDEX(resultados!$A$2:$ZZ$496, 202, MATCH($B$3, resultados!$A$1:$ZZ$1, 0))</f>
        <v/>
      </c>
    </row>
    <row r="209">
      <c r="A209">
        <f>INDEX(resultados!$A$2:$ZZ$496, 203, MATCH($B$1, resultados!$A$1:$ZZ$1, 0))</f>
        <v/>
      </c>
      <c r="B209">
        <f>INDEX(resultados!$A$2:$ZZ$496, 203, MATCH($B$2, resultados!$A$1:$ZZ$1, 0))</f>
        <v/>
      </c>
      <c r="C209">
        <f>INDEX(resultados!$A$2:$ZZ$496, 203, MATCH($B$3, resultados!$A$1:$ZZ$1, 0))</f>
        <v/>
      </c>
    </row>
    <row r="210">
      <c r="A210">
        <f>INDEX(resultados!$A$2:$ZZ$496, 204, MATCH($B$1, resultados!$A$1:$ZZ$1, 0))</f>
        <v/>
      </c>
      <c r="B210">
        <f>INDEX(resultados!$A$2:$ZZ$496, 204, MATCH($B$2, resultados!$A$1:$ZZ$1, 0))</f>
        <v/>
      </c>
      <c r="C210">
        <f>INDEX(resultados!$A$2:$ZZ$496, 204, MATCH($B$3, resultados!$A$1:$ZZ$1, 0))</f>
        <v/>
      </c>
    </row>
    <row r="211">
      <c r="A211">
        <f>INDEX(resultados!$A$2:$ZZ$496, 205, MATCH($B$1, resultados!$A$1:$ZZ$1, 0))</f>
        <v/>
      </c>
      <c r="B211">
        <f>INDEX(resultados!$A$2:$ZZ$496, 205, MATCH($B$2, resultados!$A$1:$ZZ$1, 0))</f>
        <v/>
      </c>
      <c r="C211">
        <f>INDEX(resultados!$A$2:$ZZ$496, 205, MATCH($B$3, resultados!$A$1:$ZZ$1, 0))</f>
        <v/>
      </c>
    </row>
    <row r="212">
      <c r="A212">
        <f>INDEX(resultados!$A$2:$ZZ$496, 206, MATCH($B$1, resultados!$A$1:$ZZ$1, 0))</f>
        <v/>
      </c>
      <c r="B212">
        <f>INDEX(resultados!$A$2:$ZZ$496, 206, MATCH($B$2, resultados!$A$1:$ZZ$1, 0))</f>
        <v/>
      </c>
      <c r="C212">
        <f>INDEX(resultados!$A$2:$ZZ$496, 206, MATCH($B$3, resultados!$A$1:$ZZ$1, 0))</f>
        <v/>
      </c>
    </row>
    <row r="213">
      <c r="A213">
        <f>INDEX(resultados!$A$2:$ZZ$496, 207, MATCH($B$1, resultados!$A$1:$ZZ$1, 0))</f>
        <v/>
      </c>
      <c r="B213">
        <f>INDEX(resultados!$A$2:$ZZ$496, 207, MATCH($B$2, resultados!$A$1:$ZZ$1, 0))</f>
        <v/>
      </c>
      <c r="C213">
        <f>INDEX(resultados!$A$2:$ZZ$496, 207, MATCH($B$3, resultados!$A$1:$ZZ$1, 0))</f>
        <v/>
      </c>
    </row>
    <row r="214">
      <c r="A214">
        <f>INDEX(resultados!$A$2:$ZZ$496, 208, MATCH($B$1, resultados!$A$1:$ZZ$1, 0))</f>
        <v/>
      </c>
      <c r="B214">
        <f>INDEX(resultados!$A$2:$ZZ$496, 208, MATCH($B$2, resultados!$A$1:$ZZ$1, 0))</f>
        <v/>
      </c>
      <c r="C214">
        <f>INDEX(resultados!$A$2:$ZZ$496, 208, MATCH($B$3, resultados!$A$1:$ZZ$1, 0))</f>
        <v/>
      </c>
    </row>
    <row r="215">
      <c r="A215">
        <f>INDEX(resultados!$A$2:$ZZ$496, 209, MATCH($B$1, resultados!$A$1:$ZZ$1, 0))</f>
        <v/>
      </c>
      <c r="B215">
        <f>INDEX(resultados!$A$2:$ZZ$496, 209, MATCH($B$2, resultados!$A$1:$ZZ$1, 0))</f>
        <v/>
      </c>
      <c r="C215">
        <f>INDEX(resultados!$A$2:$ZZ$496, 209, MATCH($B$3, resultados!$A$1:$ZZ$1, 0))</f>
        <v/>
      </c>
    </row>
    <row r="216">
      <c r="A216">
        <f>INDEX(resultados!$A$2:$ZZ$496, 210, MATCH($B$1, resultados!$A$1:$ZZ$1, 0))</f>
        <v/>
      </c>
      <c r="B216">
        <f>INDEX(resultados!$A$2:$ZZ$496, 210, MATCH($B$2, resultados!$A$1:$ZZ$1, 0))</f>
        <v/>
      </c>
      <c r="C216">
        <f>INDEX(resultados!$A$2:$ZZ$496, 210, MATCH($B$3, resultados!$A$1:$ZZ$1, 0))</f>
        <v/>
      </c>
    </row>
    <row r="217">
      <c r="A217">
        <f>INDEX(resultados!$A$2:$ZZ$496, 211, MATCH($B$1, resultados!$A$1:$ZZ$1, 0))</f>
        <v/>
      </c>
      <c r="B217">
        <f>INDEX(resultados!$A$2:$ZZ$496, 211, MATCH($B$2, resultados!$A$1:$ZZ$1, 0))</f>
        <v/>
      </c>
      <c r="C217">
        <f>INDEX(resultados!$A$2:$ZZ$496, 211, MATCH($B$3, resultados!$A$1:$ZZ$1, 0))</f>
        <v/>
      </c>
    </row>
    <row r="218">
      <c r="A218">
        <f>INDEX(resultados!$A$2:$ZZ$496, 212, MATCH($B$1, resultados!$A$1:$ZZ$1, 0))</f>
        <v/>
      </c>
      <c r="B218">
        <f>INDEX(resultados!$A$2:$ZZ$496, 212, MATCH($B$2, resultados!$A$1:$ZZ$1, 0))</f>
        <v/>
      </c>
      <c r="C218">
        <f>INDEX(resultados!$A$2:$ZZ$496, 212, MATCH($B$3, resultados!$A$1:$ZZ$1, 0))</f>
        <v/>
      </c>
    </row>
    <row r="219">
      <c r="A219">
        <f>INDEX(resultados!$A$2:$ZZ$496, 213, MATCH($B$1, resultados!$A$1:$ZZ$1, 0))</f>
        <v/>
      </c>
      <c r="B219">
        <f>INDEX(resultados!$A$2:$ZZ$496, 213, MATCH($B$2, resultados!$A$1:$ZZ$1, 0))</f>
        <v/>
      </c>
      <c r="C219">
        <f>INDEX(resultados!$A$2:$ZZ$496, 213, MATCH($B$3, resultados!$A$1:$ZZ$1, 0))</f>
        <v/>
      </c>
    </row>
    <row r="220">
      <c r="A220">
        <f>INDEX(resultados!$A$2:$ZZ$496, 214, MATCH($B$1, resultados!$A$1:$ZZ$1, 0))</f>
        <v/>
      </c>
      <c r="B220">
        <f>INDEX(resultados!$A$2:$ZZ$496, 214, MATCH($B$2, resultados!$A$1:$ZZ$1, 0))</f>
        <v/>
      </c>
      <c r="C220">
        <f>INDEX(resultados!$A$2:$ZZ$496, 214, MATCH($B$3, resultados!$A$1:$ZZ$1, 0))</f>
        <v/>
      </c>
    </row>
    <row r="221">
      <c r="A221">
        <f>INDEX(resultados!$A$2:$ZZ$496, 215, MATCH($B$1, resultados!$A$1:$ZZ$1, 0))</f>
        <v/>
      </c>
      <c r="B221">
        <f>INDEX(resultados!$A$2:$ZZ$496, 215, MATCH($B$2, resultados!$A$1:$ZZ$1, 0))</f>
        <v/>
      </c>
      <c r="C221">
        <f>INDEX(resultados!$A$2:$ZZ$496, 215, MATCH($B$3, resultados!$A$1:$ZZ$1, 0))</f>
        <v/>
      </c>
    </row>
    <row r="222">
      <c r="A222">
        <f>INDEX(resultados!$A$2:$ZZ$496, 216, MATCH($B$1, resultados!$A$1:$ZZ$1, 0))</f>
        <v/>
      </c>
      <c r="B222">
        <f>INDEX(resultados!$A$2:$ZZ$496, 216, MATCH($B$2, resultados!$A$1:$ZZ$1, 0))</f>
        <v/>
      </c>
      <c r="C222">
        <f>INDEX(resultados!$A$2:$ZZ$496, 216, MATCH($B$3, resultados!$A$1:$ZZ$1, 0))</f>
        <v/>
      </c>
    </row>
    <row r="223">
      <c r="A223">
        <f>INDEX(resultados!$A$2:$ZZ$496, 217, MATCH($B$1, resultados!$A$1:$ZZ$1, 0))</f>
        <v/>
      </c>
      <c r="B223">
        <f>INDEX(resultados!$A$2:$ZZ$496, 217, MATCH($B$2, resultados!$A$1:$ZZ$1, 0))</f>
        <v/>
      </c>
      <c r="C223">
        <f>INDEX(resultados!$A$2:$ZZ$496, 217, MATCH($B$3, resultados!$A$1:$ZZ$1, 0))</f>
        <v/>
      </c>
    </row>
    <row r="224">
      <c r="A224">
        <f>INDEX(resultados!$A$2:$ZZ$496, 218, MATCH($B$1, resultados!$A$1:$ZZ$1, 0))</f>
        <v/>
      </c>
      <c r="B224">
        <f>INDEX(resultados!$A$2:$ZZ$496, 218, MATCH($B$2, resultados!$A$1:$ZZ$1, 0))</f>
        <v/>
      </c>
      <c r="C224">
        <f>INDEX(resultados!$A$2:$ZZ$496, 218, MATCH($B$3, resultados!$A$1:$ZZ$1, 0))</f>
        <v/>
      </c>
    </row>
    <row r="225">
      <c r="A225">
        <f>INDEX(resultados!$A$2:$ZZ$496, 219, MATCH($B$1, resultados!$A$1:$ZZ$1, 0))</f>
        <v/>
      </c>
      <c r="B225">
        <f>INDEX(resultados!$A$2:$ZZ$496, 219, MATCH($B$2, resultados!$A$1:$ZZ$1, 0))</f>
        <v/>
      </c>
      <c r="C225">
        <f>INDEX(resultados!$A$2:$ZZ$496, 219, MATCH($B$3, resultados!$A$1:$ZZ$1, 0))</f>
        <v/>
      </c>
    </row>
    <row r="226">
      <c r="A226">
        <f>INDEX(resultados!$A$2:$ZZ$496, 220, MATCH($B$1, resultados!$A$1:$ZZ$1, 0))</f>
        <v/>
      </c>
      <c r="B226">
        <f>INDEX(resultados!$A$2:$ZZ$496, 220, MATCH($B$2, resultados!$A$1:$ZZ$1, 0))</f>
        <v/>
      </c>
      <c r="C226">
        <f>INDEX(resultados!$A$2:$ZZ$496, 220, MATCH($B$3, resultados!$A$1:$ZZ$1, 0))</f>
        <v/>
      </c>
    </row>
    <row r="227">
      <c r="A227">
        <f>INDEX(resultados!$A$2:$ZZ$496, 221, MATCH($B$1, resultados!$A$1:$ZZ$1, 0))</f>
        <v/>
      </c>
      <c r="B227">
        <f>INDEX(resultados!$A$2:$ZZ$496, 221, MATCH($B$2, resultados!$A$1:$ZZ$1, 0))</f>
        <v/>
      </c>
      <c r="C227">
        <f>INDEX(resultados!$A$2:$ZZ$496, 221, MATCH($B$3, resultados!$A$1:$ZZ$1, 0))</f>
        <v/>
      </c>
    </row>
    <row r="228">
      <c r="A228">
        <f>INDEX(resultados!$A$2:$ZZ$496, 222, MATCH($B$1, resultados!$A$1:$ZZ$1, 0))</f>
        <v/>
      </c>
      <c r="B228">
        <f>INDEX(resultados!$A$2:$ZZ$496, 222, MATCH($B$2, resultados!$A$1:$ZZ$1, 0))</f>
        <v/>
      </c>
      <c r="C228">
        <f>INDEX(resultados!$A$2:$ZZ$496, 222, MATCH($B$3, resultados!$A$1:$ZZ$1, 0))</f>
        <v/>
      </c>
    </row>
    <row r="229">
      <c r="A229">
        <f>INDEX(resultados!$A$2:$ZZ$496, 223, MATCH($B$1, resultados!$A$1:$ZZ$1, 0))</f>
        <v/>
      </c>
      <c r="B229">
        <f>INDEX(resultados!$A$2:$ZZ$496, 223, MATCH($B$2, resultados!$A$1:$ZZ$1, 0))</f>
        <v/>
      </c>
      <c r="C229">
        <f>INDEX(resultados!$A$2:$ZZ$496, 223, MATCH($B$3, resultados!$A$1:$ZZ$1, 0))</f>
        <v/>
      </c>
    </row>
    <row r="230">
      <c r="A230">
        <f>INDEX(resultados!$A$2:$ZZ$496, 224, MATCH($B$1, resultados!$A$1:$ZZ$1, 0))</f>
        <v/>
      </c>
      <c r="B230">
        <f>INDEX(resultados!$A$2:$ZZ$496, 224, MATCH($B$2, resultados!$A$1:$ZZ$1, 0))</f>
        <v/>
      </c>
      <c r="C230">
        <f>INDEX(resultados!$A$2:$ZZ$496, 224, MATCH($B$3, resultados!$A$1:$ZZ$1, 0))</f>
        <v/>
      </c>
    </row>
    <row r="231">
      <c r="A231">
        <f>INDEX(resultados!$A$2:$ZZ$496, 225, MATCH($B$1, resultados!$A$1:$ZZ$1, 0))</f>
        <v/>
      </c>
      <c r="B231">
        <f>INDEX(resultados!$A$2:$ZZ$496, 225, MATCH($B$2, resultados!$A$1:$ZZ$1, 0))</f>
        <v/>
      </c>
      <c r="C231">
        <f>INDEX(resultados!$A$2:$ZZ$496, 225, MATCH($B$3, resultados!$A$1:$ZZ$1, 0))</f>
        <v/>
      </c>
    </row>
    <row r="232">
      <c r="A232">
        <f>INDEX(resultados!$A$2:$ZZ$496, 226, MATCH($B$1, resultados!$A$1:$ZZ$1, 0))</f>
        <v/>
      </c>
      <c r="B232">
        <f>INDEX(resultados!$A$2:$ZZ$496, 226, MATCH($B$2, resultados!$A$1:$ZZ$1, 0))</f>
        <v/>
      </c>
      <c r="C232">
        <f>INDEX(resultados!$A$2:$ZZ$496, 226, MATCH($B$3, resultados!$A$1:$ZZ$1, 0))</f>
        <v/>
      </c>
    </row>
    <row r="233">
      <c r="A233">
        <f>INDEX(resultados!$A$2:$ZZ$496, 227, MATCH($B$1, resultados!$A$1:$ZZ$1, 0))</f>
        <v/>
      </c>
      <c r="B233">
        <f>INDEX(resultados!$A$2:$ZZ$496, 227, MATCH($B$2, resultados!$A$1:$ZZ$1, 0))</f>
        <v/>
      </c>
      <c r="C233">
        <f>INDEX(resultados!$A$2:$ZZ$496, 227, MATCH($B$3, resultados!$A$1:$ZZ$1, 0))</f>
        <v/>
      </c>
    </row>
    <row r="234">
      <c r="A234">
        <f>INDEX(resultados!$A$2:$ZZ$496, 228, MATCH($B$1, resultados!$A$1:$ZZ$1, 0))</f>
        <v/>
      </c>
      <c r="B234">
        <f>INDEX(resultados!$A$2:$ZZ$496, 228, MATCH($B$2, resultados!$A$1:$ZZ$1, 0))</f>
        <v/>
      </c>
      <c r="C234">
        <f>INDEX(resultados!$A$2:$ZZ$496, 228, MATCH($B$3, resultados!$A$1:$ZZ$1, 0))</f>
        <v/>
      </c>
    </row>
    <row r="235">
      <c r="A235">
        <f>INDEX(resultados!$A$2:$ZZ$496, 229, MATCH($B$1, resultados!$A$1:$ZZ$1, 0))</f>
        <v/>
      </c>
      <c r="B235">
        <f>INDEX(resultados!$A$2:$ZZ$496, 229, MATCH($B$2, resultados!$A$1:$ZZ$1, 0))</f>
        <v/>
      </c>
      <c r="C235">
        <f>INDEX(resultados!$A$2:$ZZ$496, 229, MATCH($B$3, resultados!$A$1:$ZZ$1, 0))</f>
        <v/>
      </c>
    </row>
    <row r="236">
      <c r="A236">
        <f>INDEX(resultados!$A$2:$ZZ$496, 230, MATCH($B$1, resultados!$A$1:$ZZ$1, 0))</f>
        <v/>
      </c>
      <c r="B236">
        <f>INDEX(resultados!$A$2:$ZZ$496, 230, MATCH($B$2, resultados!$A$1:$ZZ$1, 0))</f>
        <v/>
      </c>
      <c r="C236">
        <f>INDEX(resultados!$A$2:$ZZ$496, 230, MATCH($B$3, resultados!$A$1:$ZZ$1, 0))</f>
        <v/>
      </c>
    </row>
    <row r="237">
      <c r="A237">
        <f>INDEX(resultados!$A$2:$ZZ$496, 231, MATCH($B$1, resultados!$A$1:$ZZ$1, 0))</f>
        <v/>
      </c>
      <c r="B237">
        <f>INDEX(resultados!$A$2:$ZZ$496, 231, MATCH($B$2, resultados!$A$1:$ZZ$1, 0))</f>
        <v/>
      </c>
      <c r="C237">
        <f>INDEX(resultados!$A$2:$ZZ$496, 231, MATCH($B$3, resultados!$A$1:$ZZ$1, 0))</f>
        <v/>
      </c>
    </row>
    <row r="238">
      <c r="A238">
        <f>INDEX(resultados!$A$2:$ZZ$496, 232, MATCH($B$1, resultados!$A$1:$ZZ$1, 0))</f>
        <v/>
      </c>
      <c r="B238">
        <f>INDEX(resultados!$A$2:$ZZ$496, 232, MATCH($B$2, resultados!$A$1:$ZZ$1, 0))</f>
        <v/>
      </c>
      <c r="C238">
        <f>INDEX(resultados!$A$2:$ZZ$496, 232, MATCH($B$3, resultados!$A$1:$ZZ$1, 0))</f>
        <v/>
      </c>
    </row>
    <row r="239">
      <c r="A239">
        <f>INDEX(resultados!$A$2:$ZZ$496, 233, MATCH($B$1, resultados!$A$1:$ZZ$1, 0))</f>
        <v/>
      </c>
      <c r="B239">
        <f>INDEX(resultados!$A$2:$ZZ$496, 233, MATCH($B$2, resultados!$A$1:$ZZ$1, 0))</f>
        <v/>
      </c>
      <c r="C239">
        <f>INDEX(resultados!$A$2:$ZZ$496, 233, MATCH($B$3, resultados!$A$1:$ZZ$1, 0))</f>
        <v/>
      </c>
    </row>
    <row r="240">
      <c r="A240">
        <f>INDEX(resultados!$A$2:$ZZ$496, 234, MATCH($B$1, resultados!$A$1:$ZZ$1, 0))</f>
        <v/>
      </c>
      <c r="B240">
        <f>INDEX(resultados!$A$2:$ZZ$496, 234, MATCH($B$2, resultados!$A$1:$ZZ$1, 0))</f>
        <v/>
      </c>
      <c r="C240">
        <f>INDEX(resultados!$A$2:$ZZ$496, 234, MATCH($B$3, resultados!$A$1:$ZZ$1, 0))</f>
        <v/>
      </c>
    </row>
    <row r="241">
      <c r="A241">
        <f>INDEX(resultados!$A$2:$ZZ$496, 235, MATCH($B$1, resultados!$A$1:$ZZ$1, 0))</f>
        <v/>
      </c>
      <c r="B241">
        <f>INDEX(resultados!$A$2:$ZZ$496, 235, MATCH($B$2, resultados!$A$1:$ZZ$1, 0))</f>
        <v/>
      </c>
      <c r="C241">
        <f>INDEX(resultados!$A$2:$ZZ$496, 235, MATCH($B$3, resultados!$A$1:$ZZ$1, 0))</f>
        <v/>
      </c>
    </row>
    <row r="242">
      <c r="A242">
        <f>INDEX(resultados!$A$2:$ZZ$496, 236, MATCH($B$1, resultados!$A$1:$ZZ$1, 0))</f>
        <v/>
      </c>
      <c r="B242">
        <f>INDEX(resultados!$A$2:$ZZ$496, 236, MATCH($B$2, resultados!$A$1:$ZZ$1, 0))</f>
        <v/>
      </c>
      <c r="C242">
        <f>INDEX(resultados!$A$2:$ZZ$496, 236, MATCH($B$3, resultados!$A$1:$ZZ$1, 0))</f>
        <v/>
      </c>
    </row>
    <row r="243">
      <c r="A243">
        <f>INDEX(resultados!$A$2:$ZZ$496, 237, MATCH($B$1, resultados!$A$1:$ZZ$1, 0))</f>
        <v/>
      </c>
      <c r="B243">
        <f>INDEX(resultados!$A$2:$ZZ$496, 237, MATCH($B$2, resultados!$A$1:$ZZ$1, 0))</f>
        <v/>
      </c>
      <c r="C243">
        <f>INDEX(resultados!$A$2:$ZZ$496, 237, MATCH($B$3, resultados!$A$1:$ZZ$1, 0))</f>
        <v/>
      </c>
    </row>
    <row r="244">
      <c r="A244">
        <f>INDEX(resultados!$A$2:$ZZ$496, 238, MATCH($B$1, resultados!$A$1:$ZZ$1, 0))</f>
        <v/>
      </c>
      <c r="B244">
        <f>INDEX(resultados!$A$2:$ZZ$496, 238, MATCH($B$2, resultados!$A$1:$ZZ$1, 0))</f>
        <v/>
      </c>
      <c r="C244">
        <f>INDEX(resultados!$A$2:$ZZ$496, 238, MATCH($B$3, resultados!$A$1:$ZZ$1, 0))</f>
        <v/>
      </c>
    </row>
    <row r="245">
      <c r="A245">
        <f>INDEX(resultados!$A$2:$ZZ$496, 239, MATCH($B$1, resultados!$A$1:$ZZ$1, 0))</f>
        <v/>
      </c>
      <c r="B245">
        <f>INDEX(resultados!$A$2:$ZZ$496, 239, MATCH($B$2, resultados!$A$1:$ZZ$1, 0))</f>
        <v/>
      </c>
      <c r="C245">
        <f>INDEX(resultados!$A$2:$ZZ$496, 239, MATCH($B$3, resultados!$A$1:$ZZ$1, 0))</f>
        <v/>
      </c>
    </row>
    <row r="246">
      <c r="A246">
        <f>INDEX(resultados!$A$2:$ZZ$496, 240, MATCH($B$1, resultados!$A$1:$ZZ$1, 0))</f>
        <v/>
      </c>
      <c r="B246">
        <f>INDEX(resultados!$A$2:$ZZ$496, 240, MATCH($B$2, resultados!$A$1:$ZZ$1, 0))</f>
        <v/>
      </c>
      <c r="C246">
        <f>INDEX(resultados!$A$2:$ZZ$496, 240, MATCH($B$3, resultados!$A$1:$ZZ$1, 0))</f>
        <v/>
      </c>
    </row>
    <row r="247">
      <c r="A247">
        <f>INDEX(resultados!$A$2:$ZZ$496, 241, MATCH($B$1, resultados!$A$1:$ZZ$1, 0))</f>
        <v/>
      </c>
      <c r="B247">
        <f>INDEX(resultados!$A$2:$ZZ$496, 241, MATCH($B$2, resultados!$A$1:$ZZ$1, 0))</f>
        <v/>
      </c>
      <c r="C247">
        <f>INDEX(resultados!$A$2:$ZZ$496, 241, MATCH($B$3, resultados!$A$1:$ZZ$1, 0))</f>
        <v/>
      </c>
    </row>
    <row r="248">
      <c r="A248">
        <f>INDEX(resultados!$A$2:$ZZ$496, 242, MATCH($B$1, resultados!$A$1:$ZZ$1, 0))</f>
        <v/>
      </c>
      <c r="B248">
        <f>INDEX(resultados!$A$2:$ZZ$496, 242, MATCH($B$2, resultados!$A$1:$ZZ$1, 0))</f>
        <v/>
      </c>
      <c r="C248">
        <f>INDEX(resultados!$A$2:$ZZ$496, 242, MATCH($B$3, resultados!$A$1:$ZZ$1, 0))</f>
        <v/>
      </c>
    </row>
    <row r="249">
      <c r="A249">
        <f>INDEX(resultados!$A$2:$ZZ$496, 243, MATCH($B$1, resultados!$A$1:$ZZ$1, 0))</f>
        <v/>
      </c>
      <c r="B249">
        <f>INDEX(resultados!$A$2:$ZZ$496, 243, MATCH($B$2, resultados!$A$1:$ZZ$1, 0))</f>
        <v/>
      </c>
      <c r="C249">
        <f>INDEX(resultados!$A$2:$ZZ$496, 243, MATCH($B$3, resultados!$A$1:$ZZ$1, 0))</f>
        <v/>
      </c>
    </row>
    <row r="250">
      <c r="A250">
        <f>INDEX(resultados!$A$2:$ZZ$496, 244, MATCH($B$1, resultados!$A$1:$ZZ$1, 0))</f>
        <v/>
      </c>
      <c r="B250">
        <f>INDEX(resultados!$A$2:$ZZ$496, 244, MATCH($B$2, resultados!$A$1:$ZZ$1, 0))</f>
        <v/>
      </c>
      <c r="C250">
        <f>INDEX(resultados!$A$2:$ZZ$496, 244, MATCH($B$3, resultados!$A$1:$ZZ$1, 0))</f>
        <v/>
      </c>
    </row>
    <row r="251">
      <c r="A251">
        <f>INDEX(resultados!$A$2:$ZZ$496, 245, MATCH($B$1, resultados!$A$1:$ZZ$1, 0))</f>
        <v/>
      </c>
      <c r="B251">
        <f>INDEX(resultados!$A$2:$ZZ$496, 245, MATCH($B$2, resultados!$A$1:$ZZ$1, 0))</f>
        <v/>
      </c>
      <c r="C251">
        <f>INDEX(resultados!$A$2:$ZZ$496, 245, MATCH($B$3, resultados!$A$1:$ZZ$1, 0))</f>
        <v/>
      </c>
    </row>
    <row r="252">
      <c r="A252">
        <f>INDEX(resultados!$A$2:$ZZ$496, 246, MATCH($B$1, resultados!$A$1:$ZZ$1, 0))</f>
        <v/>
      </c>
      <c r="B252">
        <f>INDEX(resultados!$A$2:$ZZ$496, 246, MATCH($B$2, resultados!$A$1:$ZZ$1, 0))</f>
        <v/>
      </c>
      <c r="C252">
        <f>INDEX(resultados!$A$2:$ZZ$496, 246, MATCH($B$3, resultados!$A$1:$ZZ$1, 0))</f>
        <v/>
      </c>
    </row>
    <row r="253">
      <c r="A253">
        <f>INDEX(resultados!$A$2:$ZZ$496, 247, MATCH($B$1, resultados!$A$1:$ZZ$1, 0))</f>
        <v/>
      </c>
      <c r="B253">
        <f>INDEX(resultados!$A$2:$ZZ$496, 247, MATCH($B$2, resultados!$A$1:$ZZ$1, 0))</f>
        <v/>
      </c>
      <c r="C253">
        <f>INDEX(resultados!$A$2:$ZZ$496, 247, MATCH($B$3, resultados!$A$1:$ZZ$1, 0))</f>
        <v/>
      </c>
    </row>
    <row r="254">
      <c r="A254">
        <f>INDEX(resultados!$A$2:$ZZ$496, 248, MATCH($B$1, resultados!$A$1:$ZZ$1, 0))</f>
        <v/>
      </c>
      <c r="B254">
        <f>INDEX(resultados!$A$2:$ZZ$496, 248, MATCH($B$2, resultados!$A$1:$ZZ$1, 0))</f>
        <v/>
      </c>
      <c r="C254">
        <f>INDEX(resultados!$A$2:$ZZ$496, 248, MATCH($B$3, resultados!$A$1:$ZZ$1, 0))</f>
        <v/>
      </c>
    </row>
    <row r="255">
      <c r="A255">
        <f>INDEX(resultados!$A$2:$ZZ$496, 249, MATCH($B$1, resultados!$A$1:$ZZ$1, 0))</f>
        <v/>
      </c>
      <c r="B255">
        <f>INDEX(resultados!$A$2:$ZZ$496, 249, MATCH($B$2, resultados!$A$1:$ZZ$1, 0))</f>
        <v/>
      </c>
      <c r="C255">
        <f>INDEX(resultados!$A$2:$ZZ$496, 249, MATCH($B$3, resultados!$A$1:$ZZ$1, 0))</f>
        <v/>
      </c>
    </row>
    <row r="256">
      <c r="A256">
        <f>INDEX(resultados!$A$2:$ZZ$496, 250, MATCH($B$1, resultados!$A$1:$ZZ$1, 0))</f>
        <v/>
      </c>
      <c r="B256">
        <f>INDEX(resultados!$A$2:$ZZ$496, 250, MATCH($B$2, resultados!$A$1:$ZZ$1, 0))</f>
        <v/>
      </c>
      <c r="C256">
        <f>INDEX(resultados!$A$2:$ZZ$496, 250, MATCH($B$3, resultados!$A$1:$ZZ$1, 0))</f>
        <v/>
      </c>
    </row>
    <row r="257">
      <c r="A257">
        <f>INDEX(resultados!$A$2:$ZZ$496, 251, MATCH($B$1, resultados!$A$1:$ZZ$1, 0))</f>
        <v/>
      </c>
      <c r="B257">
        <f>INDEX(resultados!$A$2:$ZZ$496, 251, MATCH($B$2, resultados!$A$1:$ZZ$1, 0))</f>
        <v/>
      </c>
      <c r="C257">
        <f>INDEX(resultados!$A$2:$ZZ$496, 251, MATCH($B$3, resultados!$A$1:$ZZ$1, 0))</f>
        <v/>
      </c>
    </row>
    <row r="258">
      <c r="A258">
        <f>INDEX(resultados!$A$2:$ZZ$496, 252, MATCH($B$1, resultados!$A$1:$ZZ$1, 0))</f>
        <v/>
      </c>
      <c r="B258">
        <f>INDEX(resultados!$A$2:$ZZ$496, 252, MATCH($B$2, resultados!$A$1:$ZZ$1, 0))</f>
        <v/>
      </c>
      <c r="C258">
        <f>INDEX(resultados!$A$2:$ZZ$496, 252, MATCH($B$3, resultados!$A$1:$ZZ$1, 0))</f>
        <v/>
      </c>
    </row>
    <row r="259">
      <c r="A259">
        <f>INDEX(resultados!$A$2:$ZZ$496, 253, MATCH($B$1, resultados!$A$1:$ZZ$1, 0))</f>
        <v/>
      </c>
      <c r="B259">
        <f>INDEX(resultados!$A$2:$ZZ$496, 253, MATCH($B$2, resultados!$A$1:$ZZ$1, 0))</f>
        <v/>
      </c>
      <c r="C259">
        <f>INDEX(resultados!$A$2:$ZZ$496, 253, MATCH($B$3, resultados!$A$1:$ZZ$1, 0))</f>
        <v/>
      </c>
    </row>
    <row r="260">
      <c r="A260">
        <f>INDEX(resultados!$A$2:$ZZ$496, 254, MATCH($B$1, resultados!$A$1:$ZZ$1, 0))</f>
        <v/>
      </c>
      <c r="B260">
        <f>INDEX(resultados!$A$2:$ZZ$496, 254, MATCH($B$2, resultados!$A$1:$ZZ$1, 0))</f>
        <v/>
      </c>
      <c r="C260">
        <f>INDEX(resultados!$A$2:$ZZ$496, 254, MATCH($B$3, resultados!$A$1:$ZZ$1, 0))</f>
        <v/>
      </c>
    </row>
    <row r="261">
      <c r="A261">
        <f>INDEX(resultados!$A$2:$ZZ$496, 255, MATCH($B$1, resultados!$A$1:$ZZ$1, 0))</f>
        <v/>
      </c>
      <c r="B261">
        <f>INDEX(resultados!$A$2:$ZZ$496, 255, MATCH($B$2, resultados!$A$1:$ZZ$1, 0))</f>
        <v/>
      </c>
      <c r="C261">
        <f>INDEX(resultados!$A$2:$ZZ$496, 255, MATCH($B$3, resultados!$A$1:$ZZ$1, 0))</f>
        <v/>
      </c>
    </row>
    <row r="262">
      <c r="A262">
        <f>INDEX(resultados!$A$2:$ZZ$496, 256, MATCH($B$1, resultados!$A$1:$ZZ$1, 0))</f>
        <v/>
      </c>
      <c r="B262">
        <f>INDEX(resultados!$A$2:$ZZ$496, 256, MATCH($B$2, resultados!$A$1:$ZZ$1, 0))</f>
        <v/>
      </c>
      <c r="C262">
        <f>INDEX(resultados!$A$2:$ZZ$496, 256, MATCH($B$3, resultados!$A$1:$ZZ$1, 0))</f>
        <v/>
      </c>
    </row>
    <row r="263">
      <c r="A263">
        <f>INDEX(resultados!$A$2:$ZZ$496, 257, MATCH($B$1, resultados!$A$1:$ZZ$1, 0))</f>
        <v/>
      </c>
      <c r="B263">
        <f>INDEX(resultados!$A$2:$ZZ$496, 257, MATCH($B$2, resultados!$A$1:$ZZ$1, 0))</f>
        <v/>
      </c>
      <c r="C263">
        <f>INDEX(resultados!$A$2:$ZZ$496, 257, MATCH($B$3, resultados!$A$1:$ZZ$1, 0))</f>
        <v/>
      </c>
    </row>
    <row r="264">
      <c r="A264">
        <f>INDEX(resultados!$A$2:$ZZ$496, 258, MATCH($B$1, resultados!$A$1:$ZZ$1, 0))</f>
        <v/>
      </c>
      <c r="B264">
        <f>INDEX(resultados!$A$2:$ZZ$496, 258, MATCH($B$2, resultados!$A$1:$ZZ$1, 0))</f>
        <v/>
      </c>
      <c r="C264">
        <f>INDEX(resultados!$A$2:$ZZ$496, 258, MATCH($B$3, resultados!$A$1:$ZZ$1, 0))</f>
        <v/>
      </c>
    </row>
    <row r="265">
      <c r="A265">
        <f>INDEX(resultados!$A$2:$ZZ$496, 259, MATCH($B$1, resultados!$A$1:$ZZ$1, 0))</f>
        <v/>
      </c>
      <c r="B265">
        <f>INDEX(resultados!$A$2:$ZZ$496, 259, MATCH($B$2, resultados!$A$1:$ZZ$1, 0))</f>
        <v/>
      </c>
      <c r="C265">
        <f>INDEX(resultados!$A$2:$ZZ$496, 259, MATCH($B$3, resultados!$A$1:$ZZ$1, 0))</f>
        <v/>
      </c>
    </row>
    <row r="266">
      <c r="A266">
        <f>INDEX(resultados!$A$2:$ZZ$496, 260, MATCH($B$1, resultados!$A$1:$ZZ$1, 0))</f>
        <v/>
      </c>
      <c r="B266">
        <f>INDEX(resultados!$A$2:$ZZ$496, 260, MATCH($B$2, resultados!$A$1:$ZZ$1, 0))</f>
        <v/>
      </c>
      <c r="C266">
        <f>INDEX(resultados!$A$2:$ZZ$496, 260, MATCH($B$3, resultados!$A$1:$ZZ$1, 0))</f>
        <v/>
      </c>
    </row>
    <row r="267">
      <c r="A267">
        <f>INDEX(resultados!$A$2:$ZZ$496, 261, MATCH($B$1, resultados!$A$1:$ZZ$1, 0))</f>
        <v/>
      </c>
      <c r="B267">
        <f>INDEX(resultados!$A$2:$ZZ$496, 261, MATCH($B$2, resultados!$A$1:$ZZ$1, 0))</f>
        <v/>
      </c>
      <c r="C267">
        <f>INDEX(resultados!$A$2:$ZZ$496, 261, MATCH($B$3, resultados!$A$1:$ZZ$1, 0))</f>
        <v/>
      </c>
    </row>
    <row r="268">
      <c r="A268">
        <f>INDEX(resultados!$A$2:$ZZ$496, 262, MATCH($B$1, resultados!$A$1:$ZZ$1, 0))</f>
        <v/>
      </c>
      <c r="B268">
        <f>INDEX(resultados!$A$2:$ZZ$496, 262, MATCH($B$2, resultados!$A$1:$ZZ$1, 0))</f>
        <v/>
      </c>
      <c r="C268">
        <f>INDEX(resultados!$A$2:$ZZ$496, 262, MATCH($B$3, resultados!$A$1:$ZZ$1, 0))</f>
        <v/>
      </c>
    </row>
    <row r="269">
      <c r="A269">
        <f>INDEX(resultados!$A$2:$ZZ$496, 263, MATCH($B$1, resultados!$A$1:$ZZ$1, 0))</f>
        <v/>
      </c>
      <c r="B269">
        <f>INDEX(resultados!$A$2:$ZZ$496, 263, MATCH($B$2, resultados!$A$1:$ZZ$1, 0))</f>
        <v/>
      </c>
      <c r="C269">
        <f>INDEX(resultados!$A$2:$ZZ$496, 263, MATCH($B$3, resultados!$A$1:$ZZ$1, 0))</f>
        <v/>
      </c>
    </row>
    <row r="270">
      <c r="A270">
        <f>INDEX(resultados!$A$2:$ZZ$496, 264, MATCH($B$1, resultados!$A$1:$ZZ$1, 0))</f>
        <v/>
      </c>
      <c r="B270">
        <f>INDEX(resultados!$A$2:$ZZ$496, 264, MATCH($B$2, resultados!$A$1:$ZZ$1, 0))</f>
        <v/>
      </c>
      <c r="C270">
        <f>INDEX(resultados!$A$2:$ZZ$496, 264, MATCH($B$3, resultados!$A$1:$ZZ$1, 0))</f>
        <v/>
      </c>
    </row>
    <row r="271">
      <c r="A271">
        <f>INDEX(resultados!$A$2:$ZZ$496, 265, MATCH($B$1, resultados!$A$1:$ZZ$1, 0))</f>
        <v/>
      </c>
      <c r="B271">
        <f>INDEX(resultados!$A$2:$ZZ$496, 265, MATCH($B$2, resultados!$A$1:$ZZ$1, 0))</f>
        <v/>
      </c>
      <c r="C271">
        <f>INDEX(resultados!$A$2:$ZZ$496, 265, MATCH($B$3, resultados!$A$1:$ZZ$1, 0))</f>
        <v/>
      </c>
    </row>
    <row r="272">
      <c r="A272">
        <f>INDEX(resultados!$A$2:$ZZ$496, 266, MATCH($B$1, resultados!$A$1:$ZZ$1, 0))</f>
        <v/>
      </c>
      <c r="B272">
        <f>INDEX(resultados!$A$2:$ZZ$496, 266, MATCH($B$2, resultados!$A$1:$ZZ$1, 0))</f>
        <v/>
      </c>
      <c r="C272">
        <f>INDEX(resultados!$A$2:$ZZ$496, 266, MATCH($B$3, resultados!$A$1:$ZZ$1, 0))</f>
        <v/>
      </c>
    </row>
    <row r="273">
      <c r="A273">
        <f>INDEX(resultados!$A$2:$ZZ$496, 267, MATCH($B$1, resultados!$A$1:$ZZ$1, 0))</f>
        <v/>
      </c>
      <c r="B273">
        <f>INDEX(resultados!$A$2:$ZZ$496, 267, MATCH($B$2, resultados!$A$1:$ZZ$1, 0))</f>
        <v/>
      </c>
      <c r="C273">
        <f>INDEX(resultados!$A$2:$ZZ$496, 267, MATCH($B$3, resultados!$A$1:$ZZ$1, 0))</f>
        <v/>
      </c>
    </row>
    <row r="274">
      <c r="A274">
        <f>INDEX(resultados!$A$2:$ZZ$496, 268, MATCH($B$1, resultados!$A$1:$ZZ$1, 0))</f>
        <v/>
      </c>
      <c r="B274">
        <f>INDEX(resultados!$A$2:$ZZ$496, 268, MATCH($B$2, resultados!$A$1:$ZZ$1, 0))</f>
        <v/>
      </c>
      <c r="C274">
        <f>INDEX(resultados!$A$2:$ZZ$496, 268, MATCH($B$3, resultados!$A$1:$ZZ$1, 0))</f>
        <v/>
      </c>
    </row>
    <row r="275">
      <c r="A275">
        <f>INDEX(resultados!$A$2:$ZZ$496, 269, MATCH($B$1, resultados!$A$1:$ZZ$1, 0))</f>
        <v/>
      </c>
      <c r="B275">
        <f>INDEX(resultados!$A$2:$ZZ$496, 269, MATCH($B$2, resultados!$A$1:$ZZ$1, 0))</f>
        <v/>
      </c>
      <c r="C275">
        <f>INDEX(resultados!$A$2:$ZZ$496, 269, MATCH($B$3, resultados!$A$1:$ZZ$1, 0))</f>
        <v/>
      </c>
    </row>
    <row r="276">
      <c r="A276">
        <f>INDEX(resultados!$A$2:$ZZ$496, 270, MATCH($B$1, resultados!$A$1:$ZZ$1, 0))</f>
        <v/>
      </c>
      <c r="B276">
        <f>INDEX(resultados!$A$2:$ZZ$496, 270, MATCH($B$2, resultados!$A$1:$ZZ$1, 0))</f>
        <v/>
      </c>
      <c r="C276">
        <f>INDEX(resultados!$A$2:$ZZ$496, 270, MATCH($B$3, resultados!$A$1:$ZZ$1, 0))</f>
        <v/>
      </c>
    </row>
    <row r="277">
      <c r="A277">
        <f>INDEX(resultados!$A$2:$ZZ$496, 271, MATCH($B$1, resultados!$A$1:$ZZ$1, 0))</f>
        <v/>
      </c>
      <c r="B277">
        <f>INDEX(resultados!$A$2:$ZZ$496, 271, MATCH($B$2, resultados!$A$1:$ZZ$1, 0))</f>
        <v/>
      </c>
      <c r="C277">
        <f>INDEX(resultados!$A$2:$ZZ$496, 271, MATCH($B$3, resultados!$A$1:$ZZ$1, 0))</f>
        <v/>
      </c>
    </row>
    <row r="278">
      <c r="A278">
        <f>INDEX(resultados!$A$2:$ZZ$496, 272, MATCH($B$1, resultados!$A$1:$ZZ$1, 0))</f>
        <v/>
      </c>
      <c r="B278">
        <f>INDEX(resultados!$A$2:$ZZ$496, 272, MATCH($B$2, resultados!$A$1:$ZZ$1, 0))</f>
        <v/>
      </c>
      <c r="C278">
        <f>INDEX(resultados!$A$2:$ZZ$496, 272, MATCH($B$3, resultados!$A$1:$ZZ$1, 0))</f>
        <v/>
      </c>
    </row>
    <row r="279">
      <c r="A279">
        <f>INDEX(resultados!$A$2:$ZZ$496, 273, MATCH($B$1, resultados!$A$1:$ZZ$1, 0))</f>
        <v/>
      </c>
      <c r="B279">
        <f>INDEX(resultados!$A$2:$ZZ$496, 273, MATCH($B$2, resultados!$A$1:$ZZ$1, 0))</f>
        <v/>
      </c>
      <c r="C279">
        <f>INDEX(resultados!$A$2:$ZZ$496, 273, MATCH($B$3, resultados!$A$1:$ZZ$1, 0))</f>
        <v/>
      </c>
    </row>
    <row r="280">
      <c r="A280">
        <f>INDEX(resultados!$A$2:$ZZ$496, 274, MATCH($B$1, resultados!$A$1:$ZZ$1, 0))</f>
        <v/>
      </c>
      <c r="B280">
        <f>INDEX(resultados!$A$2:$ZZ$496, 274, MATCH($B$2, resultados!$A$1:$ZZ$1, 0))</f>
        <v/>
      </c>
      <c r="C280">
        <f>INDEX(resultados!$A$2:$ZZ$496, 274, MATCH($B$3, resultados!$A$1:$ZZ$1, 0))</f>
        <v/>
      </c>
    </row>
    <row r="281">
      <c r="A281">
        <f>INDEX(resultados!$A$2:$ZZ$496, 275, MATCH($B$1, resultados!$A$1:$ZZ$1, 0))</f>
        <v/>
      </c>
      <c r="B281">
        <f>INDEX(resultados!$A$2:$ZZ$496, 275, MATCH($B$2, resultados!$A$1:$ZZ$1, 0))</f>
        <v/>
      </c>
      <c r="C281">
        <f>INDEX(resultados!$A$2:$ZZ$496, 275, MATCH($B$3, resultados!$A$1:$ZZ$1, 0))</f>
        <v/>
      </c>
    </row>
    <row r="282">
      <c r="A282">
        <f>INDEX(resultados!$A$2:$ZZ$496, 276, MATCH($B$1, resultados!$A$1:$ZZ$1, 0))</f>
        <v/>
      </c>
      <c r="B282">
        <f>INDEX(resultados!$A$2:$ZZ$496, 276, MATCH($B$2, resultados!$A$1:$ZZ$1, 0))</f>
        <v/>
      </c>
      <c r="C282">
        <f>INDEX(resultados!$A$2:$ZZ$496, 276, MATCH($B$3, resultados!$A$1:$ZZ$1, 0))</f>
        <v/>
      </c>
    </row>
    <row r="283">
      <c r="A283">
        <f>INDEX(resultados!$A$2:$ZZ$496, 277, MATCH($B$1, resultados!$A$1:$ZZ$1, 0))</f>
        <v/>
      </c>
      <c r="B283">
        <f>INDEX(resultados!$A$2:$ZZ$496, 277, MATCH($B$2, resultados!$A$1:$ZZ$1, 0))</f>
        <v/>
      </c>
      <c r="C283">
        <f>INDEX(resultados!$A$2:$ZZ$496, 277, MATCH($B$3, resultados!$A$1:$ZZ$1, 0))</f>
        <v/>
      </c>
    </row>
    <row r="284">
      <c r="A284">
        <f>INDEX(resultados!$A$2:$ZZ$496, 278, MATCH($B$1, resultados!$A$1:$ZZ$1, 0))</f>
        <v/>
      </c>
      <c r="B284">
        <f>INDEX(resultados!$A$2:$ZZ$496, 278, MATCH($B$2, resultados!$A$1:$ZZ$1, 0))</f>
        <v/>
      </c>
      <c r="C284">
        <f>INDEX(resultados!$A$2:$ZZ$496, 278, MATCH($B$3, resultados!$A$1:$ZZ$1, 0))</f>
        <v/>
      </c>
    </row>
    <row r="285">
      <c r="A285">
        <f>INDEX(resultados!$A$2:$ZZ$496, 279, MATCH($B$1, resultados!$A$1:$ZZ$1, 0))</f>
        <v/>
      </c>
      <c r="B285">
        <f>INDEX(resultados!$A$2:$ZZ$496, 279, MATCH($B$2, resultados!$A$1:$ZZ$1, 0))</f>
        <v/>
      </c>
      <c r="C285">
        <f>INDEX(resultados!$A$2:$ZZ$496, 279, MATCH($B$3, resultados!$A$1:$ZZ$1, 0))</f>
        <v/>
      </c>
    </row>
    <row r="286">
      <c r="A286">
        <f>INDEX(resultados!$A$2:$ZZ$496, 280, MATCH($B$1, resultados!$A$1:$ZZ$1, 0))</f>
        <v/>
      </c>
      <c r="B286">
        <f>INDEX(resultados!$A$2:$ZZ$496, 280, MATCH($B$2, resultados!$A$1:$ZZ$1, 0))</f>
        <v/>
      </c>
      <c r="C286">
        <f>INDEX(resultados!$A$2:$ZZ$496, 280, MATCH($B$3, resultados!$A$1:$ZZ$1, 0))</f>
        <v/>
      </c>
    </row>
    <row r="287">
      <c r="A287">
        <f>INDEX(resultados!$A$2:$ZZ$496, 281, MATCH($B$1, resultados!$A$1:$ZZ$1, 0))</f>
        <v/>
      </c>
      <c r="B287">
        <f>INDEX(resultados!$A$2:$ZZ$496, 281, MATCH($B$2, resultados!$A$1:$ZZ$1, 0))</f>
        <v/>
      </c>
      <c r="C287">
        <f>INDEX(resultados!$A$2:$ZZ$496, 281, MATCH($B$3, resultados!$A$1:$ZZ$1, 0))</f>
        <v/>
      </c>
    </row>
    <row r="288">
      <c r="A288">
        <f>INDEX(resultados!$A$2:$ZZ$496, 282, MATCH($B$1, resultados!$A$1:$ZZ$1, 0))</f>
        <v/>
      </c>
      <c r="B288">
        <f>INDEX(resultados!$A$2:$ZZ$496, 282, MATCH($B$2, resultados!$A$1:$ZZ$1, 0))</f>
        <v/>
      </c>
      <c r="C288">
        <f>INDEX(resultados!$A$2:$ZZ$496, 282, MATCH($B$3, resultados!$A$1:$ZZ$1, 0))</f>
        <v/>
      </c>
    </row>
    <row r="289">
      <c r="A289">
        <f>INDEX(resultados!$A$2:$ZZ$496, 283, MATCH($B$1, resultados!$A$1:$ZZ$1, 0))</f>
        <v/>
      </c>
      <c r="B289">
        <f>INDEX(resultados!$A$2:$ZZ$496, 283, MATCH($B$2, resultados!$A$1:$ZZ$1, 0))</f>
        <v/>
      </c>
      <c r="C289">
        <f>INDEX(resultados!$A$2:$ZZ$496, 283, MATCH($B$3, resultados!$A$1:$ZZ$1, 0))</f>
        <v/>
      </c>
    </row>
    <row r="290">
      <c r="A290">
        <f>INDEX(resultados!$A$2:$ZZ$496, 284, MATCH($B$1, resultados!$A$1:$ZZ$1, 0))</f>
        <v/>
      </c>
      <c r="B290">
        <f>INDEX(resultados!$A$2:$ZZ$496, 284, MATCH($B$2, resultados!$A$1:$ZZ$1, 0))</f>
        <v/>
      </c>
      <c r="C290">
        <f>INDEX(resultados!$A$2:$ZZ$496, 284, MATCH($B$3, resultados!$A$1:$ZZ$1, 0))</f>
        <v/>
      </c>
    </row>
    <row r="291">
      <c r="A291">
        <f>INDEX(resultados!$A$2:$ZZ$496, 285, MATCH($B$1, resultados!$A$1:$ZZ$1, 0))</f>
        <v/>
      </c>
      <c r="B291">
        <f>INDEX(resultados!$A$2:$ZZ$496, 285, MATCH($B$2, resultados!$A$1:$ZZ$1, 0))</f>
        <v/>
      </c>
      <c r="C291">
        <f>INDEX(resultados!$A$2:$ZZ$496, 285, MATCH($B$3, resultados!$A$1:$ZZ$1, 0))</f>
        <v/>
      </c>
    </row>
    <row r="292">
      <c r="A292">
        <f>INDEX(resultados!$A$2:$ZZ$496, 286, MATCH($B$1, resultados!$A$1:$ZZ$1, 0))</f>
        <v/>
      </c>
      <c r="B292">
        <f>INDEX(resultados!$A$2:$ZZ$496, 286, MATCH($B$2, resultados!$A$1:$ZZ$1, 0))</f>
        <v/>
      </c>
      <c r="C292">
        <f>INDEX(resultados!$A$2:$ZZ$496, 286, MATCH($B$3, resultados!$A$1:$ZZ$1, 0))</f>
        <v/>
      </c>
    </row>
    <row r="293">
      <c r="A293">
        <f>INDEX(resultados!$A$2:$ZZ$496, 287, MATCH($B$1, resultados!$A$1:$ZZ$1, 0))</f>
        <v/>
      </c>
      <c r="B293">
        <f>INDEX(resultados!$A$2:$ZZ$496, 287, MATCH($B$2, resultados!$A$1:$ZZ$1, 0))</f>
        <v/>
      </c>
      <c r="C293">
        <f>INDEX(resultados!$A$2:$ZZ$496, 287, MATCH($B$3, resultados!$A$1:$ZZ$1, 0))</f>
        <v/>
      </c>
    </row>
    <row r="294">
      <c r="A294">
        <f>INDEX(resultados!$A$2:$ZZ$496, 288, MATCH($B$1, resultados!$A$1:$ZZ$1, 0))</f>
        <v/>
      </c>
      <c r="B294">
        <f>INDEX(resultados!$A$2:$ZZ$496, 288, MATCH($B$2, resultados!$A$1:$ZZ$1, 0))</f>
        <v/>
      </c>
      <c r="C294">
        <f>INDEX(resultados!$A$2:$ZZ$496, 288, MATCH($B$3, resultados!$A$1:$ZZ$1, 0))</f>
        <v/>
      </c>
    </row>
    <row r="295">
      <c r="A295">
        <f>INDEX(resultados!$A$2:$ZZ$496, 289, MATCH($B$1, resultados!$A$1:$ZZ$1, 0))</f>
        <v/>
      </c>
      <c r="B295">
        <f>INDEX(resultados!$A$2:$ZZ$496, 289, MATCH($B$2, resultados!$A$1:$ZZ$1, 0))</f>
        <v/>
      </c>
      <c r="C295">
        <f>INDEX(resultados!$A$2:$ZZ$496, 289, MATCH($B$3, resultados!$A$1:$ZZ$1, 0))</f>
        <v/>
      </c>
    </row>
    <row r="296">
      <c r="A296">
        <f>INDEX(resultados!$A$2:$ZZ$496, 290, MATCH($B$1, resultados!$A$1:$ZZ$1, 0))</f>
        <v/>
      </c>
      <c r="B296">
        <f>INDEX(resultados!$A$2:$ZZ$496, 290, MATCH($B$2, resultados!$A$1:$ZZ$1, 0))</f>
        <v/>
      </c>
      <c r="C296">
        <f>INDEX(resultados!$A$2:$ZZ$496, 290, MATCH($B$3, resultados!$A$1:$ZZ$1, 0))</f>
        <v/>
      </c>
    </row>
    <row r="297">
      <c r="A297">
        <f>INDEX(resultados!$A$2:$ZZ$496, 291, MATCH($B$1, resultados!$A$1:$ZZ$1, 0))</f>
        <v/>
      </c>
      <c r="B297">
        <f>INDEX(resultados!$A$2:$ZZ$496, 291, MATCH($B$2, resultados!$A$1:$ZZ$1, 0))</f>
        <v/>
      </c>
      <c r="C297">
        <f>INDEX(resultados!$A$2:$ZZ$496, 291, MATCH($B$3, resultados!$A$1:$ZZ$1, 0))</f>
        <v/>
      </c>
    </row>
    <row r="298">
      <c r="A298">
        <f>INDEX(resultados!$A$2:$ZZ$496, 292, MATCH($B$1, resultados!$A$1:$ZZ$1, 0))</f>
        <v/>
      </c>
      <c r="B298">
        <f>INDEX(resultados!$A$2:$ZZ$496, 292, MATCH($B$2, resultados!$A$1:$ZZ$1, 0))</f>
        <v/>
      </c>
      <c r="C298">
        <f>INDEX(resultados!$A$2:$ZZ$496, 292, MATCH($B$3, resultados!$A$1:$ZZ$1, 0))</f>
        <v/>
      </c>
    </row>
    <row r="299">
      <c r="A299">
        <f>INDEX(resultados!$A$2:$ZZ$496, 293, MATCH($B$1, resultados!$A$1:$ZZ$1, 0))</f>
        <v/>
      </c>
      <c r="B299">
        <f>INDEX(resultados!$A$2:$ZZ$496, 293, MATCH($B$2, resultados!$A$1:$ZZ$1, 0))</f>
        <v/>
      </c>
      <c r="C299">
        <f>INDEX(resultados!$A$2:$ZZ$496, 293, MATCH($B$3, resultados!$A$1:$ZZ$1, 0))</f>
        <v/>
      </c>
    </row>
    <row r="300">
      <c r="A300">
        <f>INDEX(resultados!$A$2:$ZZ$496, 294, MATCH($B$1, resultados!$A$1:$ZZ$1, 0))</f>
        <v/>
      </c>
      <c r="B300">
        <f>INDEX(resultados!$A$2:$ZZ$496, 294, MATCH($B$2, resultados!$A$1:$ZZ$1, 0))</f>
        <v/>
      </c>
      <c r="C300">
        <f>INDEX(resultados!$A$2:$ZZ$496, 294, MATCH($B$3, resultados!$A$1:$ZZ$1, 0))</f>
        <v/>
      </c>
    </row>
    <row r="301">
      <c r="A301">
        <f>INDEX(resultados!$A$2:$ZZ$496, 295, MATCH($B$1, resultados!$A$1:$ZZ$1, 0))</f>
        <v/>
      </c>
      <c r="B301">
        <f>INDEX(resultados!$A$2:$ZZ$496, 295, MATCH($B$2, resultados!$A$1:$ZZ$1, 0))</f>
        <v/>
      </c>
      <c r="C301">
        <f>INDEX(resultados!$A$2:$ZZ$496, 295, MATCH($B$3, resultados!$A$1:$ZZ$1, 0))</f>
        <v/>
      </c>
    </row>
    <row r="302">
      <c r="A302">
        <f>INDEX(resultados!$A$2:$ZZ$496, 296, MATCH($B$1, resultados!$A$1:$ZZ$1, 0))</f>
        <v/>
      </c>
      <c r="B302">
        <f>INDEX(resultados!$A$2:$ZZ$496, 296, MATCH($B$2, resultados!$A$1:$ZZ$1, 0))</f>
        <v/>
      </c>
      <c r="C302">
        <f>INDEX(resultados!$A$2:$ZZ$496, 296, MATCH($B$3, resultados!$A$1:$ZZ$1, 0))</f>
        <v/>
      </c>
    </row>
    <row r="303">
      <c r="A303">
        <f>INDEX(resultados!$A$2:$ZZ$496, 297, MATCH($B$1, resultados!$A$1:$ZZ$1, 0))</f>
        <v/>
      </c>
      <c r="B303">
        <f>INDEX(resultados!$A$2:$ZZ$496, 297, MATCH($B$2, resultados!$A$1:$ZZ$1, 0))</f>
        <v/>
      </c>
      <c r="C303">
        <f>INDEX(resultados!$A$2:$ZZ$496, 297, MATCH($B$3, resultados!$A$1:$ZZ$1, 0))</f>
        <v/>
      </c>
    </row>
    <row r="304">
      <c r="A304">
        <f>INDEX(resultados!$A$2:$ZZ$496, 298, MATCH($B$1, resultados!$A$1:$ZZ$1, 0))</f>
        <v/>
      </c>
      <c r="B304">
        <f>INDEX(resultados!$A$2:$ZZ$496, 298, MATCH($B$2, resultados!$A$1:$ZZ$1, 0))</f>
        <v/>
      </c>
      <c r="C304">
        <f>INDEX(resultados!$A$2:$ZZ$496, 298, MATCH($B$3, resultados!$A$1:$ZZ$1, 0))</f>
        <v/>
      </c>
    </row>
    <row r="305">
      <c r="A305">
        <f>INDEX(resultados!$A$2:$ZZ$496, 299, MATCH($B$1, resultados!$A$1:$ZZ$1, 0))</f>
        <v/>
      </c>
      <c r="B305">
        <f>INDEX(resultados!$A$2:$ZZ$496, 299, MATCH($B$2, resultados!$A$1:$ZZ$1, 0))</f>
        <v/>
      </c>
      <c r="C305">
        <f>INDEX(resultados!$A$2:$ZZ$496, 299, MATCH($B$3, resultados!$A$1:$ZZ$1, 0))</f>
        <v/>
      </c>
    </row>
    <row r="306">
      <c r="A306">
        <f>INDEX(resultados!$A$2:$ZZ$496, 300, MATCH($B$1, resultados!$A$1:$ZZ$1, 0))</f>
        <v/>
      </c>
      <c r="B306">
        <f>INDEX(resultados!$A$2:$ZZ$496, 300, MATCH($B$2, resultados!$A$1:$ZZ$1, 0))</f>
        <v/>
      </c>
      <c r="C306">
        <f>INDEX(resultados!$A$2:$ZZ$496, 300, MATCH($B$3, resultados!$A$1:$ZZ$1, 0))</f>
        <v/>
      </c>
    </row>
    <row r="307">
      <c r="A307">
        <f>INDEX(resultados!$A$2:$ZZ$496, 301, MATCH($B$1, resultados!$A$1:$ZZ$1, 0))</f>
        <v/>
      </c>
      <c r="B307">
        <f>INDEX(resultados!$A$2:$ZZ$496, 301, MATCH($B$2, resultados!$A$1:$ZZ$1, 0))</f>
        <v/>
      </c>
      <c r="C307">
        <f>INDEX(resultados!$A$2:$ZZ$496, 301, MATCH($B$3, resultados!$A$1:$ZZ$1, 0))</f>
        <v/>
      </c>
    </row>
    <row r="308">
      <c r="A308">
        <f>INDEX(resultados!$A$2:$ZZ$496, 302, MATCH($B$1, resultados!$A$1:$ZZ$1, 0))</f>
        <v/>
      </c>
      <c r="B308">
        <f>INDEX(resultados!$A$2:$ZZ$496, 302, MATCH($B$2, resultados!$A$1:$ZZ$1, 0))</f>
        <v/>
      </c>
      <c r="C308">
        <f>INDEX(resultados!$A$2:$ZZ$496, 302, MATCH($B$3, resultados!$A$1:$ZZ$1, 0))</f>
        <v/>
      </c>
    </row>
    <row r="309">
      <c r="A309">
        <f>INDEX(resultados!$A$2:$ZZ$496, 303, MATCH($B$1, resultados!$A$1:$ZZ$1, 0))</f>
        <v/>
      </c>
      <c r="B309">
        <f>INDEX(resultados!$A$2:$ZZ$496, 303, MATCH($B$2, resultados!$A$1:$ZZ$1, 0))</f>
        <v/>
      </c>
      <c r="C309">
        <f>INDEX(resultados!$A$2:$ZZ$496, 303, MATCH($B$3, resultados!$A$1:$ZZ$1, 0))</f>
        <v/>
      </c>
    </row>
    <row r="310">
      <c r="A310">
        <f>INDEX(resultados!$A$2:$ZZ$496, 304, MATCH($B$1, resultados!$A$1:$ZZ$1, 0))</f>
        <v/>
      </c>
      <c r="B310">
        <f>INDEX(resultados!$A$2:$ZZ$496, 304, MATCH($B$2, resultados!$A$1:$ZZ$1, 0))</f>
        <v/>
      </c>
      <c r="C310">
        <f>INDEX(resultados!$A$2:$ZZ$496, 304, MATCH($B$3, resultados!$A$1:$ZZ$1, 0))</f>
        <v/>
      </c>
    </row>
    <row r="311">
      <c r="A311">
        <f>INDEX(resultados!$A$2:$ZZ$496, 305, MATCH($B$1, resultados!$A$1:$ZZ$1, 0))</f>
        <v/>
      </c>
      <c r="B311">
        <f>INDEX(resultados!$A$2:$ZZ$496, 305, MATCH($B$2, resultados!$A$1:$ZZ$1, 0))</f>
        <v/>
      </c>
      <c r="C311">
        <f>INDEX(resultados!$A$2:$ZZ$496, 305, MATCH($B$3, resultados!$A$1:$ZZ$1, 0))</f>
        <v/>
      </c>
    </row>
    <row r="312">
      <c r="A312">
        <f>INDEX(resultados!$A$2:$ZZ$496, 306, MATCH($B$1, resultados!$A$1:$ZZ$1, 0))</f>
        <v/>
      </c>
      <c r="B312">
        <f>INDEX(resultados!$A$2:$ZZ$496, 306, MATCH($B$2, resultados!$A$1:$ZZ$1, 0))</f>
        <v/>
      </c>
      <c r="C312">
        <f>INDEX(resultados!$A$2:$ZZ$496, 306, MATCH($B$3, resultados!$A$1:$ZZ$1, 0))</f>
        <v/>
      </c>
    </row>
    <row r="313">
      <c r="A313">
        <f>INDEX(resultados!$A$2:$ZZ$496, 307, MATCH($B$1, resultados!$A$1:$ZZ$1, 0))</f>
        <v/>
      </c>
      <c r="B313">
        <f>INDEX(resultados!$A$2:$ZZ$496, 307, MATCH($B$2, resultados!$A$1:$ZZ$1, 0))</f>
        <v/>
      </c>
      <c r="C313">
        <f>INDEX(resultados!$A$2:$ZZ$496, 307, MATCH($B$3, resultados!$A$1:$ZZ$1, 0))</f>
        <v/>
      </c>
    </row>
    <row r="314">
      <c r="A314">
        <f>INDEX(resultados!$A$2:$ZZ$496, 308, MATCH($B$1, resultados!$A$1:$ZZ$1, 0))</f>
        <v/>
      </c>
      <c r="B314">
        <f>INDEX(resultados!$A$2:$ZZ$496, 308, MATCH($B$2, resultados!$A$1:$ZZ$1, 0))</f>
        <v/>
      </c>
      <c r="C314">
        <f>INDEX(resultados!$A$2:$ZZ$496, 308, MATCH($B$3, resultados!$A$1:$ZZ$1, 0))</f>
        <v/>
      </c>
    </row>
    <row r="315">
      <c r="A315">
        <f>INDEX(resultados!$A$2:$ZZ$496, 309, MATCH($B$1, resultados!$A$1:$ZZ$1, 0))</f>
        <v/>
      </c>
      <c r="B315">
        <f>INDEX(resultados!$A$2:$ZZ$496, 309, MATCH($B$2, resultados!$A$1:$ZZ$1, 0))</f>
        <v/>
      </c>
      <c r="C315">
        <f>INDEX(resultados!$A$2:$ZZ$496, 309, MATCH($B$3, resultados!$A$1:$ZZ$1, 0))</f>
        <v/>
      </c>
    </row>
    <row r="316">
      <c r="A316">
        <f>INDEX(resultados!$A$2:$ZZ$496, 310, MATCH($B$1, resultados!$A$1:$ZZ$1, 0))</f>
        <v/>
      </c>
      <c r="B316">
        <f>INDEX(resultados!$A$2:$ZZ$496, 310, MATCH($B$2, resultados!$A$1:$ZZ$1, 0))</f>
        <v/>
      </c>
      <c r="C316">
        <f>INDEX(resultados!$A$2:$ZZ$496, 310, MATCH($B$3, resultados!$A$1:$ZZ$1, 0))</f>
        <v/>
      </c>
    </row>
    <row r="317">
      <c r="A317">
        <f>INDEX(resultados!$A$2:$ZZ$496, 311, MATCH($B$1, resultados!$A$1:$ZZ$1, 0))</f>
        <v/>
      </c>
      <c r="B317">
        <f>INDEX(resultados!$A$2:$ZZ$496, 311, MATCH($B$2, resultados!$A$1:$ZZ$1, 0))</f>
        <v/>
      </c>
      <c r="C317">
        <f>INDEX(resultados!$A$2:$ZZ$496, 311, MATCH($B$3, resultados!$A$1:$ZZ$1, 0))</f>
        <v/>
      </c>
    </row>
    <row r="318">
      <c r="A318">
        <f>INDEX(resultados!$A$2:$ZZ$496, 312, MATCH($B$1, resultados!$A$1:$ZZ$1, 0))</f>
        <v/>
      </c>
      <c r="B318">
        <f>INDEX(resultados!$A$2:$ZZ$496, 312, MATCH($B$2, resultados!$A$1:$ZZ$1, 0))</f>
        <v/>
      </c>
      <c r="C318">
        <f>INDEX(resultados!$A$2:$ZZ$496, 312, MATCH($B$3, resultados!$A$1:$ZZ$1, 0))</f>
        <v/>
      </c>
    </row>
    <row r="319">
      <c r="A319">
        <f>INDEX(resultados!$A$2:$ZZ$496, 313, MATCH($B$1, resultados!$A$1:$ZZ$1, 0))</f>
        <v/>
      </c>
      <c r="B319">
        <f>INDEX(resultados!$A$2:$ZZ$496, 313, MATCH($B$2, resultados!$A$1:$ZZ$1, 0))</f>
        <v/>
      </c>
      <c r="C319">
        <f>INDEX(resultados!$A$2:$ZZ$496, 313, MATCH($B$3, resultados!$A$1:$ZZ$1, 0))</f>
        <v/>
      </c>
    </row>
    <row r="320">
      <c r="A320">
        <f>INDEX(resultados!$A$2:$ZZ$496, 314, MATCH($B$1, resultados!$A$1:$ZZ$1, 0))</f>
        <v/>
      </c>
      <c r="B320">
        <f>INDEX(resultados!$A$2:$ZZ$496, 314, MATCH($B$2, resultados!$A$1:$ZZ$1, 0))</f>
        <v/>
      </c>
      <c r="C320">
        <f>INDEX(resultados!$A$2:$ZZ$496, 314, MATCH($B$3, resultados!$A$1:$ZZ$1, 0))</f>
        <v/>
      </c>
    </row>
    <row r="321">
      <c r="A321">
        <f>INDEX(resultados!$A$2:$ZZ$496, 315, MATCH($B$1, resultados!$A$1:$ZZ$1, 0))</f>
        <v/>
      </c>
      <c r="B321">
        <f>INDEX(resultados!$A$2:$ZZ$496, 315, MATCH($B$2, resultados!$A$1:$ZZ$1, 0))</f>
        <v/>
      </c>
      <c r="C321">
        <f>INDEX(resultados!$A$2:$ZZ$496, 315, MATCH($B$3, resultados!$A$1:$ZZ$1, 0))</f>
        <v/>
      </c>
    </row>
    <row r="322">
      <c r="A322">
        <f>INDEX(resultados!$A$2:$ZZ$496, 316, MATCH($B$1, resultados!$A$1:$ZZ$1, 0))</f>
        <v/>
      </c>
      <c r="B322">
        <f>INDEX(resultados!$A$2:$ZZ$496, 316, MATCH($B$2, resultados!$A$1:$ZZ$1, 0))</f>
        <v/>
      </c>
      <c r="C322">
        <f>INDEX(resultados!$A$2:$ZZ$496, 316, MATCH($B$3, resultados!$A$1:$ZZ$1, 0))</f>
        <v/>
      </c>
    </row>
    <row r="323">
      <c r="A323">
        <f>INDEX(resultados!$A$2:$ZZ$496, 317, MATCH($B$1, resultados!$A$1:$ZZ$1, 0))</f>
        <v/>
      </c>
      <c r="B323">
        <f>INDEX(resultados!$A$2:$ZZ$496, 317, MATCH($B$2, resultados!$A$1:$ZZ$1, 0))</f>
        <v/>
      </c>
      <c r="C323">
        <f>INDEX(resultados!$A$2:$ZZ$496, 317, MATCH($B$3, resultados!$A$1:$ZZ$1, 0))</f>
        <v/>
      </c>
    </row>
    <row r="324">
      <c r="A324">
        <f>INDEX(resultados!$A$2:$ZZ$496, 318, MATCH($B$1, resultados!$A$1:$ZZ$1, 0))</f>
        <v/>
      </c>
      <c r="B324">
        <f>INDEX(resultados!$A$2:$ZZ$496, 318, MATCH($B$2, resultados!$A$1:$ZZ$1, 0))</f>
        <v/>
      </c>
      <c r="C324">
        <f>INDEX(resultados!$A$2:$ZZ$496, 318, MATCH($B$3, resultados!$A$1:$ZZ$1, 0))</f>
        <v/>
      </c>
    </row>
    <row r="325">
      <c r="A325">
        <f>INDEX(resultados!$A$2:$ZZ$496, 319, MATCH($B$1, resultados!$A$1:$ZZ$1, 0))</f>
        <v/>
      </c>
      <c r="B325">
        <f>INDEX(resultados!$A$2:$ZZ$496, 319, MATCH($B$2, resultados!$A$1:$ZZ$1, 0))</f>
        <v/>
      </c>
      <c r="C325">
        <f>INDEX(resultados!$A$2:$ZZ$496, 319, MATCH($B$3, resultados!$A$1:$ZZ$1, 0))</f>
        <v/>
      </c>
    </row>
    <row r="326">
      <c r="A326">
        <f>INDEX(resultados!$A$2:$ZZ$496, 320, MATCH($B$1, resultados!$A$1:$ZZ$1, 0))</f>
        <v/>
      </c>
      <c r="B326">
        <f>INDEX(resultados!$A$2:$ZZ$496, 320, MATCH($B$2, resultados!$A$1:$ZZ$1, 0))</f>
        <v/>
      </c>
      <c r="C326">
        <f>INDEX(resultados!$A$2:$ZZ$496, 320, MATCH($B$3, resultados!$A$1:$ZZ$1, 0))</f>
        <v/>
      </c>
    </row>
    <row r="327">
      <c r="A327">
        <f>INDEX(resultados!$A$2:$ZZ$496, 321, MATCH($B$1, resultados!$A$1:$ZZ$1, 0))</f>
        <v/>
      </c>
      <c r="B327">
        <f>INDEX(resultados!$A$2:$ZZ$496, 321, MATCH($B$2, resultados!$A$1:$ZZ$1, 0))</f>
        <v/>
      </c>
      <c r="C327">
        <f>INDEX(resultados!$A$2:$ZZ$496, 321, MATCH($B$3, resultados!$A$1:$ZZ$1, 0))</f>
        <v/>
      </c>
    </row>
    <row r="328">
      <c r="A328">
        <f>INDEX(resultados!$A$2:$ZZ$496, 322, MATCH($B$1, resultados!$A$1:$ZZ$1, 0))</f>
        <v/>
      </c>
      <c r="B328">
        <f>INDEX(resultados!$A$2:$ZZ$496, 322, MATCH($B$2, resultados!$A$1:$ZZ$1, 0))</f>
        <v/>
      </c>
      <c r="C328">
        <f>INDEX(resultados!$A$2:$ZZ$496, 322, MATCH($B$3, resultados!$A$1:$ZZ$1, 0))</f>
        <v/>
      </c>
    </row>
    <row r="329">
      <c r="A329">
        <f>INDEX(resultados!$A$2:$ZZ$496, 323, MATCH($B$1, resultados!$A$1:$ZZ$1, 0))</f>
        <v/>
      </c>
      <c r="B329">
        <f>INDEX(resultados!$A$2:$ZZ$496, 323, MATCH($B$2, resultados!$A$1:$ZZ$1, 0))</f>
        <v/>
      </c>
      <c r="C329">
        <f>INDEX(resultados!$A$2:$ZZ$496, 323, MATCH($B$3, resultados!$A$1:$ZZ$1, 0))</f>
        <v/>
      </c>
    </row>
    <row r="330">
      <c r="A330">
        <f>INDEX(resultados!$A$2:$ZZ$496, 324, MATCH($B$1, resultados!$A$1:$ZZ$1, 0))</f>
        <v/>
      </c>
      <c r="B330">
        <f>INDEX(resultados!$A$2:$ZZ$496, 324, MATCH($B$2, resultados!$A$1:$ZZ$1, 0))</f>
        <v/>
      </c>
      <c r="C330">
        <f>INDEX(resultados!$A$2:$ZZ$496, 324, MATCH($B$3, resultados!$A$1:$ZZ$1, 0))</f>
        <v/>
      </c>
    </row>
    <row r="331">
      <c r="A331">
        <f>INDEX(resultados!$A$2:$ZZ$496, 325, MATCH($B$1, resultados!$A$1:$ZZ$1, 0))</f>
        <v/>
      </c>
      <c r="B331">
        <f>INDEX(resultados!$A$2:$ZZ$496, 325, MATCH($B$2, resultados!$A$1:$ZZ$1, 0))</f>
        <v/>
      </c>
      <c r="C331">
        <f>INDEX(resultados!$A$2:$ZZ$496, 325, MATCH($B$3, resultados!$A$1:$ZZ$1, 0))</f>
        <v/>
      </c>
    </row>
    <row r="332">
      <c r="A332">
        <f>INDEX(resultados!$A$2:$ZZ$496, 326, MATCH($B$1, resultados!$A$1:$ZZ$1, 0))</f>
        <v/>
      </c>
      <c r="B332">
        <f>INDEX(resultados!$A$2:$ZZ$496, 326, MATCH($B$2, resultados!$A$1:$ZZ$1, 0))</f>
        <v/>
      </c>
      <c r="C332">
        <f>INDEX(resultados!$A$2:$ZZ$496, 326, MATCH($B$3, resultados!$A$1:$ZZ$1, 0))</f>
        <v/>
      </c>
    </row>
    <row r="333">
      <c r="A333">
        <f>INDEX(resultados!$A$2:$ZZ$496, 327, MATCH($B$1, resultados!$A$1:$ZZ$1, 0))</f>
        <v/>
      </c>
      <c r="B333">
        <f>INDEX(resultados!$A$2:$ZZ$496, 327, MATCH($B$2, resultados!$A$1:$ZZ$1, 0))</f>
        <v/>
      </c>
      <c r="C333">
        <f>INDEX(resultados!$A$2:$ZZ$496, 327, MATCH($B$3, resultados!$A$1:$ZZ$1, 0))</f>
        <v/>
      </c>
    </row>
    <row r="334">
      <c r="A334">
        <f>INDEX(resultados!$A$2:$ZZ$496, 328, MATCH($B$1, resultados!$A$1:$ZZ$1, 0))</f>
        <v/>
      </c>
      <c r="B334">
        <f>INDEX(resultados!$A$2:$ZZ$496, 328, MATCH($B$2, resultados!$A$1:$ZZ$1, 0))</f>
        <v/>
      </c>
      <c r="C334">
        <f>INDEX(resultados!$A$2:$ZZ$496, 328, MATCH($B$3, resultados!$A$1:$ZZ$1, 0))</f>
        <v/>
      </c>
    </row>
    <row r="335">
      <c r="A335">
        <f>INDEX(resultados!$A$2:$ZZ$496, 329, MATCH($B$1, resultados!$A$1:$ZZ$1, 0))</f>
        <v/>
      </c>
      <c r="B335">
        <f>INDEX(resultados!$A$2:$ZZ$496, 329, MATCH($B$2, resultados!$A$1:$ZZ$1, 0))</f>
        <v/>
      </c>
      <c r="C335">
        <f>INDEX(resultados!$A$2:$ZZ$496, 329, MATCH($B$3, resultados!$A$1:$ZZ$1, 0))</f>
        <v/>
      </c>
    </row>
    <row r="336">
      <c r="A336">
        <f>INDEX(resultados!$A$2:$ZZ$496, 330, MATCH($B$1, resultados!$A$1:$ZZ$1, 0))</f>
        <v/>
      </c>
      <c r="B336">
        <f>INDEX(resultados!$A$2:$ZZ$496, 330, MATCH($B$2, resultados!$A$1:$ZZ$1, 0))</f>
        <v/>
      </c>
      <c r="C336">
        <f>INDEX(resultados!$A$2:$ZZ$496, 330, MATCH($B$3, resultados!$A$1:$ZZ$1, 0))</f>
        <v/>
      </c>
    </row>
    <row r="337">
      <c r="A337">
        <f>INDEX(resultados!$A$2:$ZZ$496, 331, MATCH($B$1, resultados!$A$1:$ZZ$1, 0))</f>
        <v/>
      </c>
      <c r="B337">
        <f>INDEX(resultados!$A$2:$ZZ$496, 331, MATCH($B$2, resultados!$A$1:$ZZ$1, 0))</f>
        <v/>
      </c>
      <c r="C337">
        <f>INDEX(resultados!$A$2:$ZZ$496, 331, MATCH($B$3, resultados!$A$1:$ZZ$1, 0))</f>
        <v/>
      </c>
    </row>
    <row r="338">
      <c r="A338">
        <f>INDEX(resultados!$A$2:$ZZ$496, 332, MATCH($B$1, resultados!$A$1:$ZZ$1, 0))</f>
        <v/>
      </c>
      <c r="B338">
        <f>INDEX(resultados!$A$2:$ZZ$496, 332, MATCH($B$2, resultados!$A$1:$ZZ$1, 0))</f>
        <v/>
      </c>
      <c r="C338">
        <f>INDEX(resultados!$A$2:$ZZ$496, 332, MATCH($B$3, resultados!$A$1:$ZZ$1, 0))</f>
        <v/>
      </c>
    </row>
    <row r="339">
      <c r="A339">
        <f>INDEX(resultados!$A$2:$ZZ$496, 333, MATCH($B$1, resultados!$A$1:$ZZ$1, 0))</f>
        <v/>
      </c>
      <c r="B339">
        <f>INDEX(resultados!$A$2:$ZZ$496, 333, MATCH($B$2, resultados!$A$1:$ZZ$1, 0))</f>
        <v/>
      </c>
      <c r="C339">
        <f>INDEX(resultados!$A$2:$ZZ$496, 333, MATCH($B$3, resultados!$A$1:$ZZ$1, 0))</f>
        <v/>
      </c>
    </row>
    <row r="340">
      <c r="A340">
        <f>INDEX(resultados!$A$2:$ZZ$496, 334, MATCH($B$1, resultados!$A$1:$ZZ$1, 0))</f>
        <v/>
      </c>
      <c r="B340">
        <f>INDEX(resultados!$A$2:$ZZ$496, 334, MATCH($B$2, resultados!$A$1:$ZZ$1, 0))</f>
        <v/>
      </c>
      <c r="C340">
        <f>INDEX(resultados!$A$2:$ZZ$496, 334, MATCH($B$3, resultados!$A$1:$ZZ$1, 0))</f>
        <v/>
      </c>
    </row>
    <row r="341">
      <c r="A341">
        <f>INDEX(resultados!$A$2:$ZZ$496, 335, MATCH($B$1, resultados!$A$1:$ZZ$1, 0))</f>
        <v/>
      </c>
      <c r="B341">
        <f>INDEX(resultados!$A$2:$ZZ$496, 335, MATCH($B$2, resultados!$A$1:$ZZ$1, 0))</f>
        <v/>
      </c>
      <c r="C341">
        <f>INDEX(resultados!$A$2:$ZZ$496, 335, MATCH($B$3, resultados!$A$1:$ZZ$1, 0))</f>
        <v/>
      </c>
    </row>
    <row r="342">
      <c r="A342">
        <f>INDEX(resultados!$A$2:$ZZ$496, 336, MATCH($B$1, resultados!$A$1:$ZZ$1, 0))</f>
        <v/>
      </c>
      <c r="B342">
        <f>INDEX(resultados!$A$2:$ZZ$496, 336, MATCH($B$2, resultados!$A$1:$ZZ$1, 0))</f>
        <v/>
      </c>
      <c r="C342">
        <f>INDEX(resultados!$A$2:$ZZ$496, 336, MATCH($B$3, resultados!$A$1:$ZZ$1, 0))</f>
        <v/>
      </c>
    </row>
    <row r="343">
      <c r="A343">
        <f>INDEX(resultados!$A$2:$ZZ$496, 337, MATCH($B$1, resultados!$A$1:$ZZ$1, 0))</f>
        <v/>
      </c>
      <c r="B343">
        <f>INDEX(resultados!$A$2:$ZZ$496, 337, MATCH($B$2, resultados!$A$1:$ZZ$1, 0))</f>
        <v/>
      </c>
      <c r="C343">
        <f>INDEX(resultados!$A$2:$ZZ$496, 337, MATCH($B$3, resultados!$A$1:$ZZ$1, 0))</f>
        <v/>
      </c>
    </row>
    <row r="344">
      <c r="A344">
        <f>INDEX(resultados!$A$2:$ZZ$496, 338, MATCH($B$1, resultados!$A$1:$ZZ$1, 0))</f>
        <v/>
      </c>
      <c r="B344">
        <f>INDEX(resultados!$A$2:$ZZ$496, 338, MATCH($B$2, resultados!$A$1:$ZZ$1, 0))</f>
        <v/>
      </c>
      <c r="C344">
        <f>INDEX(resultados!$A$2:$ZZ$496, 338, MATCH($B$3, resultados!$A$1:$ZZ$1, 0))</f>
        <v/>
      </c>
    </row>
    <row r="345">
      <c r="A345">
        <f>INDEX(resultados!$A$2:$ZZ$496, 339, MATCH($B$1, resultados!$A$1:$ZZ$1, 0))</f>
        <v/>
      </c>
      <c r="B345">
        <f>INDEX(resultados!$A$2:$ZZ$496, 339, MATCH($B$2, resultados!$A$1:$ZZ$1, 0))</f>
        <v/>
      </c>
      <c r="C345">
        <f>INDEX(resultados!$A$2:$ZZ$496, 339, MATCH($B$3, resultados!$A$1:$ZZ$1, 0))</f>
        <v/>
      </c>
    </row>
    <row r="346">
      <c r="A346">
        <f>INDEX(resultados!$A$2:$ZZ$496, 340, MATCH($B$1, resultados!$A$1:$ZZ$1, 0))</f>
        <v/>
      </c>
      <c r="B346">
        <f>INDEX(resultados!$A$2:$ZZ$496, 340, MATCH($B$2, resultados!$A$1:$ZZ$1, 0))</f>
        <v/>
      </c>
      <c r="C346">
        <f>INDEX(resultados!$A$2:$ZZ$496, 340, MATCH($B$3, resultados!$A$1:$ZZ$1, 0))</f>
        <v/>
      </c>
    </row>
    <row r="347">
      <c r="A347">
        <f>INDEX(resultados!$A$2:$ZZ$496, 341, MATCH($B$1, resultados!$A$1:$ZZ$1, 0))</f>
        <v/>
      </c>
      <c r="B347">
        <f>INDEX(resultados!$A$2:$ZZ$496, 341, MATCH($B$2, resultados!$A$1:$ZZ$1, 0))</f>
        <v/>
      </c>
      <c r="C347">
        <f>INDEX(resultados!$A$2:$ZZ$496, 341, MATCH($B$3, resultados!$A$1:$ZZ$1, 0))</f>
        <v/>
      </c>
    </row>
    <row r="348">
      <c r="A348">
        <f>INDEX(resultados!$A$2:$ZZ$496, 342, MATCH($B$1, resultados!$A$1:$ZZ$1, 0))</f>
        <v/>
      </c>
      <c r="B348">
        <f>INDEX(resultados!$A$2:$ZZ$496, 342, MATCH($B$2, resultados!$A$1:$ZZ$1, 0))</f>
        <v/>
      </c>
      <c r="C348">
        <f>INDEX(resultados!$A$2:$ZZ$496, 342, MATCH($B$3, resultados!$A$1:$ZZ$1, 0))</f>
        <v/>
      </c>
    </row>
    <row r="349">
      <c r="A349">
        <f>INDEX(resultados!$A$2:$ZZ$496, 343, MATCH($B$1, resultados!$A$1:$ZZ$1, 0))</f>
        <v/>
      </c>
      <c r="B349">
        <f>INDEX(resultados!$A$2:$ZZ$496, 343, MATCH($B$2, resultados!$A$1:$ZZ$1, 0))</f>
        <v/>
      </c>
      <c r="C349">
        <f>INDEX(resultados!$A$2:$ZZ$496, 343, MATCH($B$3, resultados!$A$1:$ZZ$1, 0))</f>
        <v/>
      </c>
    </row>
    <row r="350">
      <c r="A350">
        <f>INDEX(resultados!$A$2:$ZZ$496, 344, MATCH($B$1, resultados!$A$1:$ZZ$1, 0))</f>
        <v/>
      </c>
      <c r="B350">
        <f>INDEX(resultados!$A$2:$ZZ$496, 344, MATCH($B$2, resultados!$A$1:$ZZ$1, 0))</f>
        <v/>
      </c>
      <c r="C350">
        <f>INDEX(resultados!$A$2:$ZZ$496, 344, MATCH($B$3, resultados!$A$1:$ZZ$1, 0))</f>
        <v/>
      </c>
    </row>
    <row r="351">
      <c r="A351">
        <f>INDEX(resultados!$A$2:$ZZ$496, 345, MATCH($B$1, resultados!$A$1:$ZZ$1, 0))</f>
        <v/>
      </c>
      <c r="B351">
        <f>INDEX(resultados!$A$2:$ZZ$496, 345, MATCH($B$2, resultados!$A$1:$ZZ$1, 0))</f>
        <v/>
      </c>
      <c r="C351">
        <f>INDEX(resultados!$A$2:$ZZ$496, 345, MATCH($B$3, resultados!$A$1:$ZZ$1, 0))</f>
        <v/>
      </c>
    </row>
    <row r="352">
      <c r="A352">
        <f>INDEX(resultados!$A$2:$ZZ$496, 346, MATCH($B$1, resultados!$A$1:$ZZ$1, 0))</f>
        <v/>
      </c>
      <c r="B352">
        <f>INDEX(resultados!$A$2:$ZZ$496, 346, MATCH($B$2, resultados!$A$1:$ZZ$1, 0))</f>
        <v/>
      </c>
      <c r="C352">
        <f>INDEX(resultados!$A$2:$ZZ$496, 346, MATCH($B$3, resultados!$A$1:$ZZ$1, 0))</f>
        <v/>
      </c>
    </row>
    <row r="353">
      <c r="A353">
        <f>INDEX(resultados!$A$2:$ZZ$496, 347, MATCH($B$1, resultados!$A$1:$ZZ$1, 0))</f>
        <v/>
      </c>
      <c r="B353">
        <f>INDEX(resultados!$A$2:$ZZ$496, 347, MATCH($B$2, resultados!$A$1:$ZZ$1, 0))</f>
        <v/>
      </c>
      <c r="C353">
        <f>INDEX(resultados!$A$2:$ZZ$496, 347, MATCH($B$3, resultados!$A$1:$ZZ$1, 0))</f>
        <v/>
      </c>
    </row>
    <row r="354">
      <c r="A354">
        <f>INDEX(resultados!$A$2:$ZZ$496, 348, MATCH($B$1, resultados!$A$1:$ZZ$1, 0))</f>
        <v/>
      </c>
      <c r="B354">
        <f>INDEX(resultados!$A$2:$ZZ$496, 348, MATCH($B$2, resultados!$A$1:$ZZ$1, 0))</f>
        <v/>
      </c>
      <c r="C354">
        <f>INDEX(resultados!$A$2:$ZZ$496, 348, MATCH($B$3, resultados!$A$1:$ZZ$1, 0))</f>
        <v/>
      </c>
    </row>
    <row r="355">
      <c r="A355">
        <f>INDEX(resultados!$A$2:$ZZ$496, 349, MATCH($B$1, resultados!$A$1:$ZZ$1, 0))</f>
        <v/>
      </c>
      <c r="B355">
        <f>INDEX(resultados!$A$2:$ZZ$496, 349, MATCH($B$2, resultados!$A$1:$ZZ$1, 0))</f>
        <v/>
      </c>
      <c r="C355">
        <f>INDEX(resultados!$A$2:$ZZ$496, 349, MATCH($B$3, resultados!$A$1:$ZZ$1, 0))</f>
        <v/>
      </c>
    </row>
    <row r="356">
      <c r="A356">
        <f>INDEX(resultados!$A$2:$ZZ$496, 350, MATCH($B$1, resultados!$A$1:$ZZ$1, 0))</f>
        <v/>
      </c>
      <c r="B356">
        <f>INDEX(resultados!$A$2:$ZZ$496, 350, MATCH($B$2, resultados!$A$1:$ZZ$1, 0))</f>
        <v/>
      </c>
      <c r="C356">
        <f>INDEX(resultados!$A$2:$ZZ$496, 350, MATCH($B$3, resultados!$A$1:$ZZ$1, 0))</f>
        <v/>
      </c>
    </row>
    <row r="357">
      <c r="A357">
        <f>INDEX(resultados!$A$2:$ZZ$496, 351, MATCH($B$1, resultados!$A$1:$ZZ$1, 0))</f>
        <v/>
      </c>
      <c r="B357">
        <f>INDEX(resultados!$A$2:$ZZ$496, 351, MATCH($B$2, resultados!$A$1:$ZZ$1, 0))</f>
        <v/>
      </c>
      <c r="C357">
        <f>INDEX(resultados!$A$2:$ZZ$496, 351, MATCH($B$3, resultados!$A$1:$ZZ$1, 0))</f>
        <v/>
      </c>
    </row>
    <row r="358">
      <c r="A358">
        <f>INDEX(resultados!$A$2:$ZZ$496, 352, MATCH($B$1, resultados!$A$1:$ZZ$1, 0))</f>
        <v/>
      </c>
      <c r="B358">
        <f>INDEX(resultados!$A$2:$ZZ$496, 352, MATCH($B$2, resultados!$A$1:$ZZ$1, 0))</f>
        <v/>
      </c>
      <c r="C358">
        <f>INDEX(resultados!$A$2:$ZZ$496, 352, MATCH($B$3, resultados!$A$1:$ZZ$1, 0))</f>
        <v/>
      </c>
    </row>
    <row r="359">
      <c r="A359">
        <f>INDEX(resultados!$A$2:$ZZ$496, 353, MATCH($B$1, resultados!$A$1:$ZZ$1, 0))</f>
        <v/>
      </c>
      <c r="B359">
        <f>INDEX(resultados!$A$2:$ZZ$496, 353, MATCH($B$2, resultados!$A$1:$ZZ$1, 0))</f>
        <v/>
      </c>
      <c r="C359">
        <f>INDEX(resultados!$A$2:$ZZ$496, 353, MATCH($B$3, resultados!$A$1:$ZZ$1, 0))</f>
        <v/>
      </c>
    </row>
    <row r="360">
      <c r="A360">
        <f>INDEX(resultados!$A$2:$ZZ$496, 354, MATCH($B$1, resultados!$A$1:$ZZ$1, 0))</f>
        <v/>
      </c>
      <c r="B360">
        <f>INDEX(resultados!$A$2:$ZZ$496, 354, MATCH($B$2, resultados!$A$1:$ZZ$1, 0))</f>
        <v/>
      </c>
      <c r="C360">
        <f>INDEX(resultados!$A$2:$ZZ$496, 354, MATCH($B$3, resultados!$A$1:$ZZ$1, 0))</f>
        <v/>
      </c>
    </row>
    <row r="361">
      <c r="A361">
        <f>INDEX(resultados!$A$2:$ZZ$496, 355, MATCH($B$1, resultados!$A$1:$ZZ$1, 0))</f>
        <v/>
      </c>
      <c r="B361">
        <f>INDEX(resultados!$A$2:$ZZ$496, 355, MATCH($B$2, resultados!$A$1:$ZZ$1, 0))</f>
        <v/>
      </c>
      <c r="C361">
        <f>INDEX(resultados!$A$2:$ZZ$496, 355, MATCH($B$3, resultados!$A$1:$ZZ$1, 0))</f>
        <v/>
      </c>
    </row>
    <row r="362">
      <c r="A362">
        <f>INDEX(resultados!$A$2:$ZZ$496, 356, MATCH($B$1, resultados!$A$1:$ZZ$1, 0))</f>
        <v/>
      </c>
      <c r="B362">
        <f>INDEX(resultados!$A$2:$ZZ$496, 356, MATCH($B$2, resultados!$A$1:$ZZ$1, 0))</f>
        <v/>
      </c>
      <c r="C362">
        <f>INDEX(resultados!$A$2:$ZZ$496, 356, MATCH($B$3, resultados!$A$1:$ZZ$1, 0))</f>
        <v/>
      </c>
    </row>
    <row r="363">
      <c r="A363">
        <f>INDEX(resultados!$A$2:$ZZ$496, 357, MATCH($B$1, resultados!$A$1:$ZZ$1, 0))</f>
        <v/>
      </c>
      <c r="B363">
        <f>INDEX(resultados!$A$2:$ZZ$496, 357, MATCH($B$2, resultados!$A$1:$ZZ$1, 0))</f>
        <v/>
      </c>
      <c r="C363">
        <f>INDEX(resultados!$A$2:$ZZ$496, 357, MATCH($B$3, resultados!$A$1:$ZZ$1, 0))</f>
        <v/>
      </c>
    </row>
    <row r="364">
      <c r="A364">
        <f>INDEX(resultados!$A$2:$ZZ$496, 358, MATCH($B$1, resultados!$A$1:$ZZ$1, 0))</f>
        <v/>
      </c>
      <c r="B364">
        <f>INDEX(resultados!$A$2:$ZZ$496, 358, MATCH($B$2, resultados!$A$1:$ZZ$1, 0))</f>
        <v/>
      </c>
      <c r="C364">
        <f>INDEX(resultados!$A$2:$ZZ$496, 358, MATCH($B$3, resultados!$A$1:$ZZ$1, 0))</f>
        <v/>
      </c>
    </row>
    <row r="365">
      <c r="A365">
        <f>INDEX(resultados!$A$2:$ZZ$496, 359, MATCH($B$1, resultados!$A$1:$ZZ$1, 0))</f>
        <v/>
      </c>
      <c r="B365">
        <f>INDEX(resultados!$A$2:$ZZ$496, 359, MATCH($B$2, resultados!$A$1:$ZZ$1, 0))</f>
        <v/>
      </c>
      <c r="C365">
        <f>INDEX(resultados!$A$2:$ZZ$496, 359, MATCH($B$3, resultados!$A$1:$ZZ$1, 0))</f>
        <v/>
      </c>
    </row>
    <row r="366">
      <c r="A366">
        <f>INDEX(resultados!$A$2:$ZZ$496, 360, MATCH($B$1, resultados!$A$1:$ZZ$1, 0))</f>
        <v/>
      </c>
      <c r="B366">
        <f>INDEX(resultados!$A$2:$ZZ$496, 360, MATCH($B$2, resultados!$A$1:$ZZ$1, 0))</f>
        <v/>
      </c>
      <c r="C366">
        <f>INDEX(resultados!$A$2:$ZZ$496, 360, MATCH($B$3, resultados!$A$1:$ZZ$1, 0))</f>
        <v/>
      </c>
    </row>
    <row r="367">
      <c r="A367">
        <f>INDEX(resultados!$A$2:$ZZ$496, 361, MATCH($B$1, resultados!$A$1:$ZZ$1, 0))</f>
        <v/>
      </c>
      <c r="B367">
        <f>INDEX(resultados!$A$2:$ZZ$496, 361, MATCH($B$2, resultados!$A$1:$ZZ$1, 0))</f>
        <v/>
      </c>
      <c r="C367">
        <f>INDEX(resultados!$A$2:$ZZ$496, 361, MATCH($B$3, resultados!$A$1:$ZZ$1, 0))</f>
        <v/>
      </c>
    </row>
    <row r="368">
      <c r="A368">
        <f>INDEX(resultados!$A$2:$ZZ$496, 362, MATCH($B$1, resultados!$A$1:$ZZ$1, 0))</f>
        <v/>
      </c>
      <c r="B368">
        <f>INDEX(resultados!$A$2:$ZZ$496, 362, MATCH($B$2, resultados!$A$1:$ZZ$1, 0))</f>
        <v/>
      </c>
      <c r="C368">
        <f>INDEX(resultados!$A$2:$ZZ$496, 362, MATCH($B$3, resultados!$A$1:$ZZ$1, 0))</f>
        <v/>
      </c>
    </row>
    <row r="369">
      <c r="A369">
        <f>INDEX(resultados!$A$2:$ZZ$496, 363, MATCH($B$1, resultados!$A$1:$ZZ$1, 0))</f>
        <v/>
      </c>
      <c r="B369">
        <f>INDEX(resultados!$A$2:$ZZ$496, 363, MATCH($B$2, resultados!$A$1:$ZZ$1, 0))</f>
        <v/>
      </c>
      <c r="C369">
        <f>INDEX(resultados!$A$2:$ZZ$496, 363, MATCH($B$3, resultados!$A$1:$ZZ$1, 0))</f>
        <v/>
      </c>
    </row>
    <row r="370">
      <c r="A370">
        <f>INDEX(resultados!$A$2:$ZZ$496, 364, MATCH($B$1, resultados!$A$1:$ZZ$1, 0))</f>
        <v/>
      </c>
      <c r="B370">
        <f>INDEX(resultados!$A$2:$ZZ$496, 364, MATCH($B$2, resultados!$A$1:$ZZ$1, 0))</f>
        <v/>
      </c>
      <c r="C370">
        <f>INDEX(resultados!$A$2:$ZZ$496, 364, MATCH($B$3, resultados!$A$1:$ZZ$1, 0))</f>
        <v/>
      </c>
    </row>
    <row r="371">
      <c r="A371">
        <f>INDEX(resultados!$A$2:$ZZ$496, 365, MATCH($B$1, resultados!$A$1:$ZZ$1, 0))</f>
        <v/>
      </c>
      <c r="B371">
        <f>INDEX(resultados!$A$2:$ZZ$496, 365, MATCH($B$2, resultados!$A$1:$ZZ$1, 0))</f>
        <v/>
      </c>
      <c r="C371">
        <f>INDEX(resultados!$A$2:$ZZ$496, 365, MATCH($B$3, resultados!$A$1:$ZZ$1, 0))</f>
        <v/>
      </c>
    </row>
    <row r="372">
      <c r="A372">
        <f>INDEX(resultados!$A$2:$ZZ$496, 366, MATCH($B$1, resultados!$A$1:$ZZ$1, 0))</f>
        <v/>
      </c>
      <c r="B372">
        <f>INDEX(resultados!$A$2:$ZZ$496, 366, MATCH($B$2, resultados!$A$1:$ZZ$1, 0))</f>
        <v/>
      </c>
      <c r="C372">
        <f>INDEX(resultados!$A$2:$ZZ$496, 366, MATCH($B$3, resultados!$A$1:$ZZ$1, 0))</f>
        <v/>
      </c>
    </row>
    <row r="373">
      <c r="A373">
        <f>INDEX(resultados!$A$2:$ZZ$496, 367, MATCH($B$1, resultados!$A$1:$ZZ$1, 0))</f>
        <v/>
      </c>
      <c r="B373">
        <f>INDEX(resultados!$A$2:$ZZ$496, 367, MATCH($B$2, resultados!$A$1:$ZZ$1, 0))</f>
        <v/>
      </c>
      <c r="C373">
        <f>INDEX(resultados!$A$2:$ZZ$496, 367, MATCH($B$3, resultados!$A$1:$ZZ$1, 0))</f>
        <v/>
      </c>
    </row>
    <row r="374">
      <c r="A374">
        <f>INDEX(resultados!$A$2:$ZZ$496, 368, MATCH($B$1, resultados!$A$1:$ZZ$1, 0))</f>
        <v/>
      </c>
      <c r="B374">
        <f>INDEX(resultados!$A$2:$ZZ$496, 368, MATCH($B$2, resultados!$A$1:$ZZ$1, 0))</f>
        <v/>
      </c>
      <c r="C374">
        <f>INDEX(resultados!$A$2:$ZZ$496, 368, MATCH($B$3, resultados!$A$1:$ZZ$1, 0))</f>
        <v/>
      </c>
    </row>
    <row r="375">
      <c r="A375">
        <f>INDEX(resultados!$A$2:$ZZ$496, 369, MATCH($B$1, resultados!$A$1:$ZZ$1, 0))</f>
        <v/>
      </c>
      <c r="B375">
        <f>INDEX(resultados!$A$2:$ZZ$496, 369, MATCH($B$2, resultados!$A$1:$ZZ$1, 0))</f>
        <v/>
      </c>
      <c r="C375">
        <f>INDEX(resultados!$A$2:$ZZ$496, 369, MATCH($B$3, resultados!$A$1:$ZZ$1, 0))</f>
        <v/>
      </c>
    </row>
    <row r="376">
      <c r="A376">
        <f>INDEX(resultados!$A$2:$ZZ$496, 370, MATCH($B$1, resultados!$A$1:$ZZ$1, 0))</f>
        <v/>
      </c>
      <c r="B376">
        <f>INDEX(resultados!$A$2:$ZZ$496, 370, MATCH($B$2, resultados!$A$1:$ZZ$1, 0))</f>
        <v/>
      </c>
      <c r="C376">
        <f>INDEX(resultados!$A$2:$ZZ$496, 370, MATCH($B$3, resultados!$A$1:$ZZ$1, 0))</f>
        <v/>
      </c>
    </row>
    <row r="377">
      <c r="A377">
        <f>INDEX(resultados!$A$2:$ZZ$496, 371, MATCH($B$1, resultados!$A$1:$ZZ$1, 0))</f>
        <v/>
      </c>
      <c r="B377">
        <f>INDEX(resultados!$A$2:$ZZ$496, 371, MATCH($B$2, resultados!$A$1:$ZZ$1, 0))</f>
        <v/>
      </c>
      <c r="C377">
        <f>INDEX(resultados!$A$2:$ZZ$496, 371, MATCH($B$3, resultados!$A$1:$ZZ$1, 0))</f>
        <v/>
      </c>
    </row>
    <row r="378">
      <c r="A378">
        <f>INDEX(resultados!$A$2:$ZZ$496, 372, MATCH($B$1, resultados!$A$1:$ZZ$1, 0))</f>
        <v/>
      </c>
      <c r="B378">
        <f>INDEX(resultados!$A$2:$ZZ$496, 372, MATCH($B$2, resultados!$A$1:$ZZ$1, 0))</f>
        <v/>
      </c>
      <c r="C378">
        <f>INDEX(resultados!$A$2:$ZZ$496, 372, MATCH($B$3, resultados!$A$1:$ZZ$1, 0))</f>
        <v/>
      </c>
    </row>
    <row r="379">
      <c r="A379">
        <f>INDEX(resultados!$A$2:$ZZ$496, 373, MATCH($B$1, resultados!$A$1:$ZZ$1, 0))</f>
        <v/>
      </c>
      <c r="B379">
        <f>INDEX(resultados!$A$2:$ZZ$496, 373, MATCH($B$2, resultados!$A$1:$ZZ$1, 0))</f>
        <v/>
      </c>
      <c r="C379">
        <f>INDEX(resultados!$A$2:$ZZ$496, 373, MATCH($B$3, resultados!$A$1:$ZZ$1, 0))</f>
        <v/>
      </c>
    </row>
    <row r="380">
      <c r="A380">
        <f>INDEX(resultados!$A$2:$ZZ$496, 374, MATCH($B$1, resultados!$A$1:$ZZ$1, 0))</f>
        <v/>
      </c>
      <c r="B380">
        <f>INDEX(resultados!$A$2:$ZZ$496, 374, MATCH($B$2, resultados!$A$1:$ZZ$1, 0))</f>
        <v/>
      </c>
      <c r="C380">
        <f>INDEX(resultados!$A$2:$ZZ$496, 374, MATCH($B$3, resultados!$A$1:$ZZ$1, 0))</f>
        <v/>
      </c>
    </row>
    <row r="381">
      <c r="A381">
        <f>INDEX(resultados!$A$2:$ZZ$496, 375, MATCH($B$1, resultados!$A$1:$ZZ$1, 0))</f>
        <v/>
      </c>
      <c r="B381">
        <f>INDEX(resultados!$A$2:$ZZ$496, 375, MATCH($B$2, resultados!$A$1:$ZZ$1, 0))</f>
        <v/>
      </c>
      <c r="C381">
        <f>INDEX(resultados!$A$2:$ZZ$496, 375, MATCH($B$3, resultados!$A$1:$ZZ$1, 0))</f>
        <v/>
      </c>
    </row>
    <row r="382">
      <c r="A382">
        <f>INDEX(resultados!$A$2:$ZZ$496, 376, MATCH($B$1, resultados!$A$1:$ZZ$1, 0))</f>
        <v/>
      </c>
      <c r="B382">
        <f>INDEX(resultados!$A$2:$ZZ$496, 376, MATCH($B$2, resultados!$A$1:$ZZ$1, 0))</f>
        <v/>
      </c>
      <c r="C382">
        <f>INDEX(resultados!$A$2:$ZZ$496, 376, MATCH($B$3, resultados!$A$1:$ZZ$1, 0))</f>
        <v/>
      </c>
    </row>
    <row r="383">
      <c r="A383">
        <f>INDEX(resultados!$A$2:$ZZ$496, 377, MATCH($B$1, resultados!$A$1:$ZZ$1, 0))</f>
        <v/>
      </c>
      <c r="B383">
        <f>INDEX(resultados!$A$2:$ZZ$496, 377, MATCH($B$2, resultados!$A$1:$ZZ$1, 0))</f>
        <v/>
      </c>
      <c r="C383">
        <f>INDEX(resultados!$A$2:$ZZ$496, 377, MATCH($B$3, resultados!$A$1:$ZZ$1, 0))</f>
        <v/>
      </c>
    </row>
    <row r="384">
      <c r="A384">
        <f>INDEX(resultados!$A$2:$ZZ$496, 378, MATCH($B$1, resultados!$A$1:$ZZ$1, 0))</f>
        <v/>
      </c>
      <c r="B384">
        <f>INDEX(resultados!$A$2:$ZZ$496, 378, MATCH($B$2, resultados!$A$1:$ZZ$1, 0))</f>
        <v/>
      </c>
      <c r="C384">
        <f>INDEX(resultados!$A$2:$ZZ$496, 378, MATCH($B$3, resultados!$A$1:$ZZ$1, 0))</f>
        <v/>
      </c>
    </row>
    <row r="385">
      <c r="A385">
        <f>INDEX(resultados!$A$2:$ZZ$496, 379, MATCH($B$1, resultados!$A$1:$ZZ$1, 0))</f>
        <v/>
      </c>
      <c r="B385">
        <f>INDEX(resultados!$A$2:$ZZ$496, 379, MATCH($B$2, resultados!$A$1:$ZZ$1, 0))</f>
        <v/>
      </c>
      <c r="C385">
        <f>INDEX(resultados!$A$2:$ZZ$496, 379, MATCH($B$3, resultados!$A$1:$ZZ$1, 0))</f>
        <v/>
      </c>
    </row>
    <row r="386">
      <c r="A386">
        <f>INDEX(resultados!$A$2:$ZZ$496, 380, MATCH($B$1, resultados!$A$1:$ZZ$1, 0))</f>
        <v/>
      </c>
      <c r="B386">
        <f>INDEX(resultados!$A$2:$ZZ$496, 380, MATCH($B$2, resultados!$A$1:$ZZ$1, 0))</f>
        <v/>
      </c>
      <c r="C386">
        <f>INDEX(resultados!$A$2:$ZZ$496, 380, MATCH($B$3, resultados!$A$1:$ZZ$1, 0))</f>
        <v/>
      </c>
    </row>
    <row r="387">
      <c r="A387">
        <f>INDEX(resultados!$A$2:$ZZ$496, 381, MATCH($B$1, resultados!$A$1:$ZZ$1, 0))</f>
        <v/>
      </c>
      <c r="B387">
        <f>INDEX(resultados!$A$2:$ZZ$496, 381, MATCH($B$2, resultados!$A$1:$ZZ$1, 0))</f>
        <v/>
      </c>
      <c r="C387">
        <f>INDEX(resultados!$A$2:$ZZ$496, 381, MATCH($B$3, resultados!$A$1:$ZZ$1, 0))</f>
        <v/>
      </c>
    </row>
    <row r="388">
      <c r="A388">
        <f>INDEX(resultados!$A$2:$ZZ$496, 382, MATCH($B$1, resultados!$A$1:$ZZ$1, 0))</f>
        <v/>
      </c>
      <c r="B388">
        <f>INDEX(resultados!$A$2:$ZZ$496, 382, MATCH($B$2, resultados!$A$1:$ZZ$1, 0))</f>
        <v/>
      </c>
      <c r="C388">
        <f>INDEX(resultados!$A$2:$ZZ$496, 382, MATCH($B$3, resultados!$A$1:$ZZ$1, 0))</f>
        <v/>
      </c>
    </row>
    <row r="389">
      <c r="A389">
        <f>INDEX(resultados!$A$2:$ZZ$496, 383, MATCH($B$1, resultados!$A$1:$ZZ$1, 0))</f>
        <v/>
      </c>
      <c r="B389">
        <f>INDEX(resultados!$A$2:$ZZ$496, 383, MATCH($B$2, resultados!$A$1:$ZZ$1, 0))</f>
        <v/>
      </c>
      <c r="C389">
        <f>INDEX(resultados!$A$2:$ZZ$496, 383, MATCH($B$3, resultados!$A$1:$ZZ$1, 0))</f>
        <v/>
      </c>
    </row>
    <row r="390">
      <c r="A390">
        <f>INDEX(resultados!$A$2:$ZZ$496, 384, MATCH($B$1, resultados!$A$1:$ZZ$1, 0))</f>
        <v/>
      </c>
      <c r="B390">
        <f>INDEX(resultados!$A$2:$ZZ$496, 384, MATCH($B$2, resultados!$A$1:$ZZ$1, 0))</f>
        <v/>
      </c>
      <c r="C390">
        <f>INDEX(resultados!$A$2:$ZZ$496, 384, MATCH($B$3, resultados!$A$1:$ZZ$1, 0))</f>
        <v/>
      </c>
    </row>
    <row r="391">
      <c r="A391">
        <f>INDEX(resultados!$A$2:$ZZ$496, 385, MATCH($B$1, resultados!$A$1:$ZZ$1, 0))</f>
        <v/>
      </c>
      <c r="B391">
        <f>INDEX(resultados!$A$2:$ZZ$496, 385, MATCH($B$2, resultados!$A$1:$ZZ$1, 0))</f>
        <v/>
      </c>
      <c r="C391">
        <f>INDEX(resultados!$A$2:$ZZ$496, 385, MATCH($B$3, resultados!$A$1:$ZZ$1, 0))</f>
        <v/>
      </c>
    </row>
    <row r="392">
      <c r="A392">
        <f>INDEX(resultados!$A$2:$ZZ$496, 386, MATCH($B$1, resultados!$A$1:$ZZ$1, 0))</f>
        <v/>
      </c>
      <c r="B392">
        <f>INDEX(resultados!$A$2:$ZZ$496, 386, MATCH($B$2, resultados!$A$1:$ZZ$1, 0))</f>
        <v/>
      </c>
      <c r="C392">
        <f>INDEX(resultados!$A$2:$ZZ$496, 386, MATCH($B$3, resultados!$A$1:$ZZ$1, 0))</f>
        <v/>
      </c>
    </row>
    <row r="393">
      <c r="A393">
        <f>INDEX(resultados!$A$2:$ZZ$496, 387, MATCH($B$1, resultados!$A$1:$ZZ$1, 0))</f>
        <v/>
      </c>
      <c r="B393">
        <f>INDEX(resultados!$A$2:$ZZ$496, 387, MATCH($B$2, resultados!$A$1:$ZZ$1, 0))</f>
        <v/>
      </c>
      <c r="C393">
        <f>INDEX(resultados!$A$2:$ZZ$496, 387, MATCH($B$3, resultados!$A$1:$ZZ$1, 0))</f>
        <v/>
      </c>
    </row>
    <row r="394">
      <c r="A394">
        <f>INDEX(resultados!$A$2:$ZZ$496, 388, MATCH($B$1, resultados!$A$1:$ZZ$1, 0))</f>
        <v/>
      </c>
      <c r="B394">
        <f>INDEX(resultados!$A$2:$ZZ$496, 388, MATCH($B$2, resultados!$A$1:$ZZ$1, 0))</f>
        <v/>
      </c>
      <c r="C394">
        <f>INDEX(resultados!$A$2:$ZZ$496, 388, MATCH($B$3, resultados!$A$1:$ZZ$1, 0))</f>
        <v/>
      </c>
    </row>
    <row r="395">
      <c r="A395">
        <f>INDEX(resultados!$A$2:$ZZ$496, 389, MATCH($B$1, resultados!$A$1:$ZZ$1, 0))</f>
        <v/>
      </c>
      <c r="B395">
        <f>INDEX(resultados!$A$2:$ZZ$496, 389, MATCH($B$2, resultados!$A$1:$ZZ$1, 0))</f>
        <v/>
      </c>
      <c r="C395">
        <f>INDEX(resultados!$A$2:$ZZ$496, 389, MATCH($B$3, resultados!$A$1:$ZZ$1, 0))</f>
        <v/>
      </c>
    </row>
    <row r="396">
      <c r="A396">
        <f>INDEX(resultados!$A$2:$ZZ$496, 390, MATCH($B$1, resultados!$A$1:$ZZ$1, 0))</f>
        <v/>
      </c>
      <c r="B396">
        <f>INDEX(resultados!$A$2:$ZZ$496, 390, MATCH($B$2, resultados!$A$1:$ZZ$1, 0))</f>
        <v/>
      </c>
      <c r="C396">
        <f>INDEX(resultados!$A$2:$ZZ$496, 390, MATCH($B$3, resultados!$A$1:$ZZ$1, 0))</f>
        <v/>
      </c>
    </row>
    <row r="397">
      <c r="A397">
        <f>INDEX(resultados!$A$2:$ZZ$496, 391, MATCH($B$1, resultados!$A$1:$ZZ$1, 0))</f>
        <v/>
      </c>
      <c r="B397">
        <f>INDEX(resultados!$A$2:$ZZ$496, 391, MATCH($B$2, resultados!$A$1:$ZZ$1, 0))</f>
        <v/>
      </c>
      <c r="C397">
        <f>INDEX(resultados!$A$2:$ZZ$496, 391, MATCH($B$3, resultados!$A$1:$ZZ$1, 0))</f>
        <v/>
      </c>
    </row>
    <row r="398">
      <c r="A398">
        <f>INDEX(resultados!$A$2:$ZZ$496, 392, MATCH($B$1, resultados!$A$1:$ZZ$1, 0))</f>
        <v/>
      </c>
      <c r="B398">
        <f>INDEX(resultados!$A$2:$ZZ$496, 392, MATCH($B$2, resultados!$A$1:$ZZ$1, 0))</f>
        <v/>
      </c>
      <c r="C398">
        <f>INDEX(resultados!$A$2:$ZZ$496, 392, MATCH($B$3, resultados!$A$1:$ZZ$1, 0))</f>
        <v/>
      </c>
    </row>
    <row r="399">
      <c r="A399">
        <f>INDEX(resultados!$A$2:$ZZ$496, 393, MATCH($B$1, resultados!$A$1:$ZZ$1, 0))</f>
        <v/>
      </c>
      <c r="B399">
        <f>INDEX(resultados!$A$2:$ZZ$496, 393, MATCH($B$2, resultados!$A$1:$ZZ$1, 0))</f>
        <v/>
      </c>
      <c r="C399">
        <f>INDEX(resultados!$A$2:$ZZ$496, 393, MATCH($B$3, resultados!$A$1:$ZZ$1, 0))</f>
        <v/>
      </c>
    </row>
    <row r="400">
      <c r="A400">
        <f>INDEX(resultados!$A$2:$ZZ$496, 394, MATCH($B$1, resultados!$A$1:$ZZ$1, 0))</f>
        <v/>
      </c>
      <c r="B400">
        <f>INDEX(resultados!$A$2:$ZZ$496, 394, MATCH($B$2, resultados!$A$1:$ZZ$1, 0))</f>
        <v/>
      </c>
      <c r="C400">
        <f>INDEX(resultados!$A$2:$ZZ$496, 394, MATCH($B$3, resultados!$A$1:$ZZ$1, 0))</f>
        <v/>
      </c>
    </row>
    <row r="401">
      <c r="A401">
        <f>INDEX(resultados!$A$2:$ZZ$496, 395, MATCH($B$1, resultados!$A$1:$ZZ$1, 0))</f>
        <v/>
      </c>
      <c r="B401">
        <f>INDEX(resultados!$A$2:$ZZ$496, 395, MATCH($B$2, resultados!$A$1:$ZZ$1, 0))</f>
        <v/>
      </c>
      <c r="C401">
        <f>INDEX(resultados!$A$2:$ZZ$496, 395, MATCH($B$3, resultados!$A$1:$ZZ$1, 0))</f>
        <v/>
      </c>
    </row>
    <row r="402">
      <c r="A402">
        <f>INDEX(resultados!$A$2:$ZZ$496, 396, MATCH($B$1, resultados!$A$1:$ZZ$1, 0))</f>
        <v/>
      </c>
      <c r="B402">
        <f>INDEX(resultados!$A$2:$ZZ$496, 396, MATCH($B$2, resultados!$A$1:$ZZ$1, 0))</f>
        <v/>
      </c>
      <c r="C402">
        <f>INDEX(resultados!$A$2:$ZZ$496, 396, MATCH($B$3, resultados!$A$1:$ZZ$1, 0))</f>
        <v/>
      </c>
    </row>
    <row r="403">
      <c r="A403">
        <f>INDEX(resultados!$A$2:$ZZ$496, 397, MATCH($B$1, resultados!$A$1:$ZZ$1, 0))</f>
        <v/>
      </c>
      <c r="B403">
        <f>INDEX(resultados!$A$2:$ZZ$496, 397, MATCH($B$2, resultados!$A$1:$ZZ$1, 0))</f>
        <v/>
      </c>
      <c r="C403">
        <f>INDEX(resultados!$A$2:$ZZ$496, 397, MATCH($B$3, resultados!$A$1:$ZZ$1, 0))</f>
        <v/>
      </c>
    </row>
    <row r="404">
      <c r="A404">
        <f>INDEX(resultados!$A$2:$ZZ$496, 398, MATCH($B$1, resultados!$A$1:$ZZ$1, 0))</f>
        <v/>
      </c>
      <c r="B404">
        <f>INDEX(resultados!$A$2:$ZZ$496, 398, MATCH($B$2, resultados!$A$1:$ZZ$1, 0))</f>
        <v/>
      </c>
      <c r="C404">
        <f>INDEX(resultados!$A$2:$ZZ$496, 398, MATCH($B$3, resultados!$A$1:$ZZ$1, 0))</f>
        <v/>
      </c>
    </row>
    <row r="405">
      <c r="A405">
        <f>INDEX(resultados!$A$2:$ZZ$496, 399, MATCH($B$1, resultados!$A$1:$ZZ$1, 0))</f>
        <v/>
      </c>
      <c r="B405">
        <f>INDEX(resultados!$A$2:$ZZ$496, 399, MATCH($B$2, resultados!$A$1:$ZZ$1, 0))</f>
        <v/>
      </c>
      <c r="C405">
        <f>INDEX(resultados!$A$2:$ZZ$496, 399, MATCH($B$3, resultados!$A$1:$ZZ$1, 0))</f>
        <v/>
      </c>
    </row>
    <row r="406">
      <c r="A406">
        <f>INDEX(resultados!$A$2:$ZZ$496, 400, MATCH($B$1, resultados!$A$1:$ZZ$1, 0))</f>
        <v/>
      </c>
      <c r="B406">
        <f>INDEX(resultados!$A$2:$ZZ$496, 400, MATCH($B$2, resultados!$A$1:$ZZ$1, 0))</f>
        <v/>
      </c>
      <c r="C406">
        <f>INDEX(resultados!$A$2:$ZZ$496, 400, MATCH($B$3, resultados!$A$1:$ZZ$1, 0))</f>
        <v/>
      </c>
    </row>
    <row r="407">
      <c r="A407">
        <f>INDEX(resultados!$A$2:$ZZ$496, 401, MATCH($B$1, resultados!$A$1:$ZZ$1, 0))</f>
        <v/>
      </c>
      <c r="B407">
        <f>INDEX(resultados!$A$2:$ZZ$496, 401, MATCH($B$2, resultados!$A$1:$ZZ$1, 0))</f>
        <v/>
      </c>
      <c r="C407">
        <f>INDEX(resultados!$A$2:$ZZ$496, 401, MATCH($B$3, resultados!$A$1:$ZZ$1, 0))</f>
        <v/>
      </c>
    </row>
    <row r="408">
      <c r="A408">
        <f>INDEX(resultados!$A$2:$ZZ$496, 402, MATCH($B$1, resultados!$A$1:$ZZ$1, 0))</f>
        <v/>
      </c>
      <c r="B408">
        <f>INDEX(resultados!$A$2:$ZZ$496, 402, MATCH($B$2, resultados!$A$1:$ZZ$1, 0))</f>
        <v/>
      </c>
      <c r="C408">
        <f>INDEX(resultados!$A$2:$ZZ$496, 402, MATCH($B$3, resultados!$A$1:$ZZ$1, 0))</f>
        <v/>
      </c>
    </row>
    <row r="409">
      <c r="A409">
        <f>INDEX(resultados!$A$2:$ZZ$496, 403, MATCH($B$1, resultados!$A$1:$ZZ$1, 0))</f>
        <v/>
      </c>
      <c r="B409">
        <f>INDEX(resultados!$A$2:$ZZ$496, 403, MATCH($B$2, resultados!$A$1:$ZZ$1, 0))</f>
        <v/>
      </c>
      <c r="C409">
        <f>INDEX(resultados!$A$2:$ZZ$496, 403, MATCH($B$3, resultados!$A$1:$ZZ$1, 0))</f>
        <v/>
      </c>
    </row>
    <row r="410">
      <c r="A410">
        <f>INDEX(resultados!$A$2:$ZZ$496, 404, MATCH($B$1, resultados!$A$1:$ZZ$1, 0))</f>
        <v/>
      </c>
      <c r="B410">
        <f>INDEX(resultados!$A$2:$ZZ$496, 404, MATCH($B$2, resultados!$A$1:$ZZ$1, 0))</f>
        <v/>
      </c>
      <c r="C410">
        <f>INDEX(resultados!$A$2:$ZZ$496, 404, MATCH($B$3, resultados!$A$1:$ZZ$1, 0))</f>
        <v/>
      </c>
    </row>
    <row r="411">
      <c r="A411">
        <f>INDEX(resultados!$A$2:$ZZ$496, 405, MATCH($B$1, resultados!$A$1:$ZZ$1, 0))</f>
        <v/>
      </c>
      <c r="B411">
        <f>INDEX(resultados!$A$2:$ZZ$496, 405, MATCH($B$2, resultados!$A$1:$ZZ$1, 0))</f>
        <v/>
      </c>
      <c r="C411">
        <f>INDEX(resultados!$A$2:$ZZ$496, 405, MATCH($B$3, resultados!$A$1:$ZZ$1, 0))</f>
        <v/>
      </c>
    </row>
    <row r="412">
      <c r="A412">
        <f>INDEX(resultados!$A$2:$ZZ$496, 406, MATCH($B$1, resultados!$A$1:$ZZ$1, 0))</f>
        <v/>
      </c>
      <c r="B412">
        <f>INDEX(resultados!$A$2:$ZZ$496, 406, MATCH($B$2, resultados!$A$1:$ZZ$1, 0))</f>
        <v/>
      </c>
      <c r="C412">
        <f>INDEX(resultados!$A$2:$ZZ$496, 406, MATCH($B$3, resultados!$A$1:$ZZ$1, 0))</f>
        <v/>
      </c>
    </row>
    <row r="413">
      <c r="A413">
        <f>INDEX(resultados!$A$2:$ZZ$496, 407, MATCH($B$1, resultados!$A$1:$ZZ$1, 0))</f>
        <v/>
      </c>
      <c r="B413">
        <f>INDEX(resultados!$A$2:$ZZ$496, 407, MATCH($B$2, resultados!$A$1:$ZZ$1, 0))</f>
        <v/>
      </c>
      <c r="C413">
        <f>INDEX(resultados!$A$2:$ZZ$496, 407, MATCH($B$3, resultados!$A$1:$ZZ$1, 0))</f>
        <v/>
      </c>
    </row>
    <row r="414">
      <c r="A414">
        <f>INDEX(resultados!$A$2:$ZZ$496, 408, MATCH($B$1, resultados!$A$1:$ZZ$1, 0))</f>
        <v/>
      </c>
      <c r="B414">
        <f>INDEX(resultados!$A$2:$ZZ$496, 408, MATCH($B$2, resultados!$A$1:$ZZ$1, 0))</f>
        <v/>
      </c>
      <c r="C414">
        <f>INDEX(resultados!$A$2:$ZZ$496, 408, MATCH($B$3, resultados!$A$1:$ZZ$1, 0))</f>
        <v/>
      </c>
    </row>
    <row r="415">
      <c r="A415">
        <f>INDEX(resultados!$A$2:$ZZ$496, 409, MATCH($B$1, resultados!$A$1:$ZZ$1, 0))</f>
        <v/>
      </c>
      <c r="B415">
        <f>INDEX(resultados!$A$2:$ZZ$496, 409, MATCH($B$2, resultados!$A$1:$ZZ$1, 0))</f>
        <v/>
      </c>
      <c r="C415">
        <f>INDEX(resultados!$A$2:$ZZ$496, 409, MATCH($B$3, resultados!$A$1:$ZZ$1, 0))</f>
        <v/>
      </c>
    </row>
    <row r="416">
      <c r="A416">
        <f>INDEX(resultados!$A$2:$ZZ$496, 410, MATCH($B$1, resultados!$A$1:$ZZ$1, 0))</f>
        <v/>
      </c>
      <c r="B416">
        <f>INDEX(resultados!$A$2:$ZZ$496, 410, MATCH($B$2, resultados!$A$1:$ZZ$1, 0))</f>
        <v/>
      </c>
      <c r="C416">
        <f>INDEX(resultados!$A$2:$ZZ$496, 410, MATCH($B$3, resultados!$A$1:$ZZ$1, 0))</f>
        <v/>
      </c>
    </row>
    <row r="417">
      <c r="A417">
        <f>INDEX(resultados!$A$2:$ZZ$496, 411, MATCH($B$1, resultados!$A$1:$ZZ$1, 0))</f>
        <v/>
      </c>
      <c r="B417">
        <f>INDEX(resultados!$A$2:$ZZ$496, 411, MATCH($B$2, resultados!$A$1:$ZZ$1, 0))</f>
        <v/>
      </c>
      <c r="C417">
        <f>INDEX(resultados!$A$2:$ZZ$496, 411, MATCH($B$3, resultados!$A$1:$ZZ$1, 0))</f>
        <v/>
      </c>
    </row>
    <row r="418">
      <c r="A418">
        <f>INDEX(resultados!$A$2:$ZZ$496, 412, MATCH($B$1, resultados!$A$1:$ZZ$1, 0))</f>
        <v/>
      </c>
      <c r="B418">
        <f>INDEX(resultados!$A$2:$ZZ$496, 412, MATCH($B$2, resultados!$A$1:$ZZ$1, 0))</f>
        <v/>
      </c>
      <c r="C418">
        <f>INDEX(resultados!$A$2:$ZZ$496, 412, MATCH($B$3, resultados!$A$1:$ZZ$1, 0))</f>
        <v/>
      </c>
    </row>
    <row r="419">
      <c r="A419">
        <f>INDEX(resultados!$A$2:$ZZ$496, 413, MATCH($B$1, resultados!$A$1:$ZZ$1, 0))</f>
        <v/>
      </c>
      <c r="B419">
        <f>INDEX(resultados!$A$2:$ZZ$496, 413, MATCH($B$2, resultados!$A$1:$ZZ$1, 0))</f>
        <v/>
      </c>
      <c r="C419">
        <f>INDEX(resultados!$A$2:$ZZ$496, 413, MATCH($B$3, resultados!$A$1:$ZZ$1, 0))</f>
        <v/>
      </c>
    </row>
    <row r="420">
      <c r="A420">
        <f>INDEX(resultados!$A$2:$ZZ$496, 414, MATCH($B$1, resultados!$A$1:$ZZ$1, 0))</f>
        <v/>
      </c>
      <c r="B420">
        <f>INDEX(resultados!$A$2:$ZZ$496, 414, MATCH($B$2, resultados!$A$1:$ZZ$1, 0))</f>
        <v/>
      </c>
      <c r="C420">
        <f>INDEX(resultados!$A$2:$ZZ$496, 414, MATCH($B$3, resultados!$A$1:$ZZ$1, 0))</f>
        <v/>
      </c>
    </row>
    <row r="421">
      <c r="A421">
        <f>INDEX(resultados!$A$2:$ZZ$496, 415, MATCH($B$1, resultados!$A$1:$ZZ$1, 0))</f>
        <v/>
      </c>
      <c r="B421">
        <f>INDEX(resultados!$A$2:$ZZ$496, 415, MATCH($B$2, resultados!$A$1:$ZZ$1, 0))</f>
        <v/>
      </c>
      <c r="C421">
        <f>INDEX(resultados!$A$2:$ZZ$496, 415, MATCH($B$3, resultados!$A$1:$ZZ$1, 0))</f>
        <v/>
      </c>
    </row>
    <row r="422">
      <c r="A422">
        <f>INDEX(resultados!$A$2:$ZZ$496, 416, MATCH($B$1, resultados!$A$1:$ZZ$1, 0))</f>
        <v/>
      </c>
      <c r="B422">
        <f>INDEX(resultados!$A$2:$ZZ$496, 416, MATCH($B$2, resultados!$A$1:$ZZ$1, 0))</f>
        <v/>
      </c>
      <c r="C422">
        <f>INDEX(resultados!$A$2:$ZZ$496, 416, MATCH($B$3, resultados!$A$1:$ZZ$1, 0))</f>
        <v/>
      </c>
    </row>
    <row r="423">
      <c r="A423">
        <f>INDEX(resultados!$A$2:$ZZ$496, 417, MATCH($B$1, resultados!$A$1:$ZZ$1, 0))</f>
        <v/>
      </c>
      <c r="B423">
        <f>INDEX(resultados!$A$2:$ZZ$496, 417, MATCH($B$2, resultados!$A$1:$ZZ$1, 0))</f>
        <v/>
      </c>
      <c r="C423">
        <f>INDEX(resultados!$A$2:$ZZ$496, 417, MATCH($B$3, resultados!$A$1:$ZZ$1, 0))</f>
        <v/>
      </c>
    </row>
    <row r="424">
      <c r="A424">
        <f>INDEX(resultados!$A$2:$ZZ$496, 418, MATCH($B$1, resultados!$A$1:$ZZ$1, 0))</f>
        <v/>
      </c>
      <c r="B424">
        <f>INDEX(resultados!$A$2:$ZZ$496, 418, MATCH($B$2, resultados!$A$1:$ZZ$1, 0))</f>
        <v/>
      </c>
      <c r="C424">
        <f>INDEX(resultados!$A$2:$ZZ$496, 418, MATCH($B$3, resultados!$A$1:$ZZ$1, 0))</f>
        <v/>
      </c>
    </row>
    <row r="425">
      <c r="A425">
        <f>INDEX(resultados!$A$2:$ZZ$496, 419, MATCH($B$1, resultados!$A$1:$ZZ$1, 0))</f>
        <v/>
      </c>
      <c r="B425">
        <f>INDEX(resultados!$A$2:$ZZ$496, 419, MATCH($B$2, resultados!$A$1:$ZZ$1, 0))</f>
        <v/>
      </c>
      <c r="C425">
        <f>INDEX(resultados!$A$2:$ZZ$496, 419, MATCH($B$3, resultados!$A$1:$ZZ$1, 0))</f>
        <v/>
      </c>
    </row>
    <row r="426">
      <c r="A426">
        <f>INDEX(resultados!$A$2:$ZZ$496, 420, MATCH($B$1, resultados!$A$1:$ZZ$1, 0))</f>
        <v/>
      </c>
      <c r="B426">
        <f>INDEX(resultados!$A$2:$ZZ$496, 420, MATCH($B$2, resultados!$A$1:$ZZ$1, 0))</f>
        <v/>
      </c>
      <c r="C426">
        <f>INDEX(resultados!$A$2:$ZZ$496, 420, MATCH($B$3, resultados!$A$1:$ZZ$1, 0))</f>
        <v/>
      </c>
    </row>
    <row r="427">
      <c r="A427">
        <f>INDEX(resultados!$A$2:$ZZ$496, 421, MATCH($B$1, resultados!$A$1:$ZZ$1, 0))</f>
        <v/>
      </c>
      <c r="B427">
        <f>INDEX(resultados!$A$2:$ZZ$496, 421, MATCH($B$2, resultados!$A$1:$ZZ$1, 0))</f>
        <v/>
      </c>
      <c r="C427">
        <f>INDEX(resultados!$A$2:$ZZ$496, 421, MATCH($B$3, resultados!$A$1:$ZZ$1, 0))</f>
        <v/>
      </c>
    </row>
    <row r="428">
      <c r="A428">
        <f>INDEX(resultados!$A$2:$ZZ$496, 422, MATCH($B$1, resultados!$A$1:$ZZ$1, 0))</f>
        <v/>
      </c>
      <c r="B428">
        <f>INDEX(resultados!$A$2:$ZZ$496, 422, MATCH($B$2, resultados!$A$1:$ZZ$1, 0))</f>
        <v/>
      </c>
      <c r="C428">
        <f>INDEX(resultados!$A$2:$ZZ$496, 422, MATCH($B$3, resultados!$A$1:$ZZ$1, 0))</f>
        <v/>
      </c>
    </row>
    <row r="429">
      <c r="A429">
        <f>INDEX(resultados!$A$2:$ZZ$496, 423, MATCH($B$1, resultados!$A$1:$ZZ$1, 0))</f>
        <v/>
      </c>
      <c r="B429">
        <f>INDEX(resultados!$A$2:$ZZ$496, 423, MATCH($B$2, resultados!$A$1:$ZZ$1, 0))</f>
        <v/>
      </c>
      <c r="C429">
        <f>INDEX(resultados!$A$2:$ZZ$496, 423, MATCH($B$3, resultados!$A$1:$ZZ$1, 0))</f>
        <v/>
      </c>
    </row>
    <row r="430">
      <c r="A430">
        <f>INDEX(resultados!$A$2:$ZZ$496, 424, MATCH($B$1, resultados!$A$1:$ZZ$1, 0))</f>
        <v/>
      </c>
      <c r="B430">
        <f>INDEX(resultados!$A$2:$ZZ$496, 424, MATCH($B$2, resultados!$A$1:$ZZ$1, 0))</f>
        <v/>
      </c>
      <c r="C430">
        <f>INDEX(resultados!$A$2:$ZZ$496, 424, MATCH($B$3, resultados!$A$1:$ZZ$1, 0))</f>
        <v/>
      </c>
    </row>
    <row r="431">
      <c r="A431">
        <f>INDEX(resultados!$A$2:$ZZ$496, 425, MATCH($B$1, resultados!$A$1:$ZZ$1, 0))</f>
        <v/>
      </c>
      <c r="B431">
        <f>INDEX(resultados!$A$2:$ZZ$496, 425, MATCH($B$2, resultados!$A$1:$ZZ$1, 0))</f>
        <v/>
      </c>
      <c r="C431">
        <f>INDEX(resultados!$A$2:$ZZ$496, 425, MATCH($B$3, resultados!$A$1:$ZZ$1, 0))</f>
        <v/>
      </c>
    </row>
    <row r="432">
      <c r="A432">
        <f>INDEX(resultados!$A$2:$ZZ$496, 426, MATCH($B$1, resultados!$A$1:$ZZ$1, 0))</f>
        <v/>
      </c>
      <c r="B432">
        <f>INDEX(resultados!$A$2:$ZZ$496, 426, MATCH($B$2, resultados!$A$1:$ZZ$1, 0))</f>
        <v/>
      </c>
      <c r="C432">
        <f>INDEX(resultados!$A$2:$ZZ$496, 426, MATCH($B$3, resultados!$A$1:$ZZ$1, 0))</f>
        <v/>
      </c>
    </row>
    <row r="433">
      <c r="A433">
        <f>INDEX(resultados!$A$2:$ZZ$496, 427, MATCH($B$1, resultados!$A$1:$ZZ$1, 0))</f>
        <v/>
      </c>
      <c r="B433">
        <f>INDEX(resultados!$A$2:$ZZ$496, 427, MATCH($B$2, resultados!$A$1:$ZZ$1, 0))</f>
        <v/>
      </c>
      <c r="C433">
        <f>INDEX(resultados!$A$2:$ZZ$496, 427, MATCH($B$3, resultados!$A$1:$ZZ$1, 0))</f>
        <v/>
      </c>
    </row>
    <row r="434">
      <c r="A434">
        <f>INDEX(resultados!$A$2:$ZZ$496, 428, MATCH($B$1, resultados!$A$1:$ZZ$1, 0))</f>
        <v/>
      </c>
      <c r="B434">
        <f>INDEX(resultados!$A$2:$ZZ$496, 428, MATCH($B$2, resultados!$A$1:$ZZ$1, 0))</f>
        <v/>
      </c>
      <c r="C434">
        <f>INDEX(resultados!$A$2:$ZZ$496, 428, MATCH($B$3, resultados!$A$1:$ZZ$1, 0))</f>
        <v/>
      </c>
    </row>
    <row r="435">
      <c r="A435">
        <f>INDEX(resultados!$A$2:$ZZ$496, 429, MATCH($B$1, resultados!$A$1:$ZZ$1, 0))</f>
        <v/>
      </c>
      <c r="B435">
        <f>INDEX(resultados!$A$2:$ZZ$496, 429, MATCH($B$2, resultados!$A$1:$ZZ$1, 0))</f>
        <v/>
      </c>
      <c r="C435">
        <f>INDEX(resultados!$A$2:$ZZ$496, 429, MATCH($B$3, resultados!$A$1:$ZZ$1, 0))</f>
        <v/>
      </c>
    </row>
    <row r="436">
      <c r="A436">
        <f>INDEX(resultados!$A$2:$ZZ$496, 430, MATCH($B$1, resultados!$A$1:$ZZ$1, 0))</f>
        <v/>
      </c>
      <c r="B436">
        <f>INDEX(resultados!$A$2:$ZZ$496, 430, MATCH($B$2, resultados!$A$1:$ZZ$1, 0))</f>
        <v/>
      </c>
      <c r="C436">
        <f>INDEX(resultados!$A$2:$ZZ$496, 430, MATCH($B$3, resultados!$A$1:$ZZ$1, 0))</f>
        <v/>
      </c>
    </row>
    <row r="437">
      <c r="A437">
        <f>INDEX(resultados!$A$2:$ZZ$496, 431, MATCH($B$1, resultados!$A$1:$ZZ$1, 0))</f>
        <v/>
      </c>
      <c r="B437">
        <f>INDEX(resultados!$A$2:$ZZ$496, 431, MATCH($B$2, resultados!$A$1:$ZZ$1, 0))</f>
        <v/>
      </c>
      <c r="C437">
        <f>INDEX(resultados!$A$2:$ZZ$496, 431, MATCH($B$3, resultados!$A$1:$ZZ$1, 0))</f>
        <v/>
      </c>
    </row>
    <row r="438">
      <c r="A438">
        <f>INDEX(resultados!$A$2:$ZZ$496, 432, MATCH($B$1, resultados!$A$1:$ZZ$1, 0))</f>
        <v/>
      </c>
      <c r="B438">
        <f>INDEX(resultados!$A$2:$ZZ$496, 432, MATCH($B$2, resultados!$A$1:$ZZ$1, 0))</f>
        <v/>
      </c>
      <c r="C438">
        <f>INDEX(resultados!$A$2:$ZZ$496, 432, MATCH($B$3, resultados!$A$1:$ZZ$1, 0))</f>
        <v/>
      </c>
    </row>
    <row r="439">
      <c r="A439">
        <f>INDEX(resultados!$A$2:$ZZ$496, 433, MATCH($B$1, resultados!$A$1:$ZZ$1, 0))</f>
        <v/>
      </c>
      <c r="B439">
        <f>INDEX(resultados!$A$2:$ZZ$496, 433, MATCH($B$2, resultados!$A$1:$ZZ$1, 0))</f>
        <v/>
      </c>
      <c r="C439">
        <f>INDEX(resultados!$A$2:$ZZ$496, 433, MATCH($B$3, resultados!$A$1:$ZZ$1, 0))</f>
        <v/>
      </c>
    </row>
    <row r="440">
      <c r="A440">
        <f>INDEX(resultados!$A$2:$ZZ$496, 434, MATCH($B$1, resultados!$A$1:$ZZ$1, 0))</f>
        <v/>
      </c>
      <c r="B440">
        <f>INDEX(resultados!$A$2:$ZZ$496, 434, MATCH($B$2, resultados!$A$1:$ZZ$1, 0))</f>
        <v/>
      </c>
      <c r="C440">
        <f>INDEX(resultados!$A$2:$ZZ$496, 434, MATCH($B$3, resultados!$A$1:$ZZ$1, 0))</f>
        <v/>
      </c>
    </row>
    <row r="441">
      <c r="A441">
        <f>INDEX(resultados!$A$2:$ZZ$496, 435, MATCH($B$1, resultados!$A$1:$ZZ$1, 0))</f>
        <v/>
      </c>
      <c r="B441">
        <f>INDEX(resultados!$A$2:$ZZ$496, 435, MATCH($B$2, resultados!$A$1:$ZZ$1, 0))</f>
        <v/>
      </c>
      <c r="C441">
        <f>INDEX(resultados!$A$2:$ZZ$496, 435, MATCH($B$3, resultados!$A$1:$ZZ$1, 0))</f>
        <v/>
      </c>
    </row>
    <row r="442">
      <c r="A442">
        <f>INDEX(resultados!$A$2:$ZZ$496, 436, MATCH($B$1, resultados!$A$1:$ZZ$1, 0))</f>
        <v/>
      </c>
      <c r="B442">
        <f>INDEX(resultados!$A$2:$ZZ$496, 436, MATCH($B$2, resultados!$A$1:$ZZ$1, 0))</f>
        <v/>
      </c>
      <c r="C442">
        <f>INDEX(resultados!$A$2:$ZZ$496, 436, MATCH($B$3, resultados!$A$1:$ZZ$1, 0))</f>
        <v/>
      </c>
    </row>
    <row r="443">
      <c r="A443">
        <f>INDEX(resultados!$A$2:$ZZ$496, 437, MATCH($B$1, resultados!$A$1:$ZZ$1, 0))</f>
        <v/>
      </c>
      <c r="B443">
        <f>INDEX(resultados!$A$2:$ZZ$496, 437, MATCH($B$2, resultados!$A$1:$ZZ$1, 0))</f>
        <v/>
      </c>
      <c r="C443">
        <f>INDEX(resultados!$A$2:$ZZ$496, 437, MATCH($B$3, resultados!$A$1:$ZZ$1, 0))</f>
        <v/>
      </c>
    </row>
    <row r="444">
      <c r="A444">
        <f>INDEX(resultados!$A$2:$ZZ$496, 438, MATCH($B$1, resultados!$A$1:$ZZ$1, 0))</f>
        <v/>
      </c>
      <c r="B444">
        <f>INDEX(resultados!$A$2:$ZZ$496, 438, MATCH($B$2, resultados!$A$1:$ZZ$1, 0))</f>
        <v/>
      </c>
      <c r="C444">
        <f>INDEX(resultados!$A$2:$ZZ$496, 438, MATCH($B$3, resultados!$A$1:$ZZ$1, 0))</f>
        <v/>
      </c>
    </row>
    <row r="445">
      <c r="A445">
        <f>INDEX(resultados!$A$2:$ZZ$496, 439, MATCH($B$1, resultados!$A$1:$ZZ$1, 0))</f>
        <v/>
      </c>
      <c r="B445">
        <f>INDEX(resultados!$A$2:$ZZ$496, 439, MATCH($B$2, resultados!$A$1:$ZZ$1, 0))</f>
        <v/>
      </c>
      <c r="C445">
        <f>INDEX(resultados!$A$2:$ZZ$496, 439, MATCH($B$3, resultados!$A$1:$ZZ$1, 0))</f>
        <v/>
      </c>
    </row>
    <row r="446">
      <c r="A446">
        <f>INDEX(resultados!$A$2:$ZZ$496, 440, MATCH($B$1, resultados!$A$1:$ZZ$1, 0))</f>
        <v/>
      </c>
      <c r="B446">
        <f>INDEX(resultados!$A$2:$ZZ$496, 440, MATCH($B$2, resultados!$A$1:$ZZ$1, 0))</f>
        <v/>
      </c>
      <c r="C446">
        <f>INDEX(resultados!$A$2:$ZZ$496, 440, MATCH($B$3, resultados!$A$1:$ZZ$1, 0))</f>
        <v/>
      </c>
    </row>
    <row r="447">
      <c r="A447">
        <f>INDEX(resultados!$A$2:$ZZ$496, 441, MATCH($B$1, resultados!$A$1:$ZZ$1, 0))</f>
        <v/>
      </c>
      <c r="B447">
        <f>INDEX(resultados!$A$2:$ZZ$496, 441, MATCH($B$2, resultados!$A$1:$ZZ$1, 0))</f>
        <v/>
      </c>
      <c r="C447">
        <f>INDEX(resultados!$A$2:$ZZ$496, 441, MATCH($B$3, resultados!$A$1:$ZZ$1, 0))</f>
        <v/>
      </c>
    </row>
    <row r="448">
      <c r="A448">
        <f>INDEX(resultados!$A$2:$ZZ$496, 442, MATCH($B$1, resultados!$A$1:$ZZ$1, 0))</f>
        <v/>
      </c>
      <c r="B448">
        <f>INDEX(resultados!$A$2:$ZZ$496, 442, MATCH($B$2, resultados!$A$1:$ZZ$1, 0))</f>
        <v/>
      </c>
      <c r="C448">
        <f>INDEX(resultados!$A$2:$ZZ$496, 442, MATCH($B$3, resultados!$A$1:$ZZ$1, 0))</f>
        <v/>
      </c>
    </row>
    <row r="449">
      <c r="A449">
        <f>INDEX(resultados!$A$2:$ZZ$496, 443, MATCH($B$1, resultados!$A$1:$ZZ$1, 0))</f>
        <v/>
      </c>
      <c r="B449">
        <f>INDEX(resultados!$A$2:$ZZ$496, 443, MATCH($B$2, resultados!$A$1:$ZZ$1, 0))</f>
        <v/>
      </c>
      <c r="C449">
        <f>INDEX(resultados!$A$2:$ZZ$496, 443, MATCH($B$3, resultados!$A$1:$ZZ$1, 0))</f>
        <v/>
      </c>
    </row>
    <row r="450">
      <c r="A450">
        <f>INDEX(resultados!$A$2:$ZZ$496, 444, MATCH($B$1, resultados!$A$1:$ZZ$1, 0))</f>
        <v/>
      </c>
      <c r="B450">
        <f>INDEX(resultados!$A$2:$ZZ$496, 444, MATCH($B$2, resultados!$A$1:$ZZ$1, 0))</f>
        <v/>
      </c>
      <c r="C450">
        <f>INDEX(resultados!$A$2:$ZZ$496, 444, MATCH($B$3, resultados!$A$1:$ZZ$1, 0))</f>
        <v/>
      </c>
    </row>
    <row r="451">
      <c r="A451">
        <f>INDEX(resultados!$A$2:$ZZ$496, 445, MATCH($B$1, resultados!$A$1:$ZZ$1, 0))</f>
        <v/>
      </c>
      <c r="B451">
        <f>INDEX(resultados!$A$2:$ZZ$496, 445, MATCH($B$2, resultados!$A$1:$ZZ$1, 0))</f>
        <v/>
      </c>
      <c r="C451">
        <f>INDEX(resultados!$A$2:$ZZ$496, 445, MATCH($B$3, resultados!$A$1:$ZZ$1, 0))</f>
        <v/>
      </c>
    </row>
    <row r="452">
      <c r="A452">
        <f>INDEX(resultados!$A$2:$ZZ$496, 446, MATCH($B$1, resultados!$A$1:$ZZ$1, 0))</f>
        <v/>
      </c>
      <c r="B452">
        <f>INDEX(resultados!$A$2:$ZZ$496, 446, MATCH($B$2, resultados!$A$1:$ZZ$1, 0))</f>
        <v/>
      </c>
      <c r="C452">
        <f>INDEX(resultados!$A$2:$ZZ$496, 446, MATCH($B$3, resultados!$A$1:$ZZ$1, 0))</f>
        <v/>
      </c>
    </row>
    <row r="453">
      <c r="A453">
        <f>INDEX(resultados!$A$2:$ZZ$496, 447, MATCH($B$1, resultados!$A$1:$ZZ$1, 0))</f>
        <v/>
      </c>
      <c r="B453">
        <f>INDEX(resultados!$A$2:$ZZ$496, 447, MATCH($B$2, resultados!$A$1:$ZZ$1, 0))</f>
        <v/>
      </c>
      <c r="C453">
        <f>INDEX(resultados!$A$2:$ZZ$496, 447, MATCH($B$3, resultados!$A$1:$ZZ$1, 0))</f>
        <v/>
      </c>
    </row>
    <row r="454">
      <c r="A454">
        <f>INDEX(resultados!$A$2:$ZZ$496, 448, MATCH($B$1, resultados!$A$1:$ZZ$1, 0))</f>
        <v/>
      </c>
      <c r="B454">
        <f>INDEX(resultados!$A$2:$ZZ$496, 448, MATCH($B$2, resultados!$A$1:$ZZ$1, 0))</f>
        <v/>
      </c>
      <c r="C454">
        <f>INDEX(resultados!$A$2:$ZZ$496, 448, MATCH($B$3, resultados!$A$1:$ZZ$1, 0))</f>
        <v/>
      </c>
    </row>
    <row r="455">
      <c r="A455">
        <f>INDEX(resultados!$A$2:$ZZ$496, 449, MATCH($B$1, resultados!$A$1:$ZZ$1, 0))</f>
        <v/>
      </c>
      <c r="B455">
        <f>INDEX(resultados!$A$2:$ZZ$496, 449, MATCH($B$2, resultados!$A$1:$ZZ$1, 0))</f>
        <v/>
      </c>
      <c r="C455">
        <f>INDEX(resultados!$A$2:$ZZ$496, 449, MATCH($B$3, resultados!$A$1:$ZZ$1, 0))</f>
        <v/>
      </c>
    </row>
    <row r="456">
      <c r="A456">
        <f>INDEX(resultados!$A$2:$ZZ$496, 450, MATCH($B$1, resultados!$A$1:$ZZ$1, 0))</f>
        <v/>
      </c>
      <c r="B456">
        <f>INDEX(resultados!$A$2:$ZZ$496, 450, MATCH($B$2, resultados!$A$1:$ZZ$1, 0))</f>
        <v/>
      </c>
      <c r="C456">
        <f>INDEX(resultados!$A$2:$ZZ$496, 450, MATCH($B$3, resultados!$A$1:$ZZ$1, 0))</f>
        <v/>
      </c>
    </row>
    <row r="457">
      <c r="A457">
        <f>INDEX(resultados!$A$2:$ZZ$496, 451, MATCH($B$1, resultados!$A$1:$ZZ$1, 0))</f>
        <v/>
      </c>
      <c r="B457">
        <f>INDEX(resultados!$A$2:$ZZ$496, 451, MATCH($B$2, resultados!$A$1:$ZZ$1, 0))</f>
        <v/>
      </c>
      <c r="C457">
        <f>INDEX(resultados!$A$2:$ZZ$496, 451, MATCH($B$3, resultados!$A$1:$ZZ$1, 0))</f>
        <v/>
      </c>
    </row>
    <row r="458">
      <c r="A458">
        <f>INDEX(resultados!$A$2:$ZZ$496, 452, MATCH($B$1, resultados!$A$1:$ZZ$1, 0))</f>
        <v/>
      </c>
      <c r="B458">
        <f>INDEX(resultados!$A$2:$ZZ$496, 452, MATCH($B$2, resultados!$A$1:$ZZ$1, 0))</f>
        <v/>
      </c>
      <c r="C458">
        <f>INDEX(resultados!$A$2:$ZZ$496, 452, MATCH($B$3, resultados!$A$1:$ZZ$1, 0))</f>
        <v/>
      </c>
    </row>
    <row r="459">
      <c r="A459">
        <f>INDEX(resultados!$A$2:$ZZ$496, 453, MATCH($B$1, resultados!$A$1:$ZZ$1, 0))</f>
        <v/>
      </c>
      <c r="B459">
        <f>INDEX(resultados!$A$2:$ZZ$496, 453, MATCH($B$2, resultados!$A$1:$ZZ$1, 0))</f>
        <v/>
      </c>
      <c r="C459">
        <f>INDEX(resultados!$A$2:$ZZ$496, 453, MATCH($B$3, resultados!$A$1:$ZZ$1, 0))</f>
        <v/>
      </c>
    </row>
    <row r="460">
      <c r="A460">
        <f>INDEX(resultados!$A$2:$ZZ$496, 454, MATCH($B$1, resultados!$A$1:$ZZ$1, 0))</f>
        <v/>
      </c>
      <c r="B460">
        <f>INDEX(resultados!$A$2:$ZZ$496, 454, MATCH($B$2, resultados!$A$1:$ZZ$1, 0))</f>
        <v/>
      </c>
      <c r="C460">
        <f>INDEX(resultados!$A$2:$ZZ$496, 454, MATCH($B$3, resultados!$A$1:$ZZ$1, 0))</f>
        <v/>
      </c>
    </row>
    <row r="461">
      <c r="A461">
        <f>INDEX(resultados!$A$2:$ZZ$496, 455, MATCH($B$1, resultados!$A$1:$ZZ$1, 0))</f>
        <v/>
      </c>
      <c r="B461">
        <f>INDEX(resultados!$A$2:$ZZ$496, 455, MATCH($B$2, resultados!$A$1:$ZZ$1, 0))</f>
        <v/>
      </c>
      <c r="C461">
        <f>INDEX(resultados!$A$2:$ZZ$496, 455, MATCH($B$3, resultados!$A$1:$ZZ$1, 0))</f>
        <v/>
      </c>
    </row>
    <row r="462">
      <c r="A462">
        <f>INDEX(resultados!$A$2:$ZZ$496, 456, MATCH($B$1, resultados!$A$1:$ZZ$1, 0))</f>
        <v/>
      </c>
      <c r="B462">
        <f>INDEX(resultados!$A$2:$ZZ$496, 456, MATCH($B$2, resultados!$A$1:$ZZ$1, 0))</f>
        <v/>
      </c>
      <c r="C462">
        <f>INDEX(resultados!$A$2:$ZZ$496, 456, MATCH($B$3, resultados!$A$1:$ZZ$1, 0))</f>
        <v/>
      </c>
    </row>
    <row r="463">
      <c r="A463">
        <f>INDEX(resultados!$A$2:$ZZ$496, 457, MATCH($B$1, resultados!$A$1:$ZZ$1, 0))</f>
        <v/>
      </c>
      <c r="B463">
        <f>INDEX(resultados!$A$2:$ZZ$496, 457, MATCH($B$2, resultados!$A$1:$ZZ$1, 0))</f>
        <v/>
      </c>
      <c r="C463">
        <f>INDEX(resultados!$A$2:$ZZ$496, 457, MATCH($B$3, resultados!$A$1:$ZZ$1, 0))</f>
        <v/>
      </c>
    </row>
    <row r="464">
      <c r="A464">
        <f>INDEX(resultados!$A$2:$ZZ$496, 458, MATCH($B$1, resultados!$A$1:$ZZ$1, 0))</f>
        <v/>
      </c>
      <c r="B464">
        <f>INDEX(resultados!$A$2:$ZZ$496, 458, MATCH($B$2, resultados!$A$1:$ZZ$1, 0))</f>
        <v/>
      </c>
      <c r="C464">
        <f>INDEX(resultados!$A$2:$ZZ$496, 458, MATCH($B$3, resultados!$A$1:$ZZ$1, 0))</f>
        <v/>
      </c>
    </row>
    <row r="465">
      <c r="A465">
        <f>INDEX(resultados!$A$2:$ZZ$496, 459, MATCH($B$1, resultados!$A$1:$ZZ$1, 0))</f>
        <v/>
      </c>
      <c r="B465">
        <f>INDEX(resultados!$A$2:$ZZ$496, 459, MATCH($B$2, resultados!$A$1:$ZZ$1, 0))</f>
        <v/>
      </c>
      <c r="C465">
        <f>INDEX(resultados!$A$2:$ZZ$496, 459, MATCH($B$3, resultados!$A$1:$ZZ$1, 0))</f>
        <v/>
      </c>
    </row>
    <row r="466">
      <c r="A466">
        <f>INDEX(resultados!$A$2:$ZZ$496, 460, MATCH($B$1, resultados!$A$1:$ZZ$1, 0))</f>
        <v/>
      </c>
      <c r="B466">
        <f>INDEX(resultados!$A$2:$ZZ$496, 460, MATCH($B$2, resultados!$A$1:$ZZ$1, 0))</f>
        <v/>
      </c>
      <c r="C466">
        <f>INDEX(resultados!$A$2:$ZZ$496, 460, MATCH($B$3, resultados!$A$1:$ZZ$1, 0))</f>
        <v/>
      </c>
    </row>
    <row r="467">
      <c r="A467">
        <f>INDEX(resultados!$A$2:$ZZ$496, 461, MATCH($B$1, resultados!$A$1:$ZZ$1, 0))</f>
        <v/>
      </c>
      <c r="B467">
        <f>INDEX(resultados!$A$2:$ZZ$496, 461, MATCH($B$2, resultados!$A$1:$ZZ$1, 0))</f>
        <v/>
      </c>
      <c r="C467">
        <f>INDEX(resultados!$A$2:$ZZ$496, 461, MATCH($B$3, resultados!$A$1:$ZZ$1, 0))</f>
        <v/>
      </c>
    </row>
    <row r="468">
      <c r="A468">
        <f>INDEX(resultados!$A$2:$ZZ$496, 462, MATCH($B$1, resultados!$A$1:$ZZ$1, 0))</f>
        <v/>
      </c>
      <c r="B468">
        <f>INDEX(resultados!$A$2:$ZZ$496, 462, MATCH($B$2, resultados!$A$1:$ZZ$1, 0))</f>
        <v/>
      </c>
      <c r="C468">
        <f>INDEX(resultados!$A$2:$ZZ$496, 462, MATCH($B$3, resultados!$A$1:$ZZ$1, 0))</f>
        <v/>
      </c>
    </row>
    <row r="469">
      <c r="A469">
        <f>INDEX(resultados!$A$2:$ZZ$496, 463, MATCH($B$1, resultados!$A$1:$ZZ$1, 0))</f>
        <v/>
      </c>
      <c r="B469">
        <f>INDEX(resultados!$A$2:$ZZ$496, 463, MATCH($B$2, resultados!$A$1:$ZZ$1, 0))</f>
        <v/>
      </c>
      <c r="C469">
        <f>INDEX(resultados!$A$2:$ZZ$496, 463, MATCH($B$3, resultados!$A$1:$ZZ$1, 0))</f>
        <v/>
      </c>
    </row>
    <row r="470">
      <c r="A470">
        <f>INDEX(resultados!$A$2:$ZZ$496, 464, MATCH($B$1, resultados!$A$1:$ZZ$1, 0))</f>
        <v/>
      </c>
      <c r="B470">
        <f>INDEX(resultados!$A$2:$ZZ$496, 464, MATCH($B$2, resultados!$A$1:$ZZ$1, 0))</f>
        <v/>
      </c>
      <c r="C470">
        <f>INDEX(resultados!$A$2:$ZZ$496, 464, MATCH($B$3, resultados!$A$1:$ZZ$1, 0))</f>
        <v/>
      </c>
    </row>
    <row r="471">
      <c r="A471">
        <f>INDEX(resultados!$A$2:$ZZ$496, 465, MATCH($B$1, resultados!$A$1:$ZZ$1, 0))</f>
        <v/>
      </c>
      <c r="B471">
        <f>INDEX(resultados!$A$2:$ZZ$496, 465, MATCH($B$2, resultados!$A$1:$ZZ$1, 0))</f>
        <v/>
      </c>
      <c r="C471">
        <f>INDEX(resultados!$A$2:$ZZ$496, 465, MATCH($B$3, resultados!$A$1:$ZZ$1, 0))</f>
        <v/>
      </c>
    </row>
    <row r="472">
      <c r="A472">
        <f>INDEX(resultados!$A$2:$ZZ$496, 466, MATCH($B$1, resultados!$A$1:$ZZ$1, 0))</f>
        <v/>
      </c>
      <c r="B472">
        <f>INDEX(resultados!$A$2:$ZZ$496, 466, MATCH($B$2, resultados!$A$1:$ZZ$1, 0))</f>
        <v/>
      </c>
      <c r="C472">
        <f>INDEX(resultados!$A$2:$ZZ$496, 466, MATCH($B$3, resultados!$A$1:$ZZ$1, 0))</f>
        <v/>
      </c>
    </row>
    <row r="473">
      <c r="A473">
        <f>INDEX(resultados!$A$2:$ZZ$496, 467, MATCH($B$1, resultados!$A$1:$ZZ$1, 0))</f>
        <v/>
      </c>
      <c r="B473">
        <f>INDEX(resultados!$A$2:$ZZ$496, 467, MATCH($B$2, resultados!$A$1:$ZZ$1, 0))</f>
        <v/>
      </c>
      <c r="C473">
        <f>INDEX(resultados!$A$2:$ZZ$496, 467, MATCH($B$3, resultados!$A$1:$ZZ$1, 0))</f>
        <v/>
      </c>
    </row>
    <row r="474">
      <c r="A474">
        <f>INDEX(resultados!$A$2:$ZZ$496, 468, MATCH($B$1, resultados!$A$1:$ZZ$1, 0))</f>
        <v/>
      </c>
      <c r="B474">
        <f>INDEX(resultados!$A$2:$ZZ$496, 468, MATCH($B$2, resultados!$A$1:$ZZ$1, 0))</f>
        <v/>
      </c>
      <c r="C474">
        <f>INDEX(resultados!$A$2:$ZZ$496, 468, MATCH($B$3, resultados!$A$1:$ZZ$1, 0))</f>
        <v/>
      </c>
    </row>
    <row r="475">
      <c r="A475">
        <f>INDEX(resultados!$A$2:$ZZ$496, 469, MATCH($B$1, resultados!$A$1:$ZZ$1, 0))</f>
        <v/>
      </c>
      <c r="B475">
        <f>INDEX(resultados!$A$2:$ZZ$496, 469, MATCH($B$2, resultados!$A$1:$ZZ$1, 0))</f>
        <v/>
      </c>
      <c r="C475">
        <f>INDEX(resultados!$A$2:$ZZ$496, 469, MATCH($B$3, resultados!$A$1:$ZZ$1, 0))</f>
        <v/>
      </c>
    </row>
    <row r="476">
      <c r="A476">
        <f>INDEX(resultados!$A$2:$ZZ$496, 470, MATCH($B$1, resultados!$A$1:$ZZ$1, 0))</f>
        <v/>
      </c>
      <c r="B476">
        <f>INDEX(resultados!$A$2:$ZZ$496, 470, MATCH($B$2, resultados!$A$1:$ZZ$1, 0))</f>
        <v/>
      </c>
      <c r="C476">
        <f>INDEX(resultados!$A$2:$ZZ$496, 470, MATCH($B$3, resultados!$A$1:$ZZ$1, 0))</f>
        <v/>
      </c>
    </row>
    <row r="477">
      <c r="A477">
        <f>INDEX(resultados!$A$2:$ZZ$496, 471, MATCH($B$1, resultados!$A$1:$ZZ$1, 0))</f>
        <v/>
      </c>
      <c r="B477">
        <f>INDEX(resultados!$A$2:$ZZ$496, 471, MATCH($B$2, resultados!$A$1:$ZZ$1, 0))</f>
        <v/>
      </c>
      <c r="C477">
        <f>INDEX(resultados!$A$2:$ZZ$496, 471, MATCH($B$3, resultados!$A$1:$ZZ$1, 0))</f>
        <v/>
      </c>
    </row>
    <row r="478">
      <c r="A478">
        <f>INDEX(resultados!$A$2:$ZZ$496, 472, MATCH($B$1, resultados!$A$1:$ZZ$1, 0))</f>
        <v/>
      </c>
      <c r="B478">
        <f>INDEX(resultados!$A$2:$ZZ$496, 472, MATCH($B$2, resultados!$A$1:$ZZ$1, 0))</f>
        <v/>
      </c>
      <c r="C478">
        <f>INDEX(resultados!$A$2:$ZZ$496, 472, MATCH($B$3, resultados!$A$1:$ZZ$1, 0))</f>
        <v/>
      </c>
    </row>
    <row r="479">
      <c r="A479">
        <f>INDEX(resultados!$A$2:$ZZ$496, 473, MATCH($B$1, resultados!$A$1:$ZZ$1, 0))</f>
        <v/>
      </c>
      <c r="B479">
        <f>INDEX(resultados!$A$2:$ZZ$496, 473, MATCH($B$2, resultados!$A$1:$ZZ$1, 0))</f>
        <v/>
      </c>
      <c r="C479">
        <f>INDEX(resultados!$A$2:$ZZ$496, 473, MATCH($B$3, resultados!$A$1:$ZZ$1, 0))</f>
        <v/>
      </c>
    </row>
    <row r="480">
      <c r="A480">
        <f>INDEX(resultados!$A$2:$ZZ$496, 474, MATCH($B$1, resultados!$A$1:$ZZ$1, 0))</f>
        <v/>
      </c>
      <c r="B480">
        <f>INDEX(resultados!$A$2:$ZZ$496, 474, MATCH($B$2, resultados!$A$1:$ZZ$1, 0))</f>
        <v/>
      </c>
      <c r="C480">
        <f>INDEX(resultados!$A$2:$ZZ$496, 474, MATCH($B$3, resultados!$A$1:$ZZ$1, 0))</f>
        <v/>
      </c>
    </row>
    <row r="481">
      <c r="A481">
        <f>INDEX(resultados!$A$2:$ZZ$496, 475, MATCH($B$1, resultados!$A$1:$ZZ$1, 0))</f>
        <v/>
      </c>
      <c r="B481">
        <f>INDEX(resultados!$A$2:$ZZ$496, 475, MATCH($B$2, resultados!$A$1:$ZZ$1, 0))</f>
        <v/>
      </c>
      <c r="C481">
        <f>INDEX(resultados!$A$2:$ZZ$496, 475, MATCH($B$3, resultados!$A$1:$ZZ$1, 0))</f>
        <v/>
      </c>
    </row>
    <row r="482">
      <c r="A482">
        <f>INDEX(resultados!$A$2:$ZZ$496, 476, MATCH($B$1, resultados!$A$1:$ZZ$1, 0))</f>
        <v/>
      </c>
      <c r="B482">
        <f>INDEX(resultados!$A$2:$ZZ$496, 476, MATCH($B$2, resultados!$A$1:$ZZ$1, 0))</f>
        <v/>
      </c>
      <c r="C482">
        <f>INDEX(resultados!$A$2:$ZZ$496, 476, MATCH($B$3, resultados!$A$1:$ZZ$1, 0))</f>
        <v/>
      </c>
    </row>
    <row r="483">
      <c r="A483">
        <f>INDEX(resultados!$A$2:$ZZ$496, 477, MATCH($B$1, resultados!$A$1:$ZZ$1, 0))</f>
        <v/>
      </c>
      <c r="B483">
        <f>INDEX(resultados!$A$2:$ZZ$496, 477, MATCH($B$2, resultados!$A$1:$ZZ$1, 0))</f>
        <v/>
      </c>
      <c r="C483">
        <f>INDEX(resultados!$A$2:$ZZ$496, 477, MATCH($B$3, resultados!$A$1:$ZZ$1, 0))</f>
        <v/>
      </c>
    </row>
    <row r="484">
      <c r="A484">
        <f>INDEX(resultados!$A$2:$ZZ$496, 478, MATCH($B$1, resultados!$A$1:$ZZ$1, 0))</f>
        <v/>
      </c>
      <c r="B484">
        <f>INDEX(resultados!$A$2:$ZZ$496, 478, MATCH($B$2, resultados!$A$1:$ZZ$1, 0))</f>
        <v/>
      </c>
      <c r="C484">
        <f>INDEX(resultados!$A$2:$ZZ$496, 478, MATCH($B$3, resultados!$A$1:$ZZ$1, 0))</f>
        <v/>
      </c>
    </row>
    <row r="485">
      <c r="A485">
        <f>INDEX(resultados!$A$2:$ZZ$496, 479, MATCH($B$1, resultados!$A$1:$ZZ$1, 0))</f>
        <v/>
      </c>
      <c r="B485">
        <f>INDEX(resultados!$A$2:$ZZ$496, 479, MATCH($B$2, resultados!$A$1:$ZZ$1, 0))</f>
        <v/>
      </c>
      <c r="C485">
        <f>INDEX(resultados!$A$2:$ZZ$496, 479, MATCH($B$3, resultados!$A$1:$ZZ$1, 0))</f>
        <v/>
      </c>
    </row>
    <row r="486">
      <c r="A486">
        <f>INDEX(resultados!$A$2:$ZZ$496, 480, MATCH($B$1, resultados!$A$1:$ZZ$1, 0))</f>
        <v/>
      </c>
      <c r="B486">
        <f>INDEX(resultados!$A$2:$ZZ$496, 480, MATCH($B$2, resultados!$A$1:$ZZ$1, 0))</f>
        <v/>
      </c>
      <c r="C486">
        <f>INDEX(resultados!$A$2:$ZZ$496, 480, MATCH($B$3, resultados!$A$1:$ZZ$1, 0))</f>
        <v/>
      </c>
    </row>
    <row r="487">
      <c r="A487">
        <f>INDEX(resultados!$A$2:$ZZ$496, 481, MATCH($B$1, resultados!$A$1:$ZZ$1, 0))</f>
        <v/>
      </c>
      <c r="B487">
        <f>INDEX(resultados!$A$2:$ZZ$496, 481, MATCH($B$2, resultados!$A$1:$ZZ$1, 0))</f>
        <v/>
      </c>
      <c r="C487">
        <f>INDEX(resultados!$A$2:$ZZ$496, 481, MATCH($B$3, resultados!$A$1:$ZZ$1, 0))</f>
        <v/>
      </c>
    </row>
    <row r="488">
      <c r="A488">
        <f>INDEX(resultados!$A$2:$ZZ$496, 482, MATCH($B$1, resultados!$A$1:$ZZ$1, 0))</f>
        <v/>
      </c>
      <c r="B488">
        <f>INDEX(resultados!$A$2:$ZZ$496, 482, MATCH($B$2, resultados!$A$1:$ZZ$1, 0))</f>
        <v/>
      </c>
      <c r="C488">
        <f>INDEX(resultados!$A$2:$ZZ$496, 482, MATCH($B$3, resultados!$A$1:$ZZ$1, 0))</f>
        <v/>
      </c>
    </row>
    <row r="489">
      <c r="A489">
        <f>INDEX(resultados!$A$2:$ZZ$496, 483, MATCH($B$1, resultados!$A$1:$ZZ$1, 0))</f>
        <v/>
      </c>
      <c r="B489">
        <f>INDEX(resultados!$A$2:$ZZ$496, 483, MATCH($B$2, resultados!$A$1:$ZZ$1, 0))</f>
        <v/>
      </c>
      <c r="C489">
        <f>INDEX(resultados!$A$2:$ZZ$496, 483, MATCH($B$3, resultados!$A$1:$ZZ$1, 0))</f>
        <v/>
      </c>
    </row>
    <row r="490">
      <c r="A490">
        <f>INDEX(resultados!$A$2:$ZZ$496, 484, MATCH($B$1, resultados!$A$1:$ZZ$1, 0))</f>
        <v/>
      </c>
      <c r="B490">
        <f>INDEX(resultados!$A$2:$ZZ$496, 484, MATCH($B$2, resultados!$A$1:$ZZ$1, 0))</f>
        <v/>
      </c>
      <c r="C490">
        <f>INDEX(resultados!$A$2:$ZZ$496, 484, MATCH($B$3, resultados!$A$1:$ZZ$1, 0))</f>
        <v/>
      </c>
    </row>
    <row r="491">
      <c r="A491">
        <f>INDEX(resultados!$A$2:$ZZ$496, 485, MATCH($B$1, resultados!$A$1:$ZZ$1, 0))</f>
        <v/>
      </c>
      <c r="B491">
        <f>INDEX(resultados!$A$2:$ZZ$496, 485, MATCH($B$2, resultados!$A$1:$ZZ$1, 0))</f>
        <v/>
      </c>
      <c r="C491">
        <f>INDEX(resultados!$A$2:$ZZ$496, 485, MATCH($B$3, resultados!$A$1:$ZZ$1, 0))</f>
        <v/>
      </c>
    </row>
    <row r="492">
      <c r="A492">
        <f>INDEX(resultados!$A$2:$ZZ$496, 486, MATCH($B$1, resultados!$A$1:$ZZ$1, 0))</f>
        <v/>
      </c>
      <c r="B492">
        <f>INDEX(resultados!$A$2:$ZZ$496, 486, MATCH($B$2, resultados!$A$1:$ZZ$1, 0))</f>
        <v/>
      </c>
      <c r="C492">
        <f>INDEX(resultados!$A$2:$ZZ$496, 486, MATCH($B$3, resultados!$A$1:$ZZ$1, 0))</f>
        <v/>
      </c>
    </row>
    <row r="493">
      <c r="A493">
        <f>INDEX(resultados!$A$2:$ZZ$496, 487, MATCH($B$1, resultados!$A$1:$ZZ$1, 0))</f>
        <v/>
      </c>
      <c r="B493">
        <f>INDEX(resultados!$A$2:$ZZ$496, 487, MATCH($B$2, resultados!$A$1:$ZZ$1, 0))</f>
        <v/>
      </c>
      <c r="C493">
        <f>INDEX(resultados!$A$2:$ZZ$496, 487, MATCH($B$3, resultados!$A$1:$ZZ$1, 0))</f>
        <v/>
      </c>
    </row>
    <row r="494">
      <c r="A494">
        <f>INDEX(resultados!$A$2:$ZZ$496, 488, MATCH($B$1, resultados!$A$1:$ZZ$1, 0))</f>
        <v/>
      </c>
      <c r="B494">
        <f>INDEX(resultados!$A$2:$ZZ$496, 488, MATCH($B$2, resultados!$A$1:$ZZ$1, 0))</f>
        <v/>
      </c>
      <c r="C494">
        <f>INDEX(resultados!$A$2:$ZZ$496, 488, MATCH($B$3, resultados!$A$1:$ZZ$1, 0))</f>
        <v/>
      </c>
    </row>
    <row r="495">
      <c r="A495">
        <f>INDEX(resultados!$A$2:$ZZ$496, 489, MATCH($B$1, resultados!$A$1:$ZZ$1, 0))</f>
        <v/>
      </c>
      <c r="B495">
        <f>INDEX(resultados!$A$2:$ZZ$496, 489, MATCH($B$2, resultados!$A$1:$ZZ$1, 0))</f>
        <v/>
      </c>
      <c r="C495">
        <f>INDEX(resultados!$A$2:$ZZ$496, 489, MATCH($B$3, resultados!$A$1:$ZZ$1, 0))</f>
        <v/>
      </c>
    </row>
    <row r="496">
      <c r="A496">
        <f>INDEX(resultados!$A$2:$ZZ$496, 490, MATCH($B$1, resultados!$A$1:$ZZ$1, 0))</f>
        <v/>
      </c>
      <c r="B496">
        <f>INDEX(resultados!$A$2:$ZZ$496, 490, MATCH($B$2, resultados!$A$1:$ZZ$1, 0))</f>
        <v/>
      </c>
      <c r="C496">
        <f>INDEX(resultados!$A$2:$ZZ$496, 490, MATCH($B$3, resultados!$A$1:$ZZ$1, 0))</f>
        <v/>
      </c>
    </row>
    <row r="497">
      <c r="A497">
        <f>INDEX(resultados!$A$2:$ZZ$496, 491, MATCH($B$1, resultados!$A$1:$ZZ$1, 0))</f>
        <v/>
      </c>
      <c r="B497">
        <f>INDEX(resultados!$A$2:$ZZ$496, 491, MATCH($B$2, resultados!$A$1:$ZZ$1, 0))</f>
        <v/>
      </c>
      <c r="C497">
        <f>INDEX(resultados!$A$2:$ZZ$496, 491, MATCH($B$3, resultados!$A$1:$ZZ$1, 0))</f>
        <v/>
      </c>
    </row>
    <row r="498">
      <c r="A498">
        <f>INDEX(resultados!$A$2:$ZZ$496, 492, MATCH($B$1, resultados!$A$1:$ZZ$1, 0))</f>
        <v/>
      </c>
      <c r="B498">
        <f>INDEX(resultados!$A$2:$ZZ$496, 492, MATCH($B$2, resultados!$A$1:$ZZ$1, 0))</f>
        <v/>
      </c>
      <c r="C498">
        <f>INDEX(resultados!$A$2:$ZZ$496, 492, MATCH($B$3, resultados!$A$1:$ZZ$1, 0))</f>
        <v/>
      </c>
    </row>
    <row r="499">
      <c r="A499">
        <f>INDEX(resultados!$A$2:$ZZ$496, 493, MATCH($B$1, resultados!$A$1:$ZZ$1, 0))</f>
        <v/>
      </c>
      <c r="B499">
        <f>INDEX(resultados!$A$2:$ZZ$496, 493, MATCH($B$2, resultados!$A$1:$ZZ$1, 0))</f>
        <v/>
      </c>
      <c r="C499">
        <f>INDEX(resultados!$A$2:$ZZ$496, 493, MATCH($B$3, resultados!$A$1:$ZZ$1, 0))</f>
        <v/>
      </c>
    </row>
    <row r="500">
      <c r="A500">
        <f>INDEX(resultados!$A$2:$ZZ$496, 494, MATCH($B$1, resultados!$A$1:$ZZ$1, 0))</f>
        <v/>
      </c>
      <c r="B500">
        <f>INDEX(resultados!$A$2:$ZZ$496, 494, MATCH($B$2, resultados!$A$1:$ZZ$1, 0))</f>
        <v/>
      </c>
      <c r="C500">
        <f>INDEX(resultados!$A$2:$ZZ$496, 494, MATCH($B$3, resultados!$A$1:$ZZ$1, 0))</f>
        <v/>
      </c>
    </row>
    <row r="501">
      <c r="A501">
        <f>INDEX(resultados!$A$2:$ZZ$496, 495, MATCH($B$1, resultados!$A$1:$ZZ$1, 0))</f>
        <v/>
      </c>
      <c r="B501">
        <f>INDEX(resultados!$A$2:$ZZ$496, 495, MATCH($B$2, resultados!$A$1:$ZZ$1, 0))</f>
        <v/>
      </c>
      <c r="C501">
        <f>INDEX(resultados!$A$2:$ZZ$496, 495,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0.7288</v>
      </c>
      <c r="E2" t="n">
        <v>137.2</v>
      </c>
      <c r="F2" t="n">
        <v>125.26</v>
      </c>
      <c r="G2" t="n">
        <v>11.58</v>
      </c>
      <c r="H2" t="n">
        <v>0.24</v>
      </c>
      <c r="I2" t="n">
        <v>649</v>
      </c>
      <c r="J2" t="n">
        <v>71.52</v>
      </c>
      <c r="K2" t="n">
        <v>32.27</v>
      </c>
      <c r="L2" t="n">
        <v>1</v>
      </c>
      <c r="M2" t="n">
        <v>647</v>
      </c>
      <c r="N2" t="n">
        <v>8.25</v>
      </c>
      <c r="O2" t="n">
        <v>9054.6</v>
      </c>
      <c r="P2" t="n">
        <v>892.34</v>
      </c>
      <c r="Q2" t="n">
        <v>1206.75</v>
      </c>
      <c r="R2" t="n">
        <v>1210.7</v>
      </c>
      <c r="S2" t="n">
        <v>133.29</v>
      </c>
      <c r="T2" t="n">
        <v>518818.71</v>
      </c>
      <c r="U2" t="n">
        <v>0.11</v>
      </c>
      <c r="V2" t="n">
        <v>0.6</v>
      </c>
      <c r="W2" t="n">
        <v>1.3</v>
      </c>
      <c r="X2" t="n">
        <v>30.72</v>
      </c>
      <c r="Y2" t="n">
        <v>0.5</v>
      </c>
      <c r="Z2" t="n">
        <v>10</v>
      </c>
      <c r="AA2" t="n">
        <v>1659.876349664947</v>
      </c>
      <c r="AB2" t="n">
        <v>2271.116050187914</v>
      </c>
      <c r="AC2" t="n">
        <v>2054.363921889375</v>
      </c>
      <c r="AD2" t="n">
        <v>1659876.349664947</v>
      </c>
      <c r="AE2" t="n">
        <v>2271116.050187915</v>
      </c>
      <c r="AF2" t="n">
        <v>1.249343388471297e-06</v>
      </c>
      <c r="AG2" t="n">
        <v>15</v>
      </c>
      <c r="AH2" t="n">
        <v>2054363.921889375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0.8844</v>
      </c>
      <c r="E3" t="n">
        <v>113.07</v>
      </c>
      <c r="F3" t="n">
        <v>107.01</v>
      </c>
      <c r="G3" t="n">
        <v>23.69</v>
      </c>
      <c r="H3" t="n">
        <v>0.48</v>
      </c>
      <c r="I3" t="n">
        <v>271</v>
      </c>
      <c r="J3" t="n">
        <v>72.7</v>
      </c>
      <c r="K3" t="n">
        <v>32.27</v>
      </c>
      <c r="L3" t="n">
        <v>2</v>
      </c>
      <c r="M3" t="n">
        <v>269</v>
      </c>
      <c r="N3" t="n">
        <v>8.43</v>
      </c>
      <c r="O3" t="n">
        <v>9200.25</v>
      </c>
      <c r="P3" t="n">
        <v>749.78</v>
      </c>
      <c r="Q3" t="n">
        <v>1206.61</v>
      </c>
      <c r="R3" t="n">
        <v>590.58</v>
      </c>
      <c r="S3" t="n">
        <v>133.29</v>
      </c>
      <c r="T3" t="n">
        <v>210645.33</v>
      </c>
      <c r="U3" t="n">
        <v>0.23</v>
      </c>
      <c r="V3" t="n">
        <v>0.7</v>
      </c>
      <c r="W3" t="n">
        <v>0.71</v>
      </c>
      <c r="X3" t="n">
        <v>12.47</v>
      </c>
      <c r="Y3" t="n">
        <v>0.5</v>
      </c>
      <c r="Z3" t="n">
        <v>10</v>
      </c>
      <c r="AA3" t="n">
        <v>1171.533358394833</v>
      </c>
      <c r="AB3" t="n">
        <v>1602.943625359881</v>
      </c>
      <c r="AC3" t="n">
        <v>1449.960935501042</v>
      </c>
      <c r="AD3" t="n">
        <v>1171533.358394833</v>
      </c>
      <c r="AE3" t="n">
        <v>1602943.625359881</v>
      </c>
      <c r="AF3" t="n">
        <v>1.516080259006606e-06</v>
      </c>
      <c r="AG3" t="n">
        <v>12</v>
      </c>
      <c r="AH3" t="n">
        <v>1449960.935501042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0.9366</v>
      </c>
      <c r="E4" t="n">
        <v>106.76</v>
      </c>
      <c r="F4" t="n">
        <v>102.28</v>
      </c>
      <c r="G4" t="n">
        <v>36.1</v>
      </c>
      <c r="H4" t="n">
        <v>0.71</v>
      </c>
      <c r="I4" t="n">
        <v>170</v>
      </c>
      <c r="J4" t="n">
        <v>73.88</v>
      </c>
      <c r="K4" t="n">
        <v>32.27</v>
      </c>
      <c r="L4" t="n">
        <v>3</v>
      </c>
      <c r="M4" t="n">
        <v>168</v>
      </c>
      <c r="N4" t="n">
        <v>8.609999999999999</v>
      </c>
      <c r="O4" t="n">
        <v>9346.23</v>
      </c>
      <c r="P4" t="n">
        <v>704.75</v>
      </c>
      <c r="Q4" t="n">
        <v>1206.6</v>
      </c>
      <c r="R4" t="n">
        <v>430.24</v>
      </c>
      <c r="S4" t="n">
        <v>133.29</v>
      </c>
      <c r="T4" t="n">
        <v>130983.88</v>
      </c>
      <c r="U4" t="n">
        <v>0.31</v>
      </c>
      <c r="V4" t="n">
        <v>0.73</v>
      </c>
      <c r="W4" t="n">
        <v>0.54</v>
      </c>
      <c r="X4" t="n">
        <v>7.73</v>
      </c>
      <c r="Y4" t="n">
        <v>0.5</v>
      </c>
      <c r="Z4" t="n">
        <v>10</v>
      </c>
      <c r="AA4" t="n">
        <v>1058.539099890342</v>
      </c>
      <c r="AB4" t="n">
        <v>1448.339895919171</v>
      </c>
      <c r="AC4" t="n">
        <v>1310.112369010456</v>
      </c>
      <c r="AD4" t="n">
        <v>1058539.099890342</v>
      </c>
      <c r="AE4" t="n">
        <v>1448339.895919171</v>
      </c>
      <c r="AF4" t="n">
        <v>1.605563964931691e-06</v>
      </c>
      <c r="AG4" t="n">
        <v>12</v>
      </c>
      <c r="AH4" t="n">
        <v>1310112.369010456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0.9629</v>
      </c>
      <c r="E5" t="n">
        <v>103.86</v>
      </c>
      <c r="F5" t="n">
        <v>100.1</v>
      </c>
      <c r="G5" t="n">
        <v>48.83</v>
      </c>
      <c r="H5" t="n">
        <v>0.93</v>
      </c>
      <c r="I5" t="n">
        <v>123</v>
      </c>
      <c r="J5" t="n">
        <v>75.06999999999999</v>
      </c>
      <c r="K5" t="n">
        <v>32.27</v>
      </c>
      <c r="L5" t="n">
        <v>4</v>
      </c>
      <c r="M5" t="n">
        <v>121</v>
      </c>
      <c r="N5" t="n">
        <v>8.800000000000001</v>
      </c>
      <c r="O5" t="n">
        <v>9492.549999999999</v>
      </c>
      <c r="P5" t="n">
        <v>676.63</v>
      </c>
      <c r="Q5" t="n">
        <v>1206.62</v>
      </c>
      <c r="R5" t="n">
        <v>356.45</v>
      </c>
      <c r="S5" t="n">
        <v>133.29</v>
      </c>
      <c r="T5" t="n">
        <v>94320.89999999999</v>
      </c>
      <c r="U5" t="n">
        <v>0.37</v>
      </c>
      <c r="V5" t="n">
        <v>0.75</v>
      </c>
      <c r="W5" t="n">
        <v>0.47</v>
      </c>
      <c r="X5" t="n">
        <v>5.56</v>
      </c>
      <c r="Y5" t="n">
        <v>0.5</v>
      </c>
      <c r="Z5" t="n">
        <v>10</v>
      </c>
      <c r="AA5" t="n">
        <v>991.5237473801607</v>
      </c>
      <c r="AB5" t="n">
        <v>1356.646534106049</v>
      </c>
      <c r="AC5" t="n">
        <v>1227.170092956336</v>
      </c>
      <c r="AD5" t="n">
        <v>991523.7473801607</v>
      </c>
      <c r="AE5" t="n">
        <v>1356646.534106049</v>
      </c>
      <c r="AF5" t="n">
        <v>1.650648667342222e-06</v>
      </c>
      <c r="AG5" t="n">
        <v>11</v>
      </c>
      <c r="AH5" t="n">
        <v>1227170.092956336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0.9799</v>
      </c>
      <c r="E6" t="n">
        <v>102.05</v>
      </c>
      <c r="F6" t="n">
        <v>98.73</v>
      </c>
      <c r="G6" t="n">
        <v>62.35</v>
      </c>
      <c r="H6" t="n">
        <v>1.15</v>
      </c>
      <c r="I6" t="n">
        <v>95</v>
      </c>
      <c r="J6" t="n">
        <v>76.26000000000001</v>
      </c>
      <c r="K6" t="n">
        <v>32.27</v>
      </c>
      <c r="L6" t="n">
        <v>5</v>
      </c>
      <c r="M6" t="n">
        <v>93</v>
      </c>
      <c r="N6" t="n">
        <v>8.99</v>
      </c>
      <c r="O6" t="n">
        <v>9639.200000000001</v>
      </c>
      <c r="P6" t="n">
        <v>655.71</v>
      </c>
      <c r="Q6" t="n">
        <v>1206.6</v>
      </c>
      <c r="R6" t="n">
        <v>309.58</v>
      </c>
      <c r="S6" t="n">
        <v>133.29</v>
      </c>
      <c r="T6" t="n">
        <v>71027.87</v>
      </c>
      <c r="U6" t="n">
        <v>0.43</v>
      </c>
      <c r="V6" t="n">
        <v>0.76</v>
      </c>
      <c r="W6" t="n">
        <v>0.43</v>
      </c>
      <c r="X6" t="n">
        <v>4.19</v>
      </c>
      <c r="Y6" t="n">
        <v>0.5</v>
      </c>
      <c r="Z6" t="n">
        <v>10</v>
      </c>
      <c r="AA6" t="n">
        <v>954.1784730487871</v>
      </c>
      <c r="AB6" t="n">
        <v>1305.549082208639</v>
      </c>
      <c r="AC6" t="n">
        <v>1180.949310152291</v>
      </c>
      <c r="AD6" t="n">
        <v>954178.4730487871</v>
      </c>
      <c r="AE6" t="n">
        <v>1305549.082208639</v>
      </c>
      <c r="AF6" t="n">
        <v>1.679790870421273e-06</v>
      </c>
      <c r="AG6" t="n">
        <v>11</v>
      </c>
      <c r="AH6" t="n">
        <v>1180949.310152291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0.9876</v>
      </c>
      <c r="E7" t="n">
        <v>101.25</v>
      </c>
      <c r="F7" t="n">
        <v>98.2</v>
      </c>
      <c r="G7" t="n">
        <v>75.54000000000001</v>
      </c>
      <c r="H7" t="n">
        <v>1.36</v>
      </c>
      <c r="I7" t="n">
        <v>78</v>
      </c>
      <c r="J7" t="n">
        <v>77.45</v>
      </c>
      <c r="K7" t="n">
        <v>32.27</v>
      </c>
      <c r="L7" t="n">
        <v>6</v>
      </c>
      <c r="M7" t="n">
        <v>76</v>
      </c>
      <c r="N7" t="n">
        <v>9.18</v>
      </c>
      <c r="O7" t="n">
        <v>9786.190000000001</v>
      </c>
      <c r="P7" t="n">
        <v>639.65</v>
      </c>
      <c r="Q7" t="n">
        <v>1206.61</v>
      </c>
      <c r="R7" t="n">
        <v>292.37</v>
      </c>
      <c r="S7" t="n">
        <v>133.29</v>
      </c>
      <c r="T7" t="n">
        <v>62506.87</v>
      </c>
      <c r="U7" t="n">
        <v>0.46</v>
      </c>
      <c r="V7" t="n">
        <v>0.76</v>
      </c>
      <c r="W7" t="n">
        <v>0.4</v>
      </c>
      <c r="X7" t="n">
        <v>3.66</v>
      </c>
      <c r="Y7" t="n">
        <v>0.5</v>
      </c>
      <c r="Z7" t="n">
        <v>10</v>
      </c>
      <c r="AA7" t="n">
        <v>932.114242039169</v>
      </c>
      <c r="AB7" t="n">
        <v>1275.359827936107</v>
      </c>
      <c r="AC7" t="n">
        <v>1153.641275936644</v>
      </c>
      <c r="AD7" t="n">
        <v>932114.242039169</v>
      </c>
      <c r="AE7" t="n">
        <v>1275359.827936107</v>
      </c>
      <c r="AF7" t="n">
        <v>1.692990574168843e-06</v>
      </c>
      <c r="AG7" t="n">
        <v>11</v>
      </c>
      <c r="AH7" t="n">
        <v>1153641.275936645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0.9966</v>
      </c>
      <c r="E8" t="n">
        <v>100.34</v>
      </c>
      <c r="F8" t="n">
        <v>97.48</v>
      </c>
      <c r="G8" t="n">
        <v>89.98</v>
      </c>
      <c r="H8" t="n">
        <v>1.56</v>
      </c>
      <c r="I8" t="n">
        <v>65</v>
      </c>
      <c r="J8" t="n">
        <v>78.65000000000001</v>
      </c>
      <c r="K8" t="n">
        <v>32.27</v>
      </c>
      <c r="L8" t="n">
        <v>7</v>
      </c>
      <c r="M8" t="n">
        <v>63</v>
      </c>
      <c r="N8" t="n">
        <v>9.380000000000001</v>
      </c>
      <c r="O8" t="n">
        <v>9933.52</v>
      </c>
      <c r="P8" t="n">
        <v>621.46</v>
      </c>
      <c r="Q8" t="n">
        <v>1206.6</v>
      </c>
      <c r="R8" t="n">
        <v>267.77</v>
      </c>
      <c r="S8" t="n">
        <v>133.29</v>
      </c>
      <c r="T8" t="n">
        <v>50270.09</v>
      </c>
      <c r="U8" t="n">
        <v>0.5</v>
      </c>
      <c r="V8" t="n">
        <v>0.77</v>
      </c>
      <c r="W8" t="n">
        <v>0.38</v>
      </c>
      <c r="X8" t="n">
        <v>2.94</v>
      </c>
      <c r="Y8" t="n">
        <v>0.5</v>
      </c>
      <c r="Z8" t="n">
        <v>10</v>
      </c>
      <c r="AA8" t="n">
        <v>907.0085312789615</v>
      </c>
      <c r="AB8" t="n">
        <v>1241.009086888202</v>
      </c>
      <c r="AC8" t="n">
        <v>1122.568921402784</v>
      </c>
      <c r="AD8" t="n">
        <v>907008.5312789616</v>
      </c>
      <c r="AE8" t="n">
        <v>1241009.086888202</v>
      </c>
      <c r="AF8" t="n">
        <v>1.70841879932834e-06</v>
      </c>
      <c r="AG8" t="n">
        <v>11</v>
      </c>
      <c r="AH8" t="n">
        <v>1122568.921402784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1.002</v>
      </c>
      <c r="E9" t="n">
        <v>99.8</v>
      </c>
      <c r="F9" t="n">
        <v>97.08</v>
      </c>
      <c r="G9" t="n">
        <v>104.02</v>
      </c>
      <c r="H9" t="n">
        <v>1.75</v>
      </c>
      <c r="I9" t="n">
        <v>56</v>
      </c>
      <c r="J9" t="n">
        <v>79.84</v>
      </c>
      <c r="K9" t="n">
        <v>32.27</v>
      </c>
      <c r="L9" t="n">
        <v>8</v>
      </c>
      <c r="M9" t="n">
        <v>54</v>
      </c>
      <c r="N9" t="n">
        <v>9.57</v>
      </c>
      <c r="O9" t="n">
        <v>10081.19</v>
      </c>
      <c r="P9" t="n">
        <v>604.28</v>
      </c>
      <c r="Q9" t="n">
        <v>1206.64</v>
      </c>
      <c r="R9" t="n">
        <v>254.18</v>
      </c>
      <c r="S9" t="n">
        <v>133.29</v>
      </c>
      <c r="T9" t="n">
        <v>43520.86</v>
      </c>
      <c r="U9" t="n">
        <v>0.52</v>
      </c>
      <c r="V9" t="n">
        <v>0.77</v>
      </c>
      <c r="W9" t="n">
        <v>0.36</v>
      </c>
      <c r="X9" t="n">
        <v>2.54</v>
      </c>
      <c r="Y9" t="n">
        <v>0.5</v>
      </c>
      <c r="Z9" t="n">
        <v>10</v>
      </c>
      <c r="AA9" t="n">
        <v>886.7977966250332</v>
      </c>
      <c r="AB9" t="n">
        <v>1213.355868100012</v>
      </c>
      <c r="AC9" t="n">
        <v>1097.554887004203</v>
      </c>
      <c r="AD9" t="n">
        <v>886797.7966250333</v>
      </c>
      <c r="AE9" t="n">
        <v>1213355.868100012</v>
      </c>
      <c r="AF9" t="n">
        <v>1.717675734424039e-06</v>
      </c>
      <c r="AG9" t="n">
        <v>11</v>
      </c>
      <c r="AH9" t="n">
        <v>1097554.887004203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1.0073</v>
      </c>
      <c r="E10" t="n">
        <v>99.27</v>
      </c>
      <c r="F10" t="n">
        <v>96.68000000000001</v>
      </c>
      <c r="G10" t="n">
        <v>120.85</v>
      </c>
      <c r="H10" t="n">
        <v>1.94</v>
      </c>
      <c r="I10" t="n">
        <v>48</v>
      </c>
      <c r="J10" t="n">
        <v>81.04000000000001</v>
      </c>
      <c r="K10" t="n">
        <v>32.27</v>
      </c>
      <c r="L10" t="n">
        <v>9</v>
      </c>
      <c r="M10" t="n">
        <v>43</v>
      </c>
      <c r="N10" t="n">
        <v>9.77</v>
      </c>
      <c r="O10" t="n">
        <v>10229.34</v>
      </c>
      <c r="P10" t="n">
        <v>588.4299999999999</v>
      </c>
      <c r="Q10" t="n">
        <v>1206.6</v>
      </c>
      <c r="R10" t="n">
        <v>240.37</v>
      </c>
      <c r="S10" t="n">
        <v>133.29</v>
      </c>
      <c r="T10" t="n">
        <v>36655.56</v>
      </c>
      <c r="U10" t="n">
        <v>0.55</v>
      </c>
      <c r="V10" t="n">
        <v>0.77</v>
      </c>
      <c r="W10" t="n">
        <v>0.36</v>
      </c>
      <c r="X10" t="n">
        <v>2.14</v>
      </c>
      <c r="Y10" t="n">
        <v>0.5</v>
      </c>
      <c r="Z10" t="n">
        <v>10</v>
      </c>
      <c r="AA10" t="n">
        <v>868.0279947616118</v>
      </c>
      <c r="AB10" t="n">
        <v>1187.674197125263</v>
      </c>
      <c r="AC10" t="n">
        <v>1074.324238662832</v>
      </c>
      <c r="AD10" t="n">
        <v>868027.9947616118</v>
      </c>
      <c r="AE10" t="n">
        <v>1187674.197125263</v>
      </c>
      <c r="AF10" t="n">
        <v>1.726761244795743e-06</v>
      </c>
      <c r="AG10" t="n">
        <v>11</v>
      </c>
      <c r="AH10" t="n">
        <v>1074324.238662832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1.0132</v>
      </c>
      <c r="E11" t="n">
        <v>98.7</v>
      </c>
      <c r="F11" t="n">
        <v>96.19</v>
      </c>
      <c r="G11" t="n">
        <v>134.21</v>
      </c>
      <c r="H11" t="n">
        <v>2.13</v>
      </c>
      <c r="I11" t="n">
        <v>43</v>
      </c>
      <c r="J11" t="n">
        <v>82.25</v>
      </c>
      <c r="K11" t="n">
        <v>32.27</v>
      </c>
      <c r="L11" t="n">
        <v>10</v>
      </c>
      <c r="M11" t="n">
        <v>20</v>
      </c>
      <c r="N11" t="n">
        <v>9.98</v>
      </c>
      <c r="O11" t="n">
        <v>10377.72</v>
      </c>
      <c r="P11" t="n">
        <v>574.4</v>
      </c>
      <c r="Q11" t="n">
        <v>1206.63</v>
      </c>
      <c r="R11" t="n">
        <v>222.28</v>
      </c>
      <c r="S11" t="n">
        <v>133.29</v>
      </c>
      <c r="T11" t="n">
        <v>27638.2</v>
      </c>
      <c r="U11" t="n">
        <v>0.6</v>
      </c>
      <c r="V11" t="n">
        <v>0.78</v>
      </c>
      <c r="W11" t="n">
        <v>0.37</v>
      </c>
      <c r="X11" t="n">
        <v>1.65</v>
      </c>
      <c r="Y11" t="n">
        <v>0.5</v>
      </c>
      <c r="Z11" t="n">
        <v>10</v>
      </c>
      <c r="AA11" t="n">
        <v>850.3581044414709</v>
      </c>
      <c r="AB11" t="n">
        <v>1163.497473648703</v>
      </c>
      <c r="AC11" t="n">
        <v>1052.45490774263</v>
      </c>
      <c r="AD11" t="n">
        <v>850358.1044414709</v>
      </c>
      <c r="AE11" t="n">
        <v>1163497.473648703</v>
      </c>
      <c r="AF11" t="n">
        <v>1.736875303511413e-06</v>
      </c>
      <c r="AG11" t="n">
        <v>11</v>
      </c>
      <c r="AH11" t="n">
        <v>1052454.90774263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96.59</v>
      </c>
      <c r="G12" t="n">
        <v>137.99</v>
      </c>
      <c r="H12" t="n">
        <v>2.31</v>
      </c>
      <c r="I12" t="n">
        <v>42</v>
      </c>
      <c r="J12" t="n">
        <v>83.45</v>
      </c>
      <c r="K12" t="n">
        <v>32.27</v>
      </c>
      <c r="L12" t="n">
        <v>11</v>
      </c>
      <c r="M12" t="n">
        <v>4</v>
      </c>
      <c r="N12" t="n">
        <v>10.18</v>
      </c>
      <c r="O12" t="n">
        <v>10526.45</v>
      </c>
      <c r="P12" t="n">
        <v>579.24</v>
      </c>
      <c r="Q12" t="n">
        <v>1206.6</v>
      </c>
      <c r="R12" t="n">
        <v>236.23</v>
      </c>
      <c r="S12" t="n">
        <v>133.29</v>
      </c>
      <c r="T12" t="n">
        <v>34616.54</v>
      </c>
      <c r="U12" t="n">
        <v>0.5600000000000001</v>
      </c>
      <c r="V12" t="n">
        <v>0.77</v>
      </c>
      <c r="W12" t="n">
        <v>0.39</v>
      </c>
      <c r="X12" t="n">
        <v>2.05</v>
      </c>
      <c r="Y12" t="n">
        <v>0.5</v>
      </c>
      <c r="Z12" t="n">
        <v>10</v>
      </c>
      <c r="AA12" t="n">
        <v>858.4551962055624</v>
      </c>
      <c r="AB12" t="n">
        <v>1174.57627181881</v>
      </c>
      <c r="AC12" t="n">
        <v>1062.476360964573</v>
      </c>
      <c r="AD12" t="n">
        <v>858455.1962055624</v>
      </c>
      <c r="AE12" t="n">
        <v>1174576.27181881</v>
      </c>
      <c r="AF12" t="n">
        <v>1.730018314551637e-06</v>
      </c>
      <c r="AG12" t="n">
        <v>11</v>
      </c>
      <c r="AH12" t="n">
        <v>1062476.360964573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1.0095</v>
      </c>
      <c r="E13" t="n">
        <v>99.06</v>
      </c>
      <c r="F13" t="n">
        <v>96.56</v>
      </c>
      <c r="G13" t="n">
        <v>137.94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586.9299999999999</v>
      </c>
      <c r="Q13" t="n">
        <v>1206.61</v>
      </c>
      <c r="R13" t="n">
        <v>234.79</v>
      </c>
      <c r="S13" t="n">
        <v>133.29</v>
      </c>
      <c r="T13" t="n">
        <v>33897.53</v>
      </c>
      <c r="U13" t="n">
        <v>0.57</v>
      </c>
      <c r="V13" t="n">
        <v>0.77</v>
      </c>
      <c r="W13" t="n">
        <v>0.4</v>
      </c>
      <c r="X13" t="n">
        <v>2.02</v>
      </c>
      <c r="Y13" t="n">
        <v>0.5</v>
      </c>
      <c r="Z13" t="n">
        <v>10</v>
      </c>
      <c r="AA13" t="n">
        <v>864.7915575440484</v>
      </c>
      <c r="AB13" t="n">
        <v>1183.24596094266</v>
      </c>
      <c r="AC13" t="n">
        <v>1070.318627126428</v>
      </c>
      <c r="AD13" t="n">
        <v>864791.5575440484</v>
      </c>
      <c r="AE13" t="n">
        <v>1183245.96094266</v>
      </c>
      <c r="AF13" t="n">
        <v>1.73053258872362e-06</v>
      </c>
      <c r="AG13" t="n">
        <v>11</v>
      </c>
      <c r="AH13" t="n">
        <v>1070318.627126428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0.8502</v>
      </c>
      <c r="E2" t="n">
        <v>117.62</v>
      </c>
      <c r="F2" t="n">
        <v>111.8</v>
      </c>
      <c r="G2" t="n">
        <v>18.08</v>
      </c>
      <c r="H2" t="n">
        <v>0.43</v>
      </c>
      <c r="I2" t="n">
        <v>371</v>
      </c>
      <c r="J2" t="n">
        <v>39.78</v>
      </c>
      <c r="K2" t="n">
        <v>19.54</v>
      </c>
      <c r="L2" t="n">
        <v>1</v>
      </c>
      <c r="M2" t="n">
        <v>369</v>
      </c>
      <c r="N2" t="n">
        <v>4.24</v>
      </c>
      <c r="O2" t="n">
        <v>5140</v>
      </c>
      <c r="P2" t="n">
        <v>511.49</v>
      </c>
      <c r="Q2" t="n">
        <v>1206.67</v>
      </c>
      <c r="R2" t="n">
        <v>753.26</v>
      </c>
      <c r="S2" t="n">
        <v>133.29</v>
      </c>
      <c r="T2" t="n">
        <v>291486.64</v>
      </c>
      <c r="U2" t="n">
        <v>0.18</v>
      </c>
      <c r="V2" t="n">
        <v>0.67</v>
      </c>
      <c r="W2" t="n">
        <v>0.87</v>
      </c>
      <c r="X2" t="n">
        <v>17.26</v>
      </c>
      <c r="Y2" t="n">
        <v>0.5</v>
      </c>
      <c r="Z2" t="n">
        <v>10</v>
      </c>
      <c r="AA2" t="n">
        <v>902.8918783801096</v>
      </c>
      <c r="AB2" t="n">
        <v>1235.376500778084</v>
      </c>
      <c r="AC2" t="n">
        <v>1117.473901405632</v>
      </c>
      <c r="AD2" t="n">
        <v>902891.8783801096</v>
      </c>
      <c r="AE2" t="n">
        <v>1235376.500778084</v>
      </c>
      <c r="AF2" t="n">
        <v>1.564291671168938e-06</v>
      </c>
      <c r="AG2" t="n">
        <v>13</v>
      </c>
      <c r="AH2" t="n">
        <v>1117473.901405632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0.9494</v>
      </c>
      <c r="E3" t="n">
        <v>105.33</v>
      </c>
      <c r="F3" t="n">
        <v>101.85</v>
      </c>
      <c r="G3" t="n">
        <v>38.19</v>
      </c>
      <c r="H3" t="n">
        <v>0.84</v>
      </c>
      <c r="I3" t="n">
        <v>160</v>
      </c>
      <c r="J3" t="n">
        <v>40.89</v>
      </c>
      <c r="K3" t="n">
        <v>19.54</v>
      </c>
      <c r="L3" t="n">
        <v>2</v>
      </c>
      <c r="M3" t="n">
        <v>158</v>
      </c>
      <c r="N3" t="n">
        <v>4.35</v>
      </c>
      <c r="O3" t="n">
        <v>5277.26</v>
      </c>
      <c r="P3" t="n">
        <v>442.01</v>
      </c>
      <c r="Q3" t="n">
        <v>1206.61</v>
      </c>
      <c r="R3" t="n">
        <v>415.69</v>
      </c>
      <c r="S3" t="n">
        <v>133.29</v>
      </c>
      <c r="T3" t="n">
        <v>123756.64</v>
      </c>
      <c r="U3" t="n">
        <v>0.32</v>
      </c>
      <c r="V3" t="n">
        <v>0.73</v>
      </c>
      <c r="W3" t="n">
        <v>0.53</v>
      </c>
      <c r="X3" t="n">
        <v>7.31</v>
      </c>
      <c r="Y3" t="n">
        <v>0.5</v>
      </c>
      <c r="Z3" t="n">
        <v>10</v>
      </c>
      <c r="AA3" t="n">
        <v>718.6738914733764</v>
      </c>
      <c r="AB3" t="n">
        <v>983.3213239682937</v>
      </c>
      <c r="AC3" t="n">
        <v>889.4745169089049</v>
      </c>
      <c r="AD3" t="n">
        <v>718673.8914733764</v>
      </c>
      <c r="AE3" t="n">
        <v>983321.3239682936</v>
      </c>
      <c r="AF3" t="n">
        <v>1.746810765240872e-06</v>
      </c>
      <c r="AG3" t="n">
        <v>11</v>
      </c>
      <c r="AH3" t="n">
        <v>889474.5169089049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0.983</v>
      </c>
      <c r="E4" t="n">
        <v>101.73</v>
      </c>
      <c r="F4" t="n">
        <v>98.94</v>
      </c>
      <c r="G4" t="n">
        <v>60.58</v>
      </c>
      <c r="H4" t="n">
        <v>1.22</v>
      </c>
      <c r="I4" t="n">
        <v>98</v>
      </c>
      <c r="J4" t="n">
        <v>42.01</v>
      </c>
      <c r="K4" t="n">
        <v>19.54</v>
      </c>
      <c r="L4" t="n">
        <v>3</v>
      </c>
      <c r="M4" t="n">
        <v>93</v>
      </c>
      <c r="N4" t="n">
        <v>4.46</v>
      </c>
      <c r="O4" t="n">
        <v>5414.79</v>
      </c>
      <c r="P4" t="n">
        <v>402.38</v>
      </c>
      <c r="Q4" t="n">
        <v>1206.6</v>
      </c>
      <c r="R4" t="n">
        <v>316.79</v>
      </c>
      <c r="S4" t="n">
        <v>133.29</v>
      </c>
      <c r="T4" t="n">
        <v>74614.78</v>
      </c>
      <c r="U4" t="n">
        <v>0.42</v>
      </c>
      <c r="V4" t="n">
        <v>0.76</v>
      </c>
      <c r="W4" t="n">
        <v>0.44</v>
      </c>
      <c r="X4" t="n">
        <v>4.4</v>
      </c>
      <c r="Y4" t="n">
        <v>0.5</v>
      </c>
      <c r="Z4" t="n">
        <v>10</v>
      </c>
      <c r="AA4" t="n">
        <v>656.9725124483321</v>
      </c>
      <c r="AB4" t="n">
        <v>898.8987751134993</v>
      </c>
      <c r="AC4" t="n">
        <v>813.1091376290209</v>
      </c>
      <c r="AD4" t="n">
        <v>656972.512448332</v>
      </c>
      <c r="AE4" t="n">
        <v>898898.7751134993</v>
      </c>
      <c r="AF4" t="n">
        <v>1.80863174871685e-06</v>
      </c>
      <c r="AG4" t="n">
        <v>11</v>
      </c>
      <c r="AH4" t="n">
        <v>813109.1376290208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0.9861</v>
      </c>
      <c r="E5" t="n">
        <v>101.4</v>
      </c>
      <c r="F5" t="n">
        <v>98.78</v>
      </c>
      <c r="G5" t="n">
        <v>71.41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8</v>
      </c>
      <c r="N5" t="n">
        <v>4.58</v>
      </c>
      <c r="O5" t="n">
        <v>5552.61</v>
      </c>
      <c r="P5" t="n">
        <v>395.14</v>
      </c>
      <c r="Q5" t="n">
        <v>1206.62</v>
      </c>
      <c r="R5" t="n">
        <v>309.2</v>
      </c>
      <c r="S5" t="n">
        <v>133.29</v>
      </c>
      <c r="T5" t="n">
        <v>70895.50999999999</v>
      </c>
      <c r="U5" t="n">
        <v>0.43</v>
      </c>
      <c r="V5" t="n">
        <v>0.76</v>
      </c>
      <c r="W5" t="n">
        <v>0.51</v>
      </c>
      <c r="X5" t="n">
        <v>4.24</v>
      </c>
      <c r="Y5" t="n">
        <v>0.5</v>
      </c>
      <c r="Z5" t="n">
        <v>10</v>
      </c>
      <c r="AA5" t="n">
        <v>648.5388842588704</v>
      </c>
      <c r="AB5" t="n">
        <v>887.3595129592612</v>
      </c>
      <c r="AC5" t="n">
        <v>802.6711664593271</v>
      </c>
      <c r="AD5" t="n">
        <v>648538.8842588704</v>
      </c>
      <c r="AE5" t="n">
        <v>887359.5129592612</v>
      </c>
      <c r="AF5" t="n">
        <v>1.814335470406598e-06</v>
      </c>
      <c r="AG5" t="n">
        <v>11</v>
      </c>
      <c r="AH5" t="n">
        <v>802671.1664593271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0.9893</v>
      </c>
      <c r="E6" t="n">
        <v>101.09</v>
      </c>
      <c r="F6" t="n">
        <v>98.48</v>
      </c>
      <c r="G6" t="n">
        <v>72.06</v>
      </c>
      <c r="H6" t="n">
        <v>1.94</v>
      </c>
      <c r="I6" t="n">
        <v>82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403.2</v>
      </c>
      <c r="Q6" t="n">
        <v>1206.61</v>
      </c>
      <c r="R6" t="n">
        <v>297.63</v>
      </c>
      <c r="S6" t="n">
        <v>133.29</v>
      </c>
      <c r="T6" t="n">
        <v>65119.47</v>
      </c>
      <c r="U6" t="n">
        <v>0.45</v>
      </c>
      <c r="V6" t="n">
        <v>0.76</v>
      </c>
      <c r="W6" t="n">
        <v>0.52</v>
      </c>
      <c r="X6" t="n">
        <v>3.94</v>
      </c>
      <c r="Y6" t="n">
        <v>0.5</v>
      </c>
      <c r="Z6" t="n">
        <v>10</v>
      </c>
      <c r="AA6" t="n">
        <v>653.2981396160814</v>
      </c>
      <c r="AB6" t="n">
        <v>893.8713361025252</v>
      </c>
      <c r="AC6" t="n">
        <v>808.561510341199</v>
      </c>
      <c r="AD6" t="n">
        <v>653298.1396160814</v>
      </c>
      <c r="AE6" t="n">
        <v>893871.3361025252</v>
      </c>
      <c r="AF6" t="n">
        <v>1.820223183118596e-06</v>
      </c>
      <c r="AG6" t="n">
        <v>11</v>
      </c>
      <c r="AH6" t="n">
        <v>808561.510341199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0.4968</v>
      </c>
      <c r="E2" t="n">
        <v>201.3</v>
      </c>
      <c r="F2" t="n">
        <v>160.45</v>
      </c>
      <c r="G2" t="n">
        <v>7.2</v>
      </c>
      <c r="H2" t="n">
        <v>0.12</v>
      </c>
      <c r="I2" t="n">
        <v>1337</v>
      </c>
      <c r="J2" t="n">
        <v>141.81</v>
      </c>
      <c r="K2" t="n">
        <v>47.83</v>
      </c>
      <c r="L2" t="n">
        <v>1</v>
      </c>
      <c r="M2" t="n">
        <v>1335</v>
      </c>
      <c r="N2" t="n">
        <v>22.98</v>
      </c>
      <c r="O2" t="n">
        <v>17723.39</v>
      </c>
      <c r="P2" t="n">
        <v>1822.34</v>
      </c>
      <c r="Q2" t="n">
        <v>1206.8</v>
      </c>
      <c r="R2" t="n">
        <v>2409.75</v>
      </c>
      <c r="S2" t="n">
        <v>133.29</v>
      </c>
      <c r="T2" t="n">
        <v>1114902.67</v>
      </c>
      <c r="U2" t="n">
        <v>0.06</v>
      </c>
      <c r="V2" t="n">
        <v>0.47</v>
      </c>
      <c r="W2" t="n">
        <v>2.41</v>
      </c>
      <c r="X2" t="n">
        <v>65.89</v>
      </c>
      <c r="Y2" t="n">
        <v>0.5</v>
      </c>
      <c r="Z2" t="n">
        <v>10</v>
      </c>
      <c r="AA2" t="n">
        <v>4595.058809566666</v>
      </c>
      <c r="AB2" t="n">
        <v>6287.162182936912</v>
      </c>
      <c r="AC2" t="n">
        <v>5687.124248284721</v>
      </c>
      <c r="AD2" t="n">
        <v>4595058.809566666</v>
      </c>
      <c r="AE2" t="n">
        <v>6287162.182936912</v>
      </c>
      <c r="AF2" t="n">
        <v>7.644248428850964e-07</v>
      </c>
      <c r="AG2" t="n">
        <v>21</v>
      </c>
      <c r="AH2" t="n">
        <v>5687124.248284721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0.7516</v>
      </c>
      <c r="E3" t="n">
        <v>133.04</v>
      </c>
      <c r="F3" t="n">
        <v>116.98</v>
      </c>
      <c r="G3" t="n">
        <v>14.65</v>
      </c>
      <c r="H3" t="n">
        <v>0.25</v>
      </c>
      <c r="I3" t="n">
        <v>479</v>
      </c>
      <c r="J3" t="n">
        <v>143.17</v>
      </c>
      <c r="K3" t="n">
        <v>47.83</v>
      </c>
      <c r="L3" t="n">
        <v>2</v>
      </c>
      <c r="M3" t="n">
        <v>477</v>
      </c>
      <c r="N3" t="n">
        <v>23.34</v>
      </c>
      <c r="O3" t="n">
        <v>17891.86</v>
      </c>
      <c r="P3" t="n">
        <v>1321.36</v>
      </c>
      <c r="Q3" t="n">
        <v>1206.63</v>
      </c>
      <c r="R3" t="n">
        <v>928.8099999999999</v>
      </c>
      <c r="S3" t="n">
        <v>133.29</v>
      </c>
      <c r="T3" t="n">
        <v>378720.83</v>
      </c>
      <c r="U3" t="n">
        <v>0.14</v>
      </c>
      <c r="V3" t="n">
        <v>0.64</v>
      </c>
      <c r="W3" t="n">
        <v>1.04</v>
      </c>
      <c r="X3" t="n">
        <v>22.43</v>
      </c>
      <c r="Y3" t="n">
        <v>0.5</v>
      </c>
      <c r="Z3" t="n">
        <v>10</v>
      </c>
      <c r="AA3" t="n">
        <v>2251.793070135263</v>
      </c>
      <c r="AB3" t="n">
        <v>3081.002620658284</v>
      </c>
      <c r="AC3" t="n">
        <v>2786.956054756878</v>
      </c>
      <c r="AD3" t="n">
        <v>2251793.070135263</v>
      </c>
      <c r="AE3" t="n">
        <v>3081002.620658284</v>
      </c>
      <c r="AF3" t="n">
        <v>1.156484927359981e-06</v>
      </c>
      <c r="AG3" t="n">
        <v>14</v>
      </c>
      <c r="AH3" t="n">
        <v>2786956.054756877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0.8421</v>
      </c>
      <c r="E4" t="n">
        <v>118.76</v>
      </c>
      <c r="F4" t="n">
        <v>108.06</v>
      </c>
      <c r="G4" t="n">
        <v>22.13</v>
      </c>
      <c r="H4" t="n">
        <v>0.37</v>
      </c>
      <c r="I4" t="n">
        <v>293</v>
      </c>
      <c r="J4" t="n">
        <v>144.54</v>
      </c>
      <c r="K4" t="n">
        <v>47.83</v>
      </c>
      <c r="L4" t="n">
        <v>3</v>
      </c>
      <c r="M4" t="n">
        <v>291</v>
      </c>
      <c r="N4" t="n">
        <v>23.71</v>
      </c>
      <c r="O4" t="n">
        <v>18060.85</v>
      </c>
      <c r="P4" t="n">
        <v>1215.73</v>
      </c>
      <c r="Q4" t="n">
        <v>1206.66</v>
      </c>
      <c r="R4" t="n">
        <v>626.11</v>
      </c>
      <c r="S4" t="n">
        <v>133.29</v>
      </c>
      <c r="T4" t="n">
        <v>228299.79</v>
      </c>
      <c r="U4" t="n">
        <v>0.21</v>
      </c>
      <c r="V4" t="n">
        <v>0.6899999999999999</v>
      </c>
      <c r="W4" t="n">
        <v>0.75</v>
      </c>
      <c r="X4" t="n">
        <v>13.52</v>
      </c>
      <c r="Y4" t="n">
        <v>0.5</v>
      </c>
      <c r="Z4" t="n">
        <v>10</v>
      </c>
      <c r="AA4" t="n">
        <v>1868.678371185719</v>
      </c>
      <c r="AB4" t="n">
        <v>2556.808187727694</v>
      </c>
      <c r="AC4" t="n">
        <v>2312.790002793792</v>
      </c>
      <c r="AD4" t="n">
        <v>1868678.371185719</v>
      </c>
      <c r="AE4" t="n">
        <v>2556808.187727694</v>
      </c>
      <c r="AF4" t="n">
        <v>1.29573703742661e-06</v>
      </c>
      <c r="AG4" t="n">
        <v>13</v>
      </c>
      <c r="AH4" t="n">
        <v>2312790.002793792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0.8887</v>
      </c>
      <c r="E5" t="n">
        <v>112.52</v>
      </c>
      <c r="F5" t="n">
        <v>104.2</v>
      </c>
      <c r="G5" t="n">
        <v>29.63</v>
      </c>
      <c r="H5" t="n">
        <v>0.49</v>
      </c>
      <c r="I5" t="n">
        <v>211</v>
      </c>
      <c r="J5" t="n">
        <v>145.92</v>
      </c>
      <c r="K5" t="n">
        <v>47.83</v>
      </c>
      <c r="L5" t="n">
        <v>4</v>
      </c>
      <c r="M5" t="n">
        <v>209</v>
      </c>
      <c r="N5" t="n">
        <v>24.09</v>
      </c>
      <c r="O5" t="n">
        <v>18230.35</v>
      </c>
      <c r="P5" t="n">
        <v>1167.28</v>
      </c>
      <c r="Q5" t="n">
        <v>1206.6</v>
      </c>
      <c r="R5" t="n">
        <v>495.28</v>
      </c>
      <c r="S5" t="n">
        <v>133.29</v>
      </c>
      <c r="T5" t="n">
        <v>163296.32</v>
      </c>
      <c r="U5" t="n">
        <v>0.27</v>
      </c>
      <c r="V5" t="n">
        <v>0.72</v>
      </c>
      <c r="W5" t="n">
        <v>0.61</v>
      </c>
      <c r="X5" t="n">
        <v>9.66</v>
      </c>
      <c r="Y5" t="n">
        <v>0.5</v>
      </c>
      <c r="Z5" t="n">
        <v>10</v>
      </c>
      <c r="AA5" t="n">
        <v>1704.058818695688</v>
      </c>
      <c r="AB5" t="n">
        <v>2331.56845350874</v>
      </c>
      <c r="AC5" t="n">
        <v>2109.046832682742</v>
      </c>
      <c r="AD5" t="n">
        <v>1704058.818695688</v>
      </c>
      <c r="AE5" t="n">
        <v>2331568.45350874</v>
      </c>
      <c r="AF5" t="n">
        <v>1.367440333880808e-06</v>
      </c>
      <c r="AG5" t="n">
        <v>12</v>
      </c>
      <c r="AH5" t="n">
        <v>2109046.832682742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0.9169</v>
      </c>
      <c r="E6" t="n">
        <v>109.06</v>
      </c>
      <c r="F6" t="n">
        <v>102.07</v>
      </c>
      <c r="G6" t="n">
        <v>37.12</v>
      </c>
      <c r="H6" t="n">
        <v>0.6</v>
      </c>
      <c r="I6" t="n">
        <v>165</v>
      </c>
      <c r="J6" t="n">
        <v>147.3</v>
      </c>
      <c r="K6" t="n">
        <v>47.83</v>
      </c>
      <c r="L6" t="n">
        <v>5</v>
      </c>
      <c r="M6" t="n">
        <v>163</v>
      </c>
      <c r="N6" t="n">
        <v>24.47</v>
      </c>
      <c r="O6" t="n">
        <v>18400.38</v>
      </c>
      <c r="P6" t="n">
        <v>1139.16</v>
      </c>
      <c r="Q6" t="n">
        <v>1206.6</v>
      </c>
      <c r="R6" t="n">
        <v>423.03</v>
      </c>
      <c r="S6" t="n">
        <v>133.29</v>
      </c>
      <c r="T6" t="n">
        <v>127403.15</v>
      </c>
      <c r="U6" t="n">
        <v>0.32</v>
      </c>
      <c r="V6" t="n">
        <v>0.73</v>
      </c>
      <c r="W6" t="n">
        <v>0.54</v>
      </c>
      <c r="X6" t="n">
        <v>7.53</v>
      </c>
      <c r="Y6" t="n">
        <v>0.5</v>
      </c>
      <c r="Z6" t="n">
        <v>10</v>
      </c>
      <c r="AA6" t="n">
        <v>1620.960639837415</v>
      </c>
      <c r="AB6" t="n">
        <v>2217.869859161935</v>
      </c>
      <c r="AC6" t="n">
        <v>2006.199472603417</v>
      </c>
      <c r="AD6" t="n">
        <v>1620960.639837415</v>
      </c>
      <c r="AE6" t="n">
        <v>2217869.859161935</v>
      </c>
      <c r="AF6" t="n">
        <v>1.410831599117039e-06</v>
      </c>
      <c r="AG6" t="n">
        <v>12</v>
      </c>
      <c r="AH6" t="n">
        <v>2006199.472603417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100.65</v>
      </c>
      <c r="G7" t="n">
        <v>44.73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1119.04</v>
      </c>
      <c r="Q7" t="n">
        <v>1206.62</v>
      </c>
      <c r="R7" t="n">
        <v>374.91</v>
      </c>
      <c r="S7" t="n">
        <v>133.29</v>
      </c>
      <c r="T7" t="n">
        <v>103492.63</v>
      </c>
      <c r="U7" t="n">
        <v>0.36</v>
      </c>
      <c r="V7" t="n">
        <v>0.74</v>
      </c>
      <c r="W7" t="n">
        <v>0.49</v>
      </c>
      <c r="X7" t="n">
        <v>6.11</v>
      </c>
      <c r="Y7" t="n">
        <v>0.5</v>
      </c>
      <c r="Z7" t="n">
        <v>10</v>
      </c>
      <c r="AA7" t="n">
        <v>1565.848158627953</v>
      </c>
      <c r="AB7" t="n">
        <v>2142.462530980078</v>
      </c>
      <c r="AC7" t="n">
        <v>1937.988913988386</v>
      </c>
      <c r="AD7" t="n">
        <v>1565848.158627953</v>
      </c>
      <c r="AE7" t="n">
        <v>2142462.530980078</v>
      </c>
      <c r="AF7" t="n">
        <v>1.440990067153568e-06</v>
      </c>
      <c r="AG7" t="n">
        <v>12</v>
      </c>
      <c r="AH7" t="n">
        <v>1937988.913988387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0.9496</v>
      </c>
      <c r="E8" t="n">
        <v>105.31</v>
      </c>
      <c r="F8" t="n">
        <v>99.76000000000001</v>
      </c>
      <c r="G8" t="n">
        <v>52.05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113</v>
      </c>
      <c r="N8" t="n">
        <v>25.24</v>
      </c>
      <c r="O8" t="n">
        <v>18742.03</v>
      </c>
      <c r="P8" t="n">
        <v>1104.98</v>
      </c>
      <c r="Q8" t="n">
        <v>1206.62</v>
      </c>
      <c r="R8" t="n">
        <v>344.72</v>
      </c>
      <c r="S8" t="n">
        <v>133.29</v>
      </c>
      <c r="T8" t="n">
        <v>88498.45</v>
      </c>
      <c r="U8" t="n">
        <v>0.39</v>
      </c>
      <c r="V8" t="n">
        <v>0.75</v>
      </c>
      <c r="W8" t="n">
        <v>0.46</v>
      </c>
      <c r="X8" t="n">
        <v>5.22</v>
      </c>
      <c r="Y8" t="n">
        <v>0.5</v>
      </c>
      <c r="Z8" t="n">
        <v>10</v>
      </c>
      <c r="AA8" t="n">
        <v>1518.333911333154</v>
      </c>
      <c r="AB8" t="n">
        <v>2077.451441650684</v>
      </c>
      <c r="AC8" t="n">
        <v>1879.182391780953</v>
      </c>
      <c r="AD8" t="n">
        <v>1518333.911333154</v>
      </c>
      <c r="AE8" t="n">
        <v>2077451.441650684</v>
      </c>
      <c r="AF8" t="n">
        <v>1.461147002422882e-06</v>
      </c>
      <c r="AG8" t="n">
        <v>11</v>
      </c>
      <c r="AH8" t="n">
        <v>1879182.391780953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0.9613</v>
      </c>
      <c r="E9" t="n">
        <v>104.03</v>
      </c>
      <c r="F9" t="n">
        <v>98.94</v>
      </c>
      <c r="G9" t="n">
        <v>59.96</v>
      </c>
      <c r="H9" t="n">
        <v>0.9399999999999999</v>
      </c>
      <c r="I9" t="n">
        <v>99</v>
      </c>
      <c r="J9" t="n">
        <v>151.46</v>
      </c>
      <c r="K9" t="n">
        <v>47.83</v>
      </c>
      <c r="L9" t="n">
        <v>8</v>
      </c>
      <c r="M9" t="n">
        <v>97</v>
      </c>
      <c r="N9" t="n">
        <v>25.63</v>
      </c>
      <c r="O9" t="n">
        <v>18913.66</v>
      </c>
      <c r="P9" t="n">
        <v>1091.11</v>
      </c>
      <c r="Q9" t="n">
        <v>1206.62</v>
      </c>
      <c r="R9" t="n">
        <v>317.02</v>
      </c>
      <c r="S9" t="n">
        <v>133.29</v>
      </c>
      <c r="T9" t="n">
        <v>74724.91</v>
      </c>
      <c r="U9" t="n">
        <v>0.42</v>
      </c>
      <c r="V9" t="n">
        <v>0.76</v>
      </c>
      <c r="W9" t="n">
        <v>0.43</v>
      </c>
      <c r="X9" t="n">
        <v>4.4</v>
      </c>
      <c r="Y9" t="n">
        <v>0.5</v>
      </c>
      <c r="Z9" t="n">
        <v>10</v>
      </c>
      <c r="AA9" t="n">
        <v>1485.810254895545</v>
      </c>
      <c r="AB9" t="n">
        <v>2032.951140070291</v>
      </c>
      <c r="AC9" t="n">
        <v>1838.929136526828</v>
      </c>
      <c r="AD9" t="n">
        <v>1485810.254895545</v>
      </c>
      <c r="AE9" t="n">
        <v>2032951.140070291</v>
      </c>
      <c r="AF9" t="n">
        <v>1.479149761403871e-06</v>
      </c>
      <c r="AG9" t="n">
        <v>11</v>
      </c>
      <c r="AH9" t="n">
        <v>1838929.136526827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0.9755</v>
      </c>
      <c r="E10" t="n">
        <v>102.52</v>
      </c>
      <c r="F10" t="n">
        <v>97.77</v>
      </c>
      <c r="G10" t="n">
        <v>67.43000000000001</v>
      </c>
      <c r="H10" t="n">
        <v>1.04</v>
      </c>
      <c r="I10" t="n">
        <v>87</v>
      </c>
      <c r="J10" t="n">
        <v>152.85</v>
      </c>
      <c r="K10" t="n">
        <v>47.83</v>
      </c>
      <c r="L10" t="n">
        <v>9</v>
      </c>
      <c r="M10" t="n">
        <v>85</v>
      </c>
      <c r="N10" t="n">
        <v>26.03</v>
      </c>
      <c r="O10" t="n">
        <v>19085.83</v>
      </c>
      <c r="P10" t="n">
        <v>1073.91</v>
      </c>
      <c r="Q10" t="n">
        <v>1206.59</v>
      </c>
      <c r="R10" t="n">
        <v>276.4</v>
      </c>
      <c r="S10" t="n">
        <v>133.29</v>
      </c>
      <c r="T10" t="n">
        <v>54474.76</v>
      </c>
      <c r="U10" t="n">
        <v>0.48</v>
      </c>
      <c r="V10" t="n">
        <v>0.77</v>
      </c>
      <c r="W10" t="n">
        <v>0.41</v>
      </c>
      <c r="X10" t="n">
        <v>3.24</v>
      </c>
      <c r="Y10" t="n">
        <v>0.5</v>
      </c>
      <c r="Z10" t="n">
        <v>10</v>
      </c>
      <c r="AA10" t="n">
        <v>1446.416879936522</v>
      </c>
      <c r="AB10" t="n">
        <v>1979.051386538309</v>
      </c>
      <c r="AC10" t="n">
        <v>1790.173499823158</v>
      </c>
      <c r="AD10" t="n">
        <v>1446416.879936522</v>
      </c>
      <c r="AE10" t="n">
        <v>1979051.386538309</v>
      </c>
      <c r="AF10" t="n">
        <v>1.500999263756867e-06</v>
      </c>
      <c r="AG10" t="n">
        <v>11</v>
      </c>
      <c r="AH10" t="n">
        <v>1790173.499823158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0.9743000000000001</v>
      </c>
      <c r="E11" t="n">
        <v>102.64</v>
      </c>
      <c r="F11" t="n">
        <v>98.16</v>
      </c>
      <c r="G11" t="n">
        <v>75.51000000000001</v>
      </c>
      <c r="H11" t="n">
        <v>1.15</v>
      </c>
      <c r="I11" t="n">
        <v>78</v>
      </c>
      <c r="J11" t="n">
        <v>154.25</v>
      </c>
      <c r="K11" t="n">
        <v>47.83</v>
      </c>
      <c r="L11" t="n">
        <v>10</v>
      </c>
      <c r="M11" t="n">
        <v>76</v>
      </c>
      <c r="N11" t="n">
        <v>26.43</v>
      </c>
      <c r="O11" t="n">
        <v>19258.55</v>
      </c>
      <c r="P11" t="n">
        <v>1074.5</v>
      </c>
      <c r="Q11" t="n">
        <v>1206.6</v>
      </c>
      <c r="R11" t="n">
        <v>290.86</v>
      </c>
      <c r="S11" t="n">
        <v>133.29</v>
      </c>
      <c r="T11" t="n">
        <v>61751.58</v>
      </c>
      <c r="U11" t="n">
        <v>0.46</v>
      </c>
      <c r="V11" t="n">
        <v>0.76</v>
      </c>
      <c r="W11" t="n">
        <v>0.4</v>
      </c>
      <c r="X11" t="n">
        <v>3.62</v>
      </c>
      <c r="Y11" t="n">
        <v>0.5</v>
      </c>
      <c r="Z11" t="n">
        <v>10</v>
      </c>
      <c r="AA11" t="n">
        <v>1449.999200982598</v>
      </c>
      <c r="AB11" t="n">
        <v>1983.952876234401</v>
      </c>
      <c r="AC11" t="n">
        <v>1794.607198221939</v>
      </c>
      <c r="AD11" t="n">
        <v>1449999.200982598</v>
      </c>
      <c r="AE11" t="n">
        <v>1983952.876234401</v>
      </c>
      <c r="AF11" t="n">
        <v>1.499152826938304e-06</v>
      </c>
      <c r="AG11" t="n">
        <v>11</v>
      </c>
      <c r="AH11" t="n">
        <v>1794607.198221939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0.9798</v>
      </c>
      <c r="E12" t="n">
        <v>102.06</v>
      </c>
      <c r="F12" t="n">
        <v>97.78</v>
      </c>
      <c r="G12" t="n">
        <v>82.63</v>
      </c>
      <c r="H12" t="n">
        <v>1.25</v>
      </c>
      <c r="I12" t="n">
        <v>71</v>
      </c>
      <c r="J12" t="n">
        <v>155.66</v>
      </c>
      <c r="K12" t="n">
        <v>47.83</v>
      </c>
      <c r="L12" t="n">
        <v>11</v>
      </c>
      <c r="M12" t="n">
        <v>69</v>
      </c>
      <c r="N12" t="n">
        <v>26.83</v>
      </c>
      <c r="O12" t="n">
        <v>19431.82</v>
      </c>
      <c r="P12" t="n">
        <v>1066.9</v>
      </c>
      <c r="Q12" t="n">
        <v>1206.59</v>
      </c>
      <c r="R12" t="n">
        <v>277.99</v>
      </c>
      <c r="S12" t="n">
        <v>133.29</v>
      </c>
      <c r="T12" t="n">
        <v>55354.34</v>
      </c>
      <c r="U12" t="n">
        <v>0.48</v>
      </c>
      <c r="V12" t="n">
        <v>0.77</v>
      </c>
      <c r="W12" t="n">
        <v>0.39</v>
      </c>
      <c r="X12" t="n">
        <v>3.24</v>
      </c>
      <c r="Y12" t="n">
        <v>0.5</v>
      </c>
      <c r="Z12" t="n">
        <v>10</v>
      </c>
      <c r="AA12" t="n">
        <v>1434.442867550202</v>
      </c>
      <c r="AB12" t="n">
        <v>1962.668014535201</v>
      </c>
      <c r="AC12" t="n">
        <v>1775.35373384982</v>
      </c>
      <c r="AD12" t="n">
        <v>1434442.867550201</v>
      </c>
      <c r="AE12" t="n">
        <v>1962668.014535201</v>
      </c>
      <c r="AF12" t="n">
        <v>1.507615662356718e-06</v>
      </c>
      <c r="AG12" t="n">
        <v>11</v>
      </c>
      <c r="AH12" t="n">
        <v>1775353.73384982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0.9846</v>
      </c>
      <c r="E13" t="n">
        <v>101.56</v>
      </c>
      <c r="F13" t="n">
        <v>97.45999999999999</v>
      </c>
      <c r="G13" t="n">
        <v>89.95999999999999</v>
      </c>
      <c r="H13" t="n">
        <v>1.35</v>
      </c>
      <c r="I13" t="n">
        <v>65</v>
      </c>
      <c r="J13" t="n">
        <v>157.07</v>
      </c>
      <c r="K13" t="n">
        <v>47.83</v>
      </c>
      <c r="L13" t="n">
        <v>12</v>
      </c>
      <c r="M13" t="n">
        <v>63</v>
      </c>
      <c r="N13" t="n">
        <v>27.24</v>
      </c>
      <c r="O13" t="n">
        <v>19605.66</v>
      </c>
      <c r="P13" t="n">
        <v>1059.09</v>
      </c>
      <c r="Q13" t="n">
        <v>1206.59</v>
      </c>
      <c r="R13" t="n">
        <v>266.89</v>
      </c>
      <c r="S13" t="n">
        <v>133.29</v>
      </c>
      <c r="T13" t="n">
        <v>49832.7</v>
      </c>
      <c r="U13" t="n">
        <v>0.5</v>
      </c>
      <c r="V13" t="n">
        <v>0.77</v>
      </c>
      <c r="W13" t="n">
        <v>0.38</v>
      </c>
      <c r="X13" t="n">
        <v>2.92</v>
      </c>
      <c r="Y13" t="n">
        <v>0.5</v>
      </c>
      <c r="Z13" t="n">
        <v>10</v>
      </c>
      <c r="AA13" t="n">
        <v>1420.009653764764</v>
      </c>
      <c r="AB13" t="n">
        <v>1942.919854685513</v>
      </c>
      <c r="AC13" t="n">
        <v>1757.49031065947</v>
      </c>
      <c r="AD13" t="n">
        <v>1420009.653764764</v>
      </c>
      <c r="AE13" t="n">
        <v>1942919.854685513</v>
      </c>
      <c r="AF13" t="n">
        <v>1.51500140963097e-06</v>
      </c>
      <c r="AG13" t="n">
        <v>11</v>
      </c>
      <c r="AH13" t="n">
        <v>1757490.31065947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0.9889</v>
      </c>
      <c r="E14" t="n">
        <v>101.12</v>
      </c>
      <c r="F14" t="n">
        <v>97.19</v>
      </c>
      <c r="G14" t="n">
        <v>98.84</v>
      </c>
      <c r="H14" t="n">
        <v>1.45</v>
      </c>
      <c r="I14" t="n">
        <v>59</v>
      </c>
      <c r="J14" t="n">
        <v>158.48</v>
      </c>
      <c r="K14" t="n">
        <v>47.83</v>
      </c>
      <c r="L14" t="n">
        <v>13</v>
      </c>
      <c r="M14" t="n">
        <v>57</v>
      </c>
      <c r="N14" t="n">
        <v>27.65</v>
      </c>
      <c r="O14" t="n">
        <v>19780.06</v>
      </c>
      <c r="P14" t="n">
        <v>1051.59</v>
      </c>
      <c r="Q14" t="n">
        <v>1206.61</v>
      </c>
      <c r="R14" t="n">
        <v>257.82</v>
      </c>
      <c r="S14" t="n">
        <v>133.29</v>
      </c>
      <c r="T14" t="n">
        <v>45329.14</v>
      </c>
      <c r="U14" t="n">
        <v>0.52</v>
      </c>
      <c r="V14" t="n">
        <v>0.77</v>
      </c>
      <c r="W14" t="n">
        <v>0.37</v>
      </c>
      <c r="X14" t="n">
        <v>2.65</v>
      </c>
      <c r="Y14" t="n">
        <v>0.5</v>
      </c>
      <c r="Z14" t="n">
        <v>10</v>
      </c>
      <c r="AA14" t="n">
        <v>1406.815839407267</v>
      </c>
      <c r="AB14" t="n">
        <v>1924.867495811576</v>
      </c>
      <c r="AC14" t="n">
        <v>1741.160843579817</v>
      </c>
      <c r="AD14" t="n">
        <v>1406815.839407267</v>
      </c>
      <c r="AE14" t="n">
        <v>1924867.495811576</v>
      </c>
      <c r="AF14" t="n">
        <v>1.521617808230821e-06</v>
      </c>
      <c r="AG14" t="n">
        <v>11</v>
      </c>
      <c r="AH14" t="n">
        <v>1741160.843579817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0.9918</v>
      </c>
      <c r="E15" t="n">
        <v>100.83</v>
      </c>
      <c r="F15" t="n">
        <v>97.01000000000001</v>
      </c>
      <c r="G15" t="n">
        <v>105.83</v>
      </c>
      <c r="H15" t="n">
        <v>1.55</v>
      </c>
      <c r="I15" t="n">
        <v>55</v>
      </c>
      <c r="J15" t="n">
        <v>159.9</v>
      </c>
      <c r="K15" t="n">
        <v>47.83</v>
      </c>
      <c r="L15" t="n">
        <v>14</v>
      </c>
      <c r="M15" t="n">
        <v>53</v>
      </c>
      <c r="N15" t="n">
        <v>28.07</v>
      </c>
      <c r="O15" t="n">
        <v>19955.16</v>
      </c>
      <c r="P15" t="n">
        <v>1046.91</v>
      </c>
      <c r="Q15" t="n">
        <v>1206.6</v>
      </c>
      <c r="R15" t="n">
        <v>251.9</v>
      </c>
      <c r="S15" t="n">
        <v>133.29</v>
      </c>
      <c r="T15" t="n">
        <v>42386.06</v>
      </c>
      <c r="U15" t="n">
        <v>0.53</v>
      </c>
      <c r="V15" t="n">
        <v>0.77</v>
      </c>
      <c r="W15" t="n">
        <v>0.36</v>
      </c>
      <c r="X15" t="n">
        <v>2.47</v>
      </c>
      <c r="Y15" t="n">
        <v>0.5</v>
      </c>
      <c r="Z15" t="n">
        <v>10</v>
      </c>
      <c r="AA15" t="n">
        <v>1398.32180818491</v>
      </c>
      <c r="AB15" t="n">
        <v>1913.245587562937</v>
      </c>
      <c r="AC15" t="n">
        <v>1730.648113942977</v>
      </c>
      <c r="AD15" t="n">
        <v>1398321.80818491</v>
      </c>
      <c r="AE15" t="n">
        <v>1913245.587562937</v>
      </c>
      <c r="AF15" t="n">
        <v>1.526080030542348e-06</v>
      </c>
      <c r="AG15" t="n">
        <v>11</v>
      </c>
      <c r="AH15" t="n">
        <v>1730648.113942977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96.83</v>
      </c>
      <c r="G16" t="n">
        <v>113.92</v>
      </c>
      <c r="H16" t="n">
        <v>1.65</v>
      </c>
      <c r="I16" t="n">
        <v>51</v>
      </c>
      <c r="J16" t="n">
        <v>161.32</v>
      </c>
      <c r="K16" t="n">
        <v>47.83</v>
      </c>
      <c r="L16" t="n">
        <v>15</v>
      </c>
      <c r="M16" t="n">
        <v>49</v>
      </c>
      <c r="N16" t="n">
        <v>28.5</v>
      </c>
      <c r="O16" t="n">
        <v>20130.71</v>
      </c>
      <c r="P16" t="n">
        <v>1040.04</v>
      </c>
      <c r="Q16" t="n">
        <v>1206.6</v>
      </c>
      <c r="R16" t="n">
        <v>245.69</v>
      </c>
      <c r="S16" t="n">
        <v>133.29</v>
      </c>
      <c r="T16" t="n">
        <v>39300.16</v>
      </c>
      <c r="U16" t="n">
        <v>0.54</v>
      </c>
      <c r="V16" t="n">
        <v>0.77</v>
      </c>
      <c r="W16" t="n">
        <v>0.36</v>
      </c>
      <c r="X16" t="n">
        <v>2.29</v>
      </c>
      <c r="Y16" t="n">
        <v>0.5</v>
      </c>
      <c r="Z16" t="n">
        <v>10</v>
      </c>
      <c r="AA16" t="n">
        <v>1387.960282340283</v>
      </c>
      <c r="AB16" t="n">
        <v>1899.068490784059</v>
      </c>
      <c r="AC16" t="n">
        <v>1717.824059382995</v>
      </c>
      <c r="AD16" t="n">
        <v>1387960.282340283</v>
      </c>
      <c r="AE16" t="n">
        <v>1899068.490784059</v>
      </c>
      <c r="AF16" t="n">
        <v>1.530542252853876e-06</v>
      </c>
      <c r="AG16" t="n">
        <v>11</v>
      </c>
      <c r="AH16" t="n">
        <v>1717824.059382995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0.9972</v>
      </c>
      <c r="E17" t="n">
        <v>100.29</v>
      </c>
      <c r="F17" t="n">
        <v>96.67</v>
      </c>
      <c r="G17" t="n">
        <v>120.84</v>
      </c>
      <c r="H17" t="n">
        <v>1.74</v>
      </c>
      <c r="I17" t="n">
        <v>48</v>
      </c>
      <c r="J17" t="n">
        <v>162.75</v>
      </c>
      <c r="K17" t="n">
        <v>47.83</v>
      </c>
      <c r="L17" t="n">
        <v>16</v>
      </c>
      <c r="M17" t="n">
        <v>46</v>
      </c>
      <c r="N17" t="n">
        <v>28.92</v>
      </c>
      <c r="O17" t="n">
        <v>20306.85</v>
      </c>
      <c r="P17" t="n">
        <v>1035.21</v>
      </c>
      <c r="Q17" t="n">
        <v>1206.6</v>
      </c>
      <c r="R17" t="n">
        <v>240.25</v>
      </c>
      <c r="S17" t="n">
        <v>133.29</v>
      </c>
      <c r="T17" t="n">
        <v>36597.61</v>
      </c>
      <c r="U17" t="n">
        <v>0.55</v>
      </c>
      <c r="V17" t="n">
        <v>0.77</v>
      </c>
      <c r="W17" t="n">
        <v>0.35</v>
      </c>
      <c r="X17" t="n">
        <v>2.13</v>
      </c>
      <c r="Y17" t="n">
        <v>0.5</v>
      </c>
      <c r="Z17" t="n">
        <v>10</v>
      </c>
      <c r="AA17" t="n">
        <v>1380.012826106456</v>
      </c>
      <c r="AB17" t="n">
        <v>1888.194430547914</v>
      </c>
      <c r="AC17" t="n">
        <v>1707.987804193949</v>
      </c>
      <c r="AD17" t="n">
        <v>1380012.826106456</v>
      </c>
      <c r="AE17" t="n">
        <v>1888194.430547914</v>
      </c>
      <c r="AF17" t="n">
        <v>1.534388996225882e-06</v>
      </c>
      <c r="AG17" t="n">
        <v>11</v>
      </c>
      <c r="AH17" t="n">
        <v>1707987.804193949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0.9998</v>
      </c>
      <c r="E18" t="n">
        <v>100.02</v>
      </c>
      <c r="F18" t="n">
        <v>96.48999999999999</v>
      </c>
      <c r="G18" t="n">
        <v>128.66</v>
      </c>
      <c r="H18" t="n">
        <v>1.83</v>
      </c>
      <c r="I18" t="n">
        <v>45</v>
      </c>
      <c r="J18" t="n">
        <v>164.19</v>
      </c>
      <c r="K18" t="n">
        <v>47.83</v>
      </c>
      <c r="L18" t="n">
        <v>17</v>
      </c>
      <c r="M18" t="n">
        <v>43</v>
      </c>
      <c r="N18" t="n">
        <v>29.36</v>
      </c>
      <c r="O18" t="n">
        <v>20483.57</v>
      </c>
      <c r="P18" t="n">
        <v>1027.66</v>
      </c>
      <c r="Q18" t="n">
        <v>1206.59</v>
      </c>
      <c r="R18" t="n">
        <v>234.02</v>
      </c>
      <c r="S18" t="n">
        <v>133.29</v>
      </c>
      <c r="T18" t="n">
        <v>33495.4</v>
      </c>
      <c r="U18" t="n">
        <v>0.57</v>
      </c>
      <c r="V18" t="n">
        <v>0.78</v>
      </c>
      <c r="W18" t="n">
        <v>0.35</v>
      </c>
      <c r="X18" t="n">
        <v>1.96</v>
      </c>
      <c r="Y18" t="n">
        <v>0.5</v>
      </c>
      <c r="Z18" t="n">
        <v>10</v>
      </c>
      <c r="AA18" t="n">
        <v>1369.540390219886</v>
      </c>
      <c r="AB18" t="n">
        <v>1873.865581756645</v>
      </c>
      <c r="AC18" t="n">
        <v>1695.026480620652</v>
      </c>
      <c r="AD18" t="n">
        <v>1369540.390219886</v>
      </c>
      <c r="AE18" t="n">
        <v>1873865.581756645</v>
      </c>
      <c r="AF18" t="n">
        <v>1.538389609332769e-06</v>
      </c>
      <c r="AG18" t="n">
        <v>11</v>
      </c>
      <c r="AH18" t="n">
        <v>1695026.480620652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1.0012</v>
      </c>
      <c r="E19" t="n">
        <v>99.88</v>
      </c>
      <c r="F19" t="n">
        <v>96.44</v>
      </c>
      <c r="G19" t="n">
        <v>137.77</v>
      </c>
      <c r="H19" t="n">
        <v>1.93</v>
      </c>
      <c r="I19" t="n">
        <v>42</v>
      </c>
      <c r="J19" t="n">
        <v>165.62</v>
      </c>
      <c r="K19" t="n">
        <v>47.83</v>
      </c>
      <c r="L19" t="n">
        <v>18</v>
      </c>
      <c r="M19" t="n">
        <v>40</v>
      </c>
      <c r="N19" t="n">
        <v>29.8</v>
      </c>
      <c r="O19" t="n">
        <v>20660.89</v>
      </c>
      <c r="P19" t="n">
        <v>1023.82</v>
      </c>
      <c r="Q19" t="n">
        <v>1206.59</v>
      </c>
      <c r="R19" t="n">
        <v>232.48</v>
      </c>
      <c r="S19" t="n">
        <v>133.29</v>
      </c>
      <c r="T19" t="n">
        <v>32741.34</v>
      </c>
      <c r="U19" t="n">
        <v>0.57</v>
      </c>
      <c r="V19" t="n">
        <v>0.78</v>
      </c>
      <c r="W19" t="n">
        <v>0.34</v>
      </c>
      <c r="X19" t="n">
        <v>1.9</v>
      </c>
      <c r="Y19" t="n">
        <v>0.5</v>
      </c>
      <c r="Z19" t="n">
        <v>10</v>
      </c>
      <c r="AA19" t="n">
        <v>1364.287663062138</v>
      </c>
      <c r="AB19" t="n">
        <v>1866.678568725446</v>
      </c>
      <c r="AC19" t="n">
        <v>1688.525386026115</v>
      </c>
      <c r="AD19" t="n">
        <v>1364287.663062138</v>
      </c>
      <c r="AE19" t="n">
        <v>1866678.568725446</v>
      </c>
      <c r="AF19" t="n">
        <v>1.540543785621092e-06</v>
      </c>
      <c r="AG19" t="n">
        <v>11</v>
      </c>
      <c r="AH19" t="n">
        <v>1688525.386026115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1.0027</v>
      </c>
      <c r="E20" t="n">
        <v>99.73</v>
      </c>
      <c r="F20" t="n">
        <v>96.34999999999999</v>
      </c>
      <c r="G20" t="n">
        <v>144.52</v>
      </c>
      <c r="H20" t="n">
        <v>2.02</v>
      </c>
      <c r="I20" t="n">
        <v>40</v>
      </c>
      <c r="J20" t="n">
        <v>167.07</v>
      </c>
      <c r="K20" t="n">
        <v>47.83</v>
      </c>
      <c r="L20" t="n">
        <v>19</v>
      </c>
      <c r="M20" t="n">
        <v>38</v>
      </c>
      <c r="N20" t="n">
        <v>30.24</v>
      </c>
      <c r="O20" t="n">
        <v>20838.81</v>
      </c>
      <c r="P20" t="n">
        <v>1018.26</v>
      </c>
      <c r="Q20" t="n">
        <v>1206.59</v>
      </c>
      <c r="R20" t="n">
        <v>229.43</v>
      </c>
      <c r="S20" t="n">
        <v>133.29</v>
      </c>
      <c r="T20" t="n">
        <v>31229.4</v>
      </c>
      <c r="U20" t="n">
        <v>0.58</v>
      </c>
      <c r="V20" t="n">
        <v>0.78</v>
      </c>
      <c r="W20" t="n">
        <v>0.34</v>
      </c>
      <c r="X20" t="n">
        <v>1.81</v>
      </c>
      <c r="Y20" t="n">
        <v>0.5</v>
      </c>
      <c r="Z20" t="n">
        <v>10</v>
      </c>
      <c r="AA20" t="n">
        <v>1357.290577270378</v>
      </c>
      <c r="AB20" t="n">
        <v>1857.104847255522</v>
      </c>
      <c r="AC20" t="n">
        <v>1679.865367096478</v>
      </c>
      <c r="AD20" t="n">
        <v>1357290.577270378</v>
      </c>
      <c r="AE20" t="n">
        <v>1857104.847255522</v>
      </c>
      <c r="AF20" t="n">
        <v>1.542851831644296e-06</v>
      </c>
      <c r="AG20" t="n">
        <v>11</v>
      </c>
      <c r="AH20" t="n">
        <v>1679865.367096478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1.0042</v>
      </c>
      <c r="E21" t="n">
        <v>99.58</v>
      </c>
      <c r="F21" t="n">
        <v>96.25</v>
      </c>
      <c r="G21" t="n">
        <v>151.98</v>
      </c>
      <c r="H21" t="n">
        <v>2.1</v>
      </c>
      <c r="I21" t="n">
        <v>38</v>
      </c>
      <c r="J21" t="n">
        <v>168.51</v>
      </c>
      <c r="K21" t="n">
        <v>47.83</v>
      </c>
      <c r="L21" t="n">
        <v>20</v>
      </c>
      <c r="M21" t="n">
        <v>36</v>
      </c>
      <c r="N21" t="n">
        <v>30.69</v>
      </c>
      <c r="O21" t="n">
        <v>21017.33</v>
      </c>
      <c r="P21" t="n">
        <v>1012.06</v>
      </c>
      <c r="Q21" t="n">
        <v>1206.59</v>
      </c>
      <c r="R21" t="n">
        <v>226.01</v>
      </c>
      <c r="S21" t="n">
        <v>133.29</v>
      </c>
      <c r="T21" t="n">
        <v>29529.12</v>
      </c>
      <c r="U21" t="n">
        <v>0.59</v>
      </c>
      <c r="V21" t="n">
        <v>0.78</v>
      </c>
      <c r="W21" t="n">
        <v>0.34</v>
      </c>
      <c r="X21" t="n">
        <v>1.71</v>
      </c>
      <c r="Y21" t="n">
        <v>0.5</v>
      </c>
      <c r="Z21" t="n">
        <v>10</v>
      </c>
      <c r="AA21" t="n">
        <v>1349.723828505976</v>
      </c>
      <c r="AB21" t="n">
        <v>1846.751687774671</v>
      </c>
      <c r="AC21" t="n">
        <v>1670.500298625729</v>
      </c>
      <c r="AD21" t="n">
        <v>1349723.828505976</v>
      </c>
      <c r="AE21" t="n">
        <v>1846751.687774671</v>
      </c>
      <c r="AF21" t="n">
        <v>1.5451598776675e-06</v>
      </c>
      <c r="AG21" t="n">
        <v>11</v>
      </c>
      <c r="AH21" t="n">
        <v>1670500.298625729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1.0058</v>
      </c>
      <c r="E22" t="n">
        <v>99.42</v>
      </c>
      <c r="F22" t="n">
        <v>96.15000000000001</v>
      </c>
      <c r="G22" t="n">
        <v>160.26</v>
      </c>
      <c r="H22" t="n">
        <v>2.19</v>
      </c>
      <c r="I22" t="n">
        <v>36</v>
      </c>
      <c r="J22" t="n">
        <v>169.97</v>
      </c>
      <c r="K22" t="n">
        <v>47.83</v>
      </c>
      <c r="L22" t="n">
        <v>21</v>
      </c>
      <c r="M22" t="n">
        <v>34</v>
      </c>
      <c r="N22" t="n">
        <v>31.14</v>
      </c>
      <c r="O22" t="n">
        <v>21196.47</v>
      </c>
      <c r="P22" t="n">
        <v>1008.57</v>
      </c>
      <c r="Q22" t="n">
        <v>1206.59</v>
      </c>
      <c r="R22" t="n">
        <v>222.78</v>
      </c>
      <c r="S22" t="n">
        <v>133.29</v>
      </c>
      <c r="T22" t="n">
        <v>27923.8</v>
      </c>
      <c r="U22" t="n">
        <v>0.6</v>
      </c>
      <c r="V22" t="n">
        <v>0.78</v>
      </c>
      <c r="W22" t="n">
        <v>0.33</v>
      </c>
      <c r="X22" t="n">
        <v>1.61</v>
      </c>
      <c r="Y22" t="n">
        <v>0.5</v>
      </c>
      <c r="Z22" t="n">
        <v>10</v>
      </c>
      <c r="AA22" t="n">
        <v>1344.405074626035</v>
      </c>
      <c r="AB22" t="n">
        <v>1839.474334069276</v>
      </c>
      <c r="AC22" t="n">
        <v>1663.917485344146</v>
      </c>
      <c r="AD22" t="n">
        <v>1344405.074626035</v>
      </c>
      <c r="AE22" t="n">
        <v>1839474.334069276</v>
      </c>
      <c r="AF22" t="n">
        <v>1.547621793425584e-06</v>
      </c>
      <c r="AG22" t="n">
        <v>11</v>
      </c>
      <c r="AH22" t="n">
        <v>1663917.485344146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1.0076</v>
      </c>
      <c r="E23" t="n">
        <v>99.25</v>
      </c>
      <c r="F23" t="n">
        <v>96.04000000000001</v>
      </c>
      <c r="G23" t="n">
        <v>169.48</v>
      </c>
      <c r="H23" t="n">
        <v>2.28</v>
      </c>
      <c r="I23" t="n">
        <v>34</v>
      </c>
      <c r="J23" t="n">
        <v>171.42</v>
      </c>
      <c r="K23" t="n">
        <v>47.83</v>
      </c>
      <c r="L23" t="n">
        <v>22</v>
      </c>
      <c r="M23" t="n">
        <v>32</v>
      </c>
      <c r="N23" t="n">
        <v>31.6</v>
      </c>
      <c r="O23" t="n">
        <v>21376.23</v>
      </c>
      <c r="P23" t="n">
        <v>1004.11</v>
      </c>
      <c r="Q23" t="n">
        <v>1206.59</v>
      </c>
      <c r="R23" t="n">
        <v>218.92</v>
      </c>
      <c r="S23" t="n">
        <v>133.29</v>
      </c>
      <c r="T23" t="n">
        <v>26002.65</v>
      </c>
      <c r="U23" t="n">
        <v>0.61</v>
      </c>
      <c r="V23" t="n">
        <v>0.78</v>
      </c>
      <c r="W23" t="n">
        <v>0.33</v>
      </c>
      <c r="X23" t="n">
        <v>1.5</v>
      </c>
      <c r="Y23" t="n">
        <v>0.5</v>
      </c>
      <c r="Z23" t="n">
        <v>10</v>
      </c>
      <c r="AA23" t="n">
        <v>1337.989309516545</v>
      </c>
      <c r="AB23" t="n">
        <v>1830.69600120289</v>
      </c>
      <c r="AC23" t="n">
        <v>1655.976944246061</v>
      </c>
      <c r="AD23" t="n">
        <v>1337989.309516545</v>
      </c>
      <c r="AE23" t="n">
        <v>1830696.00120289</v>
      </c>
      <c r="AF23" t="n">
        <v>1.550391448653428e-06</v>
      </c>
      <c r="AG23" t="n">
        <v>11</v>
      </c>
      <c r="AH23" t="n">
        <v>1655976.944246061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1.0081</v>
      </c>
      <c r="E24" t="n">
        <v>99.2</v>
      </c>
      <c r="F24" t="n">
        <v>96.02</v>
      </c>
      <c r="G24" t="n">
        <v>174.58</v>
      </c>
      <c r="H24" t="n">
        <v>2.36</v>
      </c>
      <c r="I24" t="n">
        <v>33</v>
      </c>
      <c r="J24" t="n">
        <v>172.89</v>
      </c>
      <c r="K24" t="n">
        <v>47.83</v>
      </c>
      <c r="L24" t="n">
        <v>23</v>
      </c>
      <c r="M24" t="n">
        <v>31</v>
      </c>
      <c r="N24" t="n">
        <v>32.06</v>
      </c>
      <c r="O24" t="n">
        <v>21556.61</v>
      </c>
      <c r="P24" t="n">
        <v>1000.35</v>
      </c>
      <c r="Q24" t="n">
        <v>1206.61</v>
      </c>
      <c r="R24" t="n">
        <v>218.08</v>
      </c>
      <c r="S24" t="n">
        <v>133.29</v>
      </c>
      <c r="T24" t="n">
        <v>25589.18</v>
      </c>
      <c r="U24" t="n">
        <v>0.61</v>
      </c>
      <c r="V24" t="n">
        <v>0.78</v>
      </c>
      <c r="W24" t="n">
        <v>0.33</v>
      </c>
      <c r="X24" t="n">
        <v>1.48</v>
      </c>
      <c r="Y24" t="n">
        <v>0.5</v>
      </c>
      <c r="Z24" t="n">
        <v>10</v>
      </c>
      <c r="AA24" t="n">
        <v>1334.071166441512</v>
      </c>
      <c r="AB24" t="n">
        <v>1825.335024991358</v>
      </c>
      <c r="AC24" t="n">
        <v>1651.127612079981</v>
      </c>
      <c r="AD24" t="n">
        <v>1334071.166441512</v>
      </c>
      <c r="AE24" t="n">
        <v>1825335.024991358</v>
      </c>
      <c r="AF24" t="n">
        <v>1.55116079732783e-06</v>
      </c>
      <c r="AG24" t="n">
        <v>11</v>
      </c>
      <c r="AH24" t="n">
        <v>1651127.612079981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1.0101</v>
      </c>
      <c r="E25" t="n">
        <v>99</v>
      </c>
      <c r="F25" t="n">
        <v>95.88</v>
      </c>
      <c r="G25" t="n">
        <v>185.57</v>
      </c>
      <c r="H25" t="n">
        <v>2.44</v>
      </c>
      <c r="I25" t="n">
        <v>31</v>
      </c>
      <c r="J25" t="n">
        <v>174.35</v>
      </c>
      <c r="K25" t="n">
        <v>47.83</v>
      </c>
      <c r="L25" t="n">
        <v>24</v>
      </c>
      <c r="M25" t="n">
        <v>29</v>
      </c>
      <c r="N25" t="n">
        <v>32.53</v>
      </c>
      <c r="O25" t="n">
        <v>21737.62</v>
      </c>
      <c r="P25" t="n">
        <v>994.51</v>
      </c>
      <c r="Q25" t="n">
        <v>1206.59</v>
      </c>
      <c r="R25" t="n">
        <v>213.25</v>
      </c>
      <c r="S25" t="n">
        <v>133.29</v>
      </c>
      <c r="T25" t="n">
        <v>23180.48</v>
      </c>
      <c r="U25" t="n">
        <v>0.63</v>
      </c>
      <c r="V25" t="n">
        <v>0.78</v>
      </c>
      <c r="W25" t="n">
        <v>0.32</v>
      </c>
      <c r="X25" t="n">
        <v>1.34</v>
      </c>
      <c r="Y25" t="n">
        <v>0.5</v>
      </c>
      <c r="Z25" t="n">
        <v>10</v>
      </c>
      <c r="AA25" t="n">
        <v>1326.1552547669</v>
      </c>
      <c r="AB25" t="n">
        <v>1814.504125412779</v>
      </c>
      <c r="AC25" t="n">
        <v>1641.330398355917</v>
      </c>
      <c r="AD25" t="n">
        <v>1326155.2547669</v>
      </c>
      <c r="AE25" t="n">
        <v>1814504.125412779</v>
      </c>
      <c r="AF25" t="n">
        <v>1.554238192025435e-06</v>
      </c>
      <c r="AG25" t="n">
        <v>11</v>
      </c>
      <c r="AH25" t="n">
        <v>1641330.398355917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1.0121</v>
      </c>
      <c r="E26" t="n">
        <v>98.81</v>
      </c>
      <c r="F26" t="n">
        <v>95.70999999999999</v>
      </c>
      <c r="G26" t="n">
        <v>191.42</v>
      </c>
      <c r="H26" t="n">
        <v>2.52</v>
      </c>
      <c r="I26" t="n">
        <v>30</v>
      </c>
      <c r="J26" t="n">
        <v>175.83</v>
      </c>
      <c r="K26" t="n">
        <v>47.83</v>
      </c>
      <c r="L26" t="n">
        <v>25</v>
      </c>
      <c r="M26" t="n">
        <v>28</v>
      </c>
      <c r="N26" t="n">
        <v>33</v>
      </c>
      <c r="O26" t="n">
        <v>21919.27</v>
      </c>
      <c r="P26" t="n">
        <v>987.33</v>
      </c>
      <c r="Q26" t="n">
        <v>1206.59</v>
      </c>
      <c r="R26" t="n">
        <v>206.94</v>
      </c>
      <c r="S26" t="n">
        <v>133.29</v>
      </c>
      <c r="T26" t="n">
        <v>20032.5</v>
      </c>
      <c r="U26" t="n">
        <v>0.64</v>
      </c>
      <c r="V26" t="n">
        <v>0.78</v>
      </c>
      <c r="W26" t="n">
        <v>0.34</v>
      </c>
      <c r="X26" t="n">
        <v>1.17</v>
      </c>
      <c r="Y26" t="n">
        <v>0.5</v>
      </c>
      <c r="Z26" t="n">
        <v>10</v>
      </c>
      <c r="AA26" t="n">
        <v>1317.011734119068</v>
      </c>
      <c r="AB26" t="n">
        <v>1801.993557078753</v>
      </c>
      <c r="AC26" t="n">
        <v>1630.013821104998</v>
      </c>
      <c r="AD26" t="n">
        <v>1317011.734119068</v>
      </c>
      <c r="AE26" t="n">
        <v>1801993.557078753</v>
      </c>
      <c r="AF26" t="n">
        <v>1.55731558672304e-06</v>
      </c>
      <c r="AG26" t="n">
        <v>11</v>
      </c>
      <c r="AH26" t="n">
        <v>1630013.821104998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1.0112</v>
      </c>
      <c r="E27" t="n">
        <v>98.89</v>
      </c>
      <c r="F27" t="n">
        <v>95.81999999999999</v>
      </c>
      <c r="G27" t="n">
        <v>198.26</v>
      </c>
      <c r="H27" t="n">
        <v>2.6</v>
      </c>
      <c r="I27" t="n">
        <v>29</v>
      </c>
      <c r="J27" t="n">
        <v>177.3</v>
      </c>
      <c r="K27" t="n">
        <v>47.83</v>
      </c>
      <c r="L27" t="n">
        <v>26</v>
      </c>
      <c r="M27" t="n">
        <v>27</v>
      </c>
      <c r="N27" t="n">
        <v>33.48</v>
      </c>
      <c r="O27" t="n">
        <v>22101.56</v>
      </c>
      <c r="P27" t="n">
        <v>984.4299999999999</v>
      </c>
      <c r="Q27" t="n">
        <v>1206.59</v>
      </c>
      <c r="R27" t="n">
        <v>211.74</v>
      </c>
      <c r="S27" t="n">
        <v>133.29</v>
      </c>
      <c r="T27" t="n">
        <v>22436.77</v>
      </c>
      <c r="U27" t="n">
        <v>0.63</v>
      </c>
      <c r="V27" t="n">
        <v>0.78</v>
      </c>
      <c r="W27" t="n">
        <v>0.32</v>
      </c>
      <c r="X27" t="n">
        <v>1.28</v>
      </c>
      <c r="Y27" t="n">
        <v>0.5</v>
      </c>
      <c r="Z27" t="n">
        <v>10</v>
      </c>
      <c r="AA27" t="n">
        <v>1315.961195431173</v>
      </c>
      <c r="AB27" t="n">
        <v>1800.556163699479</v>
      </c>
      <c r="AC27" t="n">
        <v>1628.713610532448</v>
      </c>
      <c r="AD27" t="n">
        <v>1315961.195431173</v>
      </c>
      <c r="AE27" t="n">
        <v>1800556.163699479</v>
      </c>
      <c r="AF27" t="n">
        <v>1.555930759109117e-06</v>
      </c>
      <c r="AG27" t="n">
        <v>11</v>
      </c>
      <c r="AH27" t="n">
        <v>1628713.610532448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1.0123</v>
      </c>
      <c r="E28" t="n">
        <v>98.78</v>
      </c>
      <c r="F28" t="n">
        <v>95.77</v>
      </c>
      <c r="G28" t="n">
        <v>212.83</v>
      </c>
      <c r="H28" t="n">
        <v>2.68</v>
      </c>
      <c r="I28" t="n">
        <v>27</v>
      </c>
      <c r="J28" t="n">
        <v>178.79</v>
      </c>
      <c r="K28" t="n">
        <v>47.83</v>
      </c>
      <c r="L28" t="n">
        <v>27</v>
      </c>
      <c r="M28" t="n">
        <v>25</v>
      </c>
      <c r="N28" t="n">
        <v>33.96</v>
      </c>
      <c r="O28" t="n">
        <v>22284.51</v>
      </c>
      <c r="P28" t="n">
        <v>978.87</v>
      </c>
      <c r="Q28" t="n">
        <v>1206.6</v>
      </c>
      <c r="R28" t="n">
        <v>209.92</v>
      </c>
      <c r="S28" t="n">
        <v>133.29</v>
      </c>
      <c r="T28" t="n">
        <v>21537.86</v>
      </c>
      <c r="U28" t="n">
        <v>0.63</v>
      </c>
      <c r="V28" t="n">
        <v>0.78</v>
      </c>
      <c r="W28" t="n">
        <v>0.32</v>
      </c>
      <c r="X28" t="n">
        <v>1.23</v>
      </c>
      <c r="Y28" t="n">
        <v>0.5</v>
      </c>
      <c r="Z28" t="n">
        <v>10</v>
      </c>
      <c r="AA28" t="n">
        <v>1309.712450353481</v>
      </c>
      <c r="AB28" t="n">
        <v>1792.006355009005</v>
      </c>
      <c r="AC28" t="n">
        <v>1620.979783583661</v>
      </c>
      <c r="AD28" t="n">
        <v>1309712.450353482</v>
      </c>
      <c r="AE28" t="n">
        <v>1792006.355009005</v>
      </c>
      <c r="AF28" t="n">
        <v>1.5576233261928e-06</v>
      </c>
      <c r="AG28" t="n">
        <v>11</v>
      </c>
      <c r="AH28" t="n">
        <v>1620979.783583661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1.0134</v>
      </c>
      <c r="E29" t="n">
        <v>98.68000000000001</v>
      </c>
      <c r="F29" t="n">
        <v>95.7</v>
      </c>
      <c r="G29" t="n">
        <v>220.84</v>
      </c>
      <c r="H29" t="n">
        <v>2.75</v>
      </c>
      <c r="I29" t="n">
        <v>26</v>
      </c>
      <c r="J29" t="n">
        <v>180.28</v>
      </c>
      <c r="K29" t="n">
        <v>47.83</v>
      </c>
      <c r="L29" t="n">
        <v>28</v>
      </c>
      <c r="M29" t="n">
        <v>24</v>
      </c>
      <c r="N29" t="n">
        <v>34.45</v>
      </c>
      <c r="O29" t="n">
        <v>22468.11</v>
      </c>
      <c r="P29" t="n">
        <v>973.3099999999999</v>
      </c>
      <c r="Q29" t="n">
        <v>1206.59</v>
      </c>
      <c r="R29" t="n">
        <v>207.29</v>
      </c>
      <c r="S29" t="n">
        <v>133.29</v>
      </c>
      <c r="T29" t="n">
        <v>20226.68</v>
      </c>
      <c r="U29" t="n">
        <v>0.64</v>
      </c>
      <c r="V29" t="n">
        <v>0.78</v>
      </c>
      <c r="W29" t="n">
        <v>0.32</v>
      </c>
      <c r="X29" t="n">
        <v>1.16</v>
      </c>
      <c r="Y29" t="n">
        <v>0.5</v>
      </c>
      <c r="Z29" t="n">
        <v>10</v>
      </c>
      <c r="AA29" t="n">
        <v>1303.406636719127</v>
      </c>
      <c r="AB29" t="n">
        <v>1783.378462601617</v>
      </c>
      <c r="AC29" t="n">
        <v>1613.175325118311</v>
      </c>
      <c r="AD29" t="n">
        <v>1303406.636719127</v>
      </c>
      <c r="AE29" t="n">
        <v>1783378.462601617</v>
      </c>
      <c r="AF29" t="n">
        <v>1.559315893276483e-06</v>
      </c>
      <c r="AG29" t="n">
        <v>11</v>
      </c>
      <c r="AH29" t="n">
        <v>1613175.325118311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1.0139</v>
      </c>
      <c r="E30" t="n">
        <v>98.62</v>
      </c>
      <c r="F30" t="n">
        <v>95.67</v>
      </c>
      <c r="G30" t="n">
        <v>229.62</v>
      </c>
      <c r="H30" t="n">
        <v>2.83</v>
      </c>
      <c r="I30" t="n">
        <v>25</v>
      </c>
      <c r="J30" t="n">
        <v>181.77</v>
      </c>
      <c r="K30" t="n">
        <v>47.83</v>
      </c>
      <c r="L30" t="n">
        <v>29</v>
      </c>
      <c r="M30" t="n">
        <v>23</v>
      </c>
      <c r="N30" t="n">
        <v>34.94</v>
      </c>
      <c r="O30" t="n">
        <v>22652.51</v>
      </c>
      <c r="P30" t="n">
        <v>970.25</v>
      </c>
      <c r="Q30" t="n">
        <v>1206.61</v>
      </c>
      <c r="R30" t="n">
        <v>206.58</v>
      </c>
      <c r="S30" t="n">
        <v>133.29</v>
      </c>
      <c r="T30" t="n">
        <v>19878.05</v>
      </c>
      <c r="U30" t="n">
        <v>0.65</v>
      </c>
      <c r="V30" t="n">
        <v>0.78</v>
      </c>
      <c r="W30" t="n">
        <v>0.32</v>
      </c>
      <c r="X30" t="n">
        <v>1.14</v>
      </c>
      <c r="Y30" t="n">
        <v>0.5</v>
      </c>
      <c r="Z30" t="n">
        <v>10</v>
      </c>
      <c r="AA30" t="n">
        <v>1300.093805478089</v>
      </c>
      <c r="AB30" t="n">
        <v>1778.84570074583</v>
      </c>
      <c r="AC30" t="n">
        <v>1609.075163692269</v>
      </c>
      <c r="AD30" t="n">
        <v>1300093.805478089</v>
      </c>
      <c r="AE30" t="n">
        <v>1778845.70074583</v>
      </c>
      <c r="AF30" t="n">
        <v>1.560085241950884e-06</v>
      </c>
      <c r="AG30" t="n">
        <v>11</v>
      </c>
      <c r="AH30" t="n">
        <v>1609075.163692269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1.0152</v>
      </c>
      <c r="E31" t="n">
        <v>98.5</v>
      </c>
      <c r="F31" t="n">
        <v>95.58</v>
      </c>
      <c r="G31" t="n">
        <v>238.95</v>
      </c>
      <c r="H31" t="n">
        <v>2.9</v>
      </c>
      <c r="I31" t="n">
        <v>24</v>
      </c>
      <c r="J31" t="n">
        <v>183.27</v>
      </c>
      <c r="K31" t="n">
        <v>47.83</v>
      </c>
      <c r="L31" t="n">
        <v>30</v>
      </c>
      <c r="M31" t="n">
        <v>22</v>
      </c>
      <c r="N31" t="n">
        <v>35.44</v>
      </c>
      <c r="O31" t="n">
        <v>22837.46</v>
      </c>
      <c r="P31" t="n">
        <v>964.1</v>
      </c>
      <c r="Q31" t="n">
        <v>1206.59</v>
      </c>
      <c r="R31" t="n">
        <v>203.26</v>
      </c>
      <c r="S31" t="n">
        <v>133.29</v>
      </c>
      <c r="T31" t="n">
        <v>18221.83</v>
      </c>
      <c r="U31" t="n">
        <v>0.66</v>
      </c>
      <c r="V31" t="n">
        <v>0.78</v>
      </c>
      <c r="W31" t="n">
        <v>0.32</v>
      </c>
      <c r="X31" t="n">
        <v>1.04</v>
      </c>
      <c r="Y31" t="n">
        <v>0.5</v>
      </c>
      <c r="Z31" t="n">
        <v>10</v>
      </c>
      <c r="AA31" t="n">
        <v>1293.002374993137</v>
      </c>
      <c r="AB31" t="n">
        <v>1769.142892704485</v>
      </c>
      <c r="AC31" t="n">
        <v>1600.298378032413</v>
      </c>
      <c r="AD31" t="n">
        <v>1293002.374993137</v>
      </c>
      <c r="AE31" t="n">
        <v>1769142.892704485</v>
      </c>
      <c r="AF31" t="n">
        <v>1.562085548504328e-06</v>
      </c>
      <c r="AG31" t="n">
        <v>11</v>
      </c>
      <c r="AH31" t="n">
        <v>1600298.378032413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1.0151</v>
      </c>
      <c r="E32" t="n">
        <v>98.51000000000001</v>
      </c>
      <c r="F32" t="n">
        <v>95.59</v>
      </c>
      <c r="G32" t="n">
        <v>238.97</v>
      </c>
      <c r="H32" t="n">
        <v>2.98</v>
      </c>
      <c r="I32" t="n">
        <v>24</v>
      </c>
      <c r="J32" t="n">
        <v>184.78</v>
      </c>
      <c r="K32" t="n">
        <v>47.83</v>
      </c>
      <c r="L32" t="n">
        <v>31</v>
      </c>
      <c r="M32" t="n">
        <v>22</v>
      </c>
      <c r="N32" t="n">
        <v>35.95</v>
      </c>
      <c r="O32" t="n">
        <v>23023.09</v>
      </c>
      <c r="P32" t="n">
        <v>959.1</v>
      </c>
      <c r="Q32" t="n">
        <v>1206.59</v>
      </c>
      <c r="R32" t="n">
        <v>203.58</v>
      </c>
      <c r="S32" t="n">
        <v>133.29</v>
      </c>
      <c r="T32" t="n">
        <v>18382.03</v>
      </c>
      <c r="U32" t="n">
        <v>0.65</v>
      </c>
      <c r="V32" t="n">
        <v>0.78</v>
      </c>
      <c r="W32" t="n">
        <v>0.31</v>
      </c>
      <c r="X32" t="n">
        <v>1.05</v>
      </c>
      <c r="Y32" t="n">
        <v>0.5</v>
      </c>
      <c r="Z32" t="n">
        <v>10</v>
      </c>
      <c r="AA32" t="n">
        <v>1288.863480459929</v>
      </c>
      <c r="AB32" t="n">
        <v>1763.47987460901</v>
      </c>
      <c r="AC32" t="n">
        <v>1595.175830435874</v>
      </c>
      <c r="AD32" t="n">
        <v>1288863.480459929</v>
      </c>
      <c r="AE32" t="n">
        <v>1763479.87460901</v>
      </c>
      <c r="AF32" t="n">
        <v>1.561931678769447e-06</v>
      </c>
      <c r="AG32" t="n">
        <v>11</v>
      </c>
      <c r="AH32" t="n">
        <v>1595175.830435874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1.0162</v>
      </c>
      <c r="E33" t="n">
        <v>98.40000000000001</v>
      </c>
      <c r="F33" t="n">
        <v>95.51000000000001</v>
      </c>
      <c r="G33" t="n">
        <v>249.15</v>
      </c>
      <c r="H33" t="n">
        <v>3.05</v>
      </c>
      <c r="I33" t="n">
        <v>23</v>
      </c>
      <c r="J33" t="n">
        <v>186.29</v>
      </c>
      <c r="K33" t="n">
        <v>47.83</v>
      </c>
      <c r="L33" t="n">
        <v>32</v>
      </c>
      <c r="M33" t="n">
        <v>21</v>
      </c>
      <c r="N33" t="n">
        <v>36.46</v>
      </c>
      <c r="O33" t="n">
        <v>23209.42</v>
      </c>
      <c r="P33" t="n">
        <v>960.59</v>
      </c>
      <c r="Q33" t="n">
        <v>1206.61</v>
      </c>
      <c r="R33" t="n">
        <v>200.69</v>
      </c>
      <c r="S33" t="n">
        <v>133.29</v>
      </c>
      <c r="T33" t="n">
        <v>16943.44</v>
      </c>
      <c r="U33" t="n">
        <v>0.66</v>
      </c>
      <c r="V33" t="n">
        <v>0.78</v>
      </c>
      <c r="W33" t="n">
        <v>0.31</v>
      </c>
      <c r="X33" t="n">
        <v>0.97</v>
      </c>
      <c r="Y33" t="n">
        <v>0.5</v>
      </c>
      <c r="Z33" t="n">
        <v>10</v>
      </c>
      <c r="AA33" t="n">
        <v>1288.603060597806</v>
      </c>
      <c r="AB33" t="n">
        <v>1763.12355666474</v>
      </c>
      <c r="AC33" t="n">
        <v>1594.853518976111</v>
      </c>
      <c r="AD33" t="n">
        <v>1288603.060597806</v>
      </c>
      <c r="AE33" t="n">
        <v>1763123.55666474</v>
      </c>
      <c r="AF33" t="n">
        <v>1.56362424585313e-06</v>
      </c>
      <c r="AG33" t="n">
        <v>11</v>
      </c>
      <c r="AH33" t="n">
        <v>1594853.51897611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1.0172</v>
      </c>
      <c r="E34" t="n">
        <v>98.31</v>
      </c>
      <c r="F34" t="n">
        <v>95.45</v>
      </c>
      <c r="G34" t="n">
        <v>260.32</v>
      </c>
      <c r="H34" t="n">
        <v>3.12</v>
      </c>
      <c r="I34" t="n">
        <v>22</v>
      </c>
      <c r="J34" t="n">
        <v>187.8</v>
      </c>
      <c r="K34" t="n">
        <v>47.83</v>
      </c>
      <c r="L34" t="n">
        <v>33</v>
      </c>
      <c r="M34" t="n">
        <v>20</v>
      </c>
      <c r="N34" t="n">
        <v>36.98</v>
      </c>
      <c r="O34" t="n">
        <v>23396.44</v>
      </c>
      <c r="P34" t="n">
        <v>954.39</v>
      </c>
      <c r="Q34" t="n">
        <v>1206.59</v>
      </c>
      <c r="R34" t="n">
        <v>198.91</v>
      </c>
      <c r="S34" t="n">
        <v>133.29</v>
      </c>
      <c r="T34" t="n">
        <v>16057.71</v>
      </c>
      <c r="U34" t="n">
        <v>0.67</v>
      </c>
      <c r="V34" t="n">
        <v>0.78</v>
      </c>
      <c r="W34" t="n">
        <v>0.3</v>
      </c>
      <c r="X34" t="n">
        <v>0.91</v>
      </c>
      <c r="Y34" t="n">
        <v>0.5</v>
      </c>
      <c r="Z34" t="n">
        <v>10</v>
      </c>
      <c r="AA34" t="n">
        <v>1281.944967121486</v>
      </c>
      <c r="AB34" t="n">
        <v>1754.013659436086</v>
      </c>
      <c r="AC34" t="n">
        <v>1586.613057553138</v>
      </c>
      <c r="AD34" t="n">
        <v>1281944.967121486</v>
      </c>
      <c r="AE34" t="n">
        <v>1754013.659436086</v>
      </c>
      <c r="AF34" t="n">
        <v>1.565162943201933e-06</v>
      </c>
      <c r="AG34" t="n">
        <v>11</v>
      </c>
      <c r="AH34" t="n">
        <v>1586613.057553138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1.0172</v>
      </c>
      <c r="E35" t="n">
        <v>98.31</v>
      </c>
      <c r="F35" t="n">
        <v>95.48</v>
      </c>
      <c r="G35" t="n">
        <v>272.8</v>
      </c>
      <c r="H35" t="n">
        <v>3.19</v>
      </c>
      <c r="I35" t="n">
        <v>21</v>
      </c>
      <c r="J35" t="n">
        <v>189.33</v>
      </c>
      <c r="K35" t="n">
        <v>47.83</v>
      </c>
      <c r="L35" t="n">
        <v>34</v>
      </c>
      <c r="M35" t="n">
        <v>19</v>
      </c>
      <c r="N35" t="n">
        <v>37.5</v>
      </c>
      <c r="O35" t="n">
        <v>23584.16</v>
      </c>
      <c r="P35" t="n">
        <v>947.27</v>
      </c>
      <c r="Q35" t="n">
        <v>1206.59</v>
      </c>
      <c r="R35" t="n">
        <v>200.04</v>
      </c>
      <c r="S35" t="n">
        <v>133.29</v>
      </c>
      <c r="T35" t="n">
        <v>16626.53</v>
      </c>
      <c r="U35" t="n">
        <v>0.67</v>
      </c>
      <c r="V35" t="n">
        <v>0.78</v>
      </c>
      <c r="W35" t="n">
        <v>0.31</v>
      </c>
      <c r="X35" t="n">
        <v>0.9399999999999999</v>
      </c>
      <c r="Y35" t="n">
        <v>0.5</v>
      </c>
      <c r="Z35" t="n">
        <v>10</v>
      </c>
      <c r="AA35" t="n">
        <v>1275.95587114455</v>
      </c>
      <c r="AB35" t="n">
        <v>1745.819114100174</v>
      </c>
      <c r="AC35" t="n">
        <v>1579.200588122969</v>
      </c>
      <c r="AD35" t="n">
        <v>1275955.87114455</v>
      </c>
      <c r="AE35" t="n">
        <v>1745819.114100174</v>
      </c>
      <c r="AF35" t="n">
        <v>1.565162943201933e-06</v>
      </c>
      <c r="AG35" t="n">
        <v>11</v>
      </c>
      <c r="AH35" t="n">
        <v>1579200.588122969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1.0171</v>
      </c>
      <c r="E36" t="n">
        <v>98.31999999999999</v>
      </c>
      <c r="F36" t="n">
        <v>95.48</v>
      </c>
      <c r="G36" t="n">
        <v>272.81</v>
      </c>
      <c r="H36" t="n">
        <v>3.25</v>
      </c>
      <c r="I36" t="n">
        <v>21</v>
      </c>
      <c r="J36" t="n">
        <v>190.85</v>
      </c>
      <c r="K36" t="n">
        <v>47.83</v>
      </c>
      <c r="L36" t="n">
        <v>35</v>
      </c>
      <c r="M36" t="n">
        <v>17</v>
      </c>
      <c r="N36" t="n">
        <v>38.03</v>
      </c>
      <c r="O36" t="n">
        <v>23772.6</v>
      </c>
      <c r="P36" t="n">
        <v>943.13</v>
      </c>
      <c r="Q36" t="n">
        <v>1206.59</v>
      </c>
      <c r="R36" t="n">
        <v>200.17</v>
      </c>
      <c r="S36" t="n">
        <v>133.29</v>
      </c>
      <c r="T36" t="n">
        <v>16690.79</v>
      </c>
      <c r="U36" t="n">
        <v>0.67</v>
      </c>
      <c r="V36" t="n">
        <v>0.78</v>
      </c>
      <c r="W36" t="n">
        <v>0.31</v>
      </c>
      <c r="X36" t="n">
        <v>0.95</v>
      </c>
      <c r="Y36" t="n">
        <v>0.5</v>
      </c>
      <c r="Z36" t="n">
        <v>10</v>
      </c>
      <c r="AA36" t="n">
        <v>1272.524474773026</v>
      </c>
      <c r="AB36" t="n">
        <v>1741.124126202131</v>
      </c>
      <c r="AC36" t="n">
        <v>1574.953683280458</v>
      </c>
      <c r="AD36" t="n">
        <v>1272524.474773026</v>
      </c>
      <c r="AE36" t="n">
        <v>1741124.126202131</v>
      </c>
      <c r="AF36" t="n">
        <v>1.565009073467052e-06</v>
      </c>
      <c r="AG36" t="n">
        <v>11</v>
      </c>
      <c r="AH36" t="n">
        <v>1574953.683280458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95.43000000000001</v>
      </c>
      <c r="G37" t="n">
        <v>286.29</v>
      </c>
      <c r="H37" t="n">
        <v>3.32</v>
      </c>
      <c r="I37" t="n">
        <v>20</v>
      </c>
      <c r="J37" t="n">
        <v>192.39</v>
      </c>
      <c r="K37" t="n">
        <v>47.83</v>
      </c>
      <c r="L37" t="n">
        <v>36</v>
      </c>
      <c r="M37" t="n">
        <v>15</v>
      </c>
      <c r="N37" t="n">
        <v>38.56</v>
      </c>
      <c r="O37" t="n">
        <v>23961.75</v>
      </c>
      <c r="P37" t="n">
        <v>942.8</v>
      </c>
      <c r="Q37" t="n">
        <v>1206.59</v>
      </c>
      <c r="R37" t="n">
        <v>198.11</v>
      </c>
      <c r="S37" t="n">
        <v>133.29</v>
      </c>
      <c r="T37" t="n">
        <v>15665.78</v>
      </c>
      <c r="U37" t="n">
        <v>0.67</v>
      </c>
      <c r="V37" t="n">
        <v>0.78</v>
      </c>
      <c r="W37" t="n">
        <v>0.31</v>
      </c>
      <c r="X37" t="n">
        <v>0.89</v>
      </c>
      <c r="Y37" t="n">
        <v>0.5</v>
      </c>
      <c r="Z37" t="n">
        <v>10</v>
      </c>
      <c r="AA37" t="n">
        <v>1271.055595215742</v>
      </c>
      <c r="AB37" t="n">
        <v>1739.114340389462</v>
      </c>
      <c r="AC37" t="n">
        <v>1573.135708604999</v>
      </c>
      <c r="AD37" t="n">
        <v>1271055.595215742</v>
      </c>
      <c r="AE37" t="n">
        <v>1739114.340389462</v>
      </c>
      <c r="AF37" t="n">
        <v>1.566393901080975e-06</v>
      </c>
      <c r="AG37" t="n">
        <v>11</v>
      </c>
      <c r="AH37" t="n">
        <v>1573135.708604999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1.0178</v>
      </c>
      <c r="E38" t="n">
        <v>98.25</v>
      </c>
      <c r="F38" t="n">
        <v>95.44</v>
      </c>
      <c r="G38" t="n">
        <v>286.33</v>
      </c>
      <c r="H38" t="n">
        <v>3.39</v>
      </c>
      <c r="I38" t="n">
        <v>20</v>
      </c>
      <c r="J38" t="n">
        <v>193.93</v>
      </c>
      <c r="K38" t="n">
        <v>47.83</v>
      </c>
      <c r="L38" t="n">
        <v>37</v>
      </c>
      <c r="M38" t="n">
        <v>13</v>
      </c>
      <c r="N38" t="n">
        <v>39.1</v>
      </c>
      <c r="O38" t="n">
        <v>24151.64</v>
      </c>
      <c r="P38" t="n">
        <v>931.3200000000001</v>
      </c>
      <c r="Q38" t="n">
        <v>1206.59</v>
      </c>
      <c r="R38" t="n">
        <v>198.49</v>
      </c>
      <c r="S38" t="n">
        <v>133.29</v>
      </c>
      <c r="T38" t="n">
        <v>15859.7</v>
      </c>
      <c r="U38" t="n">
        <v>0.67</v>
      </c>
      <c r="V38" t="n">
        <v>0.78</v>
      </c>
      <c r="W38" t="n">
        <v>0.31</v>
      </c>
      <c r="X38" t="n">
        <v>0.91</v>
      </c>
      <c r="Y38" t="n">
        <v>0.5</v>
      </c>
      <c r="Z38" t="n">
        <v>10</v>
      </c>
      <c r="AA38" t="n">
        <v>1261.494169510124</v>
      </c>
      <c r="AB38" t="n">
        <v>1726.031975918705</v>
      </c>
      <c r="AC38" t="n">
        <v>1561.301906638117</v>
      </c>
      <c r="AD38" t="n">
        <v>1261494.169510124</v>
      </c>
      <c r="AE38" t="n">
        <v>1726031.975918705</v>
      </c>
      <c r="AF38" t="n">
        <v>1.566086161611214e-06</v>
      </c>
      <c r="AG38" t="n">
        <v>11</v>
      </c>
      <c r="AH38" t="n">
        <v>1561301.906638117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1.0189</v>
      </c>
      <c r="E39" t="n">
        <v>98.15000000000001</v>
      </c>
      <c r="F39" t="n">
        <v>95.37</v>
      </c>
      <c r="G39" t="n">
        <v>301.17</v>
      </c>
      <c r="H39" t="n">
        <v>3.45</v>
      </c>
      <c r="I39" t="n">
        <v>19</v>
      </c>
      <c r="J39" t="n">
        <v>195.47</v>
      </c>
      <c r="K39" t="n">
        <v>47.83</v>
      </c>
      <c r="L39" t="n">
        <v>38</v>
      </c>
      <c r="M39" t="n">
        <v>12</v>
      </c>
      <c r="N39" t="n">
        <v>39.64</v>
      </c>
      <c r="O39" t="n">
        <v>24342.26</v>
      </c>
      <c r="P39" t="n">
        <v>937.53</v>
      </c>
      <c r="Q39" t="n">
        <v>1206.6</v>
      </c>
      <c r="R39" t="n">
        <v>195.96</v>
      </c>
      <c r="S39" t="n">
        <v>133.29</v>
      </c>
      <c r="T39" t="n">
        <v>14595.72</v>
      </c>
      <c r="U39" t="n">
        <v>0.68</v>
      </c>
      <c r="V39" t="n">
        <v>0.78</v>
      </c>
      <c r="W39" t="n">
        <v>0.31</v>
      </c>
      <c r="X39" t="n">
        <v>0.83</v>
      </c>
      <c r="Y39" t="n">
        <v>0.5</v>
      </c>
      <c r="Z39" t="n">
        <v>10</v>
      </c>
      <c r="AA39" t="n">
        <v>1265.332647226455</v>
      </c>
      <c r="AB39" t="n">
        <v>1731.283950471875</v>
      </c>
      <c r="AC39" t="n">
        <v>1566.052640111124</v>
      </c>
      <c r="AD39" t="n">
        <v>1265332.647226455</v>
      </c>
      <c r="AE39" t="n">
        <v>1731283.950471875</v>
      </c>
      <c r="AF39" t="n">
        <v>1.567778728694897e-06</v>
      </c>
      <c r="AG39" t="n">
        <v>11</v>
      </c>
      <c r="AH39" t="n">
        <v>1566052.640111124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1.0192</v>
      </c>
      <c r="E40" t="n">
        <v>98.11</v>
      </c>
      <c r="F40" t="n">
        <v>95.34</v>
      </c>
      <c r="G40" t="n">
        <v>301.06</v>
      </c>
      <c r="H40" t="n">
        <v>3.51</v>
      </c>
      <c r="I40" t="n">
        <v>19</v>
      </c>
      <c r="J40" t="n">
        <v>197.02</v>
      </c>
      <c r="K40" t="n">
        <v>47.83</v>
      </c>
      <c r="L40" t="n">
        <v>39</v>
      </c>
      <c r="M40" t="n">
        <v>8</v>
      </c>
      <c r="N40" t="n">
        <v>40.2</v>
      </c>
      <c r="O40" t="n">
        <v>24533.63</v>
      </c>
      <c r="P40" t="n">
        <v>938.76</v>
      </c>
      <c r="Q40" t="n">
        <v>1206.59</v>
      </c>
      <c r="R40" t="n">
        <v>194.6</v>
      </c>
      <c r="S40" t="n">
        <v>133.29</v>
      </c>
      <c r="T40" t="n">
        <v>13915.6</v>
      </c>
      <c r="U40" t="n">
        <v>0.68</v>
      </c>
      <c r="V40" t="n">
        <v>0.78</v>
      </c>
      <c r="W40" t="n">
        <v>0.32</v>
      </c>
      <c r="X40" t="n">
        <v>0.8</v>
      </c>
      <c r="Y40" t="n">
        <v>0.5</v>
      </c>
      <c r="Z40" t="n">
        <v>10</v>
      </c>
      <c r="AA40" t="n">
        <v>1265.943668935233</v>
      </c>
      <c r="AB40" t="n">
        <v>1732.119977330199</v>
      </c>
      <c r="AC40" t="n">
        <v>1566.808877739461</v>
      </c>
      <c r="AD40" t="n">
        <v>1265943.668935233</v>
      </c>
      <c r="AE40" t="n">
        <v>1732119.977330199</v>
      </c>
      <c r="AF40" t="n">
        <v>1.568240337899538e-06</v>
      </c>
      <c r="AG40" t="n">
        <v>11</v>
      </c>
      <c r="AH40" t="n">
        <v>1566808.877739461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1.0197</v>
      </c>
      <c r="E41" t="n">
        <v>98.06999999999999</v>
      </c>
      <c r="F41" t="n">
        <v>95.29000000000001</v>
      </c>
      <c r="G41" t="n">
        <v>300.92</v>
      </c>
      <c r="H41" t="n">
        <v>3.58</v>
      </c>
      <c r="I41" t="n">
        <v>19</v>
      </c>
      <c r="J41" t="n">
        <v>198.58</v>
      </c>
      <c r="K41" t="n">
        <v>47.83</v>
      </c>
      <c r="L41" t="n">
        <v>40</v>
      </c>
      <c r="M41" t="n">
        <v>5</v>
      </c>
      <c r="N41" t="n">
        <v>40.75</v>
      </c>
      <c r="O41" t="n">
        <v>24725.75</v>
      </c>
      <c r="P41" t="n">
        <v>945.0599999999999</v>
      </c>
      <c r="Q41" t="n">
        <v>1206.59</v>
      </c>
      <c r="R41" t="n">
        <v>192.79</v>
      </c>
      <c r="S41" t="n">
        <v>133.29</v>
      </c>
      <c r="T41" t="n">
        <v>13012.78</v>
      </c>
      <c r="U41" t="n">
        <v>0.6899999999999999</v>
      </c>
      <c r="V41" t="n">
        <v>0.79</v>
      </c>
      <c r="W41" t="n">
        <v>0.32</v>
      </c>
      <c r="X41" t="n">
        <v>0.75</v>
      </c>
      <c r="Y41" t="n">
        <v>0.5</v>
      </c>
      <c r="Z41" t="n">
        <v>10</v>
      </c>
      <c r="AA41" t="n">
        <v>1270.590279236289</v>
      </c>
      <c r="AB41" t="n">
        <v>1738.477674538084</v>
      </c>
      <c r="AC41" t="n">
        <v>1572.55980524891</v>
      </c>
      <c r="AD41" t="n">
        <v>1270590.279236289</v>
      </c>
      <c r="AE41" t="n">
        <v>1738477.674538084</v>
      </c>
      <c r="AF41" t="n">
        <v>1.569009686573939e-06</v>
      </c>
      <c r="AG41" t="n">
        <v>11</v>
      </c>
      <c r="AH41" t="n">
        <v>1572559.80524891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0.3988</v>
      </c>
      <c r="E2" t="n">
        <v>250.74</v>
      </c>
      <c r="F2" t="n">
        <v>184.82</v>
      </c>
      <c r="G2" t="n">
        <v>6.21</v>
      </c>
      <c r="H2" t="n">
        <v>0.1</v>
      </c>
      <c r="I2" t="n">
        <v>1786</v>
      </c>
      <c r="J2" t="n">
        <v>176.73</v>
      </c>
      <c r="K2" t="n">
        <v>52.44</v>
      </c>
      <c r="L2" t="n">
        <v>1</v>
      </c>
      <c r="M2" t="n">
        <v>1784</v>
      </c>
      <c r="N2" t="n">
        <v>33.29</v>
      </c>
      <c r="O2" t="n">
        <v>22031.19</v>
      </c>
      <c r="P2" t="n">
        <v>2422.71</v>
      </c>
      <c r="Q2" t="n">
        <v>1206.91</v>
      </c>
      <c r="R2" t="n">
        <v>3243.03</v>
      </c>
      <c r="S2" t="n">
        <v>133.29</v>
      </c>
      <c r="T2" t="n">
        <v>1529297.7</v>
      </c>
      <c r="U2" t="n">
        <v>0.04</v>
      </c>
      <c r="V2" t="n">
        <v>0.4</v>
      </c>
      <c r="W2" t="n">
        <v>3.14</v>
      </c>
      <c r="X2" t="n">
        <v>90.25</v>
      </c>
      <c r="Y2" t="n">
        <v>0.5</v>
      </c>
      <c r="Z2" t="n">
        <v>10</v>
      </c>
      <c r="AA2" t="n">
        <v>7452.614997459978</v>
      </c>
      <c r="AB2" t="n">
        <v>10196.99662569445</v>
      </c>
      <c r="AC2" t="n">
        <v>9223.809579312436</v>
      </c>
      <c r="AD2" t="n">
        <v>7452614.997459979</v>
      </c>
      <c r="AE2" t="n">
        <v>10196996.62569445</v>
      </c>
      <c r="AF2" t="n">
        <v>5.913158064215948e-07</v>
      </c>
      <c r="AG2" t="n">
        <v>27</v>
      </c>
      <c r="AH2" t="n">
        <v>9223809.579312436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0.6913</v>
      </c>
      <c r="E3" t="n">
        <v>144.66</v>
      </c>
      <c r="F3" t="n">
        <v>121.72</v>
      </c>
      <c r="G3" t="n">
        <v>12.66</v>
      </c>
      <c r="H3" t="n">
        <v>0.2</v>
      </c>
      <c r="I3" t="n">
        <v>577</v>
      </c>
      <c r="J3" t="n">
        <v>178.21</v>
      </c>
      <c r="K3" t="n">
        <v>52.44</v>
      </c>
      <c r="L3" t="n">
        <v>2</v>
      </c>
      <c r="M3" t="n">
        <v>575</v>
      </c>
      <c r="N3" t="n">
        <v>33.77</v>
      </c>
      <c r="O3" t="n">
        <v>22213.89</v>
      </c>
      <c r="P3" t="n">
        <v>1589.25</v>
      </c>
      <c r="Q3" t="n">
        <v>1206.67</v>
      </c>
      <c r="R3" t="n">
        <v>1090.08</v>
      </c>
      <c r="S3" t="n">
        <v>133.29</v>
      </c>
      <c r="T3" t="n">
        <v>458865.87</v>
      </c>
      <c r="U3" t="n">
        <v>0.12</v>
      </c>
      <c r="V3" t="n">
        <v>0.61</v>
      </c>
      <c r="W3" t="n">
        <v>1.2</v>
      </c>
      <c r="X3" t="n">
        <v>27.18</v>
      </c>
      <c r="Y3" t="n">
        <v>0.5</v>
      </c>
      <c r="Z3" t="n">
        <v>10</v>
      </c>
      <c r="AA3" t="n">
        <v>2893.728662862379</v>
      </c>
      <c r="AB3" t="n">
        <v>3959.327218827186</v>
      </c>
      <c r="AC3" t="n">
        <v>3581.454586012823</v>
      </c>
      <c r="AD3" t="n">
        <v>2893728.662862379</v>
      </c>
      <c r="AE3" t="n">
        <v>3959327.218827186</v>
      </c>
      <c r="AF3" t="n">
        <v>1.025016592224796e-06</v>
      </c>
      <c r="AG3" t="n">
        <v>16</v>
      </c>
      <c r="AH3" t="n">
        <v>3581454.586012823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0.7971</v>
      </c>
      <c r="E4" t="n">
        <v>125.46</v>
      </c>
      <c r="F4" t="n">
        <v>110.67</v>
      </c>
      <c r="G4" t="n">
        <v>19.08</v>
      </c>
      <c r="H4" t="n">
        <v>0.3</v>
      </c>
      <c r="I4" t="n">
        <v>348</v>
      </c>
      <c r="J4" t="n">
        <v>179.7</v>
      </c>
      <c r="K4" t="n">
        <v>52.44</v>
      </c>
      <c r="L4" t="n">
        <v>3</v>
      </c>
      <c r="M4" t="n">
        <v>346</v>
      </c>
      <c r="N4" t="n">
        <v>34.26</v>
      </c>
      <c r="O4" t="n">
        <v>22397.24</v>
      </c>
      <c r="P4" t="n">
        <v>1441.15</v>
      </c>
      <c r="Q4" t="n">
        <v>1206.67</v>
      </c>
      <c r="R4" t="n">
        <v>714.6799999999999</v>
      </c>
      <c r="S4" t="n">
        <v>133.29</v>
      </c>
      <c r="T4" t="n">
        <v>272310.38</v>
      </c>
      <c r="U4" t="n">
        <v>0.19</v>
      </c>
      <c r="V4" t="n">
        <v>0.68</v>
      </c>
      <c r="W4" t="n">
        <v>0.83</v>
      </c>
      <c r="X4" t="n">
        <v>16.13</v>
      </c>
      <c r="Y4" t="n">
        <v>0.5</v>
      </c>
      <c r="Z4" t="n">
        <v>10</v>
      </c>
      <c r="AA4" t="n">
        <v>2294.64232915679</v>
      </c>
      <c r="AB4" t="n">
        <v>3139.630867227432</v>
      </c>
      <c r="AC4" t="n">
        <v>2839.988903758725</v>
      </c>
      <c r="AD4" t="n">
        <v>2294642.32915679</v>
      </c>
      <c r="AE4" t="n">
        <v>3139630.867227432</v>
      </c>
      <c r="AF4" t="n">
        <v>1.181890243978569e-06</v>
      </c>
      <c r="AG4" t="n">
        <v>14</v>
      </c>
      <c r="AH4" t="n">
        <v>2839988.903758725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0.853</v>
      </c>
      <c r="E5" t="n">
        <v>117.23</v>
      </c>
      <c r="F5" t="n">
        <v>105.96</v>
      </c>
      <c r="G5" t="n">
        <v>25.53</v>
      </c>
      <c r="H5" t="n">
        <v>0.39</v>
      </c>
      <c r="I5" t="n">
        <v>249</v>
      </c>
      <c r="J5" t="n">
        <v>181.19</v>
      </c>
      <c r="K5" t="n">
        <v>52.44</v>
      </c>
      <c r="L5" t="n">
        <v>4</v>
      </c>
      <c r="M5" t="n">
        <v>247</v>
      </c>
      <c r="N5" t="n">
        <v>34.75</v>
      </c>
      <c r="O5" t="n">
        <v>22581.25</v>
      </c>
      <c r="P5" t="n">
        <v>1376.97</v>
      </c>
      <c r="Q5" t="n">
        <v>1206.63</v>
      </c>
      <c r="R5" t="n">
        <v>555.1900000000001</v>
      </c>
      <c r="S5" t="n">
        <v>133.29</v>
      </c>
      <c r="T5" t="n">
        <v>193061.95</v>
      </c>
      <c r="U5" t="n">
        <v>0.24</v>
      </c>
      <c r="V5" t="n">
        <v>0.71</v>
      </c>
      <c r="W5" t="n">
        <v>0.67</v>
      </c>
      <c r="X5" t="n">
        <v>11.42</v>
      </c>
      <c r="Y5" t="n">
        <v>0.5</v>
      </c>
      <c r="Z5" t="n">
        <v>10</v>
      </c>
      <c r="AA5" t="n">
        <v>2055.982655184987</v>
      </c>
      <c r="AB5" t="n">
        <v>2813.08617237731</v>
      </c>
      <c r="AC5" t="n">
        <v>2544.609176276859</v>
      </c>
      <c r="AD5" t="n">
        <v>2055982.655184987</v>
      </c>
      <c r="AE5" t="n">
        <v>2813086.17237731</v>
      </c>
      <c r="AF5" t="n">
        <v>1.26477528304318e-06</v>
      </c>
      <c r="AG5" t="n">
        <v>13</v>
      </c>
      <c r="AH5" t="n">
        <v>2544609.176276859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0.887</v>
      </c>
      <c r="E6" t="n">
        <v>112.73</v>
      </c>
      <c r="F6" t="n">
        <v>103.42</v>
      </c>
      <c r="G6" t="n">
        <v>31.98</v>
      </c>
      <c r="H6" t="n">
        <v>0.49</v>
      </c>
      <c r="I6" t="n">
        <v>194</v>
      </c>
      <c r="J6" t="n">
        <v>182.69</v>
      </c>
      <c r="K6" t="n">
        <v>52.44</v>
      </c>
      <c r="L6" t="n">
        <v>5</v>
      </c>
      <c r="M6" t="n">
        <v>192</v>
      </c>
      <c r="N6" t="n">
        <v>35.25</v>
      </c>
      <c r="O6" t="n">
        <v>22766.06</v>
      </c>
      <c r="P6" t="n">
        <v>1341.09</v>
      </c>
      <c r="Q6" t="n">
        <v>1206.62</v>
      </c>
      <c r="R6" t="n">
        <v>468.52</v>
      </c>
      <c r="S6" t="n">
        <v>133.29</v>
      </c>
      <c r="T6" t="n">
        <v>150000.48</v>
      </c>
      <c r="U6" t="n">
        <v>0.28</v>
      </c>
      <c r="V6" t="n">
        <v>0.72</v>
      </c>
      <c r="W6" t="n">
        <v>0.59</v>
      </c>
      <c r="X6" t="n">
        <v>8.869999999999999</v>
      </c>
      <c r="Y6" t="n">
        <v>0.5</v>
      </c>
      <c r="Z6" t="n">
        <v>10</v>
      </c>
      <c r="AA6" t="n">
        <v>1924.610019078348</v>
      </c>
      <c r="AB6" t="n">
        <v>2633.336335904546</v>
      </c>
      <c r="AC6" t="n">
        <v>2382.014411916575</v>
      </c>
      <c r="AD6" t="n">
        <v>1924610.019078348</v>
      </c>
      <c r="AE6" t="n">
        <v>2633336.335904546</v>
      </c>
      <c r="AF6" t="n">
        <v>1.315188365837399e-06</v>
      </c>
      <c r="AG6" t="n">
        <v>12</v>
      </c>
      <c r="AH6" t="n">
        <v>2382014.411916575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0.9101</v>
      </c>
      <c r="E7" t="n">
        <v>109.88</v>
      </c>
      <c r="F7" t="n">
        <v>101.8</v>
      </c>
      <c r="G7" t="n">
        <v>38.42</v>
      </c>
      <c r="H7" t="n">
        <v>0.58</v>
      </c>
      <c r="I7" t="n">
        <v>159</v>
      </c>
      <c r="J7" t="n">
        <v>184.19</v>
      </c>
      <c r="K7" t="n">
        <v>52.44</v>
      </c>
      <c r="L7" t="n">
        <v>6</v>
      </c>
      <c r="M7" t="n">
        <v>157</v>
      </c>
      <c r="N7" t="n">
        <v>35.75</v>
      </c>
      <c r="O7" t="n">
        <v>22951.43</v>
      </c>
      <c r="P7" t="n">
        <v>1317.41</v>
      </c>
      <c r="Q7" t="n">
        <v>1206.6</v>
      </c>
      <c r="R7" t="n">
        <v>414.05</v>
      </c>
      <c r="S7" t="n">
        <v>133.29</v>
      </c>
      <c r="T7" t="n">
        <v>122940.49</v>
      </c>
      <c r="U7" t="n">
        <v>0.32</v>
      </c>
      <c r="V7" t="n">
        <v>0.73</v>
      </c>
      <c r="W7" t="n">
        <v>0.53</v>
      </c>
      <c r="X7" t="n">
        <v>7.26</v>
      </c>
      <c r="Y7" t="n">
        <v>0.5</v>
      </c>
      <c r="Z7" t="n">
        <v>10</v>
      </c>
      <c r="AA7" t="n">
        <v>1849.768293730752</v>
      </c>
      <c r="AB7" t="n">
        <v>2530.93458550007</v>
      </c>
      <c r="AC7" t="n">
        <v>2289.385740848944</v>
      </c>
      <c r="AD7" t="n">
        <v>1849768.293730752</v>
      </c>
      <c r="AE7" t="n">
        <v>2530934.58550007</v>
      </c>
      <c r="AF7" t="n">
        <v>1.349439607382882e-06</v>
      </c>
      <c r="AG7" t="n">
        <v>12</v>
      </c>
      <c r="AH7" t="n">
        <v>2289385.740848944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100.67</v>
      </c>
      <c r="G8" t="n">
        <v>44.74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1300.32</v>
      </c>
      <c r="Q8" t="n">
        <v>1206.61</v>
      </c>
      <c r="R8" t="n">
        <v>375.79</v>
      </c>
      <c r="S8" t="n">
        <v>133.29</v>
      </c>
      <c r="T8" t="n">
        <v>103934.03</v>
      </c>
      <c r="U8" t="n">
        <v>0.35</v>
      </c>
      <c r="V8" t="n">
        <v>0.74</v>
      </c>
      <c r="W8" t="n">
        <v>0.49</v>
      </c>
      <c r="X8" t="n">
        <v>6.13</v>
      </c>
      <c r="Y8" t="n">
        <v>0.5</v>
      </c>
      <c r="Z8" t="n">
        <v>10</v>
      </c>
      <c r="AA8" t="n">
        <v>1798.188929442997</v>
      </c>
      <c r="AB8" t="n">
        <v>2460.36142376061</v>
      </c>
      <c r="AC8" t="n">
        <v>2225.547982615843</v>
      </c>
      <c r="AD8" t="n">
        <v>1798188.929442997</v>
      </c>
      <c r="AE8" t="n">
        <v>2460361.42376061</v>
      </c>
      <c r="AF8" t="n">
        <v>1.374201327461219e-06</v>
      </c>
      <c r="AG8" t="n">
        <v>12</v>
      </c>
      <c r="AH8" t="n">
        <v>2225547.982615843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0.9398</v>
      </c>
      <c r="E9" t="n">
        <v>106.4</v>
      </c>
      <c r="F9" t="n">
        <v>99.81999999999999</v>
      </c>
      <c r="G9" t="n">
        <v>51.19</v>
      </c>
      <c r="H9" t="n">
        <v>0.76</v>
      </c>
      <c r="I9" t="n">
        <v>117</v>
      </c>
      <c r="J9" t="n">
        <v>187.22</v>
      </c>
      <c r="K9" t="n">
        <v>52.44</v>
      </c>
      <c r="L9" t="n">
        <v>8</v>
      </c>
      <c r="M9" t="n">
        <v>115</v>
      </c>
      <c r="N9" t="n">
        <v>36.78</v>
      </c>
      <c r="O9" t="n">
        <v>23324.24</v>
      </c>
      <c r="P9" t="n">
        <v>1286.92</v>
      </c>
      <c r="Q9" t="n">
        <v>1206.61</v>
      </c>
      <c r="R9" t="n">
        <v>347.18</v>
      </c>
      <c r="S9" t="n">
        <v>133.29</v>
      </c>
      <c r="T9" t="n">
        <v>89716.03999999999</v>
      </c>
      <c r="U9" t="n">
        <v>0.38</v>
      </c>
      <c r="V9" t="n">
        <v>0.75</v>
      </c>
      <c r="W9" t="n">
        <v>0.46</v>
      </c>
      <c r="X9" t="n">
        <v>5.28</v>
      </c>
      <c r="Y9" t="n">
        <v>0.5</v>
      </c>
      <c r="Z9" t="n">
        <v>10</v>
      </c>
      <c r="AA9" t="n">
        <v>1759.341821426927</v>
      </c>
      <c r="AB9" t="n">
        <v>2407.209096759573</v>
      </c>
      <c r="AC9" t="n">
        <v>2177.468439104025</v>
      </c>
      <c r="AD9" t="n">
        <v>1759341.821426928</v>
      </c>
      <c r="AE9" t="n">
        <v>2407209.096759573</v>
      </c>
      <c r="AF9" t="n">
        <v>1.393476917941361e-06</v>
      </c>
      <c r="AG9" t="n">
        <v>12</v>
      </c>
      <c r="AH9" t="n">
        <v>2177468.439104025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0.9503</v>
      </c>
      <c r="E10" t="n">
        <v>105.23</v>
      </c>
      <c r="F10" t="n">
        <v>99.15000000000001</v>
      </c>
      <c r="G10" t="n">
        <v>57.75</v>
      </c>
      <c r="H10" t="n">
        <v>0.85</v>
      </c>
      <c r="I10" t="n">
        <v>103</v>
      </c>
      <c r="J10" t="n">
        <v>188.74</v>
      </c>
      <c r="K10" t="n">
        <v>52.44</v>
      </c>
      <c r="L10" t="n">
        <v>9</v>
      </c>
      <c r="M10" t="n">
        <v>101</v>
      </c>
      <c r="N10" t="n">
        <v>37.3</v>
      </c>
      <c r="O10" t="n">
        <v>23511.69</v>
      </c>
      <c r="P10" t="n">
        <v>1275.65</v>
      </c>
      <c r="Q10" t="n">
        <v>1206.62</v>
      </c>
      <c r="R10" t="n">
        <v>323.99</v>
      </c>
      <c r="S10" t="n">
        <v>133.29</v>
      </c>
      <c r="T10" t="n">
        <v>78194.50999999999</v>
      </c>
      <c r="U10" t="n">
        <v>0.41</v>
      </c>
      <c r="V10" t="n">
        <v>0.75</v>
      </c>
      <c r="W10" t="n">
        <v>0.44</v>
      </c>
      <c r="X10" t="n">
        <v>4.61</v>
      </c>
      <c r="Y10" t="n">
        <v>0.5</v>
      </c>
      <c r="Z10" t="n">
        <v>10</v>
      </c>
      <c r="AA10" t="n">
        <v>1716.328668172612</v>
      </c>
      <c r="AB10" t="n">
        <v>2348.356602870623</v>
      </c>
      <c r="AC10" t="n">
        <v>2124.232744631843</v>
      </c>
      <c r="AD10" t="n">
        <v>1716328.668172612</v>
      </c>
      <c r="AE10" t="n">
        <v>2348356.602870623</v>
      </c>
      <c r="AF10" t="n">
        <v>1.409045664098399e-06</v>
      </c>
      <c r="AG10" t="n">
        <v>11</v>
      </c>
      <c r="AH10" t="n">
        <v>2124232.744631843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0.9594</v>
      </c>
      <c r="E11" t="n">
        <v>104.23</v>
      </c>
      <c r="F11" t="n">
        <v>98.54000000000001</v>
      </c>
      <c r="G11" t="n">
        <v>64.26000000000001</v>
      </c>
      <c r="H11" t="n">
        <v>0.93</v>
      </c>
      <c r="I11" t="n">
        <v>92</v>
      </c>
      <c r="J11" t="n">
        <v>190.26</v>
      </c>
      <c r="K11" t="n">
        <v>52.44</v>
      </c>
      <c r="L11" t="n">
        <v>10</v>
      </c>
      <c r="M11" t="n">
        <v>90</v>
      </c>
      <c r="N11" t="n">
        <v>37.82</v>
      </c>
      <c r="O11" t="n">
        <v>23699.85</v>
      </c>
      <c r="P11" t="n">
        <v>1265.56</v>
      </c>
      <c r="Q11" t="n">
        <v>1206.62</v>
      </c>
      <c r="R11" t="n">
        <v>303.02</v>
      </c>
      <c r="S11" t="n">
        <v>133.29</v>
      </c>
      <c r="T11" t="n">
        <v>67764.00999999999</v>
      </c>
      <c r="U11" t="n">
        <v>0.44</v>
      </c>
      <c r="V11" t="n">
        <v>0.76</v>
      </c>
      <c r="W11" t="n">
        <v>0.42</v>
      </c>
      <c r="X11" t="n">
        <v>4</v>
      </c>
      <c r="Y11" t="n">
        <v>0.5</v>
      </c>
      <c r="Z11" t="n">
        <v>10</v>
      </c>
      <c r="AA11" t="n">
        <v>1689.646882968238</v>
      </c>
      <c r="AB11" t="n">
        <v>2311.849407236712</v>
      </c>
      <c r="AC11" t="n">
        <v>2091.209744511061</v>
      </c>
      <c r="AD11" t="n">
        <v>1689646.882968238</v>
      </c>
      <c r="AE11" t="n">
        <v>2311849.407236712</v>
      </c>
      <c r="AF11" t="n">
        <v>1.422538577434499e-06</v>
      </c>
      <c r="AG11" t="n">
        <v>11</v>
      </c>
      <c r="AH11" t="n">
        <v>2091209.744511061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0.9526</v>
      </c>
      <c r="E12" t="n">
        <v>104.97</v>
      </c>
      <c r="F12" t="n">
        <v>99.53</v>
      </c>
      <c r="G12" t="n">
        <v>70.26000000000001</v>
      </c>
      <c r="H12" t="n">
        <v>1.02</v>
      </c>
      <c r="I12" t="n">
        <v>85</v>
      </c>
      <c r="J12" t="n">
        <v>191.79</v>
      </c>
      <c r="K12" t="n">
        <v>52.44</v>
      </c>
      <c r="L12" t="n">
        <v>11</v>
      </c>
      <c r="M12" t="n">
        <v>83</v>
      </c>
      <c r="N12" t="n">
        <v>38.35</v>
      </c>
      <c r="O12" t="n">
        <v>23888.73</v>
      </c>
      <c r="P12" t="n">
        <v>1276.48</v>
      </c>
      <c r="Q12" t="n">
        <v>1206.59</v>
      </c>
      <c r="R12" t="n">
        <v>340.65</v>
      </c>
      <c r="S12" t="n">
        <v>133.29</v>
      </c>
      <c r="T12" t="n">
        <v>86612.64</v>
      </c>
      <c r="U12" t="n">
        <v>0.39</v>
      </c>
      <c r="V12" t="n">
        <v>0.75</v>
      </c>
      <c r="W12" t="n">
        <v>0.38</v>
      </c>
      <c r="X12" t="n">
        <v>4.99</v>
      </c>
      <c r="Y12" t="n">
        <v>0.5</v>
      </c>
      <c r="Z12" t="n">
        <v>10</v>
      </c>
      <c r="AA12" t="n">
        <v>1714.847511290887</v>
      </c>
      <c r="AB12" t="n">
        <v>2346.330018681017</v>
      </c>
      <c r="AC12" t="n">
        <v>2122.399574792964</v>
      </c>
      <c r="AD12" t="n">
        <v>1714847.511290887</v>
      </c>
      <c r="AE12" t="n">
        <v>2346330.018681017</v>
      </c>
      <c r="AF12" t="n">
        <v>1.412455960875655e-06</v>
      </c>
      <c r="AG12" t="n">
        <v>11</v>
      </c>
      <c r="AH12" t="n">
        <v>2122399.574792964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0.9691</v>
      </c>
      <c r="E13" t="n">
        <v>103.19</v>
      </c>
      <c r="F13" t="n">
        <v>98.06</v>
      </c>
      <c r="G13" t="n">
        <v>77.42</v>
      </c>
      <c r="H13" t="n">
        <v>1.1</v>
      </c>
      <c r="I13" t="n">
        <v>76</v>
      </c>
      <c r="J13" t="n">
        <v>193.33</v>
      </c>
      <c r="K13" t="n">
        <v>52.44</v>
      </c>
      <c r="L13" t="n">
        <v>12</v>
      </c>
      <c r="M13" t="n">
        <v>74</v>
      </c>
      <c r="N13" t="n">
        <v>38.89</v>
      </c>
      <c r="O13" t="n">
        <v>24078.33</v>
      </c>
      <c r="P13" t="n">
        <v>1254.57</v>
      </c>
      <c r="Q13" t="n">
        <v>1206.6</v>
      </c>
      <c r="R13" t="n">
        <v>287.59</v>
      </c>
      <c r="S13" t="n">
        <v>133.29</v>
      </c>
      <c r="T13" t="n">
        <v>60128.53</v>
      </c>
      <c r="U13" t="n">
        <v>0.46</v>
      </c>
      <c r="V13" t="n">
        <v>0.76</v>
      </c>
      <c r="W13" t="n">
        <v>0.39</v>
      </c>
      <c r="X13" t="n">
        <v>3.52</v>
      </c>
      <c r="Y13" t="n">
        <v>0.5</v>
      </c>
      <c r="Z13" t="n">
        <v>10</v>
      </c>
      <c r="AA13" t="n">
        <v>1662.242419535148</v>
      </c>
      <c r="AB13" t="n">
        <v>2274.353411367958</v>
      </c>
      <c r="AC13" t="n">
        <v>2057.292313862061</v>
      </c>
      <c r="AD13" t="n">
        <v>1662242.419535147</v>
      </c>
      <c r="AE13" t="n">
        <v>2274353.411367958</v>
      </c>
      <c r="AF13" t="n">
        <v>1.436921133408143e-06</v>
      </c>
      <c r="AG13" t="n">
        <v>11</v>
      </c>
      <c r="AH13" t="n">
        <v>2057292.313862061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0.9742</v>
      </c>
      <c r="E14" t="n">
        <v>102.65</v>
      </c>
      <c r="F14" t="n">
        <v>97.73999999999999</v>
      </c>
      <c r="G14" t="n">
        <v>83.78</v>
      </c>
      <c r="H14" t="n">
        <v>1.18</v>
      </c>
      <c r="I14" t="n">
        <v>70</v>
      </c>
      <c r="J14" t="n">
        <v>194.88</v>
      </c>
      <c r="K14" t="n">
        <v>52.44</v>
      </c>
      <c r="L14" t="n">
        <v>13</v>
      </c>
      <c r="M14" t="n">
        <v>68</v>
      </c>
      <c r="N14" t="n">
        <v>39.43</v>
      </c>
      <c r="O14" t="n">
        <v>24268.67</v>
      </c>
      <c r="P14" t="n">
        <v>1248.5</v>
      </c>
      <c r="Q14" t="n">
        <v>1206.6</v>
      </c>
      <c r="R14" t="n">
        <v>276.51</v>
      </c>
      <c r="S14" t="n">
        <v>133.29</v>
      </c>
      <c r="T14" t="n">
        <v>54618.05</v>
      </c>
      <c r="U14" t="n">
        <v>0.48</v>
      </c>
      <c r="V14" t="n">
        <v>0.77</v>
      </c>
      <c r="W14" t="n">
        <v>0.39</v>
      </c>
      <c r="X14" t="n">
        <v>3.2</v>
      </c>
      <c r="Y14" t="n">
        <v>0.5</v>
      </c>
      <c r="Z14" t="n">
        <v>10</v>
      </c>
      <c r="AA14" t="n">
        <v>1647.517057505212</v>
      </c>
      <c r="AB14" t="n">
        <v>2254.205521401477</v>
      </c>
      <c r="AC14" t="n">
        <v>2039.067310236239</v>
      </c>
      <c r="AD14" t="n">
        <v>1647517.057505212</v>
      </c>
      <c r="AE14" t="n">
        <v>2254205.521401477</v>
      </c>
      <c r="AF14" t="n">
        <v>1.444483095827276e-06</v>
      </c>
      <c r="AG14" t="n">
        <v>11</v>
      </c>
      <c r="AH14" t="n">
        <v>2039067.310236239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0.9782999999999999</v>
      </c>
      <c r="E15" t="n">
        <v>102.22</v>
      </c>
      <c r="F15" t="n">
        <v>97.48999999999999</v>
      </c>
      <c r="G15" t="n">
        <v>89.98999999999999</v>
      </c>
      <c r="H15" t="n">
        <v>1.27</v>
      </c>
      <c r="I15" t="n">
        <v>65</v>
      </c>
      <c r="J15" t="n">
        <v>196.42</v>
      </c>
      <c r="K15" t="n">
        <v>52.44</v>
      </c>
      <c r="L15" t="n">
        <v>14</v>
      </c>
      <c r="M15" t="n">
        <v>63</v>
      </c>
      <c r="N15" t="n">
        <v>39.98</v>
      </c>
      <c r="O15" t="n">
        <v>24459.75</v>
      </c>
      <c r="P15" t="n">
        <v>1243.52</v>
      </c>
      <c r="Q15" t="n">
        <v>1206.63</v>
      </c>
      <c r="R15" t="n">
        <v>267.81</v>
      </c>
      <c r="S15" t="n">
        <v>133.29</v>
      </c>
      <c r="T15" t="n">
        <v>50289.93</v>
      </c>
      <c r="U15" t="n">
        <v>0.5</v>
      </c>
      <c r="V15" t="n">
        <v>0.77</v>
      </c>
      <c r="W15" t="n">
        <v>0.38</v>
      </c>
      <c r="X15" t="n">
        <v>2.95</v>
      </c>
      <c r="Y15" t="n">
        <v>0.5</v>
      </c>
      <c r="Z15" t="n">
        <v>10</v>
      </c>
      <c r="AA15" t="n">
        <v>1635.730542947499</v>
      </c>
      <c r="AB15" t="n">
        <v>2238.07869219929</v>
      </c>
      <c r="AC15" t="n">
        <v>2024.479602978962</v>
      </c>
      <c r="AD15" t="n">
        <v>1635730.542947499</v>
      </c>
      <c r="AE15" t="n">
        <v>2238078.69219929</v>
      </c>
      <c r="AF15" t="n">
        <v>1.450562320517167e-06</v>
      </c>
      <c r="AG15" t="n">
        <v>11</v>
      </c>
      <c r="AH15" t="n">
        <v>2024479.602978962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0.9814000000000001</v>
      </c>
      <c r="E16" t="n">
        <v>101.9</v>
      </c>
      <c r="F16" t="n">
        <v>97.31</v>
      </c>
      <c r="G16" t="n">
        <v>95.70999999999999</v>
      </c>
      <c r="H16" t="n">
        <v>1.35</v>
      </c>
      <c r="I16" t="n">
        <v>61</v>
      </c>
      <c r="J16" t="n">
        <v>197.98</v>
      </c>
      <c r="K16" t="n">
        <v>52.44</v>
      </c>
      <c r="L16" t="n">
        <v>15</v>
      </c>
      <c r="M16" t="n">
        <v>59</v>
      </c>
      <c r="N16" t="n">
        <v>40.54</v>
      </c>
      <c r="O16" t="n">
        <v>24651.58</v>
      </c>
      <c r="P16" t="n">
        <v>1237.91</v>
      </c>
      <c r="Q16" t="n">
        <v>1206.59</v>
      </c>
      <c r="R16" t="n">
        <v>262.08</v>
      </c>
      <c r="S16" t="n">
        <v>133.29</v>
      </c>
      <c r="T16" t="n">
        <v>47446.6</v>
      </c>
      <c r="U16" t="n">
        <v>0.51</v>
      </c>
      <c r="V16" t="n">
        <v>0.77</v>
      </c>
      <c r="W16" t="n">
        <v>0.37</v>
      </c>
      <c r="X16" t="n">
        <v>2.77</v>
      </c>
      <c r="Y16" t="n">
        <v>0.5</v>
      </c>
      <c r="Z16" t="n">
        <v>10</v>
      </c>
      <c r="AA16" t="n">
        <v>1625.284002451363</v>
      </c>
      <c r="AB16" t="n">
        <v>2223.785274623637</v>
      </c>
      <c r="AC16" t="n">
        <v>2011.550329115791</v>
      </c>
      <c r="AD16" t="n">
        <v>1625284.002451363</v>
      </c>
      <c r="AE16" t="n">
        <v>2223785.274623637</v>
      </c>
      <c r="AF16" t="n">
        <v>1.455158807477816e-06</v>
      </c>
      <c r="AG16" t="n">
        <v>11</v>
      </c>
      <c r="AH16" t="n">
        <v>2011550.329115791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0.9849</v>
      </c>
      <c r="E17" t="n">
        <v>101.53</v>
      </c>
      <c r="F17" t="n">
        <v>97.09</v>
      </c>
      <c r="G17" t="n">
        <v>102.2</v>
      </c>
      <c r="H17" t="n">
        <v>1.42</v>
      </c>
      <c r="I17" t="n">
        <v>57</v>
      </c>
      <c r="J17" t="n">
        <v>199.54</v>
      </c>
      <c r="K17" t="n">
        <v>52.44</v>
      </c>
      <c r="L17" t="n">
        <v>16</v>
      </c>
      <c r="M17" t="n">
        <v>55</v>
      </c>
      <c r="N17" t="n">
        <v>41.1</v>
      </c>
      <c r="O17" t="n">
        <v>24844.17</v>
      </c>
      <c r="P17" t="n">
        <v>1233.33</v>
      </c>
      <c r="Q17" t="n">
        <v>1206.59</v>
      </c>
      <c r="R17" t="n">
        <v>254.45</v>
      </c>
      <c r="S17" t="n">
        <v>133.29</v>
      </c>
      <c r="T17" t="n">
        <v>43654.07</v>
      </c>
      <c r="U17" t="n">
        <v>0.52</v>
      </c>
      <c r="V17" t="n">
        <v>0.77</v>
      </c>
      <c r="W17" t="n">
        <v>0.36</v>
      </c>
      <c r="X17" t="n">
        <v>2.55</v>
      </c>
      <c r="Y17" t="n">
        <v>0.5</v>
      </c>
      <c r="Z17" t="n">
        <v>10</v>
      </c>
      <c r="AA17" t="n">
        <v>1615.051631243399</v>
      </c>
      <c r="AB17" t="n">
        <v>2209.784892916542</v>
      </c>
      <c r="AC17" t="n">
        <v>1998.886124189163</v>
      </c>
      <c r="AD17" t="n">
        <v>1615051.631243399</v>
      </c>
      <c r="AE17" t="n">
        <v>2209784.892916542</v>
      </c>
      <c r="AF17" t="n">
        <v>1.460348389530162e-06</v>
      </c>
      <c r="AG17" t="n">
        <v>11</v>
      </c>
      <c r="AH17" t="n">
        <v>1998886.124189163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0.9879</v>
      </c>
      <c r="E18" t="n">
        <v>101.23</v>
      </c>
      <c r="F18" t="n">
        <v>96.92</v>
      </c>
      <c r="G18" t="n">
        <v>109.72</v>
      </c>
      <c r="H18" t="n">
        <v>1.5</v>
      </c>
      <c r="I18" t="n">
        <v>53</v>
      </c>
      <c r="J18" t="n">
        <v>201.11</v>
      </c>
      <c r="K18" t="n">
        <v>52.44</v>
      </c>
      <c r="L18" t="n">
        <v>17</v>
      </c>
      <c r="M18" t="n">
        <v>51</v>
      </c>
      <c r="N18" t="n">
        <v>41.67</v>
      </c>
      <c r="O18" t="n">
        <v>25037.53</v>
      </c>
      <c r="P18" t="n">
        <v>1229.16</v>
      </c>
      <c r="Q18" t="n">
        <v>1206.6</v>
      </c>
      <c r="R18" t="n">
        <v>248.68</v>
      </c>
      <c r="S18" t="n">
        <v>133.29</v>
      </c>
      <c r="T18" t="n">
        <v>40787.08</v>
      </c>
      <c r="U18" t="n">
        <v>0.54</v>
      </c>
      <c r="V18" t="n">
        <v>0.77</v>
      </c>
      <c r="W18" t="n">
        <v>0.36</v>
      </c>
      <c r="X18" t="n">
        <v>2.38</v>
      </c>
      <c r="Y18" t="n">
        <v>0.5</v>
      </c>
      <c r="Z18" t="n">
        <v>10</v>
      </c>
      <c r="AA18" t="n">
        <v>1606.19788638246</v>
      </c>
      <c r="AB18" t="n">
        <v>2197.670808598149</v>
      </c>
      <c r="AC18" t="n">
        <v>1987.928191075893</v>
      </c>
      <c r="AD18" t="n">
        <v>1606197.886382459</v>
      </c>
      <c r="AE18" t="n">
        <v>2197670.808598149</v>
      </c>
      <c r="AF18" t="n">
        <v>1.464796602717887e-06</v>
      </c>
      <c r="AG18" t="n">
        <v>11</v>
      </c>
      <c r="AH18" t="n">
        <v>1987928.191075893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0.9903999999999999</v>
      </c>
      <c r="E19" t="n">
        <v>100.97</v>
      </c>
      <c r="F19" t="n">
        <v>96.77</v>
      </c>
      <c r="G19" t="n">
        <v>116.13</v>
      </c>
      <c r="H19" t="n">
        <v>1.58</v>
      </c>
      <c r="I19" t="n">
        <v>50</v>
      </c>
      <c r="J19" t="n">
        <v>202.68</v>
      </c>
      <c r="K19" t="n">
        <v>52.44</v>
      </c>
      <c r="L19" t="n">
        <v>18</v>
      </c>
      <c r="M19" t="n">
        <v>48</v>
      </c>
      <c r="N19" t="n">
        <v>42.24</v>
      </c>
      <c r="O19" t="n">
        <v>25231.66</v>
      </c>
      <c r="P19" t="n">
        <v>1225.17</v>
      </c>
      <c r="Q19" t="n">
        <v>1206.59</v>
      </c>
      <c r="R19" t="n">
        <v>243.71</v>
      </c>
      <c r="S19" t="n">
        <v>133.29</v>
      </c>
      <c r="T19" t="n">
        <v>38315.53</v>
      </c>
      <c r="U19" t="n">
        <v>0.55</v>
      </c>
      <c r="V19" t="n">
        <v>0.77</v>
      </c>
      <c r="W19" t="n">
        <v>0.36</v>
      </c>
      <c r="X19" t="n">
        <v>2.23</v>
      </c>
      <c r="Y19" t="n">
        <v>0.5</v>
      </c>
      <c r="Z19" t="n">
        <v>10</v>
      </c>
      <c r="AA19" t="n">
        <v>1598.374647588476</v>
      </c>
      <c r="AB19" t="n">
        <v>2186.966708143283</v>
      </c>
      <c r="AC19" t="n">
        <v>1978.245674945141</v>
      </c>
      <c r="AD19" t="n">
        <v>1598374.647588476</v>
      </c>
      <c r="AE19" t="n">
        <v>2186966.708143283</v>
      </c>
      <c r="AF19" t="n">
        <v>1.468503447040992e-06</v>
      </c>
      <c r="AG19" t="n">
        <v>11</v>
      </c>
      <c r="AH19" t="n">
        <v>1978245.67494514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0.9919</v>
      </c>
      <c r="E20" t="n">
        <v>100.82</v>
      </c>
      <c r="F20" t="n">
        <v>96.69</v>
      </c>
      <c r="G20" t="n">
        <v>120.87</v>
      </c>
      <c r="H20" t="n">
        <v>1.65</v>
      </c>
      <c r="I20" t="n">
        <v>48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1222.3</v>
      </c>
      <c r="Q20" t="n">
        <v>1206.6</v>
      </c>
      <c r="R20" t="n">
        <v>240.94</v>
      </c>
      <c r="S20" t="n">
        <v>133.29</v>
      </c>
      <c r="T20" t="n">
        <v>36942.93</v>
      </c>
      <c r="U20" t="n">
        <v>0.55</v>
      </c>
      <c r="V20" t="n">
        <v>0.77</v>
      </c>
      <c r="W20" t="n">
        <v>0.35</v>
      </c>
      <c r="X20" t="n">
        <v>2.15</v>
      </c>
      <c r="Y20" t="n">
        <v>0.5</v>
      </c>
      <c r="Z20" t="n">
        <v>10</v>
      </c>
      <c r="AA20" t="n">
        <v>1593.321721424577</v>
      </c>
      <c r="AB20" t="n">
        <v>2180.053071646466</v>
      </c>
      <c r="AC20" t="n">
        <v>1971.99186621223</v>
      </c>
      <c r="AD20" t="n">
        <v>1593321.721424577</v>
      </c>
      <c r="AE20" t="n">
        <v>2180053.071646466</v>
      </c>
      <c r="AF20" t="n">
        <v>1.470727553634854e-06</v>
      </c>
      <c r="AG20" t="n">
        <v>11</v>
      </c>
      <c r="AH20" t="n">
        <v>1971991.86621223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0.9947</v>
      </c>
      <c r="E21" t="n">
        <v>100.53</v>
      </c>
      <c r="F21" t="n">
        <v>96.51000000000001</v>
      </c>
      <c r="G21" t="n">
        <v>128.68</v>
      </c>
      <c r="H21" t="n">
        <v>1.73</v>
      </c>
      <c r="I21" t="n">
        <v>45</v>
      </c>
      <c r="J21" t="n">
        <v>205.85</v>
      </c>
      <c r="K21" t="n">
        <v>52.44</v>
      </c>
      <c r="L21" t="n">
        <v>20</v>
      </c>
      <c r="M21" t="n">
        <v>43</v>
      </c>
      <c r="N21" t="n">
        <v>43.41</v>
      </c>
      <c r="O21" t="n">
        <v>25622.45</v>
      </c>
      <c r="P21" t="n">
        <v>1220.04</v>
      </c>
      <c r="Q21" t="n">
        <v>1206.6</v>
      </c>
      <c r="R21" t="n">
        <v>234.61</v>
      </c>
      <c r="S21" t="n">
        <v>133.29</v>
      </c>
      <c r="T21" t="n">
        <v>33793.64</v>
      </c>
      <c r="U21" t="n">
        <v>0.57</v>
      </c>
      <c r="V21" t="n">
        <v>0.78</v>
      </c>
      <c r="W21" t="n">
        <v>0.35</v>
      </c>
      <c r="X21" t="n">
        <v>1.97</v>
      </c>
      <c r="Y21" t="n">
        <v>0.5</v>
      </c>
      <c r="Z21" t="n">
        <v>10</v>
      </c>
      <c r="AA21" t="n">
        <v>1586.519512287232</v>
      </c>
      <c r="AB21" t="n">
        <v>2170.745989012465</v>
      </c>
      <c r="AC21" t="n">
        <v>1963.573038482245</v>
      </c>
      <c r="AD21" t="n">
        <v>1586519.512287232</v>
      </c>
      <c r="AE21" t="n">
        <v>2170745.989012465</v>
      </c>
      <c r="AF21" t="n">
        <v>1.474879219276731e-06</v>
      </c>
      <c r="AG21" t="n">
        <v>11</v>
      </c>
      <c r="AH21" t="n">
        <v>1963573.038482245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0.9927</v>
      </c>
      <c r="E22" t="n">
        <v>100.74</v>
      </c>
      <c r="F22" t="n">
        <v>96.79000000000001</v>
      </c>
      <c r="G22" t="n">
        <v>135.06</v>
      </c>
      <c r="H22" t="n">
        <v>1.8</v>
      </c>
      <c r="I22" t="n">
        <v>43</v>
      </c>
      <c r="J22" t="n">
        <v>207.45</v>
      </c>
      <c r="K22" t="n">
        <v>52.44</v>
      </c>
      <c r="L22" t="n">
        <v>21</v>
      </c>
      <c r="M22" t="n">
        <v>41</v>
      </c>
      <c r="N22" t="n">
        <v>44</v>
      </c>
      <c r="O22" t="n">
        <v>25818.99</v>
      </c>
      <c r="P22" t="n">
        <v>1221.25</v>
      </c>
      <c r="Q22" t="n">
        <v>1206.59</v>
      </c>
      <c r="R22" t="n">
        <v>245.98</v>
      </c>
      <c r="S22" t="n">
        <v>133.29</v>
      </c>
      <c r="T22" t="n">
        <v>39487.62</v>
      </c>
      <c r="U22" t="n">
        <v>0.54</v>
      </c>
      <c r="V22" t="n">
        <v>0.77</v>
      </c>
      <c r="W22" t="n">
        <v>0.32</v>
      </c>
      <c r="X22" t="n">
        <v>2.25</v>
      </c>
      <c r="Y22" t="n">
        <v>0.5</v>
      </c>
      <c r="Z22" t="n">
        <v>10</v>
      </c>
      <c r="AA22" t="n">
        <v>1591.623910953544</v>
      </c>
      <c r="AB22" t="n">
        <v>2177.730052457889</v>
      </c>
      <c r="AC22" t="n">
        <v>1969.890552714632</v>
      </c>
      <c r="AD22" t="n">
        <v>1591623.910953544</v>
      </c>
      <c r="AE22" t="n">
        <v>2177730.052457889</v>
      </c>
      <c r="AF22" t="n">
        <v>1.471913743818248e-06</v>
      </c>
      <c r="AG22" t="n">
        <v>11</v>
      </c>
      <c r="AH22" t="n">
        <v>1969890.552714632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0.9967</v>
      </c>
      <c r="E23" t="n">
        <v>100.33</v>
      </c>
      <c r="F23" t="n">
        <v>96.45999999999999</v>
      </c>
      <c r="G23" t="n">
        <v>141.15</v>
      </c>
      <c r="H23" t="n">
        <v>1.87</v>
      </c>
      <c r="I23" t="n">
        <v>41</v>
      </c>
      <c r="J23" t="n">
        <v>209.05</v>
      </c>
      <c r="K23" t="n">
        <v>52.44</v>
      </c>
      <c r="L23" t="n">
        <v>22</v>
      </c>
      <c r="M23" t="n">
        <v>39</v>
      </c>
      <c r="N23" t="n">
        <v>44.6</v>
      </c>
      <c r="O23" t="n">
        <v>26016.35</v>
      </c>
      <c r="P23" t="n">
        <v>1214.88</v>
      </c>
      <c r="Q23" t="n">
        <v>1206.59</v>
      </c>
      <c r="R23" t="n">
        <v>233.23</v>
      </c>
      <c r="S23" t="n">
        <v>133.29</v>
      </c>
      <c r="T23" t="n">
        <v>33121.37</v>
      </c>
      <c r="U23" t="n">
        <v>0.57</v>
      </c>
      <c r="V23" t="n">
        <v>0.78</v>
      </c>
      <c r="W23" t="n">
        <v>0.34</v>
      </c>
      <c r="X23" t="n">
        <v>1.92</v>
      </c>
      <c r="Y23" t="n">
        <v>0.5</v>
      </c>
      <c r="Z23" t="n">
        <v>10</v>
      </c>
      <c r="AA23" t="n">
        <v>1578.898909227149</v>
      </c>
      <c r="AB23" t="n">
        <v>2160.31914370838</v>
      </c>
      <c r="AC23" t="n">
        <v>1954.141316659812</v>
      </c>
      <c r="AD23" t="n">
        <v>1578898.909227149</v>
      </c>
      <c r="AE23" t="n">
        <v>2160319.143708379</v>
      </c>
      <c r="AF23" t="n">
        <v>1.477844694735215e-06</v>
      </c>
      <c r="AG23" t="n">
        <v>11</v>
      </c>
      <c r="AH23" t="n">
        <v>1954141.316659812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0.999</v>
      </c>
      <c r="E24" t="n">
        <v>100.1</v>
      </c>
      <c r="F24" t="n">
        <v>96.29000000000001</v>
      </c>
      <c r="G24" t="n">
        <v>148.14</v>
      </c>
      <c r="H24" t="n">
        <v>1.94</v>
      </c>
      <c r="I24" t="n">
        <v>39</v>
      </c>
      <c r="J24" t="n">
        <v>210.65</v>
      </c>
      <c r="K24" t="n">
        <v>52.44</v>
      </c>
      <c r="L24" t="n">
        <v>23</v>
      </c>
      <c r="M24" t="n">
        <v>37</v>
      </c>
      <c r="N24" t="n">
        <v>45.21</v>
      </c>
      <c r="O24" t="n">
        <v>26214.54</v>
      </c>
      <c r="P24" t="n">
        <v>1211.51</v>
      </c>
      <c r="Q24" t="n">
        <v>1206.59</v>
      </c>
      <c r="R24" t="n">
        <v>227.51</v>
      </c>
      <c r="S24" t="n">
        <v>133.29</v>
      </c>
      <c r="T24" t="n">
        <v>30273.63</v>
      </c>
      <c r="U24" t="n">
        <v>0.59</v>
      </c>
      <c r="V24" t="n">
        <v>0.78</v>
      </c>
      <c r="W24" t="n">
        <v>0.34</v>
      </c>
      <c r="X24" t="n">
        <v>1.75</v>
      </c>
      <c r="Y24" t="n">
        <v>0.5</v>
      </c>
      <c r="Z24" t="n">
        <v>10</v>
      </c>
      <c r="AA24" t="n">
        <v>1571.961637610715</v>
      </c>
      <c r="AB24" t="n">
        <v>2150.827262631951</v>
      </c>
      <c r="AC24" t="n">
        <v>1945.555327391379</v>
      </c>
      <c r="AD24" t="n">
        <v>1571961.637610715</v>
      </c>
      <c r="AE24" t="n">
        <v>2150827.262631951</v>
      </c>
      <c r="AF24" t="n">
        <v>1.48125499151247e-06</v>
      </c>
      <c r="AG24" t="n">
        <v>11</v>
      </c>
      <c r="AH24" t="n">
        <v>1945555.327391379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1.0009</v>
      </c>
      <c r="E25" t="n">
        <v>99.91</v>
      </c>
      <c r="F25" t="n">
        <v>96.18000000000001</v>
      </c>
      <c r="G25" t="n">
        <v>155.96</v>
      </c>
      <c r="H25" t="n">
        <v>2.01</v>
      </c>
      <c r="I25" t="n">
        <v>37</v>
      </c>
      <c r="J25" t="n">
        <v>212.27</v>
      </c>
      <c r="K25" t="n">
        <v>52.44</v>
      </c>
      <c r="L25" t="n">
        <v>24</v>
      </c>
      <c r="M25" t="n">
        <v>35</v>
      </c>
      <c r="N25" t="n">
        <v>45.82</v>
      </c>
      <c r="O25" t="n">
        <v>26413.56</v>
      </c>
      <c r="P25" t="n">
        <v>1204.82</v>
      </c>
      <c r="Q25" t="n">
        <v>1206.6</v>
      </c>
      <c r="R25" t="n">
        <v>223.61</v>
      </c>
      <c r="S25" t="n">
        <v>133.29</v>
      </c>
      <c r="T25" t="n">
        <v>28331.19</v>
      </c>
      <c r="U25" t="n">
        <v>0.6</v>
      </c>
      <c r="V25" t="n">
        <v>0.78</v>
      </c>
      <c r="W25" t="n">
        <v>0.33</v>
      </c>
      <c r="X25" t="n">
        <v>1.64</v>
      </c>
      <c r="Y25" t="n">
        <v>0.5</v>
      </c>
      <c r="Z25" t="n">
        <v>10</v>
      </c>
      <c r="AA25" t="n">
        <v>1562.97731148508</v>
      </c>
      <c r="AB25" t="n">
        <v>2138.534511266362</v>
      </c>
      <c r="AC25" t="n">
        <v>1934.435778963137</v>
      </c>
      <c r="AD25" t="n">
        <v>1562977.31148508</v>
      </c>
      <c r="AE25" t="n">
        <v>2138534.511266362</v>
      </c>
      <c r="AF25" t="n">
        <v>1.484072193198029e-06</v>
      </c>
      <c r="AG25" t="n">
        <v>11</v>
      </c>
      <c r="AH25" t="n">
        <v>1934435.778963137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1.0014</v>
      </c>
      <c r="E26" t="n">
        <v>99.86</v>
      </c>
      <c r="F26" t="n">
        <v>96.16</v>
      </c>
      <c r="G26" t="n">
        <v>160.27</v>
      </c>
      <c r="H26" t="n">
        <v>2.08</v>
      </c>
      <c r="I26" t="n">
        <v>36</v>
      </c>
      <c r="J26" t="n">
        <v>213.89</v>
      </c>
      <c r="K26" t="n">
        <v>52.44</v>
      </c>
      <c r="L26" t="n">
        <v>25</v>
      </c>
      <c r="M26" t="n">
        <v>34</v>
      </c>
      <c r="N26" t="n">
        <v>46.44</v>
      </c>
      <c r="O26" t="n">
        <v>26613.43</v>
      </c>
      <c r="P26" t="n">
        <v>1205.08</v>
      </c>
      <c r="Q26" t="n">
        <v>1206.59</v>
      </c>
      <c r="R26" t="n">
        <v>223.02</v>
      </c>
      <c r="S26" t="n">
        <v>133.29</v>
      </c>
      <c r="T26" t="n">
        <v>28042.15</v>
      </c>
      <c r="U26" t="n">
        <v>0.6</v>
      </c>
      <c r="V26" t="n">
        <v>0.78</v>
      </c>
      <c r="W26" t="n">
        <v>0.33</v>
      </c>
      <c r="X26" t="n">
        <v>1.62</v>
      </c>
      <c r="Y26" t="n">
        <v>0.5</v>
      </c>
      <c r="Z26" t="n">
        <v>10</v>
      </c>
      <c r="AA26" t="n">
        <v>1562.410911004338</v>
      </c>
      <c r="AB26" t="n">
        <v>2137.759537140785</v>
      </c>
      <c r="AC26" t="n">
        <v>1933.734767280422</v>
      </c>
      <c r="AD26" t="n">
        <v>1562410.911004338</v>
      </c>
      <c r="AE26" t="n">
        <v>2137759.537140785</v>
      </c>
      <c r="AF26" t="n">
        <v>1.484813562062651e-06</v>
      </c>
      <c r="AG26" t="n">
        <v>11</v>
      </c>
      <c r="AH26" t="n">
        <v>1933734.767280422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1.0021</v>
      </c>
      <c r="E27" t="n">
        <v>99.79000000000001</v>
      </c>
      <c r="F27" t="n">
        <v>96.12</v>
      </c>
      <c r="G27" t="n">
        <v>164.79</v>
      </c>
      <c r="H27" t="n">
        <v>2.14</v>
      </c>
      <c r="I27" t="n">
        <v>35</v>
      </c>
      <c r="J27" t="n">
        <v>215.51</v>
      </c>
      <c r="K27" t="n">
        <v>52.44</v>
      </c>
      <c r="L27" t="n">
        <v>26</v>
      </c>
      <c r="M27" t="n">
        <v>33</v>
      </c>
      <c r="N27" t="n">
        <v>47.07</v>
      </c>
      <c r="O27" t="n">
        <v>26814.17</v>
      </c>
      <c r="P27" t="n">
        <v>1200.83</v>
      </c>
      <c r="Q27" t="n">
        <v>1206.61</v>
      </c>
      <c r="R27" t="n">
        <v>221.75</v>
      </c>
      <c r="S27" t="n">
        <v>133.29</v>
      </c>
      <c r="T27" t="n">
        <v>27413.94</v>
      </c>
      <c r="U27" t="n">
        <v>0.6</v>
      </c>
      <c r="V27" t="n">
        <v>0.78</v>
      </c>
      <c r="W27" t="n">
        <v>0.33</v>
      </c>
      <c r="X27" t="n">
        <v>1.58</v>
      </c>
      <c r="Y27" t="n">
        <v>0.5</v>
      </c>
      <c r="Z27" t="n">
        <v>10</v>
      </c>
      <c r="AA27" t="n">
        <v>1557.562416614161</v>
      </c>
      <c r="AB27" t="n">
        <v>2131.125613215669</v>
      </c>
      <c r="AC27" t="n">
        <v>1927.733975743948</v>
      </c>
      <c r="AD27" t="n">
        <v>1557562.416614161</v>
      </c>
      <c r="AE27" t="n">
        <v>2131125.613215669</v>
      </c>
      <c r="AF27" t="n">
        <v>1.48585147847312e-06</v>
      </c>
      <c r="AG27" t="n">
        <v>11</v>
      </c>
      <c r="AH27" t="n">
        <v>1927733.975743948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1.004</v>
      </c>
      <c r="E28" t="n">
        <v>99.59999999999999</v>
      </c>
      <c r="F28" t="n">
        <v>96.01000000000001</v>
      </c>
      <c r="G28" t="n">
        <v>174.56</v>
      </c>
      <c r="H28" t="n">
        <v>2.21</v>
      </c>
      <c r="I28" t="n">
        <v>33</v>
      </c>
      <c r="J28" t="n">
        <v>217.15</v>
      </c>
      <c r="K28" t="n">
        <v>52.44</v>
      </c>
      <c r="L28" t="n">
        <v>27</v>
      </c>
      <c r="M28" t="n">
        <v>31</v>
      </c>
      <c r="N28" t="n">
        <v>47.71</v>
      </c>
      <c r="O28" t="n">
        <v>27015.77</v>
      </c>
      <c r="P28" t="n">
        <v>1200.48</v>
      </c>
      <c r="Q28" t="n">
        <v>1206.61</v>
      </c>
      <c r="R28" t="n">
        <v>217.89</v>
      </c>
      <c r="S28" t="n">
        <v>133.29</v>
      </c>
      <c r="T28" t="n">
        <v>25490.23</v>
      </c>
      <c r="U28" t="n">
        <v>0.61</v>
      </c>
      <c r="V28" t="n">
        <v>0.78</v>
      </c>
      <c r="W28" t="n">
        <v>0.33</v>
      </c>
      <c r="X28" t="n">
        <v>1.47</v>
      </c>
      <c r="Y28" t="n">
        <v>0.5</v>
      </c>
      <c r="Z28" t="n">
        <v>10</v>
      </c>
      <c r="AA28" t="n">
        <v>1554.131409912038</v>
      </c>
      <c r="AB28" t="n">
        <v>2126.43115848049</v>
      </c>
      <c r="AC28" t="n">
        <v>1923.487553179987</v>
      </c>
      <c r="AD28" t="n">
        <v>1554131.409912038</v>
      </c>
      <c r="AE28" t="n">
        <v>2126431.15848049</v>
      </c>
      <c r="AF28" t="n">
        <v>1.488668680158679e-06</v>
      </c>
      <c r="AG28" t="n">
        <v>11</v>
      </c>
      <c r="AH28" t="n">
        <v>1923487.553179987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1.0051</v>
      </c>
      <c r="E29" t="n">
        <v>99.48999999999999</v>
      </c>
      <c r="F29" t="n">
        <v>95.93000000000001</v>
      </c>
      <c r="G29" t="n">
        <v>179.87</v>
      </c>
      <c r="H29" t="n">
        <v>2.27</v>
      </c>
      <c r="I29" t="n">
        <v>32</v>
      </c>
      <c r="J29" t="n">
        <v>218.79</v>
      </c>
      <c r="K29" t="n">
        <v>52.44</v>
      </c>
      <c r="L29" t="n">
        <v>28</v>
      </c>
      <c r="M29" t="n">
        <v>30</v>
      </c>
      <c r="N29" t="n">
        <v>48.35</v>
      </c>
      <c r="O29" t="n">
        <v>27218.26</v>
      </c>
      <c r="P29" t="n">
        <v>1197.37</v>
      </c>
      <c r="Q29" t="n">
        <v>1206.59</v>
      </c>
      <c r="R29" t="n">
        <v>215.27</v>
      </c>
      <c r="S29" t="n">
        <v>133.29</v>
      </c>
      <c r="T29" t="n">
        <v>24186.05</v>
      </c>
      <c r="U29" t="n">
        <v>0.62</v>
      </c>
      <c r="V29" t="n">
        <v>0.78</v>
      </c>
      <c r="W29" t="n">
        <v>0.32</v>
      </c>
      <c r="X29" t="n">
        <v>1.39</v>
      </c>
      <c r="Y29" t="n">
        <v>0.5</v>
      </c>
      <c r="Z29" t="n">
        <v>10</v>
      </c>
      <c r="AA29" t="n">
        <v>1549.568030243157</v>
      </c>
      <c r="AB29" t="n">
        <v>2120.187341095426</v>
      </c>
      <c r="AC29" t="n">
        <v>1917.8396369629</v>
      </c>
      <c r="AD29" t="n">
        <v>1549568.030243157</v>
      </c>
      <c r="AE29" t="n">
        <v>2120187.341095426</v>
      </c>
      <c r="AF29" t="n">
        <v>1.490299691660845e-06</v>
      </c>
      <c r="AG29" t="n">
        <v>11</v>
      </c>
      <c r="AH29" t="n">
        <v>1917839.6369629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1.0058</v>
      </c>
      <c r="E30" t="n">
        <v>99.42</v>
      </c>
      <c r="F30" t="n">
        <v>95.90000000000001</v>
      </c>
      <c r="G30" t="n">
        <v>185.61</v>
      </c>
      <c r="H30" t="n">
        <v>2.34</v>
      </c>
      <c r="I30" t="n">
        <v>31</v>
      </c>
      <c r="J30" t="n">
        <v>220.44</v>
      </c>
      <c r="K30" t="n">
        <v>52.44</v>
      </c>
      <c r="L30" t="n">
        <v>29</v>
      </c>
      <c r="M30" t="n">
        <v>29</v>
      </c>
      <c r="N30" t="n">
        <v>49</v>
      </c>
      <c r="O30" t="n">
        <v>27421.64</v>
      </c>
      <c r="P30" t="n">
        <v>1195.55</v>
      </c>
      <c r="Q30" t="n">
        <v>1206.6</v>
      </c>
      <c r="R30" t="n">
        <v>214.03</v>
      </c>
      <c r="S30" t="n">
        <v>133.29</v>
      </c>
      <c r="T30" t="n">
        <v>23572.68</v>
      </c>
      <c r="U30" t="n">
        <v>0.62</v>
      </c>
      <c r="V30" t="n">
        <v>0.78</v>
      </c>
      <c r="W30" t="n">
        <v>0.32</v>
      </c>
      <c r="X30" t="n">
        <v>1.36</v>
      </c>
      <c r="Y30" t="n">
        <v>0.5</v>
      </c>
      <c r="Z30" t="n">
        <v>10</v>
      </c>
      <c r="AA30" t="n">
        <v>1546.889322691162</v>
      </c>
      <c r="AB30" t="n">
        <v>2116.52221524655</v>
      </c>
      <c r="AC30" t="n">
        <v>1914.524305581004</v>
      </c>
      <c r="AD30" t="n">
        <v>1546889.322691162</v>
      </c>
      <c r="AE30" t="n">
        <v>2116522.21524655</v>
      </c>
      <c r="AF30" t="n">
        <v>1.491337608071314e-06</v>
      </c>
      <c r="AG30" t="n">
        <v>11</v>
      </c>
      <c r="AH30" t="n">
        <v>1914524.305581004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1.007</v>
      </c>
      <c r="E31" t="n">
        <v>99.3</v>
      </c>
      <c r="F31" t="n">
        <v>95.81</v>
      </c>
      <c r="G31" t="n">
        <v>191.63</v>
      </c>
      <c r="H31" t="n">
        <v>2.4</v>
      </c>
      <c r="I31" t="n">
        <v>30</v>
      </c>
      <c r="J31" t="n">
        <v>222.1</v>
      </c>
      <c r="K31" t="n">
        <v>52.44</v>
      </c>
      <c r="L31" t="n">
        <v>30</v>
      </c>
      <c r="M31" t="n">
        <v>28</v>
      </c>
      <c r="N31" t="n">
        <v>49.65</v>
      </c>
      <c r="O31" t="n">
        <v>27625.93</v>
      </c>
      <c r="P31" t="n">
        <v>1194.77</v>
      </c>
      <c r="Q31" t="n">
        <v>1206.59</v>
      </c>
      <c r="R31" t="n">
        <v>210.96</v>
      </c>
      <c r="S31" t="n">
        <v>133.29</v>
      </c>
      <c r="T31" t="n">
        <v>22041.02</v>
      </c>
      <c r="U31" t="n">
        <v>0.63</v>
      </c>
      <c r="V31" t="n">
        <v>0.78</v>
      </c>
      <c r="W31" t="n">
        <v>0.32</v>
      </c>
      <c r="X31" t="n">
        <v>1.27</v>
      </c>
      <c r="Y31" t="n">
        <v>0.5</v>
      </c>
      <c r="Z31" t="n">
        <v>10</v>
      </c>
      <c r="AA31" t="n">
        <v>1544.177508749447</v>
      </c>
      <c r="AB31" t="n">
        <v>2112.811791774707</v>
      </c>
      <c r="AC31" t="n">
        <v>1911.167999717703</v>
      </c>
      <c r="AD31" t="n">
        <v>1544177.508749447</v>
      </c>
      <c r="AE31" t="n">
        <v>2112811.791774707</v>
      </c>
      <c r="AF31" t="n">
        <v>1.493116893346404e-06</v>
      </c>
      <c r="AG31" t="n">
        <v>11</v>
      </c>
      <c r="AH31" t="n">
        <v>1911167.999717703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1.0071</v>
      </c>
      <c r="E32" t="n">
        <v>99.3</v>
      </c>
      <c r="F32" t="n">
        <v>95.84999999999999</v>
      </c>
      <c r="G32" t="n">
        <v>198.3</v>
      </c>
      <c r="H32" t="n">
        <v>2.46</v>
      </c>
      <c r="I32" t="n">
        <v>29</v>
      </c>
      <c r="J32" t="n">
        <v>223.76</v>
      </c>
      <c r="K32" t="n">
        <v>52.44</v>
      </c>
      <c r="L32" t="n">
        <v>31</v>
      </c>
      <c r="M32" t="n">
        <v>27</v>
      </c>
      <c r="N32" t="n">
        <v>50.32</v>
      </c>
      <c r="O32" t="n">
        <v>27831.27</v>
      </c>
      <c r="P32" t="n">
        <v>1190.23</v>
      </c>
      <c r="Q32" t="n">
        <v>1206.6</v>
      </c>
      <c r="R32" t="n">
        <v>212.65</v>
      </c>
      <c r="S32" t="n">
        <v>133.29</v>
      </c>
      <c r="T32" t="n">
        <v>22890.02</v>
      </c>
      <c r="U32" t="n">
        <v>0.63</v>
      </c>
      <c r="V32" t="n">
        <v>0.78</v>
      </c>
      <c r="W32" t="n">
        <v>0.31</v>
      </c>
      <c r="X32" t="n">
        <v>1.31</v>
      </c>
      <c r="Y32" t="n">
        <v>0.5</v>
      </c>
      <c r="Z32" t="n">
        <v>10</v>
      </c>
      <c r="AA32" t="n">
        <v>1540.269658109694</v>
      </c>
      <c r="AB32" t="n">
        <v>2107.464898127194</v>
      </c>
      <c r="AC32" t="n">
        <v>1906.331406095495</v>
      </c>
      <c r="AD32" t="n">
        <v>1540269.658109694</v>
      </c>
      <c r="AE32" t="n">
        <v>2107464.898127194</v>
      </c>
      <c r="AF32" t="n">
        <v>1.493265167119328e-06</v>
      </c>
      <c r="AG32" t="n">
        <v>11</v>
      </c>
      <c r="AH32" t="n">
        <v>1906331.406095495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1.0077</v>
      </c>
      <c r="E33" t="n">
        <v>99.23999999999999</v>
      </c>
      <c r="F33" t="n">
        <v>95.81999999999999</v>
      </c>
      <c r="G33" t="n">
        <v>205.33</v>
      </c>
      <c r="H33" t="n">
        <v>2.52</v>
      </c>
      <c r="I33" t="n">
        <v>28</v>
      </c>
      <c r="J33" t="n">
        <v>225.43</v>
      </c>
      <c r="K33" t="n">
        <v>52.44</v>
      </c>
      <c r="L33" t="n">
        <v>32</v>
      </c>
      <c r="M33" t="n">
        <v>26</v>
      </c>
      <c r="N33" t="n">
        <v>50.99</v>
      </c>
      <c r="O33" t="n">
        <v>28037.42</v>
      </c>
      <c r="P33" t="n">
        <v>1190.52</v>
      </c>
      <c r="Q33" t="n">
        <v>1206.59</v>
      </c>
      <c r="R33" t="n">
        <v>211.55</v>
      </c>
      <c r="S33" t="n">
        <v>133.29</v>
      </c>
      <c r="T33" t="n">
        <v>22349.3</v>
      </c>
      <c r="U33" t="n">
        <v>0.63</v>
      </c>
      <c r="V33" t="n">
        <v>0.78</v>
      </c>
      <c r="W33" t="n">
        <v>0.32</v>
      </c>
      <c r="X33" t="n">
        <v>1.28</v>
      </c>
      <c r="Y33" t="n">
        <v>0.5</v>
      </c>
      <c r="Z33" t="n">
        <v>10</v>
      </c>
      <c r="AA33" t="n">
        <v>1539.565154357616</v>
      </c>
      <c r="AB33" t="n">
        <v>2106.500965013089</v>
      </c>
      <c r="AC33" t="n">
        <v>1905.459469404912</v>
      </c>
      <c r="AD33" t="n">
        <v>1539565.154357616</v>
      </c>
      <c r="AE33" t="n">
        <v>2106500.965013089</v>
      </c>
      <c r="AF33" t="n">
        <v>1.494154809756873e-06</v>
      </c>
      <c r="AG33" t="n">
        <v>11</v>
      </c>
      <c r="AH33" t="n">
        <v>1905459.469404912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1.009</v>
      </c>
      <c r="E34" t="n">
        <v>99.11</v>
      </c>
      <c r="F34" t="n">
        <v>95.73</v>
      </c>
      <c r="G34" t="n">
        <v>212.72</v>
      </c>
      <c r="H34" t="n">
        <v>2.58</v>
      </c>
      <c r="I34" t="n">
        <v>27</v>
      </c>
      <c r="J34" t="n">
        <v>227.11</v>
      </c>
      <c r="K34" t="n">
        <v>52.44</v>
      </c>
      <c r="L34" t="n">
        <v>33</v>
      </c>
      <c r="M34" t="n">
        <v>25</v>
      </c>
      <c r="N34" t="n">
        <v>51.67</v>
      </c>
      <c r="O34" t="n">
        <v>28244.51</v>
      </c>
      <c r="P34" t="n">
        <v>1186.77</v>
      </c>
      <c r="Q34" t="n">
        <v>1206.59</v>
      </c>
      <c r="R34" t="n">
        <v>208.31</v>
      </c>
      <c r="S34" t="n">
        <v>133.29</v>
      </c>
      <c r="T34" t="n">
        <v>20733.05</v>
      </c>
      <c r="U34" t="n">
        <v>0.64</v>
      </c>
      <c r="V34" t="n">
        <v>0.78</v>
      </c>
      <c r="W34" t="n">
        <v>0.32</v>
      </c>
      <c r="X34" t="n">
        <v>1.19</v>
      </c>
      <c r="Y34" t="n">
        <v>0.5</v>
      </c>
      <c r="Z34" t="n">
        <v>10</v>
      </c>
      <c r="AA34" t="n">
        <v>1534.165196528003</v>
      </c>
      <c r="AB34" t="n">
        <v>2099.112504481287</v>
      </c>
      <c r="AC34" t="n">
        <v>1898.776153176496</v>
      </c>
      <c r="AD34" t="n">
        <v>1534165.196528003</v>
      </c>
      <c r="AE34" t="n">
        <v>2099112.504481287</v>
      </c>
      <c r="AF34" t="n">
        <v>1.496082368804888e-06</v>
      </c>
      <c r="AG34" t="n">
        <v>11</v>
      </c>
      <c r="AH34" t="n">
        <v>1898776.153176496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1.0097</v>
      </c>
      <c r="E35" t="n">
        <v>99.03</v>
      </c>
      <c r="F35" t="n">
        <v>95.69</v>
      </c>
      <c r="G35" t="n">
        <v>220.82</v>
      </c>
      <c r="H35" t="n">
        <v>2.64</v>
      </c>
      <c r="I35" t="n">
        <v>26</v>
      </c>
      <c r="J35" t="n">
        <v>228.8</v>
      </c>
      <c r="K35" t="n">
        <v>52.44</v>
      </c>
      <c r="L35" t="n">
        <v>34</v>
      </c>
      <c r="M35" t="n">
        <v>24</v>
      </c>
      <c r="N35" t="n">
        <v>52.36</v>
      </c>
      <c r="O35" t="n">
        <v>28452.56</v>
      </c>
      <c r="P35" t="n">
        <v>1182.24</v>
      </c>
      <c r="Q35" t="n">
        <v>1206.59</v>
      </c>
      <c r="R35" t="n">
        <v>207.1</v>
      </c>
      <c r="S35" t="n">
        <v>133.29</v>
      </c>
      <c r="T35" t="n">
        <v>20131.21</v>
      </c>
      <c r="U35" t="n">
        <v>0.64</v>
      </c>
      <c r="V35" t="n">
        <v>0.78</v>
      </c>
      <c r="W35" t="n">
        <v>0.32</v>
      </c>
      <c r="X35" t="n">
        <v>1.15</v>
      </c>
      <c r="Y35" t="n">
        <v>0.5</v>
      </c>
      <c r="Z35" t="n">
        <v>10</v>
      </c>
      <c r="AA35" t="n">
        <v>1529.131321147134</v>
      </c>
      <c r="AB35" t="n">
        <v>2092.224934106274</v>
      </c>
      <c r="AC35" t="n">
        <v>1892.545922851308</v>
      </c>
      <c r="AD35" t="n">
        <v>1529131.321147134</v>
      </c>
      <c r="AE35" t="n">
        <v>2092224.934106274</v>
      </c>
      <c r="AF35" t="n">
        <v>1.497120285215357e-06</v>
      </c>
      <c r="AG35" t="n">
        <v>11</v>
      </c>
      <c r="AH35" t="n">
        <v>1892545.922851308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1.0096</v>
      </c>
      <c r="E36" t="n">
        <v>99.05</v>
      </c>
      <c r="F36" t="n">
        <v>95.7</v>
      </c>
      <c r="G36" t="n">
        <v>220.85</v>
      </c>
      <c r="H36" t="n">
        <v>2.7</v>
      </c>
      <c r="I36" t="n">
        <v>26</v>
      </c>
      <c r="J36" t="n">
        <v>230.49</v>
      </c>
      <c r="K36" t="n">
        <v>52.44</v>
      </c>
      <c r="L36" t="n">
        <v>35</v>
      </c>
      <c r="M36" t="n">
        <v>24</v>
      </c>
      <c r="N36" t="n">
        <v>53.05</v>
      </c>
      <c r="O36" t="n">
        <v>28661.58</v>
      </c>
      <c r="P36" t="n">
        <v>1182.83</v>
      </c>
      <c r="Q36" t="n">
        <v>1206.59</v>
      </c>
      <c r="R36" t="n">
        <v>207.49</v>
      </c>
      <c r="S36" t="n">
        <v>133.29</v>
      </c>
      <c r="T36" t="n">
        <v>20328.83</v>
      </c>
      <c r="U36" t="n">
        <v>0.64</v>
      </c>
      <c r="V36" t="n">
        <v>0.78</v>
      </c>
      <c r="W36" t="n">
        <v>0.32</v>
      </c>
      <c r="X36" t="n">
        <v>1.16</v>
      </c>
      <c r="Y36" t="n">
        <v>0.5</v>
      </c>
      <c r="Z36" t="n">
        <v>10</v>
      </c>
      <c r="AA36" t="n">
        <v>1529.817550616614</v>
      </c>
      <c r="AB36" t="n">
        <v>2093.163863540724</v>
      </c>
      <c r="AC36" t="n">
        <v>1893.39524217833</v>
      </c>
      <c r="AD36" t="n">
        <v>1529817.550616614</v>
      </c>
      <c r="AE36" t="n">
        <v>2093163.863540724</v>
      </c>
      <c r="AF36" t="n">
        <v>1.496972011442433e-06</v>
      </c>
      <c r="AG36" t="n">
        <v>11</v>
      </c>
      <c r="AH36" t="n">
        <v>1893395.24217833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1.0105</v>
      </c>
      <c r="E37" t="n">
        <v>98.95999999999999</v>
      </c>
      <c r="F37" t="n">
        <v>95.65000000000001</v>
      </c>
      <c r="G37" t="n">
        <v>229.56</v>
      </c>
      <c r="H37" t="n">
        <v>2.76</v>
      </c>
      <c r="I37" t="n">
        <v>25</v>
      </c>
      <c r="J37" t="n">
        <v>232.2</v>
      </c>
      <c r="K37" t="n">
        <v>52.44</v>
      </c>
      <c r="L37" t="n">
        <v>36</v>
      </c>
      <c r="M37" t="n">
        <v>23</v>
      </c>
      <c r="N37" t="n">
        <v>53.75</v>
      </c>
      <c r="O37" t="n">
        <v>28871.58</v>
      </c>
      <c r="P37" t="n">
        <v>1181.37</v>
      </c>
      <c r="Q37" t="n">
        <v>1206.59</v>
      </c>
      <c r="R37" t="n">
        <v>205.76</v>
      </c>
      <c r="S37" t="n">
        <v>133.29</v>
      </c>
      <c r="T37" t="n">
        <v>19466.36</v>
      </c>
      <c r="U37" t="n">
        <v>0.65</v>
      </c>
      <c r="V37" t="n">
        <v>0.78</v>
      </c>
      <c r="W37" t="n">
        <v>0.31</v>
      </c>
      <c r="X37" t="n">
        <v>1.11</v>
      </c>
      <c r="Y37" t="n">
        <v>0.5</v>
      </c>
      <c r="Z37" t="n">
        <v>10</v>
      </c>
      <c r="AA37" t="n">
        <v>1527.120576920595</v>
      </c>
      <c r="AB37" t="n">
        <v>2089.473745147748</v>
      </c>
      <c r="AC37" t="n">
        <v>1890.057303505666</v>
      </c>
      <c r="AD37" t="n">
        <v>1527120.576920595</v>
      </c>
      <c r="AE37" t="n">
        <v>2089473.745147748</v>
      </c>
      <c r="AF37" t="n">
        <v>1.49830647539875e-06</v>
      </c>
      <c r="AG37" t="n">
        <v>11</v>
      </c>
      <c r="AH37" t="n">
        <v>1890057.303505666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1.0115</v>
      </c>
      <c r="E38" t="n">
        <v>98.86</v>
      </c>
      <c r="F38" t="n">
        <v>95.59</v>
      </c>
      <c r="G38" t="n">
        <v>238.97</v>
      </c>
      <c r="H38" t="n">
        <v>2.81</v>
      </c>
      <c r="I38" t="n">
        <v>24</v>
      </c>
      <c r="J38" t="n">
        <v>233.91</v>
      </c>
      <c r="K38" t="n">
        <v>52.44</v>
      </c>
      <c r="L38" t="n">
        <v>37</v>
      </c>
      <c r="M38" t="n">
        <v>22</v>
      </c>
      <c r="N38" t="n">
        <v>54.46</v>
      </c>
      <c r="O38" t="n">
        <v>29082.59</v>
      </c>
      <c r="P38" t="n">
        <v>1176.36</v>
      </c>
      <c r="Q38" t="n">
        <v>1206.59</v>
      </c>
      <c r="R38" t="n">
        <v>203.63</v>
      </c>
      <c r="S38" t="n">
        <v>133.29</v>
      </c>
      <c r="T38" t="n">
        <v>18406.78</v>
      </c>
      <c r="U38" t="n">
        <v>0.65</v>
      </c>
      <c r="V38" t="n">
        <v>0.78</v>
      </c>
      <c r="W38" t="n">
        <v>0.31</v>
      </c>
      <c r="X38" t="n">
        <v>1.05</v>
      </c>
      <c r="Y38" t="n">
        <v>0.5</v>
      </c>
      <c r="Z38" t="n">
        <v>10</v>
      </c>
      <c r="AA38" t="n">
        <v>1521.1959180785</v>
      </c>
      <c r="AB38" t="n">
        <v>2081.367365542494</v>
      </c>
      <c r="AC38" t="n">
        <v>1882.724585392562</v>
      </c>
      <c r="AD38" t="n">
        <v>1521195.9180785</v>
      </c>
      <c r="AE38" t="n">
        <v>2081367.365542494</v>
      </c>
      <c r="AF38" t="n">
        <v>1.499789213127992e-06</v>
      </c>
      <c r="AG38" t="n">
        <v>11</v>
      </c>
      <c r="AH38" t="n">
        <v>1882724.585392562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1.0115</v>
      </c>
      <c r="E39" t="n">
        <v>98.86</v>
      </c>
      <c r="F39" t="n">
        <v>95.58</v>
      </c>
      <c r="G39" t="n">
        <v>238.96</v>
      </c>
      <c r="H39" t="n">
        <v>2.87</v>
      </c>
      <c r="I39" t="n">
        <v>24</v>
      </c>
      <c r="J39" t="n">
        <v>235.63</v>
      </c>
      <c r="K39" t="n">
        <v>52.44</v>
      </c>
      <c r="L39" t="n">
        <v>38</v>
      </c>
      <c r="M39" t="n">
        <v>22</v>
      </c>
      <c r="N39" t="n">
        <v>55.18</v>
      </c>
      <c r="O39" t="n">
        <v>29294.6</v>
      </c>
      <c r="P39" t="n">
        <v>1175.59</v>
      </c>
      <c r="Q39" t="n">
        <v>1206.59</v>
      </c>
      <c r="R39" t="n">
        <v>203.52</v>
      </c>
      <c r="S39" t="n">
        <v>133.29</v>
      </c>
      <c r="T39" t="n">
        <v>18354.15</v>
      </c>
      <c r="U39" t="n">
        <v>0.65</v>
      </c>
      <c r="V39" t="n">
        <v>0.78</v>
      </c>
      <c r="W39" t="n">
        <v>0.31</v>
      </c>
      <c r="X39" t="n">
        <v>1.05</v>
      </c>
      <c r="Y39" t="n">
        <v>0.5</v>
      </c>
      <c r="Z39" t="n">
        <v>10</v>
      </c>
      <c r="AA39" t="n">
        <v>1520.493932946831</v>
      </c>
      <c r="AB39" t="n">
        <v>2080.406878515945</v>
      </c>
      <c r="AC39" t="n">
        <v>1881.855765899776</v>
      </c>
      <c r="AD39" t="n">
        <v>1520493.932946831</v>
      </c>
      <c r="AE39" t="n">
        <v>2080406.878515945</v>
      </c>
      <c r="AF39" t="n">
        <v>1.499789213127992e-06</v>
      </c>
      <c r="AG39" t="n">
        <v>11</v>
      </c>
      <c r="AH39" t="n">
        <v>1881855.765899776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1.012</v>
      </c>
      <c r="E40" t="n">
        <v>98.81</v>
      </c>
      <c r="F40" t="n">
        <v>95.56999999999999</v>
      </c>
      <c r="G40" t="n">
        <v>249.32</v>
      </c>
      <c r="H40" t="n">
        <v>2.92</v>
      </c>
      <c r="I40" t="n">
        <v>23</v>
      </c>
      <c r="J40" t="n">
        <v>237.35</v>
      </c>
      <c r="K40" t="n">
        <v>52.44</v>
      </c>
      <c r="L40" t="n">
        <v>39</v>
      </c>
      <c r="M40" t="n">
        <v>21</v>
      </c>
      <c r="N40" t="n">
        <v>55.91</v>
      </c>
      <c r="O40" t="n">
        <v>29507.65</v>
      </c>
      <c r="P40" t="n">
        <v>1179.87</v>
      </c>
      <c r="Q40" t="n">
        <v>1206.6</v>
      </c>
      <c r="R40" t="n">
        <v>203.08</v>
      </c>
      <c r="S40" t="n">
        <v>133.29</v>
      </c>
      <c r="T40" t="n">
        <v>18139.28</v>
      </c>
      <c r="U40" t="n">
        <v>0.66</v>
      </c>
      <c r="V40" t="n">
        <v>0.78</v>
      </c>
      <c r="W40" t="n">
        <v>0.31</v>
      </c>
      <c r="X40" t="n">
        <v>1.03</v>
      </c>
      <c r="Y40" t="n">
        <v>0.5</v>
      </c>
      <c r="Z40" t="n">
        <v>10</v>
      </c>
      <c r="AA40" t="n">
        <v>1523.452356527222</v>
      </c>
      <c r="AB40" t="n">
        <v>2084.454724175074</v>
      </c>
      <c r="AC40" t="n">
        <v>1885.517290850384</v>
      </c>
      <c r="AD40" t="n">
        <v>1523452.356527223</v>
      </c>
      <c r="AE40" t="n">
        <v>2084454.724175074</v>
      </c>
      <c r="AF40" t="n">
        <v>1.500530581992613e-06</v>
      </c>
      <c r="AG40" t="n">
        <v>11</v>
      </c>
      <c r="AH40" t="n">
        <v>1885517.290850384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1.016</v>
      </c>
      <c r="E41" t="n">
        <v>98.42</v>
      </c>
      <c r="F41" t="n">
        <v>95.22</v>
      </c>
      <c r="G41" t="n">
        <v>259.7</v>
      </c>
      <c r="H41" t="n">
        <v>2.98</v>
      </c>
      <c r="I41" t="n">
        <v>22</v>
      </c>
      <c r="J41" t="n">
        <v>239.09</v>
      </c>
      <c r="K41" t="n">
        <v>52.44</v>
      </c>
      <c r="L41" t="n">
        <v>40</v>
      </c>
      <c r="M41" t="n">
        <v>20</v>
      </c>
      <c r="N41" t="n">
        <v>56.65</v>
      </c>
      <c r="O41" t="n">
        <v>29721.73</v>
      </c>
      <c r="P41" t="n">
        <v>1171.42</v>
      </c>
      <c r="Q41" t="n">
        <v>1206.59</v>
      </c>
      <c r="R41" t="n">
        <v>190.38</v>
      </c>
      <c r="S41" t="n">
        <v>133.29</v>
      </c>
      <c r="T41" t="n">
        <v>11793.62</v>
      </c>
      <c r="U41" t="n">
        <v>0.7</v>
      </c>
      <c r="V41" t="n">
        <v>0.79</v>
      </c>
      <c r="W41" t="n">
        <v>0.32</v>
      </c>
      <c r="X41" t="n">
        <v>0.68</v>
      </c>
      <c r="Y41" t="n">
        <v>0.5</v>
      </c>
      <c r="Z41" t="n">
        <v>10</v>
      </c>
      <c r="AA41" t="n">
        <v>1509.37693906212</v>
      </c>
      <c r="AB41" t="n">
        <v>2065.196117035728</v>
      </c>
      <c r="AC41" t="n">
        <v>1868.096698146792</v>
      </c>
      <c r="AD41" t="n">
        <v>1509376.93906212</v>
      </c>
      <c r="AE41" t="n">
        <v>2065196.117035727</v>
      </c>
      <c r="AF41" t="n">
        <v>1.50646153290958e-06</v>
      </c>
      <c r="AG41" t="n">
        <v>11</v>
      </c>
      <c r="AH41" t="n">
        <v>1868096.698146792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0.908</v>
      </c>
      <c r="E2" t="n">
        <v>110.13</v>
      </c>
      <c r="F2" t="n">
        <v>105.78</v>
      </c>
      <c r="G2" t="n">
        <v>26.12</v>
      </c>
      <c r="H2" t="n">
        <v>0.64</v>
      </c>
      <c r="I2" t="n">
        <v>243</v>
      </c>
      <c r="J2" t="n">
        <v>26.11</v>
      </c>
      <c r="K2" t="n">
        <v>12.1</v>
      </c>
      <c r="L2" t="n">
        <v>1</v>
      </c>
      <c r="M2" t="n">
        <v>241</v>
      </c>
      <c r="N2" t="n">
        <v>3.01</v>
      </c>
      <c r="O2" t="n">
        <v>3454.41</v>
      </c>
      <c r="P2" t="n">
        <v>335.8</v>
      </c>
      <c r="Q2" t="n">
        <v>1206.68</v>
      </c>
      <c r="R2" t="n">
        <v>549.3099999999999</v>
      </c>
      <c r="S2" t="n">
        <v>133.29</v>
      </c>
      <c r="T2" t="n">
        <v>190154.66</v>
      </c>
      <c r="U2" t="n">
        <v>0.24</v>
      </c>
      <c r="V2" t="n">
        <v>0.71</v>
      </c>
      <c r="W2" t="n">
        <v>0.66</v>
      </c>
      <c r="X2" t="n">
        <v>11.24</v>
      </c>
      <c r="Y2" t="n">
        <v>0.5</v>
      </c>
      <c r="Z2" t="n">
        <v>10</v>
      </c>
      <c r="AA2" t="n">
        <v>624.6110845230969</v>
      </c>
      <c r="AB2" t="n">
        <v>854.6204417407533</v>
      </c>
      <c r="AC2" t="n">
        <v>773.0566662483386</v>
      </c>
      <c r="AD2" t="n">
        <v>624611.0845230969</v>
      </c>
      <c r="AE2" t="n">
        <v>854620.4417407534</v>
      </c>
      <c r="AF2" t="n">
        <v>1.729949857652959e-06</v>
      </c>
      <c r="AG2" t="n">
        <v>12</v>
      </c>
      <c r="AH2" t="n">
        <v>773056.6662483386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0.9681999999999999</v>
      </c>
      <c r="E3" t="n">
        <v>103.29</v>
      </c>
      <c r="F3" t="n">
        <v>100.26</v>
      </c>
      <c r="G3" t="n">
        <v>48.51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12</v>
      </c>
      <c r="N3" t="n">
        <v>3.1</v>
      </c>
      <c r="O3" t="n">
        <v>3588.35</v>
      </c>
      <c r="P3" t="n">
        <v>292.13</v>
      </c>
      <c r="Q3" t="n">
        <v>1206.62</v>
      </c>
      <c r="R3" t="n">
        <v>356.7</v>
      </c>
      <c r="S3" t="n">
        <v>133.29</v>
      </c>
      <c r="T3" t="n">
        <v>94443.28</v>
      </c>
      <c r="U3" t="n">
        <v>0.37</v>
      </c>
      <c r="V3" t="n">
        <v>0.75</v>
      </c>
      <c r="W3" t="n">
        <v>0.62</v>
      </c>
      <c r="X3" t="n">
        <v>5.72</v>
      </c>
      <c r="Y3" t="n">
        <v>0.5</v>
      </c>
      <c r="Z3" t="n">
        <v>10</v>
      </c>
      <c r="AA3" t="n">
        <v>534.9373965350834</v>
      </c>
      <c r="AB3" t="n">
        <v>731.9249457116487</v>
      </c>
      <c r="AC3" t="n">
        <v>662.0710561560414</v>
      </c>
      <c r="AD3" t="n">
        <v>534937.3965350834</v>
      </c>
      <c r="AE3" t="n">
        <v>731924.9457116487</v>
      </c>
      <c r="AF3" t="n">
        <v>1.844644771122902e-06</v>
      </c>
      <c r="AG3" t="n">
        <v>11</v>
      </c>
      <c r="AH3" t="n">
        <v>662071.0561560414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0.9688</v>
      </c>
      <c r="E4" t="n">
        <v>103.22</v>
      </c>
      <c r="F4" t="n">
        <v>100.22</v>
      </c>
      <c r="G4" t="n">
        <v>49.29</v>
      </c>
      <c r="H4" t="n">
        <v>1.78</v>
      </c>
      <c r="I4" t="n">
        <v>122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302.16</v>
      </c>
      <c r="Q4" t="n">
        <v>1206.64</v>
      </c>
      <c r="R4" t="n">
        <v>354.96</v>
      </c>
      <c r="S4" t="n">
        <v>133.29</v>
      </c>
      <c r="T4" t="n">
        <v>93583.88</v>
      </c>
      <c r="U4" t="n">
        <v>0.38</v>
      </c>
      <c r="V4" t="n">
        <v>0.75</v>
      </c>
      <c r="W4" t="n">
        <v>0.62</v>
      </c>
      <c r="X4" t="n">
        <v>5.68</v>
      </c>
      <c r="Y4" t="n">
        <v>0.5</v>
      </c>
      <c r="Z4" t="n">
        <v>10</v>
      </c>
      <c r="AA4" t="n">
        <v>543.6170883358785</v>
      </c>
      <c r="AB4" t="n">
        <v>743.8008829544739</v>
      </c>
      <c r="AC4" t="n">
        <v>672.8135706163938</v>
      </c>
      <c r="AD4" t="n">
        <v>543617.0883358786</v>
      </c>
      <c r="AE4" t="n">
        <v>743800.8829544738</v>
      </c>
      <c r="AF4" t="n">
        <v>1.84578790979536e-06</v>
      </c>
      <c r="AG4" t="n">
        <v>11</v>
      </c>
      <c r="AH4" t="n">
        <v>672813.5706163938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0.6335</v>
      </c>
      <c r="E2" t="n">
        <v>157.86</v>
      </c>
      <c r="F2" t="n">
        <v>137.49</v>
      </c>
      <c r="G2" t="n">
        <v>9.23</v>
      </c>
      <c r="H2" t="n">
        <v>0.18</v>
      </c>
      <c r="I2" t="n">
        <v>894</v>
      </c>
      <c r="J2" t="n">
        <v>98.70999999999999</v>
      </c>
      <c r="K2" t="n">
        <v>39.72</v>
      </c>
      <c r="L2" t="n">
        <v>1</v>
      </c>
      <c r="M2" t="n">
        <v>892</v>
      </c>
      <c r="N2" t="n">
        <v>12.99</v>
      </c>
      <c r="O2" t="n">
        <v>12407.75</v>
      </c>
      <c r="P2" t="n">
        <v>1225.64</v>
      </c>
      <c r="Q2" t="n">
        <v>1206.73</v>
      </c>
      <c r="R2" t="n">
        <v>1626.58</v>
      </c>
      <c r="S2" t="n">
        <v>133.29</v>
      </c>
      <c r="T2" t="n">
        <v>725532.89</v>
      </c>
      <c r="U2" t="n">
        <v>0.08</v>
      </c>
      <c r="V2" t="n">
        <v>0.54</v>
      </c>
      <c r="W2" t="n">
        <v>1.71</v>
      </c>
      <c r="X2" t="n">
        <v>42.94</v>
      </c>
      <c r="Y2" t="n">
        <v>0.5</v>
      </c>
      <c r="Z2" t="n">
        <v>10</v>
      </c>
      <c r="AA2" t="n">
        <v>2521.289896150574</v>
      </c>
      <c r="AB2" t="n">
        <v>3449.740067373308</v>
      </c>
      <c r="AC2" t="n">
        <v>3120.501717083664</v>
      </c>
      <c r="AD2" t="n">
        <v>2521289.896150575</v>
      </c>
      <c r="AE2" t="n">
        <v>3449740.067373308</v>
      </c>
      <c r="AF2" t="n">
        <v>1.034503882425874e-06</v>
      </c>
      <c r="AG2" t="n">
        <v>17</v>
      </c>
      <c r="AH2" t="n">
        <v>3120501.717083664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0.8310999999999999</v>
      </c>
      <c r="E3" t="n">
        <v>120.32</v>
      </c>
      <c r="F3" t="n">
        <v>111.04</v>
      </c>
      <c r="G3" t="n">
        <v>18.77</v>
      </c>
      <c r="H3" t="n">
        <v>0.35</v>
      </c>
      <c r="I3" t="n">
        <v>355</v>
      </c>
      <c r="J3" t="n">
        <v>99.95</v>
      </c>
      <c r="K3" t="n">
        <v>39.72</v>
      </c>
      <c r="L3" t="n">
        <v>2</v>
      </c>
      <c r="M3" t="n">
        <v>353</v>
      </c>
      <c r="N3" t="n">
        <v>13.24</v>
      </c>
      <c r="O3" t="n">
        <v>12561.45</v>
      </c>
      <c r="P3" t="n">
        <v>980.48</v>
      </c>
      <c r="Q3" t="n">
        <v>1206.62</v>
      </c>
      <c r="R3" t="n">
        <v>727.29</v>
      </c>
      <c r="S3" t="n">
        <v>133.29</v>
      </c>
      <c r="T3" t="n">
        <v>278583.38</v>
      </c>
      <c r="U3" t="n">
        <v>0.18</v>
      </c>
      <c r="V3" t="n">
        <v>0.67</v>
      </c>
      <c r="W3" t="n">
        <v>0.84</v>
      </c>
      <c r="X3" t="n">
        <v>16.49</v>
      </c>
      <c r="Y3" t="n">
        <v>0.5</v>
      </c>
      <c r="Z3" t="n">
        <v>10</v>
      </c>
      <c r="AA3" t="n">
        <v>1570.484248311333</v>
      </c>
      <c r="AB3" t="n">
        <v>2148.80583341472</v>
      </c>
      <c r="AC3" t="n">
        <v>1943.726820541548</v>
      </c>
      <c r="AD3" t="n">
        <v>1570484.248311333</v>
      </c>
      <c r="AE3" t="n">
        <v>2148805.83341472</v>
      </c>
      <c r="AF3" t="n">
        <v>1.357184177875522e-06</v>
      </c>
      <c r="AG3" t="n">
        <v>13</v>
      </c>
      <c r="AH3" t="n">
        <v>1943726.820541548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0.8992</v>
      </c>
      <c r="E4" t="n">
        <v>111.21</v>
      </c>
      <c r="F4" t="n">
        <v>104.68</v>
      </c>
      <c r="G4" t="n">
        <v>28.42</v>
      </c>
      <c r="H4" t="n">
        <v>0.52</v>
      </c>
      <c r="I4" t="n">
        <v>221</v>
      </c>
      <c r="J4" t="n">
        <v>101.2</v>
      </c>
      <c r="K4" t="n">
        <v>39.72</v>
      </c>
      <c r="L4" t="n">
        <v>3</v>
      </c>
      <c r="M4" t="n">
        <v>219</v>
      </c>
      <c r="N4" t="n">
        <v>13.49</v>
      </c>
      <c r="O4" t="n">
        <v>12715.54</v>
      </c>
      <c r="P4" t="n">
        <v>916.09</v>
      </c>
      <c r="Q4" t="n">
        <v>1206.61</v>
      </c>
      <c r="R4" t="n">
        <v>511.75</v>
      </c>
      <c r="S4" t="n">
        <v>133.29</v>
      </c>
      <c r="T4" t="n">
        <v>171481.87</v>
      </c>
      <c r="U4" t="n">
        <v>0.26</v>
      </c>
      <c r="V4" t="n">
        <v>0.71</v>
      </c>
      <c r="W4" t="n">
        <v>0.63</v>
      </c>
      <c r="X4" t="n">
        <v>10.14</v>
      </c>
      <c r="Y4" t="n">
        <v>0.5</v>
      </c>
      <c r="Z4" t="n">
        <v>10</v>
      </c>
      <c r="AA4" t="n">
        <v>1367.95543735947</v>
      </c>
      <c r="AB4" t="n">
        <v>1871.696979329839</v>
      </c>
      <c r="AC4" t="n">
        <v>1693.064846565808</v>
      </c>
      <c r="AD4" t="n">
        <v>1367955.43735947</v>
      </c>
      <c r="AE4" t="n">
        <v>1871696.979329839</v>
      </c>
      <c r="AF4" t="n">
        <v>1.468391303989496e-06</v>
      </c>
      <c r="AG4" t="n">
        <v>12</v>
      </c>
      <c r="AH4" t="n">
        <v>1693064.846565808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0.9335</v>
      </c>
      <c r="E5" t="n">
        <v>107.12</v>
      </c>
      <c r="F5" t="n">
        <v>101.84</v>
      </c>
      <c r="G5" t="n">
        <v>38.19</v>
      </c>
      <c r="H5" t="n">
        <v>0.6899999999999999</v>
      </c>
      <c r="I5" t="n">
        <v>160</v>
      </c>
      <c r="J5" t="n">
        <v>102.45</v>
      </c>
      <c r="K5" t="n">
        <v>39.72</v>
      </c>
      <c r="L5" t="n">
        <v>4</v>
      </c>
      <c r="M5" t="n">
        <v>158</v>
      </c>
      <c r="N5" t="n">
        <v>13.74</v>
      </c>
      <c r="O5" t="n">
        <v>12870.03</v>
      </c>
      <c r="P5" t="n">
        <v>883.52</v>
      </c>
      <c r="Q5" t="n">
        <v>1206.63</v>
      </c>
      <c r="R5" t="n">
        <v>415.34</v>
      </c>
      <c r="S5" t="n">
        <v>133.29</v>
      </c>
      <c r="T5" t="n">
        <v>123582.88</v>
      </c>
      <c r="U5" t="n">
        <v>0.32</v>
      </c>
      <c r="V5" t="n">
        <v>0.73</v>
      </c>
      <c r="W5" t="n">
        <v>0.53</v>
      </c>
      <c r="X5" t="n">
        <v>7.3</v>
      </c>
      <c r="Y5" t="n">
        <v>0.5</v>
      </c>
      <c r="Z5" t="n">
        <v>10</v>
      </c>
      <c r="AA5" t="n">
        <v>1283.061015942125</v>
      </c>
      <c r="AB5" t="n">
        <v>1755.540686669082</v>
      </c>
      <c r="AC5" t="n">
        <v>1587.994347450214</v>
      </c>
      <c r="AD5" t="n">
        <v>1283061.015942125</v>
      </c>
      <c r="AE5" t="n">
        <v>1755540.686669082</v>
      </c>
      <c r="AF5" t="n">
        <v>1.524403116408134e-06</v>
      </c>
      <c r="AG5" t="n">
        <v>12</v>
      </c>
      <c r="AH5" t="n">
        <v>1587994.347450214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0.9548</v>
      </c>
      <c r="E6" t="n">
        <v>104.74</v>
      </c>
      <c r="F6" t="n">
        <v>100.18</v>
      </c>
      <c r="G6" t="n">
        <v>48.09</v>
      </c>
      <c r="H6" t="n">
        <v>0.85</v>
      </c>
      <c r="I6" t="n">
        <v>125</v>
      </c>
      <c r="J6" t="n">
        <v>103.71</v>
      </c>
      <c r="K6" t="n">
        <v>39.72</v>
      </c>
      <c r="L6" t="n">
        <v>5</v>
      </c>
      <c r="M6" t="n">
        <v>123</v>
      </c>
      <c r="N6" t="n">
        <v>14</v>
      </c>
      <c r="O6" t="n">
        <v>13024.91</v>
      </c>
      <c r="P6" t="n">
        <v>861.05</v>
      </c>
      <c r="Q6" t="n">
        <v>1206.6</v>
      </c>
      <c r="R6" t="n">
        <v>358.92</v>
      </c>
      <c r="S6" t="n">
        <v>133.29</v>
      </c>
      <c r="T6" t="n">
        <v>95548.03999999999</v>
      </c>
      <c r="U6" t="n">
        <v>0.37</v>
      </c>
      <c r="V6" t="n">
        <v>0.75</v>
      </c>
      <c r="W6" t="n">
        <v>0.47</v>
      </c>
      <c r="X6" t="n">
        <v>5.64</v>
      </c>
      <c r="Y6" t="n">
        <v>0.5</v>
      </c>
      <c r="Z6" t="n">
        <v>10</v>
      </c>
      <c r="AA6" t="n">
        <v>1220.791463388749</v>
      </c>
      <c r="AB6" t="n">
        <v>1670.340737726778</v>
      </c>
      <c r="AC6" t="n">
        <v>1510.925762056082</v>
      </c>
      <c r="AD6" t="n">
        <v>1220791.463388748</v>
      </c>
      <c r="AE6" t="n">
        <v>1670340.737726778</v>
      </c>
      <c r="AF6" t="n">
        <v>1.559185962020875e-06</v>
      </c>
      <c r="AG6" t="n">
        <v>11</v>
      </c>
      <c r="AH6" t="n">
        <v>1510925.762056082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0.9693000000000001</v>
      </c>
      <c r="E7" t="n">
        <v>103.17</v>
      </c>
      <c r="F7" t="n">
        <v>99.09</v>
      </c>
      <c r="G7" t="n">
        <v>58.29</v>
      </c>
      <c r="H7" t="n">
        <v>1.01</v>
      </c>
      <c r="I7" t="n">
        <v>102</v>
      </c>
      <c r="J7" t="n">
        <v>104.97</v>
      </c>
      <c r="K7" t="n">
        <v>39.72</v>
      </c>
      <c r="L7" t="n">
        <v>6</v>
      </c>
      <c r="M7" t="n">
        <v>100</v>
      </c>
      <c r="N7" t="n">
        <v>14.25</v>
      </c>
      <c r="O7" t="n">
        <v>13180.19</v>
      </c>
      <c r="P7" t="n">
        <v>843.85</v>
      </c>
      <c r="Q7" t="n">
        <v>1206.62</v>
      </c>
      <c r="R7" t="n">
        <v>321.91</v>
      </c>
      <c r="S7" t="n">
        <v>133.29</v>
      </c>
      <c r="T7" t="n">
        <v>77156.36</v>
      </c>
      <c r="U7" t="n">
        <v>0.41</v>
      </c>
      <c r="V7" t="n">
        <v>0.75</v>
      </c>
      <c r="W7" t="n">
        <v>0.44</v>
      </c>
      <c r="X7" t="n">
        <v>4.55</v>
      </c>
      <c r="Y7" t="n">
        <v>0.5</v>
      </c>
      <c r="Z7" t="n">
        <v>10</v>
      </c>
      <c r="AA7" t="n">
        <v>1185.526383482381</v>
      </c>
      <c r="AB7" t="n">
        <v>1622.089499613362</v>
      </c>
      <c r="AC7" t="n">
        <v>1467.279554387173</v>
      </c>
      <c r="AD7" t="n">
        <v>1185526.383482381</v>
      </c>
      <c r="AE7" t="n">
        <v>1622089.499613362</v>
      </c>
      <c r="AF7" t="n">
        <v>1.582864424996684e-06</v>
      </c>
      <c r="AG7" t="n">
        <v>11</v>
      </c>
      <c r="AH7" t="n">
        <v>1467279.554387173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0.985</v>
      </c>
      <c r="E8" t="n">
        <v>101.52</v>
      </c>
      <c r="F8" t="n">
        <v>97.77</v>
      </c>
      <c r="G8" t="n">
        <v>68.20999999999999</v>
      </c>
      <c r="H8" t="n">
        <v>1.16</v>
      </c>
      <c r="I8" t="n">
        <v>86</v>
      </c>
      <c r="J8" t="n">
        <v>106.23</v>
      </c>
      <c r="K8" t="n">
        <v>39.72</v>
      </c>
      <c r="L8" t="n">
        <v>7</v>
      </c>
      <c r="M8" t="n">
        <v>84</v>
      </c>
      <c r="N8" t="n">
        <v>14.52</v>
      </c>
      <c r="O8" t="n">
        <v>13335.87</v>
      </c>
      <c r="P8" t="n">
        <v>824.73</v>
      </c>
      <c r="Q8" t="n">
        <v>1206.61</v>
      </c>
      <c r="R8" t="n">
        <v>277.06</v>
      </c>
      <c r="S8" t="n">
        <v>133.29</v>
      </c>
      <c r="T8" t="n">
        <v>54814.18</v>
      </c>
      <c r="U8" t="n">
        <v>0.48</v>
      </c>
      <c r="V8" t="n">
        <v>0.77</v>
      </c>
      <c r="W8" t="n">
        <v>0.38</v>
      </c>
      <c r="X8" t="n">
        <v>3.23</v>
      </c>
      <c r="Y8" t="n">
        <v>0.5</v>
      </c>
      <c r="Z8" t="n">
        <v>10</v>
      </c>
      <c r="AA8" t="n">
        <v>1147.649555871846</v>
      </c>
      <c r="AB8" t="n">
        <v>1570.264753068928</v>
      </c>
      <c r="AC8" t="n">
        <v>1420.400888916451</v>
      </c>
      <c r="AD8" t="n">
        <v>1147649.555871846</v>
      </c>
      <c r="AE8" t="n">
        <v>1570264.753068928</v>
      </c>
      <c r="AF8" t="n">
        <v>1.608502484908422e-06</v>
      </c>
      <c r="AG8" t="n">
        <v>11</v>
      </c>
      <c r="AH8" t="n">
        <v>1420400.888916451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0.9851</v>
      </c>
      <c r="E9" t="n">
        <v>101.51</v>
      </c>
      <c r="F9" t="n">
        <v>97.98</v>
      </c>
      <c r="G9" t="n">
        <v>78.39</v>
      </c>
      <c r="H9" t="n">
        <v>1.31</v>
      </c>
      <c r="I9" t="n">
        <v>75</v>
      </c>
      <c r="J9" t="n">
        <v>107.5</v>
      </c>
      <c r="K9" t="n">
        <v>39.72</v>
      </c>
      <c r="L9" t="n">
        <v>8</v>
      </c>
      <c r="M9" t="n">
        <v>73</v>
      </c>
      <c r="N9" t="n">
        <v>14.78</v>
      </c>
      <c r="O9" t="n">
        <v>13491.96</v>
      </c>
      <c r="P9" t="n">
        <v>819.48</v>
      </c>
      <c r="Q9" t="n">
        <v>1206.62</v>
      </c>
      <c r="R9" t="n">
        <v>284.85</v>
      </c>
      <c r="S9" t="n">
        <v>133.29</v>
      </c>
      <c r="T9" t="n">
        <v>58759.98</v>
      </c>
      <c r="U9" t="n">
        <v>0.47</v>
      </c>
      <c r="V9" t="n">
        <v>0.76</v>
      </c>
      <c r="W9" t="n">
        <v>0.39</v>
      </c>
      <c r="X9" t="n">
        <v>3.44</v>
      </c>
      <c r="Y9" t="n">
        <v>0.5</v>
      </c>
      <c r="Z9" t="n">
        <v>10</v>
      </c>
      <c r="AA9" t="n">
        <v>1143.543402221964</v>
      </c>
      <c r="AB9" t="n">
        <v>1564.646532494446</v>
      </c>
      <c r="AC9" t="n">
        <v>1415.318863428376</v>
      </c>
      <c r="AD9" t="n">
        <v>1143543.402221964</v>
      </c>
      <c r="AE9" t="n">
        <v>1564646.532494446</v>
      </c>
      <c r="AF9" t="n">
        <v>1.608665784653083e-06</v>
      </c>
      <c r="AG9" t="n">
        <v>11</v>
      </c>
      <c r="AH9" t="n">
        <v>1415318.863428376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0.9913</v>
      </c>
      <c r="E10" t="n">
        <v>100.88</v>
      </c>
      <c r="F10" t="n">
        <v>97.54000000000001</v>
      </c>
      <c r="G10" t="n">
        <v>88.67</v>
      </c>
      <c r="H10" t="n">
        <v>1.46</v>
      </c>
      <c r="I10" t="n">
        <v>66</v>
      </c>
      <c r="J10" t="n">
        <v>108.77</v>
      </c>
      <c r="K10" t="n">
        <v>39.72</v>
      </c>
      <c r="L10" t="n">
        <v>9</v>
      </c>
      <c r="M10" t="n">
        <v>64</v>
      </c>
      <c r="N10" t="n">
        <v>15.05</v>
      </c>
      <c r="O10" t="n">
        <v>13648.58</v>
      </c>
      <c r="P10" t="n">
        <v>807.51</v>
      </c>
      <c r="Q10" t="n">
        <v>1206.59</v>
      </c>
      <c r="R10" t="n">
        <v>269.55</v>
      </c>
      <c r="S10" t="n">
        <v>133.29</v>
      </c>
      <c r="T10" t="n">
        <v>51158.19</v>
      </c>
      <c r="U10" t="n">
        <v>0.49</v>
      </c>
      <c r="V10" t="n">
        <v>0.77</v>
      </c>
      <c r="W10" t="n">
        <v>0.38</v>
      </c>
      <c r="X10" t="n">
        <v>3</v>
      </c>
      <c r="Y10" t="n">
        <v>0.5</v>
      </c>
      <c r="Z10" t="n">
        <v>10</v>
      </c>
      <c r="AA10" t="n">
        <v>1125.30702112458</v>
      </c>
      <c r="AB10" t="n">
        <v>1539.694711344651</v>
      </c>
      <c r="AC10" t="n">
        <v>1392.748409069016</v>
      </c>
      <c r="AD10" t="n">
        <v>1125307.02112458</v>
      </c>
      <c r="AE10" t="n">
        <v>1539694.711344651</v>
      </c>
      <c r="AF10" t="n">
        <v>1.61879036882205e-06</v>
      </c>
      <c r="AG10" t="n">
        <v>11</v>
      </c>
      <c r="AH10" t="n">
        <v>1392748.409069016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0.9959</v>
      </c>
      <c r="E11" t="n">
        <v>100.42</v>
      </c>
      <c r="F11" t="n">
        <v>97.22</v>
      </c>
      <c r="G11" t="n">
        <v>98.86</v>
      </c>
      <c r="H11" t="n">
        <v>1.6</v>
      </c>
      <c r="I11" t="n">
        <v>59</v>
      </c>
      <c r="J11" t="n">
        <v>110.04</v>
      </c>
      <c r="K11" t="n">
        <v>39.72</v>
      </c>
      <c r="L11" t="n">
        <v>10</v>
      </c>
      <c r="M11" t="n">
        <v>57</v>
      </c>
      <c r="N11" t="n">
        <v>15.32</v>
      </c>
      <c r="O11" t="n">
        <v>13805.5</v>
      </c>
      <c r="P11" t="n">
        <v>797.05</v>
      </c>
      <c r="Q11" t="n">
        <v>1206.59</v>
      </c>
      <c r="R11" t="n">
        <v>258.82</v>
      </c>
      <c r="S11" t="n">
        <v>133.29</v>
      </c>
      <c r="T11" t="n">
        <v>45828.93</v>
      </c>
      <c r="U11" t="n">
        <v>0.51</v>
      </c>
      <c r="V11" t="n">
        <v>0.77</v>
      </c>
      <c r="W11" t="n">
        <v>0.37</v>
      </c>
      <c r="X11" t="n">
        <v>2.68</v>
      </c>
      <c r="Y11" t="n">
        <v>0.5</v>
      </c>
      <c r="Z11" t="n">
        <v>10</v>
      </c>
      <c r="AA11" t="n">
        <v>1110.562386777176</v>
      </c>
      <c r="AB11" t="n">
        <v>1519.520452143175</v>
      </c>
      <c r="AC11" t="n">
        <v>1374.499552850978</v>
      </c>
      <c r="AD11" t="n">
        <v>1110562.386777176</v>
      </c>
      <c r="AE11" t="n">
        <v>1519520.452143175</v>
      </c>
      <c r="AF11" t="n">
        <v>1.626302157076444e-06</v>
      </c>
      <c r="AG11" t="n">
        <v>11</v>
      </c>
      <c r="AH11" t="n">
        <v>1374499.552850978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0.9999</v>
      </c>
      <c r="E12" t="n">
        <v>100.01</v>
      </c>
      <c r="F12" t="n">
        <v>96.94</v>
      </c>
      <c r="G12" t="n">
        <v>109.74</v>
      </c>
      <c r="H12" t="n">
        <v>1.74</v>
      </c>
      <c r="I12" t="n">
        <v>53</v>
      </c>
      <c r="J12" t="n">
        <v>111.32</v>
      </c>
      <c r="K12" t="n">
        <v>39.72</v>
      </c>
      <c r="L12" t="n">
        <v>11</v>
      </c>
      <c r="M12" t="n">
        <v>51</v>
      </c>
      <c r="N12" t="n">
        <v>15.6</v>
      </c>
      <c r="O12" t="n">
        <v>13962.83</v>
      </c>
      <c r="P12" t="n">
        <v>785.83</v>
      </c>
      <c r="Q12" t="n">
        <v>1206.59</v>
      </c>
      <c r="R12" t="n">
        <v>249.21</v>
      </c>
      <c r="S12" t="n">
        <v>133.29</v>
      </c>
      <c r="T12" t="n">
        <v>41050.69</v>
      </c>
      <c r="U12" t="n">
        <v>0.53</v>
      </c>
      <c r="V12" t="n">
        <v>0.77</v>
      </c>
      <c r="W12" t="n">
        <v>0.36</v>
      </c>
      <c r="X12" t="n">
        <v>2.4</v>
      </c>
      <c r="Y12" t="n">
        <v>0.5</v>
      </c>
      <c r="Z12" t="n">
        <v>10</v>
      </c>
      <c r="AA12" t="n">
        <v>1095.996148983713</v>
      </c>
      <c r="AB12" t="n">
        <v>1499.590282977101</v>
      </c>
      <c r="AC12" t="n">
        <v>1356.471491057947</v>
      </c>
      <c r="AD12" t="n">
        <v>1095996.148983713</v>
      </c>
      <c r="AE12" t="n">
        <v>1499590.282977101</v>
      </c>
      <c r="AF12" t="n">
        <v>1.632834146862875e-06</v>
      </c>
      <c r="AG12" t="n">
        <v>11</v>
      </c>
      <c r="AH12" t="n">
        <v>1356471.491057947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1.0035</v>
      </c>
      <c r="E13" t="n">
        <v>99.65000000000001</v>
      </c>
      <c r="F13" t="n">
        <v>96.68000000000001</v>
      </c>
      <c r="G13" t="n">
        <v>120.85</v>
      </c>
      <c r="H13" t="n">
        <v>1.88</v>
      </c>
      <c r="I13" t="n">
        <v>48</v>
      </c>
      <c r="J13" t="n">
        <v>112.59</v>
      </c>
      <c r="K13" t="n">
        <v>39.72</v>
      </c>
      <c r="L13" t="n">
        <v>12</v>
      </c>
      <c r="M13" t="n">
        <v>46</v>
      </c>
      <c r="N13" t="n">
        <v>15.88</v>
      </c>
      <c r="O13" t="n">
        <v>14120.58</v>
      </c>
      <c r="P13" t="n">
        <v>776.58</v>
      </c>
      <c r="Q13" t="n">
        <v>1206.6</v>
      </c>
      <c r="R13" t="n">
        <v>240.47</v>
      </c>
      <c r="S13" t="n">
        <v>133.29</v>
      </c>
      <c r="T13" t="n">
        <v>36707.05</v>
      </c>
      <c r="U13" t="n">
        <v>0.55</v>
      </c>
      <c r="V13" t="n">
        <v>0.77</v>
      </c>
      <c r="W13" t="n">
        <v>0.35</v>
      </c>
      <c r="X13" t="n">
        <v>2.14</v>
      </c>
      <c r="Y13" t="n">
        <v>0.5</v>
      </c>
      <c r="Z13" t="n">
        <v>10</v>
      </c>
      <c r="AA13" t="n">
        <v>1083.697735564776</v>
      </c>
      <c r="AB13" t="n">
        <v>1482.763051169604</v>
      </c>
      <c r="AC13" t="n">
        <v>1341.250226636989</v>
      </c>
      <c r="AD13" t="n">
        <v>1083697.735564776</v>
      </c>
      <c r="AE13" t="n">
        <v>1482763.051169604</v>
      </c>
      <c r="AF13" t="n">
        <v>1.638712937670662e-06</v>
      </c>
      <c r="AG13" t="n">
        <v>11</v>
      </c>
      <c r="AH13" t="n">
        <v>1341250.226636989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1.0118</v>
      </c>
      <c r="E14" t="n">
        <v>98.84</v>
      </c>
      <c r="F14" t="n">
        <v>95.97</v>
      </c>
      <c r="G14" t="n">
        <v>133.91</v>
      </c>
      <c r="H14" t="n">
        <v>2.01</v>
      </c>
      <c r="I14" t="n">
        <v>43</v>
      </c>
      <c r="J14" t="n">
        <v>113.88</v>
      </c>
      <c r="K14" t="n">
        <v>39.72</v>
      </c>
      <c r="L14" t="n">
        <v>13</v>
      </c>
      <c r="M14" t="n">
        <v>41</v>
      </c>
      <c r="N14" t="n">
        <v>16.16</v>
      </c>
      <c r="O14" t="n">
        <v>14278.75</v>
      </c>
      <c r="P14" t="n">
        <v>760.76</v>
      </c>
      <c r="Q14" t="n">
        <v>1206.6</v>
      </c>
      <c r="R14" t="n">
        <v>215.99</v>
      </c>
      <c r="S14" t="n">
        <v>133.29</v>
      </c>
      <c r="T14" t="n">
        <v>24490.14</v>
      </c>
      <c r="U14" t="n">
        <v>0.62</v>
      </c>
      <c r="V14" t="n">
        <v>0.78</v>
      </c>
      <c r="W14" t="n">
        <v>0.33</v>
      </c>
      <c r="X14" t="n">
        <v>1.43</v>
      </c>
      <c r="Y14" t="n">
        <v>0.5</v>
      </c>
      <c r="Z14" t="n">
        <v>10</v>
      </c>
      <c r="AA14" t="n">
        <v>1060.087889148331</v>
      </c>
      <c r="AB14" t="n">
        <v>1450.459017709712</v>
      </c>
      <c r="AC14" t="n">
        <v>1312.029244791513</v>
      </c>
      <c r="AD14" t="n">
        <v>1060087.889148331</v>
      </c>
      <c r="AE14" t="n">
        <v>1450459.017709712</v>
      </c>
      <c r="AF14" t="n">
        <v>1.652266816477504e-06</v>
      </c>
      <c r="AG14" t="n">
        <v>11</v>
      </c>
      <c r="AH14" t="n">
        <v>1312029.244791513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1.0087</v>
      </c>
      <c r="E15" t="n">
        <v>99.14</v>
      </c>
      <c r="F15" t="n">
        <v>96.33</v>
      </c>
      <c r="G15" t="n">
        <v>144.5</v>
      </c>
      <c r="H15" t="n">
        <v>2.14</v>
      </c>
      <c r="I15" t="n">
        <v>40</v>
      </c>
      <c r="J15" t="n">
        <v>115.16</v>
      </c>
      <c r="K15" t="n">
        <v>39.72</v>
      </c>
      <c r="L15" t="n">
        <v>14</v>
      </c>
      <c r="M15" t="n">
        <v>38</v>
      </c>
      <c r="N15" t="n">
        <v>16.45</v>
      </c>
      <c r="O15" t="n">
        <v>14437.35</v>
      </c>
      <c r="P15" t="n">
        <v>755.27</v>
      </c>
      <c r="Q15" t="n">
        <v>1206.59</v>
      </c>
      <c r="R15" t="n">
        <v>228.84</v>
      </c>
      <c r="S15" t="n">
        <v>133.29</v>
      </c>
      <c r="T15" t="n">
        <v>30934.15</v>
      </c>
      <c r="U15" t="n">
        <v>0.58</v>
      </c>
      <c r="V15" t="n">
        <v>0.78</v>
      </c>
      <c r="W15" t="n">
        <v>0.34</v>
      </c>
      <c r="X15" t="n">
        <v>1.79</v>
      </c>
      <c r="Y15" t="n">
        <v>0.5</v>
      </c>
      <c r="Z15" t="n">
        <v>10</v>
      </c>
      <c r="AA15" t="n">
        <v>1059.302703170958</v>
      </c>
      <c r="AB15" t="n">
        <v>1449.38469161551</v>
      </c>
      <c r="AC15" t="n">
        <v>1311.057450871916</v>
      </c>
      <c r="AD15" t="n">
        <v>1059302.703170958</v>
      </c>
      <c r="AE15" t="n">
        <v>1449384.69161551</v>
      </c>
      <c r="AF15" t="n">
        <v>1.647204524393021e-06</v>
      </c>
      <c r="AG15" t="n">
        <v>11</v>
      </c>
      <c r="AH15" t="n">
        <v>1311057.450871916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1.0105</v>
      </c>
      <c r="E16" t="n">
        <v>98.95999999999999</v>
      </c>
      <c r="F16" t="n">
        <v>96.20999999999999</v>
      </c>
      <c r="G16" t="n">
        <v>156.02</v>
      </c>
      <c r="H16" t="n">
        <v>2.27</v>
      </c>
      <c r="I16" t="n">
        <v>37</v>
      </c>
      <c r="J16" t="n">
        <v>116.45</v>
      </c>
      <c r="K16" t="n">
        <v>39.72</v>
      </c>
      <c r="L16" t="n">
        <v>15</v>
      </c>
      <c r="M16" t="n">
        <v>35</v>
      </c>
      <c r="N16" t="n">
        <v>16.74</v>
      </c>
      <c r="O16" t="n">
        <v>14596.38</v>
      </c>
      <c r="P16" t="n">
        <v>745.96</v>
      </c>
      <c r="Q16" t="n">
        <v>1206.59</v>
      </c>
      <c r="R16" t="n">
        <v>224.64</v>
      </c>
      <c r="S16" t="n">
        <v>133.29</v>
      </c>
      <c r="T16" t="n">
        <v>28848.99</v>
      </c>
      <c r="U16" t="n">
        <v>0.59</v>
      </c>
      <c r="V16" t="n">
        <v>0.78</v>
      </c>
      <c r="W16" t="n">
        <v>0.33</v>
      </c>
      <c r="X16" t="n">
        <v>1.67</v>
      </c>
      <c r="Y16" t="n">
        <v>0.5</v>
      </c>
      <c r="Z16" t="n">
        <v>10</v>
      </c>
      <c r="AA16" t="n">
        <v>1049.254187473018</v>
      </c>
      <c r="AB16" t="n">
        <v>1435.635869128362</v>
      </c>
      <c r="AC16" t="n">
        <v>1298.620796706348</v>
      </c>
      <c r="AD16" t="n">
        <v>1049254.187473018</v>
      </c>
      <c r="AE16" t="n">
        <v>1435635.869128363</v>
      </c>
      <c r="AF16" t="n">
        <v>1.650143919796914e-06</v>
      </c>
      <c r="AG16" t="n">
        <v>11</v>
      </c>
      <c r="AH16" t="n">
        <v>1298620.796706348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1.0126</v>
      </c>
      <c r="E17" t="n">
        <v>98.76000000000001</v>
      </c>
      <c r="F17" t="n">
        <v>96.06999999999999</v>
      </c>
      <c r="G17" t="n">
        <v>169.53</v>
      </c>
      <c r="H17" t="n">
        <v>2.4</v>
      </c>
      <c r="I17" t="n">
        <v>34</v>
      </c>
      <c r="J17" t="n">
        <v>117.75</v>
      </c>
      <c r="K17" t="n">
        <v>39.72</v>
      </c>
      <c r="L17" t="n">
        <v>16</v>
      </c>
      <c r="M17" t="n">
        <v>32</v>
      </c>
      <c r="N17" t="n">
        <v>17.03</v>
      </c>
      <c r="O17" t="n">
        <v>14755.84</v>
      </c>
      <c r="P17" t="n">
        <v>733.92</v>
      </c>
      <c r="Q17" t="n">
        <v>1206.59</v>
      </c>
      <c r="R17" t="n">
        <v>219.74</v>
      </c>
      <c r="S17" t="n">
        <v>133.29</v>
      </c>
      <c r="T17" t="n">
        <v>26410.96</v>
      </c>
      <c r="U17" t="n">
        <v>0.61</v>
      </c>
      <c r="V17" t="n">
        <v>0.78</v>
      </c>
      <c r="W17" t="n">
        <v>0.33</v>
      </c>
      <c r="X17" t="n">
        <v>1.53</v>
      </c>
      <c r="Y17" t="n">
        <v>0.5</v>
      </c>
      <c r="Z17" t="n">
        <v>10</v>
      </c>
      <c r="AA17" t="n">
        <v>1036.562847025567</v>
      </c>
      <c r="AB17" t="n">
        <v>1418.271017225736</v>
      </c>
      <c r="AC17" t="n">
        <v>1282.913221897585</v>
      </c>
      <c r="AD17" t="n">
        <v>1036562.847025567</v>
      </c>
      <c r="AE17" t="n">
        <v>1418271.017225736</v>
      </c>
      <c r="AF17" t="n">
        <v>1.65357321443479e-06</v>
      </c>
      <c r="AG17" t="n">
        <v>11</v>
      </c>
      <c r="AH17" t="n">
        <v>1282913.221897585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95.93000000000001</v>
      </c>
      <c r="G18" t="n">
        <v>179.88</v>
      </c>
      <c r="H18" t="n">
        <v>2.52</v>
      </c>
      <c r="I18" t="n">
        <v>32</v>
      </c>
      <c r="J18" t="n">
        <v>119.04</v>
      </c>
      <c r="K18" t="n">
        <v>39.72</v>
      </c>
      <c r="L18" t="n">
        <v>17</v>
      </c>
      <c r="M18" t="n">
        <v>28</v>
      </c>
      <c r="N18" t="n">
        <v>17.33</v>
      </c>
      <c r="O18" t="n">
        <v>14915.73</v>
      </c>
      <c r="P18" t="n">
        <v>725.27</v>
      </c>
      <c r="Q18" t="n">
        <v>1206.59</v>
      </c>
      <c r="R18" t="n">
        <v>215.15</v>
      </c>
      <c r="S18" t="n">
        <v>133.29</v>
      </c>
      <c r="T18" t="n">
        <v>24127.3</v>
      </c>
      <c r="U18" t="n">
        <v>0.62</v>
      </c>
      <c r="V18" t="n">
        <v>0.78</v>
      </c>
      <c r="W18" t="n">
        <v>0.33</v>
      </c>
      <c r="X18" t="n">
        <v>1.39</v>
      </c>
      <c r="Y18" t="n">
        <v>0.5</v>
      </c>
      <c r="Z18" t="n">
        <v>10</v>
      </c>
      <c r="AA18" t="n">
        <v>1027.100782685996</v>
      </c>
      <c r="AB18" t="n">
        <v>1405.324603359518</v>
      </c>
      <c r="AC18" t="n">
        <v>1271.202395600353</v>
      </c>
      <c r="AD18" t="n">
        <v>1027100.782685996</v>
      </c>
      <c r="AE18" t="n">
        <v>1405324.603359518</v>
      </c>
      <c r="AF18" t="n">
        <v>1.656512609838684e-06</v>
      </c>
      <c r="AG18" t="n">
        <v>11</v>
      </c>
      <c r="AH18" t="n">
        <v>1271202.395600353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1.0164</v>
      </c>
      <c r="E19" t="n">
        <v>98.39</v>
      </c>
      <c r="F19" t="n">
        <v>95.78</v>
      </c>
      <c r="G19" t="n">
        <v>191.57</v>
      </c>
      <c r="H19" t="n">
        <v>2.64</v>
      </c>
      <c r="I19" t="n">
        <v>30</v>
      </c>
      <c r="J19" t="n">
        <v>120.34</v>
      </c>
      <c r="K19" t="n">
        <v>39.72</v>
      </c>
      <c r="L19" t="n">
        <v>18</v>
      </c>
      <c r="M19" t="n">
        <v>20</v>
      </c>
      <c r="N19" t="n">
        <v>17.63</v>
      </c>
      <c r="O19" t="n">
        <v>15076.07</v>
      </c>
      <c r="P19" t="n">
        <v>716.83</v>
      </c>
      <c r="Q19" t="n">
        <v>1206.59</v>
      </c>
      <c r="R19" t="n">
        <v>209.5</v>
      </c>
      <c r="S19" t="n">
        <v>133.29</v>
      </c>
      <c r="T19" t="n">
        <v>21314.6</v>
      </c>
      <c r="U19" t="n">
        <v>0.64</v>
      </c>
      <c r="V19" t="n">
        <v>0.78</v>
      </c>
      <c r="W19" t="n">
        <v>0.34</v>
      </c>
      <c r="X19" t="n">
        <v>1.25</v>
      </c>
      <c r="Y19" t="n">
        <v>0.5</v>
      </c>
      <c r="Z19" t="n">
        <v>10</v>
      </c>
      <c r="AA19" t="n">
        <v>1017.646302190827</v>
      </c>
      <c r="AB19" t="n">
        <v>1392.388566043785</v>
      </c>
      <c r="AC19" t="n">
        <v>1259.500955530191</v>
      </c>
      <c r="AD19" t="n">
        <v>1017646.302190827</v>
      </c>
      <c r="AE19" t="n">
        <v>1392388.566043785</v>
      </c>
      <c r="AF19" t="n">
        <v>1.659778604731899e-06</v>
      </c>
      <c r="AG19" t="n">
        <v>11</v>
      </c>
      <c r="AH19" t="n">
        <v>1259500.955530191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1.017</v>
      </c>
      <c r="E20" t="n">
        <v>98.33</v>
      </c>
      <c r="F20" t="n">
        <v>95.75</v>
      </c>
      <c r="G20" t="n">
        <v>198.1</v>
      </c>
      <c r="H20" t="n">
        <v>2.76</v>
      </c>
      <c r="I20" t="n">
        <v>29</v>
      </c>
      <c r="J20" t="n">
        <v>121.65</v>
      </c>
      <c r="K20" t="n">
        <v>39.72</v>
      </c>
      <c r="L20" t="n">
        <v>19</v>
      </c>
      <c r="M20" t="n">
        <v>13</v>
      </c>
      <c r="N20" t="n">
        <v>17.93</v>
      </c>
      <c r="O20" t="n">
        <v>15236.84</v>
      </c>
      <c r="P20" t="n">
        <v>712.15</v>
      </c>
      <c r="Q20" t="n">
        <v>1206.61</v>
      </c>
      <c r="R20" t="n">
        <v>208.48</v>
      </c>
      <c r="S20" t="n">
        <v>133.29</v>
      </c>
      <c r="T20" t="n">
        <v>20808.37</v>
      </c>
      <c r="U20" t="n">
        <v>0.64</v>
      </c>
      <c r="V20" t="n">
        <v>0.78</v>
      </c>
      <c r="W20" t="n">
        <v>0.33</v>
      </c>
      <c r="X20" t="n">
        <v>1.21</v>
      </c>
      <c r="Y20" t="n">
        <v>0.5</v>
      </c>
      <c r="Z20" t="n">
        <v>10</v>
      </c>
      <c r="AA20" t="n">
        <v>1013.022351172819</v>
      </c>
      <c r="AB20" t="n">
        <v>1386.061872266625</v>
      </c>
      <c r="AC20" t="n">
        <v>1253.778072527553</v>
      </c>
      <c r="AD20" t="n">
        <v>1013022.351172819</v>
      </c>
      <c r="AE20" t="n">
        <v>1386061.872266625</v>
      </c>
      <c r="AF20" t="n">
        <v>1.660758403199863e-06</v>
      </c>
      <c r="AG20" t="n">
        <v>11</v>
      </c>
      <c r="AH20" t="n">
        <v>1253778.072527553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1.016</v>
      </c>
      <c r="E21" t="n">
        <v>98.42</v>
      </c>
      <c r="F21" t="n">
        <v>95.86</v>
      </c>
      <c r="G21" t="n">
        <v>205.42</v>
      </c>
      <c r="H21" t="n">
        <v>2.87</v>
      </c>
      <c r="I21" t="n">
        <v>28</v>
      </c>
      <c r="J21" t="n">
        <v>122.95</v>
      </c>
      <c r="K21" t="n">
        <v>39.72</v>
      </c>
      <c r="L21" t="n">
        <v>20</v>
      </c>
      <c r="M21" t="n">
        <v>3</v>
      </c>
      <c r="N21" t="n">
        <v>18.24</v>
      </c>
      <c r="O21" t="n">
        <v>15398.07</v>
      </c>
      <c r="P21" t="n">
        <v>715.05</v>
      </c>
      <c r="Q21" t="n">
        <v>1206.65</v>
      </c>
      <c r="R21" t="n">
        <v>211.75</v>
      </c>
      <c r="S21" t="n">
        <v>133.29</v>
      </c>
      <c r="T21" t="n">
        <v>22445.64</v>
      </c>
      <c r="U21" t="n">
        <v>0.63</v>
      </c>
      <c r="V21" t="n">
        <v>0.78</v>
      </c>
      <c r="W21" t="n">
        <v>0.35</v>
      </c>
      <c r="X21" t="n">
        <v>1.32</v>
      </c>
      <c r="Y21" t="n">
        <v>0.5</v>
      </c>
      <c r="Z21" t="n">
        <v>10</v>
      </c>
      <c r="AA21" t="n">
        <v>1016.709520528215</v>
      </c>
      <c r="AB21" t="n">
        <v>1391.10682004511</v>
      </c>
      <c r="AC21" t="n">
        <v>1258.341537570688</v>
      </c>
      <c r="AD21" t="n">
        <v>1016709.520528215</v>
      </c>
      <c r="AE21" t="n">
        <v>1391106.82004511</v>
      </c>
      <c r="AF21" t="n">
        <v>1.659125405753256e-06</v>
      </c>
      <c r="AG21" t="n">
        <v>11</v>
      </c>
      <c r="AH21" t="n">
        <v>1258341.537570688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1.0162</v>
      </c>
      <c r="E22" t="n">
        <v>98.41</v>
      </c>
      <c r="F22" t="n">
        <v>95.84999999999999</v>
      </c>
      <c r="G22" t="n">
        <v>205.38</v>
      </c>
      <c r="H22" t="n">
        <v>2.98</v>
      </c>
      <c r="I22" t="n">
        <v>28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722.35</v>
      </c>
      <c r="Q22" t="n">
        <v>1206.61</v>
      </c>
      <c r="R22" t="n">
        <v>211.1</v>
      </c>
      <c r="S22" t="n">
        <v>133.29</v>
      </c>
      <c r="T22" t="n">
        <v>22122.3</v>
      </c>
      <c r="U22" t="n">
        <v>0.63</v>
      </c>
      <c r="V22" t="n">
        <v>0.78</v>
      </c>
      <c r="W22" t="n">
        <v>0.36</v>
      </c>
      <c r="X22" t="n">
        <v>1.31</v>
      </c>
      <c r="Y22" t="n">
        <v>0.5</v>
      </c>
      <c r="Z22" t="n">
        <v>10</v>
      </c>
      <c r="AA22" t="n">
        <v>1022.75871205129</v>
      </c>
      <c r="AB22" t="n">
        <v>1399.383590758475</v>
      </c>
      <c r="AC22" t="n">
        <v>1265.828384903691</v>
      </c>
      <c r="AD22" t="n">
        <v>1022758.71205129</v>
      </c>
      <c r="AE22" t="n">
        <v>1399383.590758475</v>
      </c>
      <c r="AF22" t="n">
        <v>1.659452005242577e-06</v>
      </c>
      <c r="AG22" t="n">
        <v>11</v>
      </c>
      <c r="AH22" t="n">
        <v>1265828.384903691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0.549</v>
      </c>
      <c r="E2" t="n">
        <v>182.14</v>
      </c>
      <c r="F2" t="n">
        <v>150.62</v>
      </c>
      <c r="G2" t="n">
        <v>7.86</v>
      </c>
      <c r="H2" t="n">
        <v>0.14</v>
      </c>
      <c r="I2" t="n">
        <v>1150</v>
      </c>
      <c r="J2" t="n">
        <v>124.63</v>
      </c>
      <c r="K2" t="n">
        <v>45</v>
      </c>
      <c r="L2" t="n">
        <v>1</v>
      </c>
      <c r="M2" t="n">
        <v>1148</v>
      </c>
      <c r="N2" t="n">
        <v>18.64</v>
      </c>
      <c r="O2" t="n">
        <v>15605.44</v>
      </c>
      <c r="P2" t="n">
        <v>1570.84</v>
      </c>
      <c r="Q2" t="n">
        <v>1206.79</v>
      </c>
      <c r="R2" t="n">
        <v>2074.35</v>
      </c>
      <c r="S2" t="n">
        <v>133.29</v>
      </c>
      <c r="T2" t="n">
        <v>948136.4399999999</v>
      </c>
      <c r="U2" t="n">
        <v>0.06</v>
      </c>
      <c r="V2" t="n">
        <v>0.5</v>
      </c>
      <c r="W2" t="n">
        <v>2.12</v>
      </c>
      <c r="X2" t="n">
        <v>56.06</v>
      </c>
      <c r="Y2" t="n">
        <v>0.5</v>
      </c>
      <c r="Z2" t="n">
        <v>10</v>
      </c>
      <c r="AA2" t="n">
        <v>3631.117678717896</v>
      </c>
      <c r="AB2" t="n">
        <v>4968.255401628197</v>
      </c>
      <c r="AC2" t="n">
        <v>4494.092079086863</v>
      </c>
      <c r="AD2" t="n">
        <v>3631117.678717895</v>
      </c>
      <c r="AE2" t="n">
        <v>4968255.401628196</v>
      </c>
      <c r="AF2" t="n">
        <v>8.631523579803951e-07</v>
      </c>
      <c r="AG2" t="n">
        <v>19</v>
      </c>
      <c r="AH2" t="n">
        <v>4494092.079086863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0.7829</v>
      </c>
      <c r="E3" t="n">
        <v>127.73</v>
      </c>
      <c r="F3" t="n">
        <v>114.61</v>
      </c>
      <c r="G3" t="n">
        <v>15.99</v>
      </c>
      <c r="H3" t="n">
        <v>0.28</v>
      </c>
      <c r="I3" t="n">
        <v>430</v>
      </c>
      <c r="J3" t="n">
        <v>125.95</v>
      </c>
      <c r="K3" t="n">
        <v>45</v>
      </c>
      <c r="L3" t="n">
        <v>2</v>
      </c>
      <c r="M3" t="n">
        <v>428</v>
      </c>
      <c r="N3" t="n">
        <v>18.95</v>
      </c>
      <c r="O3" t="n">
        <v>15767.7</v>
      </c>
      <c r="P3" t="n">
        <v>1187.41</v>
      </c>
      <c r="Q3" t="n">
        <v>1206.65</v>
      </c>
      <c r="R3" t="n">
        <v>847.8200000000001</v>
      </c>
      <c r="S3" t="n">
        <v>133.29</v>
      </c>
      <c r="T3" t="n">
        <v>338470.76</v>
      </c>
      <c r="U3" t="n">
        <v>0.16</v>
      </c>
      <c r="V3" t="n">
        <v>0.65</v>
      </c>
      <c r="W3" t="n">
        <v>0.97</v>
      </c>
      <c r="X3" t="n">
        <v>20.06</v>
      </c>
      <c r="Y3" t="n">
        <v>0.5</v>
      </c>
      <c r="Z3" t="n">
        <v>10</v>
      </c>
      <c r="AA3" t="n">
        <v>1973.261000014502</v>
      </c>
      <c r="AB3" t="n">
        <v>2699.902754351189</v>
      </c>
      <c r="AC3" t="n">
        <v>2442.227824813226</v>
      </c>
      <c r="AD3" t="n">
        <v>1973261.000014502</v>
      </c>
      <c r="AE3" t="n">
        <v>2699902.754351189</v>
      </c>
      <c r="AF3" t="n">
        <v>1.230896140369492e-06</v>
      </c>
      <c r="AG3" t="n">
        <v>14</v>
      </c>
      <c r="AH3" t="n">
        <v>2442227.824813226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0.8653</v>
      </c>
      <c r="E4" t="n">
        <v>115.57</v>
      </c>
      <c r="F4" t="n">
        <v>106.66</v>
      </c>
      <c r="G4" t="n">
        <v>24.15</v>
      </c>
      <c r="H4" t="n">
        <v>0.42</v>
      </c>
      <c r="I4" t="n">
        <v>265</v>
      </c>
      <c r="J4" t="n">
        <v>127.27</v>
      </c>
      <c r="K4" t="n">
        <v>45</v>
      </c>
      <c r="L4" t="n">
        <v>3</v>
      </c>
      <c r="M4" t="n">
        <v>263</v>
      </c>
      <c r="N4" t="n">
        <v>19.27</v>
      </c>
      <c r="O4" t="n">
        <v>15930.42</v>
      </c>
      <c r="P4" t="n">
        <v>1099.05</v>
      </c>
      <c r="Q4" t="n">
        <v>1206.65</v>
      </c>
      <c r="R4" t="n">
        <v>578.5</v>
      </c>
      <c r="S4" t="n">
        <v>133.29</v>
      </c>
      <c r="T4" t="n">
        <v>204637.65</v>
      </c>
      <c r="U4" t="n">
        <v>0.23</v>
      </c>
      <c r="V4" t="n">
        <v>0.7</v>
      </c>
      <c r="W4" t="n">
        <v>0.7</v>
      </c>
      <c r="X4" t="n">
        <v>12.12</v>
      </c>
      <c r="Y4" t="n">
        <v>0.5</v>
      </c>
      <c r="Z4" t="n">
        <v>10</v>
      </c>
      <c r="AA4" t="n">
        <v>1669.459781595639</v>
      </c>
      <c r="AB4" t="n">
        <v>2284.228524546665</v>
      </c>
      <c r="AC4" t="n">
        <v>2066.2249600988</v>
      </c>
      <c r="AD4" t="n">
        <v>1669459.781595639</v>
      </c>
      <c r="AE4" t="n">
        <v>2284228.524546665</v>
      </c>
      <c r="AF4" t="n">
        <v>1.360447605392415e-06</v>
      </c>
      <c r="AG4" t="n">
        <v>13</v>
      </c>
      <c r="AH4" t="n">
        <v>2066224.9600988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0.906</v>
      </c>
      <c r="E5" t="n">
        <v>110.38</v>
      </c>
      <c r="F5" t="n">
        <v>103.34</v>
      </c>
      <c r="G5" t="n">
        <v>32.29</v>
      </c>
      <c r="H5" t="n">
        <v>0.55</v>
      </c>
      <c r="I5" t="n">
        <v>192</v>
      </c>
      <c r="J5" t="n">
        <v>128.59</v>
      </c>
      <c r="K5" t="n">
        <v>45</v>
      </c>
      <c r="L5" t="n">
        <v>4</v>
      </c>
      <c r="M5" t="n">
        <v>190</v>
      </c>
      <c r="N5" t="n">
        <v>19.59</v>
      </c>
      <c r="O5" t="n">
        <v>16093.6</v>
      </c>
      <c r="P5" t="n">
        <v>1059.71</v>
      </c>
      <c r="Q5" t="n">
        <v>1206.6</v>
      </c>
      <c r="R5" t="n">
        <v>466.13</v>
      </c>
      <c r="S5" t="n">
        <v>133.29</v>
      </c>
      <c r="T5" t="n">
        <v>148818.73</v>
      </c>
      <c r="U5" t="n">
        <v>0.29</v>
      </c>
      <c r="V5" t="n">
        <v>0.72</v>
      </c>
      <c r="W5" t="n">
        <v>0.58</v>
      </c>
      <c r="X5" t="n">
        <v>8.800000000000001</v>
      </c>
      <c r="Y5" t="n">
        <v>0.5</v>
      </c>
      <c r="Z5" t="n">
        <v>10</v>
      </c>
      <c r="AA5" t="n">
        <v>1539.676252922401</v>
      </c>
      <c r="AB5" t="n">
        <v>2106.652974970751</v>
      </c>
      <c r="AC5" t="n">
        <v>1905.596971745562</v>
      </c>
      <c r="AD5" t="n">
        <v>1539676.252922401</v>
      </c>
      <c r="AE5" t="n">
        <v>2106652.974970751</v>
      </c>
      <c r="AF5" t="n">
        <v>1.424437224645242e-06</v>
      </c>
      <c r="AG5" t="n">
        <v>12</v>
      </c>
      <c r="AH5" t="n">
        <v>1905596.971745562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101.37</v>
      </c>
      <c r="G6" t="n">
        <v>40.55</v>
      </c>
      <c r="H6" t="n">
        <v>0.68</v>
      </c>
      <c r="I6" t="n">
        <v>150</v>
      </c>
      <c r="J6" t="n">
        <v>129.92</v>
      </c>
      <c r="K6" t="n">
        <v>45</v>
      </c>
      <c r="L6" t="n">
        <v>5</v>
      </c>
      <c r="M6" t="n">
        <v>148</v>
      </c>
      <c r="N6" t="n">
        <v>19.92</v>
      </c>
      <c r="O6" t="n">
        <v>16257.24</v>
      </c>
      <c r="P6" t="n">
        <v>1033.15</v>
      </c>
      <c r="Q6" t="n">
        <v>1206.61</v>
      </c>
      <c r="R6" t="n">
        <v>399.57</v>
      </c>
      <c r="S6" t="n">
        <v>133.29</v>
      </c>
      <c r="T6" t="n">
        <v>115747.09</v>
      </c>
      <c r="U6" t="n">
        <v>0.33</v>
      </c>
      <c r="V6" t="n">
        <v>0.74</v>
      </c>
      <c r="W6" t="n">
        <v>0.51</v>
      </c>
      <c r="X6" t="n">
        <v>6.83</v>
      </c>
      <c r="Y6" t="n">
        <v>0.5</v>
      </c>
      <c r="Z6" t="n">
        <v>10</v>
      </c>
      <c r="AA6" t="n">
        <v>1469.069167246271</v>
      </c>
      <c r="AB6" t="n">
        <v>2010.045245383893</v>
      </c>
      <c r="AC6" t="n">
        <v>1818.209348280674</v>
      </c>
      <c r="AD6" t="n">
        <v>1469069.167246271</v>
      </c>
      <c r="AE6" t="n">
        <v>2010045.245383893</v>
      </c>
      <c r="AF6" t="n">
        <v>1.464843446139042e-06</v>
      </c>
      <c r="AG6" t="n">
        <v>12</v>
      </c>
      <c r="AH6" t="n">
        <v>1818209.348280674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0.9489</v>
      </c>
      <c r="E7" t="n">
        <v>105.38</v>
      </c>
      <c r="F7" t="n">
        <v>100.11</v>
      </c>
      <c r="G7" t="n">
        <v>48.83</v>
      </c>
      <c r="H7" t="n">
        <v>0.8100000000000001</v>
      </c>
      <c r="I7" t="n">
        <v>123</v>
      </c>
      <c r="J7" t="n">
        <v>131.25</v>
      </c>
      <c r="K7" t="n">
        <v>45</v>
      </c>
      <c r="L7" t="n">
        <v>6</v>
      </c>
      <c r="M7" t="n">
        <v>121</v>
      </c>
      <c r="N7" t="n">
        <v>20.25</v>
      </c>
      <c r="O7" t="n">
        <v>16421.36</v>
      </c>
      <c r="P7" t="n">
        <v>1014.45</v>
      </c>
      <c r="Q7" t="n">
        <v>1206.62</v>
      </c>
      <c r="R7" t="n">
        <v>356.56</v>
      </c>
      <c r="S7" t="n">
        <v>133.29</v>
      </c>
      <c r="T7" t="n">
        <v>94374.89</v>
      </c>
      <c r="U7" t="n">
        <v>0.37</v>
      </c>
      <c r="V7" t="n">
        <v>0.75</v>
      </c>
      <c r="W7" t="n">
        <v>0.47</v>
      </c>
      <c r="X7" t="n">
        <v>5.57</v>
      </c>
      <c r="Y7" t="n">
        <v>0.5</v>
      </c>
      <c r="Z7" t="n">
        <v>10</v>
      </c>
      <c r="AA7" t="n">
        <v>1411.963421329749</v>
      </c>
      <c r="AB7" t="n">
        <v>1931.910644493204</v>
      </c>
      <c r="AC7" t="n">
        <v>1747.531804036391</v>
      </c>
      <c r="AD7" t="n">
        <v>1411963.421329749</v>
      </c>
      <c r="AE7" t="n">
        <v>1931910.644493204</v>
      </c>
      <c r="AF7" t="n">
        <v>1.49188574223606e-06</v>
      </c>
      <c r="AG7" t="n">
        <v>11</v>
      </c>
      <c r="AH7" t="n">
        <v>1747531.804036391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0.9617</v>
      </c>
      <c r="E8" t="n">
        <v>103.99</v>
      </c>
      <c r="F8" t="n">
        <v>99.2</v>
      </c>
      <c r="G8" t="n">
        <v>57.23</v>
      </c>
      <c r="H8" t="n">
        <v>0.93</v>
      </c>
      <c r="I8" t="n">
        <v>104</v>
      </c>
      <c r="J8" t="n">
        <v>132.58</v>
      </c>
      <c r="K8" t="n">
        <v>45</v>
      </c>
      <c r="L8" t="n">
        <v>7</v>
      </c>
      <c r="M8" t="n">
        <v>102</v>
      </c>
      <c r="N8" t="n">
        <v>20.59</v>
      </c>
      <c r="O8" t="n">
        <v>16585.95</v>
      </c>
      <c r="P8" t="n">
        <v>1000.91</v>
      </c>
      <c r="Q8" t="n">
        <v>1206.59</v>
      </c>
      <c r="R8" t="n">
        <v>325.69</v>
      </c>
      <c r="S8" t="n">
        <v>133.29</v>
      </c>
      <c r="T8" t="n">
        <v>79036.56</v>
      </c>
      <c r="U8" t="n">
        <v>0.41</v>
      </c>
      <c r="V8" t="n">
        <v>0.75</v>
      </c>
      <c r="W8" t="n">
        <v>0.44</v>
      </c>
      <c r="X8" t="n">
        <v>4.66</v>
      </c>
      <c r="Y8" t="n">
        <v>0.5</v>
      </c>
      <c r="Z8" t="n">
        <v>10</v>
      </c>
      <c r="AA8" t="n">
        <v>1379.409756494329</v>
      </c>
      <c r="AB8" t="n">
        <v>1887.369284099048</v>
      </c>
      <c r="AC8" t="n">
        <v>1707.241408564061</v>
      </c>
      <c r="AD8" t="n">
        <v>1379409.756494329</v>
      </c>
      <c r="AE8" t="n">
        <v>1887369.284099048</v>
      </c>
      <c r="AF8" t="n">
        <v>1.512010241657096e-06</v>
      </c>
      <c r="AG8" t="n">
        <v>11</v>
      </c>
      <c r="AH8" t="n">
        <v>1707241.408564061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98.43000000000001</v>
      </c>
      <c r="G9" t="n">
        <v>65.62</v>
      </c>
      <c r="H9" t="n">
        <v>1.06</v>
      </c>
      <c r="I9" t="n">
        <v>90</v>
      </c>
      <c r="J9" t="n">
        <v>133.92</v>
      </c>
      <c r="K9" t="n">
        <v>45</v>
      </c>
      <c r="L9" t="n">
        <v>8</v>
      </c>
      <c r="M9" t="n">
        <v>88</v>
      </c>
      <c r="N9" t="n">
        <v>20.93</v>
      </c>
      <c r="O9" t="n">
        <v>16751.02</v>
      </c>
      <c r="P9" t="n">
        <v>988.13</v>
      </c>
      <c r="Q9" t="n">
        <v>1206.62</v>
      </c>
      <c r="R9" t="n">
        <v>299.16</v>
      </c>
      <c r="S9" t="n">
        <v>133.29</v>
      </c>
      <c r="T9" t="n">
        <v>65843.41</v>
      </c>
      <c r="U9" t="n">
        <v>0.45</v>
      </c>
      <c r="V9" t="n">
        <v>0.76</v>
      </c>
      <c r="W9" t="n">
        <v>0.42</v>
      </c>
      <c r="X9" t="n">
        <v>3.89</v>
      </c>
      <c r="Y9" t="n">
        <v>0.5</v>
      </c>
      <c r="Z9" t="n">
        <v>10</v>
      </c>
      <c r="AA9" t="n">
        <v>1351.765897068312</v>
      </c>
      <c r="AB9" t="n">
        <v>1849.545736071366</v>
      </c>
      <c r="AC9" t="n">
        <v>1673.027686874459</v>
      </c>
      <c r="AD9" t="n">
        <v>1351765.897068312</v>
      </c>
      <c r="AE9" t="n">
        <v>1849545.736071367</v>
      </c>
      <c r="AF9" t="n">
        <v>1.528518620088415e-06</v>
      </c>
      <c r="AG9" t="n">
        <v>11</v>
      </c>
      <c r="AH9" t="n">
        <v>1673027.686874459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0.9756</v>
      </c>
      <c r="E10" t="n">
        <v>102.5</v>
      </c>
      <c r="F10" t="n">
        <v>98.33</v>
      </c>
      <c r="G10" t="n">
        <v>73.73999999999999</v>
      </c>
      <c r="H10" t="n">
        <v>1.18</v>
      </c>
      <c r="I10" t="n">
        <v>80</v>
      </c>
      <c r="J10" t="n">
        <v>135.27</v>
      </c>
      <c r="K10" t="n">
        <v>45</v>
      </c>
      <c r="L10" t="n">
        <v>9</v>
      </c>
      <c r="M10" t="n">
        <v>78</v>
      </c>
      <c r="N10" t="n">
        <v>21.27</v>
      </c>
      <c r="O10" t="n">
        <v>16916.71</v>
      </c>
      <c r="P10" t="n">
        <v>980.86</v>
      </c>
      <c r="Q10" t="n">
        <v>1206.59</v>
      </c>
      <c r="R10" t="n">
        <v>296.92</v>
      </c>
      <c r="S10" t="n">
        <v>133.29</v>
      </c>
      <c r="T10" t="n">
        <v>64772.46</v>
      </c>
      <c r="U10" t="n">
        <v>0.45</v>
      </c>
      <c r="V10" t="n">
        <v>0.76</v>
      </c>
      <c r="W10" t="n">
        <v>0.39</v>
      </c>
      <c r="X10" t="n">
        <v>3.79</v>
      </c>
      <c r="Y10" t="n">
        <v>0.5</v>
      </c>
      <c r="Z10" t="n">
        <v>10</v>
      </c>
      <c r="AA10" t="n">
        <v>1340.661871948382</v>
      </c>
      <c r="AB10" t="n">
        <v>1834.352719027264</v>
      </c>
      <c r="AC10" t="n">
        <v>1659.284670053512</v>
      </c>
      <c r="AD10" t="n">
        <v>1340661.871948382</v>
      </c>
      <c r="AE10" t="n">
        <v>1834352.719027264</v>
      </c>
      <c r="AF10" t="n">
        <v>1.533864190247128e-06</v>
      </c>
      <c r="AG10" t="n">
        <v>11</v>
      </c>
      <c r="AH10" t="n">
        <v>1659284.670053512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0.983</v>
      </c>
      <c r="E11" t="n">
        <v>101.73</v>
      </c>
      <c r="F11" t="n">
        <v>97.79000000000001</v>
      </c>
      <c r="G11" t="n">
        <v>82.64</v>
      </c>
      <c r="H11" t="n">
        <v>1.29</v>
      </c>
      <c r="I11" t="n">
        <v>71</v>
      </c>
      <c r="J11" t="n">
        <v>136.61</v>
      </c>
      <c r="K11" t="n">
        <v>45</v>
      </c>
      <c r="L11" t="n">
        <v>10</v>
      </c>
      <c r="M11" t="n">
        <v>69</v>
      </c>
      <c r="N11" t="n">
        <v>21.61</v>
      </c>
      <c r="O11" t="n">
        <v>17082.76</v>
      </c>
      <c r="P11" t="n">
        <v>970.96</v>
      </c>
      <c r="Q11" t="n">
        <v>1206.59</v>
      </c>
      <c r="R11" t="n">
        <v>278.08</v>
      </c>
      <c r="S11" t="n">
        <v>133.29</v>
      </c>
      <c r="T11" t="n">
        <v>55396.23</v>
      </c>
      <c r="U11" t="n">
        <v>0.48</v>
      </c>
      <c r="V11" t="n">
        <v>0.76</v>
      </c>
      <c r="W11" t="n">
        <v>0.39</v>
      </c>
      <c r="X11" t="n">
        <v>3.25</v>
      </c>
      <c r="Y11" t="n">
        <v>0.5</v>
      </c>
      <c r="Z11" t="n">
        <v>10</v>
      </c>
      <c r="AA11" t="n">
        <v>1320.903277457975</v>
      </c>
      <c r="AB11" t="n">
        <v>1807.318138357821</v>
      </c>
      <c r="AC11" t="n">
        <v>1634.830231819888</v>
      </c>
      <c r="AD11" t="n">
        <v>1320903.277457975</v>
      </c>
      <c r="AE11" t="n">
        <v>1807318.13835782</v>
      </c>
      <c r="AF11" t="n">
        <v>1.545498666474915e-06</v>
      </c>
      <c r="AG11" t="n">
        <v>11</v>
      </c>
      <c r="AH11" t="n">
        <v>1634830.231819888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0.9878</v>
      </c>
      <c r="E12" t="n">
        <v>101.23</v>
      </c>
      <c r="F12" t="n">
        <v>97.45999999999999</v>
      </c>
      <c r="G12" t="n">
        <v>91.37</v>
      </c>
      <c r="H12" t="n">
        <v>1.41</v>
      </c>
      <c r="I12" t="n">
        <v>64</v>
      </c>
      <c r="J12" t="n">
        <v>137.96</v>
      </c>
      <c r="K12" t="n">
        <v>45</v>
      </c>
      <c r="L12" t="n">
        <v>11</v>
      </c>
      <c r="M12" t="n">
        <v>62</v>
      </c>
      <c r="N12" t="n">
        <v>21.96</v>
      </c>
      <c r="O12" t="n">
        <v>17249.3</v>
      </c>
      <c r="P12" t="n">
        <v>962.72</v>
      </c>
      <c r="Q12" t="n">
        <v>1206.59</v>
      </c>
      <c r="R12" t="n">
        <v>267.04</v>
      </c>
      <c r="S12" t="n">
        <v>133.29</v>
      </c>
      <c r="T12" t="n">
        <v>49913.21</v>
      </c>
      <c r="U12" t="n">
        <v>0.5</v>
      </c>
      <c r="V12" t="n">
        <v>0.77</v>
      </c>
      <c r="W12" t="n">
        <v>0.39</v>
      </c>
      <c r="X12" t="n">
        <v>2.93</v>
      </c>
      <c r="Y12" t="n">
        <v>0.5</v>
      </c>
      <c r="Z12" t="n">
        <v>10</v>
      </c>
      <c r="AA12" t="n">
        <v>1306.711358086329</v>
      </c>
      <c r="AB12" t="n">
        <v>1787.90012817024</v>
      </c>
      <c r="AC12" t="n">
        <v>1617.265449271262</v>
      </c>
      <c r="AD12" t="n">
        <v>1306711.358086329</v>
      </c>
      <c r="AE12" t="n">
        <v>1787900.12817024</v>
      </c>
      <c r="AF12" t="n">
        <v>1.553045353757804e-06</v>
      </c>
      <c r="AG12" t="n">
        <v>11</v>
      </c>
      <c r="AH12" t="n">
        <v>1617265.449271262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0.9926</v>
      </c>
      <c r="E13" t="n">
        <v>100.75</v>
      </c>
      <c r="F13" t="n">
        <v>97.14</v>
      </c>
      <c r="G13" t="n">
        <v>100.49</v>
      </c>
      <c r="H13" t="n">
        <v>1.52</v>
      </c>
      <c r="I13" t="n">
        <v>58</v>
      </c>
      <c r="J13" t="n">
        <v>139.32</v>
      </c>
      <c r="K13" t="n">
        <v>45</v>
      </c>
      <c r="L13" t="n">
        <v>12</v>
      </c>
      <c r="M13" t="n">
        <v>56</v>
      </c>
      <c r="N13" t="n">
        <v>22.32</v>
      </c>
      <c r="O13" t="n">
        <v>17416.34</v>
      </c>
      <c r="P13" t="n">
        <v>953.41</v>
      </c>
      <c r="Q13" t="n">
        <v>1206.6</v>
      </c>
      <c r="R13" t="n">
        <v>256.11</v>
      </c>
      <c r="S13" t="n">
        <v>133.29</v>
      </c>
      <c r="T13" t="n">
        <v>44479.31</v>
      </c>
      <c r="U13" t="n">
        <v>0.52</v>
      </c>
      <c r="V13" t="n">
        <v>0.77</v>
      </c>
      <c r="W13" t="n">
        <v>0.36</v>
      </c>
      <c r="X13" t="n">
        <v>2.6</v>
      </c>
      <c r="Y13" t="n">
        <v>0.5</v>
      </c>
      <c r="Z13" t="n">
        <v>10</v>
      </c>
      <c r="AA13" t="n">
        <v>1291.751971188577</v>
      </c>
      <c r="AB13" t="n">
        <v>1767.432035055165</v>
      </c>
      <c r="AC13" t="n">
        <v>1598.75080223594</v>
      </c>
      <c r="AD13" t="n">
        <v>1291751.971188577</v>
      </c>
      <c r="AE13" t="n">
        <v>1767432.035055165</v>
      </c>
      <c r="AF13" t="n">
        <v>1.560592041040692e-06</v>
      </c>
      <c r="AG13" t="n">
        <v>11</v>
      </c>
      <c r="AH13" t="n">
        <v>1598750.80223594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0.9949</v>
      </c>
      <c r="E14" t="n">
        <v>100.51</v>
      </c>
      <c r="F14" t="n">
        <v>97</v>
      </c>
      <c r="G14" t="n">
        <v>107.77</v>
      </c>
      <c r="H14" t="n">
        <v>1.63</v>
      </c>
      <c r="I14" t="n">
        <v>54</v>
      </c>
      <c r="J14" t="n">
        <v>140.67</v>
      </c>
      <c r="K14" t="n">
        <v>45</v>
      </c>
      <c r="L14" t="n">
        <v>13</v>
      </c>
      <c r="M14" t="n">
        <v>52</v>
      </c>
      <c r="N14" t="n">
        <v>22.68</v>
      </c>
      <c r="O14" t="n">
        <v>17583.88</v>
      </c>
      <c r="P14" t="n">
        <v>948.34</v>
      </c>
      <c r="Q14" t="n">
        <v>1206.61</v>
      </c>
      <c r="R14" t="n">
        <v>251.34</v>
      </c>
      <c r="S14" t="n">
        <v>133.29</v>
      </c>
      <c r="T14" t="n">
        <v>42113.73</v>
      </c>
      <c r="U14" t="n">
        <v>0.53</v>
      </c>
      <c r="V14" t="n">
        <v>0.77</v>
      </c>
      <c r="W14" t="n">
        <v>0.36</v>
      </c>
      <c r="X14" t="n">
        <v>2.46</v>
      </c>
      <c r="Y14" t="n">
        <v>0.5</v>
      </c>
      <c r="Z14" t="n">
        <v>10</v>
      </c>
      <c r="AA14" t="n">
        <v>1284.147212770718</v>
      </c>
      <c r="AB14" t="n">
        <v>1757.026869089586</v>
      </c>
      <c r="AC14" t="n">
        <v>1589.338690706374</v>
      </c>
      <c r="AD14" t="n">
        <v>1284147.212770718</v>
      </c>
      <c r="AE14" t="n">
        <v>1757026.869089586</v>
      </c>
      <c r="AF14" t="n">
        <v>1.56420816203041e-06</v>
      </c>
      <c r="AG14" t="n">
        <v>11</v>
      </c>
      <c r="AH14" t="n">
        <v>1589338.690706374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0.999</v>
      </c>
      <c r="E15" t="n">
        <v>100.1</v>
      </c>
      <c r="F15" t="n">
        <v>96.72</v>
      </c>
      <c r="G15" t="n">
        <v>118.43</v>
      </c>
      <c r="H15" t="n">
        <v>1.74</v>
      </c>
      <c r="I15" t="n">
        <v>49</v>
      </c>
      <c r="J15" t="n">
        <v>142.04</v>
      </c>
      <c r="K15" t="n">
        <v>45</v>
      </c>
      <c r="L15" t="n">
        <v>14</v>
      </c>
      <c r="M15" t="n">
        <v>47</v>
      </c>
      <c r="N15" t="n">
        <v>23.04</v>
      </c>
      <c r="O15" t="n">
        <v>17751.93</v>
      </c>
      <c r="P15" t="n">
        <v>938.67</v>
      </c>
      <c r="Q15" t="n">
        <v>1206.6</v>
      </c>
      <c r="R15" t="n">
        <v>241.79</v>
      </c>
      <c r="S15" t="n">
        <v>133.29</v>
      </c>
      <c r="T15" t="n">
        <v>37363.97</v>
      </c>
      <c r="U15" t="n">
        <v>0.55</v>
      </c>
      <c r="V15" t="n">
        <v>0.77</v>
      </c>
      <c r="W15" t="n">
        <v>0.35</v>
      </c>
      <c r="X15" t="n">
        <v>2.18</v>
      </c>
      <c r="Y15" t="n">
        <v>0.5</v>
      </c>
      <c r="Z15" t="n">
        <v>10</v>
      </c>
      <c r="AA15" t="n">
        <v>1270.02429564323</v>
      </c>
      <c r="AB15" t="n">
        <v>1737.703270816627</v>
      </c>
      <c r="AC15" t="n">
        <v>1571.859309531746</v>
      </c>
      <c r="AD15" t="n">
        <v>1270024.29564323</v>
      </c>
      <c r="AE15" t="n">
        <v>1737703.270816627</v>
      </c>
      <c r="AF15" t="n">
        <v>1.570654290751211e-06</v>
      </c>
      <c r="AG15" t="n">
        <v>11</v>
      </c>
      <c r="AH15" t="n">
        <v>1571859.309531746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1.0017</v>
      </c>
      <c r="E16" t="n">
        <v>99.83</v>
      </c>
      <c r="F16" t="n">
        <v>96.52</v>
      </c>
      <c r="G16" t="n">
        <v>125.9</v>
      </c>
      <c r="H16" t="n">
        <v>1.85</v>
      </c>
      <c r="I16" t="n">
        <v>46</v>
      </c>
      <c r="J16" t="n">
        <v>143.4</v>
      </c>
      <c r="K16" t="n">
        <v>45</v>
      </c>
      <c r="L16" t="n">
        <v>15</v>
      </c>
      <c r="M16" t="n">
        <v>44</v>
      </c>
      <c r="N16" t="n">
        <v>23.41</v>
      </c>
      <c r="O16" t="n">
        <v>17920.49</v>
      </c>
      <c r="P16" t="n">
        <v>930.46</v>
      </c>
      <c r="Q16" t="n">
        <v>1206.6</v>
      </c>
      <c r="R16" t="n">
        <v>235.01</v>
      </c>
      <c r="S16" t="n">
        <v>133.29</v>
      </c>
      <c r="T16" t="n">
        <v>33986.71</v>
      </c>
      <c r="U16" t="n">
        <v>0.57</v>
      </c>
      <c r="V16" t="n">
        <v>0.78</v>
      </c>
      <c r="W16" t="n">
        <v>0.35</v>
      </c>
      <c r="X16" t="n">
        <v>1.98</v>
      </c>
      <c r="Y16" t="n">
        <v>0.5</v>
      </c>
      <c r="Z16" t="n">
        <v>10</v>
      </c>
      <c r="AA16" t="n">
        <v>1259.133473508563</v>
      </c>
      <c r="AB16" t="n">
        <v>1722.801967502813</v>
      </c>
      <c r="AC16" t="n">
        <v>1558.380165692091</v>
      </c>
      <c r="AD16" t="n">
        <v>1259133.473508563</v>
      </c>
      <c r="AE16" t="n">
        <v>1722801.967502813</v>
      </c>
      <c r="AF16" t="n">
        <v>1.574899302347836e-06</v>
      </c>
      <c r="AG16" t="n">
        <v>11</v>
      </c>
      <c r="AH16" t="n">
        <v>1558380.165692091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0.999</v>
      </c>
      <c r="E17" t="n">
        <v>100.1</v>
      </c>
      <c r="F17" t="n">
        <v>96.87</v>
      </c>
      <c r="G17" t="n">
        <v>135.17</v>
      </c>
      <c r="H17" t="n">
        <v>1.96</v>
      </c>
      <c r="I17" t="n">
        <v>43</v>
      </c>
      <c r="J17" t="n">
        <v>144.77</v>
      </c>
      <c r="K17" t="n">
        <v>45</v>
      </c>
      <c r="L17" t="n">
        <v>16</v>
      </c>
      <c r="M17" t="n">
        <v>41</v>
      </c>
      <c r="N17" t="n">
        <v>23.78</v>
      </c>
      <c r="O17" t="n">
        <v>18089.56</v>
      </c>
      <c r="P17" t="n">
        <v>929.8099999999999</v>
      </c>
      <c r="Q17" t="n">
        <v>1206.59</v>
      </c>
      <c r="R17" t="n">
        <v>248.09</v>
      </c>
      <c r="S17" t="n">
        <v>133.29</v>
      </c>
      <c r="T17" t="n">
        <v>40541.94</v>
      </c>
      <c r="U17" t="n">
        <v>0.54</v>
      </c>
      <c r="V17" t="n">
        <v>0.77</v>
      </c>
      <c r="W17" t="n">
        <v>0.34</v>
      </c>
      <c r="X17" t="n">
        <v>2.33</v>
      </c>
      <c r="Y17" t="n">
        <v>0.5</v>
      </c>
      <c r="Z17" t="n">
        <v>10</v>
      </c>
      <c r="AA17" t="n">
        <v>1262.807047144462</v>
      </c>
      <c r="AB17" t="n">
        <v>1727.82831301808</v>
      </c>
      <c r="AC17" t="n">
        <v>1562.926803845902</v>
      </c>
      <c r="AD17" t="n">
        <v>1262807.047144462</v>
      </c>
      <c r="AE17" t="n">
        <v>1727828.31301808</v>
      </c>
      <c r="AF17" t="n">
        <v>1.570654290751211e-06</v>
      </c>
      <c r="AG17" t="n">
        <v>11</v>
      </c>
      <c r="AH17" t="n">
        <v>1562926.803845902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1.0051</v>
      </c>
      <c r="E18" t="n">
        <v>99.48999999999999</v>
      </c>
      <c r="F18" t="n">
        <v>96.33</v>
      </c>
      <c r="G18" t="n">
        <v>144.5</v>
      </c>
      <c r="H18" t="n">
        <v>2.06</v>
      </c>
      <c r="I18" t="n">
        <v>40</v>
      </c>
      <c r="J18" t="n">
        <v>146.15</v>
      </c>
      <c r="K18" t="n">
        <v>45</v>
      </c>
      <c r="L18" t="n">
        <v>17</v>
      </c>
      <c r="M18" t="n">
        <v>38</v>
      </c>
      <c r="N18" t="n">
        <v>24.15</v>
      </c>
      <c r="O18" t="n">
        <v>18259.16</v>
      </c>
      <c r="P18" t="n">
        <v>918.1900000000001</v>
      </c>
      <c r="Q18" t="n">
        <v>1206.59</v>
      </c>
      <c r="R18" t="n">
        <v>229</v>
      </c>
      <c r="S18" t="n">
        <v>133.29</v>
      </c>
      <c r="T18" t="n">
        <v>31012.1</v>
      </c>
      <c r="U18" t="n">
        <v>0.58</v>
      </c>
      <c r="V18" t="n">
        <v>0.78</v>
      </c>
      <c r="W18" t="n">
        <v>0.34</v>
      </c>
      <c r="X18" t="n">
        <v>1.8</v>
      </c>
      <c r="Y18" t="n">
        <v>0.5</v>
      </c>
      <c r="Z18" t="n">
        <v>10</v>
      </c>
      <c r="AA18" t="n">
        <v>1244.036073201114</v>
      </c>
      <c r="AB18" t="n">
        <v>1702.145038351867</v>
      </c>
      <c r="AC18" t="n">
        <v>1539.694704867129</v>
      </c>
      <c r="AD18" t="n">
        <v>1244036.073201114</v>
      </c>
      <c r="AE18" t="n">
        <v>1702145.038351867</v>
      </c>
      <c r="AF18" t="n">
        <v>1.580244872506548e-06</v>
      </c>
      <c r="AG18" t="n">
        <v>11</v>
      </c>
      <c r="AH18" t="n">
        <v>1539694.704867129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1.0065</v>
      </c>
      <c r="E19" t="n">
        <v>99.36</v>
      </c>
      <c r="F19" t="n">
        <v>96.25</v>
      </c>
      <c r="G19" t="n">
        <v>151.98</v>
      </c>
      <c r="H19" t="n">
        <v>2.16</v>
      </c>
      <c r="I19" t="n">
        <v>38</v>
      </c>
      <c r="J19" t="n">
        <v>147.53</v>
      </c>
      <c r="K19" t="n">
        <v>45</v>
      </c>
      <c r="L19" t="n">
        <v>18</v>
      </c>
      <c r="M19" t="n">
        <v>36</v>
      </c>
      <c r="N19" t="n">
        <v>24.53</v>
      </c>
      <c r="O19" t="n">
        <v>18429.27</v>
      </c>
      <c r="P19" t="n">
        <v>910.78</v>
      </c>
      <c r="Q19" t="n">
        <v>1206.59</v>
      </c>
      <c r="R19" t="n">
        <v>226.04</v>
      </c>
      <c r="S19" t="n">
        <v>133.29</v>
      </c>
      <c r="T19" t="n">
        <v>29540.54</v>
      </c>
      <c r="U19" t="n">
        <v>0.59</v>
      </c>
      <c r="V19" t="n">
        <v>0.78</v>
      </c>
      <c r="W19" t="n">
        <v>0.34</v>
      </c>
      <c r="X19" t="n">
        <v>1.71</v>
      </c>
      <c r="Y19" t="n">
        <v>0.5</v>
      </c>
      <c r="Z19" t="n">
        <v>10</v>
      </c>
      <c r="AA19" t="n">
        <v>1235.803669065826</v>
      </c>
      <c r="AB19" t="n">
        <v>1690.881099825928</v>
      </c>
      <c r="AC19" t="n">
        <v>1529.505780825069</v>
      </c>
      <c r="AD19" t="n">
        <v>1235803.669065826</v>
      </c>
      <c r="AE19" t="n">
        <v>1690881.099825928</v>
      </c>
      <c r="AF19" t="n">
        <v>1.582445989630724e-06</v>
      </c>
      <c r="AG19" t="n">
        <v>11</v>
      </c>
      <c r="AH19" t="n">
        <v>1529505.780825069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1.0079</v>
      </c>
      <c r="E20" t="n">
        <v>99.22</v>
      </c>
      <c r="F20" t="n">
        <v>96.16</v>
      </c>
      <c r="G20" t="n">
        <v>160.27</v>
      </c>
      <c r="H20" t="n">
        <v>2.26</v>
      </c>
      <c r="I20" t="n">
        <v>36</v>
      </c>
      <c r="J20" t="n">
        <v>148.91</v>
      </c>
      <c r="K20" t="n">
        <v>45</v>
      </c>
      <c r="L20" t="n">
        <v>19</v>
      </c>
      <c r="M20" t="n">
        <v>34</v>
      </c>
      <c r="N20" t="n">
        <v>24.92</v>
      </c>
      <c r="O20" t="n">
        <v>18599.92</v>
      </c>
      <c r="P20" t="n">
        <v>904.46</v>
      </c>
      <c r="Q20" t="n">
        <v>1206.59</v>
      </c>
      <c r="R20" t="n">
        <v>223.01</v>
      </c>
      <c r="S20" t="n">
        <v>133.29</v>
      </c>
      <c r="T20" t="n">
        <v>28035.16</v>
      </c>
      <c r="U20" t="n">
        <v>0.6</v>
      </c>
      <c r="V20" t="n">
        <v>0.78</v>
      </c>
      <c r="W20" t="n">
        <v>0.33</v>
      </c>
      <c r="X20" t="n">
        <v>1.62</v>
      </c>
      <c r="Y20" t="n">
        <v>0.5</v>
      </c>
      <c r="Z20" t="n">
        <v>10</v>
      </c>
      <c r="AA20" t="n">
        <v>1228.502404618377</v>
      </c>
      <c r="AB20" t="n">
        <v>1680.891187699874</v>
      </c>
      <c r="AC20" t="n">
        <v>1520.469291891396</v>
      </c>
      <c r="AD20" t="n">
        <v>1228502.404618377</v>
      </c>
      <c r="AE20" t="n">
        <v>1680891.187699874</v>
      </c>
      <c r="AF20" t="n">
        <v>1.5846471067549e-06</v>
      </c>
      <c r="AG20" t="n">
        <v>11</v>
      </c>
      <c r="AH20" t="n">
        <v>1520469.291891396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1.0094</v>
      </c>
      <c r="E21" t="n">
        <v>99.06999999999999</v>
      </c>
      <c r="F21" t="n">
        <v>96.06999999999999</v>
      </c>
      <c r="G21" t="n">
        <v>169.54</v>
      </c>
      <c r="H21" t="n">
        <v>2.36</v>
      </c>
      <c r="I21" t="n">
        <v>34</v>
      </c>
      <c r="J21" t="n">
        <v>150.3</v>
      </c>
      <c r="K21" t="n">
        <v>45</v>
      </c>
      <c r="L21" t="n">
        <v>20</v>
      </c>
      <c r="M21" t="n">
        <v>32</v>
      </c>
      <c r="N21" t="n">
        <v>25.3</v>
      </c>
      <c r="O21" t="n">
        <v>18771.1</v>
      </c>
      <c r="P21" t="n">
        <v>898.85</v>
      </c>
      <c r="Q21" t="n">
        <v>1206.6</v>
      </c>
      <c r="R21" t="n">
        <v>220.05</v>
      </c>
      <c r="S21" t="n">
        <v>133.29</v>
      </c>
      <c r="T21" t="n">
        <v>26567.82</v>
      </c>
      <c r="U21" t="n">
        <v>0.61</v>
      </c>
      <c r="V21" t="n">
        <v>0.78</v>
      </c>
      <c r="W21" t="n">
        <v>0.33</v>
      </c>
      <c r="X21" t="n">
        <v>1.53</v>
      </c>
      <c r="Y21" t="n">
        <v>0.5</v>
      </c>
      <c r="Z21" t="n">
        <v>10</v>
      </c>
      <c r="AA21" t="n">
        <v>1221.725369671236</v>
      </c>
      <c r="AB21" t="n">
        <v>1671.618549503515</v>
      </c>
      <c r="AC21" t="n">
        <v>1512.081621270269</v>
      </c>
      <c r="AD21" t="n">
        <v>1221725.369671236</v>
      </c>
      <c r="AE21" t="n">
        <v>1671618.549503515</v>
      </c>
      <c r="AF21" t="n">
        <v>1.587005446530803e-06</v>
      </c>
      <c r="AG21" t="n">
        <v>11</v>
      </c>
      <c r="AH21" t="n">
        <v>1512081.621270269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1.011</v>
      </c>
      <c r="E22" t="n">
        <v>98.91</v>
      </c>
      <c r="F22" t="n">
        <v>95.95999999999999</v>
      </c>
      <c r="G22" t="n">
        <v>179.93</v>
      </c>
      <c r="H22" t="n">
        <v>2.45</v>
      </c>
      <c r="I22" t="n">
        <v>32</v>
      </c>
      <c r="J22" t="n">
        <v>151.69</v>
      </c>
      <c r="K22" t="n">
        <v>45</v>
      </c>
      <c r="L22" t="n">
        <v>21</v>
      </c>
      <c r="M22" t="n">
        <v>30</v>
      </c>
      <c r="N22" t="n">
        <v>25.7</v>
      </c>
      <c r="O22" t="n">
        <v>18942.82</v>
      </c>
      <c r="P22" t="n">
        <v>892.6900000000001</v>
      </c>
      <c r="Q22" t="n">
        <v>1206.59</v>
      </c>
      <c r="R22" t="n">
        <v>216.25</v>
      </c>
      <c r="S22" t="n">
        <v>133.29</v>
      </c>
      <c r="T22" t="n">
        <v>24674.93</v>
      </c>
      <c r="U22" t="n">
        <v>0.62</v>
      </c>
      <c r="V22" t="n">
        <v>0.78</v>
      </c>
      <c r="W22" t="n">
        <v>0.33</v>
      </c>
      <c r="X22" t="n">
        <v>1.42</v>
      </c>
      <c r="Y22" t="n">
        <v>0.5</v>
      </c>
      <c r="Z22" t="n">
        <v>10</v>
      </c>
      <c r="AA22" t="n">
        <v>1214.320546422295</v>
      </c>
      <c r="AB22" t="n">
        <v>1661.486943656568</v>
      </c>
      <c r="AC22" t="n">
        <v>1502.916961665556</v>
      </c>
      <c r="AD22" t="n">
        <v>1214320.546422295</v>
      </c>
      <c r="AE22" t="n">
        <v>1661486.943656568</v>
      </c>
      <c r="AF22" t="n">
        <v>1.589521008958432e-06</v>
      </c>
      <c r="AG22" t="n">
        <v>11</v>
      </c>
      <c r="AH22" t="n">
        <v>1502916.961665556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1.0125</v>
      </c>
      <c r="E23" t="n">
        <v>98.76000000000001</v>
      </c>
      <c r="F23" t="n">
        <v>95.86</v>
      </c>
      <c r="G23" t="n">
        <v>191.73</v>
      </c>
      <c r="H23" t="n">
        <v>2.54</v>
      </c>
      <c r="I23" t="n">
        <v>30</v>
      </c>
      <c r="J23" t="n">
        <v>153.09</v>
      </c>
      <c r="K23" t="n">
        <v>45</v>
      </c>
      <c r="L23" t="n">
        <v>22</v>
      </c>
      <c r="M23" t="n">
        <v>28</v>
      </c>
      <c r="N23" t="n">
        <v>26.09</v>
      </c>
      <c r="O23" t="n">
        <v>19115.09</v>
      </c>
      <c r="P23" t="n">
        <v>885.34</v>
      </c>
      <c r="Q23" t="n">
        <v>1206.59</v>
      </c>
      <c r="R23" t="n">
        <v>212.84</v>
      </c>
      <c r="S23" t="n">
        <v>133.29</v>
      </c>
      <c r="T23" t="n">
        <v>22982.48</v>
      </c>
      <c r="U23" t="n">
        <v>0.63</v>
      </c>
      <c r="V23" t="n">
        <v>0.78</v>
      </c>
      <c r="W23" t="n">
        <v>0.33</v>
      </c>
      <c r="X23" t="n">
        <v>1.33</v>
      </c>
      <c r="Y23" t="n">
        <v>0.5</v>
      </c>
      <c r="Z23" t="n">
        <v>10</v>
      </c>
      <c r="AA23" t="n">
        <v>1206.055716627061</v>
      </c>
      <c r="AB23" t="n">
        <v>1650.178638912172</v>
      </c>
      <c r="AC23" t="n">
        <v>1492.68790565466</v>
      </c>
      <c r="AD23" t="n">
        <v>1206055.716627061</v>
      </c>
      <c r="AE23" t="n">
        <v>1650178.638912172</v>
      </c>
      <c r="AF23" t="n">
        <v>1.591879348734335e-06</v>
      </c>
      <c r="AG23" t="n">
        <v>11</v>
      </c>
      <c r="AH23" t="n">
        <v>1492687.905654659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1.0119</v>
      </c>
      <c r="E24" t="n">
        <v>98.83</v>
      </c>
      <c r="F24" t="n">
        <v>95.95</v>
      </c>
      <c r="G24" t="n">
        <v>198.52</v>
      </c>
      <c r="H24" t="n">
        <v>2.64</v>
      </c>
      <c r="I24" t="n">
        <v>29</v>
      </c>
      <c r="J24" t="n">
        <v>154.49</v>
      </c>
      <c r="K24" t="n">
        <v>45</v>
      </c>
      <c r="L24" t="n">
        <v>23</v>
      </c>
      <c r="M24" t="n">
        <v>27</v>
      </c>
      <c r="N24" t="n">
        <v>26.49</v>
      </c>
      <c r="O24" t="n">
        <v>19287.9</v>
      </c>
      <c r="P24" t="n">
        <v>879.63</v>
      </c>
      <c r="Q24" t="n">
        <v>1206.59</v>
      </c>
      <c r="R24" t="n">
        <v>216.23</v>
      </c>
      <c r="S24" t="n">
        <v>133.29</v>
      </c>
      <c r="T24" t="n">
        <v>24680.12</v>
      </c>
      <c r="U24" t="n">
        <v>0.62</v>
      </c>
      <c r="V24" t="n">
        <v>0.78</v>
      </c>
      <c r="W24" t="n">
        <v>0.32</v>
      </c>
      <c r="X24" t="n">
        <v>1.41</v>
      </c>
      <c r="Y24" t="n">
        <v>0.5</v>
      </c>
      <c r="Z24" t="n">
        <v>10</v>
      </c>
      <c r="AA24" t="n">
        <v>1202.081795868032</v>
      </c>
      <c r="AB24" t="n">
        <v>1644.741345212658</v>
      </c>
      <c r="AC24" t="n">
        <v>1487.769539634537</v>
      </c>
      <c r="AD24" t="n">
        <v>1202081.795868032</v>
      </c>
      <c r="AE24" t="n">
        <v>1644741.345212657</v>
      </c>
      <c r="AF24" t="n">
        <v>1.590936012823974e-06</v>
      </c>
      <c r="AG24" t="n">
        <v>11</v>
      </c>
      <c r="AH24" t="n">
        <v>1487769.539634537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1.0143</v>
      </c>
      <c r="E25" t="n">
        <v>98.59</v>
      </c>
      <c r="F25" t="n">
        <v>95.77</v>
      </c>
      <c r="G25" t="n">
        <v>212.82</v>
      </c>
      <c r="H25" t="n">
        <v>2.73</v>
      </c>
      <c r="I25" t="n">
        <v>27</v>
      </c>
      <c r="J25" t="n">
        <v>155.9</v>
      </c>
      <c r="K25" t="n">
        <v>45</v>
      </c>
      <c r="L25" t="n">
        <v>24</v>
      </c>
      <c r="M25" t="n">
        <v>25</v>
      </c>
      <c r="N25" t="n">
        <v>26.9</v>
      </c>
      <c r="O25" t="n">
        <v>19461.27</v>
      </c>
      <c r="P25" t="n">
        <v>871.46</v>
      </c>
      <c r="Q25" t="n">
        <v>1206.6</v>
      </c>
      <c r="R25" t="n">
        <v>209.83</v>
      </c>
      <c r="S25" t="n">
        <v>133.29</v>
      </c>
      <c r="T25" t="n">
        <v>21493.27</v>
      </c>
      <c r="U25" t="n">
        <v>0.64</v>
      </c>
      <c r="V25" t="n">
        <v>0.78</v>
      </c>
      <c r="W25" t="n">
        <v>0.32</v>
      </c>
      <c r="X25" t="n">
        <v>1.23</v>
      </c>
      <c r="Y25" t="n">
        <v>0.5</v>
      </c>
      <c r="Z25" t="n">
        <v>10</v>
      </c>
      <c r="AA25" t="n">
        <v>1191.925968701855</v>
      </c>
      <c r="AB25" t="n">
        <v>1630.84569444042</v>
      </c>
      <c r="AC25" t="n">
        <v>1475.200070269333</v>
      </c>
      <c r="AD25" t="n">
        <v>1191925.968701855</v>
      </c>
      <c r="AE25" t="n">
        <v>1630845.69444042</v>
      </c>
      <c r="AF25" t="n">
        <v>1.594709356465418e-06</v>
      </c>
      <c r="AG25" t="n">
        <v>11</v>
      </c>
      <c r="AH25" t="n">
        <v>1475200.070269333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1.0155</v>
      </c>
      <c r="E26" t="n">
        <v>98.47</v>
      </c>
      <c r="F26" t="n">
        <v>95.68000000000001</v>
      </c>
      <c r="G26" t="n">
        <v>220.79</v>
      </c>
      <c r="H26" t="n">
        <v>2.81</v>
      </c>
      <c r="I26" t="n">
        <v>26</v>
      </c>
      <c r="J26" t="n">
        <v>157.31</v>
      </c>
      <c r="K26" t="n">
        <v>45</v>
      </c>
      <c r="L26" t="n">
        <v>25</v>
      </c>
      <c r="M26" t="n">
        <v>24</v>
      </c>
      <c r="N26" t="n">
        <v>27.31</v>
      </c>
      <c r="O26" t="n">
        <v>19635.2</v>
      </c>
      <c r="P26" t="n">
        <v>865.39</v>
      </c>
      <c r="Q26" t="n">
        <v>1206.62</v>
      </c>
      <c r="R26" t="n">
        <v>206.52</v>
      </c>
      <c r="S26" t="n">
        <v>133.29</v>
      </c>
      <c r="T26" t="n">
        <v>19843.47</v>
      </c>
      <c r="U26" t="n">
        <v>0.65</v>
      </c>
      <c r="V26" t="n">
        <v>0.78</v>
      </c>
      <c r="W26" t="n">
        <v>0.32</v>
      </c>
      <c r="X26" t="n">
        <v>1.14</v>
      </c>
      <c r="Y26" t="n">
        <v>0.5</v>
      </c>
      <c r="Z26" t="n">
        <v>10</v>
      </c>
      <c r="AA26" t="n">
        <v>1185.164071315746</v>
      </c>
      <c r="AB26" t="n">
        <v>1621.593768122887</v>
      </c>
      <c r="AC26" t="n">
        <v>1466.831134814385</v>
      </c>
      <c r="AD26" t="n">
        <v>1185164.071315746</v>
      </c>
      <c r="AE26" t="n">
        <v>1621593.768122887</v>
      </c>
      <c r="AF26" t="n">
        <v>1.596596028286141e-06</v>
      </c>
      <c r="AG26" t="n">
        <v>11</v>
      </c>
      <c r="AH26" t="n">
        <v>1466831.134814386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1.0157</v>
      </c>
      <c r="E27" t="n">
        <v>98.45</v>
      </c>
      <c r="F27" t="n">
        <v>95.68000000000001</v>
      </c>
      <c r="G27" t="n">
        <v>229.63</v>
      </c>
      <c r="H27" t="n">
        <v>2.9</v>
      </c>
      <c r="I27" t="n">
        <v>25</v>
      </c>
      <c r="J27" t="n">
        <v>158.72</v>
      </c>
      <c r="K27" t="n">
        <v>45</v>
      </c>
      <c r="L27" t="n">
        <v>26</v>
      </c>
      <c r="M27" t="n">
        <v>23</v>
      </c>
      <c r="N27" t="n">
        <v>27.72</v>
      </c>
      <c r="O27" t="n">
        <v>19809.69</v>
      </c>
      <c r="P27" t="n">
        <v>860.5</v>
      </c>
      <c r="Q27" t="n">
        <v>1206.59</v>
      </c>
      <c r="R27" t="n">
        <v>206.77</v>
      </c>
      <c r="S27" t="n">
        <v>133.29</v>
      </c>
      <c r="T27" t="n">
        <v>19974.21</v>
      </c>
      <c r="U27" t="n">
        <v>0.64</v>
      </c>
      <c r="V27" t="n">
        <v>0.78</v>
      </c>
      <c r="W27" t="n">
        <v>0.31</v>
      </c>
      <c r="X27" t="n">
        <v>1.14</v>
      </c>
      <c r="Y27" t="n">
        <v>0.5</v>
      </c>
      <c r="Z27" t="n">
        <v>10</v>
      </c>
      <c r="AA27" t="n">
        <v>1180.763592314945</v>
      </c>
      <c r="AB27" t="n">
        <v>1615.572838618559</v>
      </c>
      <c r="AC27" t="n">
        <v>1461.384834371523</v>
      </c>
      <c r="AD27" t="n">
        <v>1180763.592314945</v>
      </c>
      <c r="AE27" t="n">
        <v>1615572.838618559</v>
      </c>
      <c r="AF27" t="n">
        <v>1.596910473589594e-06</v>
      </c>
      <c r="AG27" t="n">
        <v>11</v>
      </c>
      <c r="AH27" t="n">
        <v>1461384.834371523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1.0172</v>
      </c>
      <c r="E28" t="n">
        <v>98.31</v>
      </c>
      <c r="F28" t="n">
        <v>95.56</v>
      </c>
      <c r="G28" t="n">
        <v>238.9</v>
      </c>
      <c r="H28" t="n">
        <v>2.99</v>
      </c>
      <c r="I28" t="n">
        <v>24</v>
      </c>
      <c r="J28" t="n">
        <v>160.14</v>
      </c>
      <c r="K28" t="n">
        <v>45</v>
      </c>
      <c r="L28" t="n">
        <v>27</v>
      </c>
      <c r="M28" t="n">
        <v>21</v>
      </c>
      <c r="N28" t="n">
        <v>28.14</v>
      </c>
      <c r="O28" t="n">
        <v>19984.89</v>
      </c>
      <c r="P28" t="n">
        <v>851.6799999999999</v>
      </c>
      <c r="Q28" t="n">
        <v>1206.59</v>
      </c>
      <c r="R28" t="n">
        <v>202.62</v>
      </c>
      <c r="S28" t="n">
        <v>133.29</v>
      </c>
      <c r="T28" t="n">
        <v>17904.58</v>
      </c>
      <c r="U28" t="n">
        <v>0.66</v>
      </c>
      <c r="V28" t="n">
        <v>0.78</v>
      </c>
      <c r="W28" t="n">
        <v>0.32</v>
      </c>
      <c r="X28" t="n">
        <v>1.02</v>
      </c>
      <c r="Y28" t="n">
        <v>0.5</v>
      </c>
      <c r="Z28" t="n">
        <v>10</v>
      </c>
      <c r="AA28" t="n">
        <v>1171.262001064425</v>
      </c>
      <c r="AB28" t="n">
        <v>1602.572342288976</v>
      </c>
      <c r="AC28" t="n">
        <v>1449.625087165324</v>
      </c>
      <c r="AD28" t="n">
        <v>1171262.001064425</v>
      </c>
      <c r="AE28" t="n">
        <v>1602572.342288976</v>
      </c>
      <c r="AF28" t="n">
        <v>1.599268813365497e-06</v>
      </c>
      <c r="AG28" t="n">
        <v>11</v>
      </c>
      <c r="AH28" t="n">
        <v>1449625.087165324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1.0177</v>
      </c>
      <c r="E29" t="n">
        <v>98.26000000000001</v>
      </c>
      <c r="F29" t="n">
        <v>95.54000000000001</v>
      </c>
      <c r="G29" t="n">
        <v>249.23</v>
      </c>
      <c r="H29" t="n">
        <v>3.07</v>
      </c>
      <c r="I29" t="n">
        <v>23</v>
      </c>
      <c r="J29" t="n">
        <v>161.57</v>
      </c>
      <c r="K29" t="n">
        <v>45</v>
      </c>
      <c r="L29" t="n">
        <v>28</v>
      </c>
      <c r="M29" t="n">
        <v>17</v>
      </c>
      <c r="N29" t="n">
        <v>28.57</v>
      </c>
      <c r="O29" t="n">
        <v>20160.55</v>
      </c>
      <c r="P29" t="n">
        <v>850.62</v>
      </c>
      <c r="Q29" t="n">
        <v>1206.59</v>
      </c>
      <c r="R29" t="n">
        <v>201.72</v>
      </c>
      <c r="S29" t="n">
        <v>133.29</v>
      </c>
      <c r="T29" t="n">
        <v>17459.08</v>
      </c>
      <c r="U29" t="n">
        <v>0.66</v>
      </c>
      <c r="V29" t="n">
        <v>0.78</v>
      </c>
      <c r="W29" t="n">
        <v>0.32</v>
      </c>
      <c r="X29" t="n">
        <v>1</v>
      </c>
      <c r="Y29" t="n">
        <v>0.5</v>
      </c>
      <c r="Z29" t="n">
        <v>10</v>
      </c>
      <c r="AA29" t="n">
        <v>1169.775594744085</v>
      </c>
      <c r="AB29" t="n">
        <v>1600.538575585868</v>
      </c>
      <c r="AC29" t="n">
        <v>1447.785420301952</v>
      </c>
      <c r="AD29" t="n">
        <v>1169775.594744085</v>
      </c>
      <c r="AE29" t="n">
        <v>1600538.575585868</v>
      </c>
      <c r="AF29" t="n">
        <v>1.600054926624131e-06</v>
      </c>
      <c r="AG29" t="n">
        <v>11</v>
      </c>
      <c r="AH29" t="n">
        <v>1447785.420301952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1.0199</v>
      </c>
      <c r="E30" t="n">
        <v>98.05</v>
      </c>
      <c r="F30" t="n">
        <v>95.36</v>
      </c>
      <c r="G30" t="n">
        <v>260.06</v>
      </c>
      <c r="H30" t="n">
        <v>3.15</v>
      </c>
      <c r="I30" t="n">
        <v>22</v>
      </c>
      <c r="J30" t="n">
        <v>163</v>
      </c>
      <c r="K30" t="n">
        <v>45</v>
      </c>
      <c r="L30" t="n">
        <v>29</v>
      </c>
      <c r="M30" t="n">
        <v>11</v>
      </c>
      <c r="N30" t="n">
        <v>29</v>
      </c>
      <c r="O30" t="n">
        <v>20336.78</v>
      </c>
      <c r="P30" t="n">
        <v>842.6900000000001</v>
      </c>
      <c r="Q30" t="n">
        <v>1206.6</v>
      </c>
      <c r="R30" t="n">
        <v>195.09</v>
      </c>
      <c r="S30" t="n">
        <v>133.29</v>
      </c>
      <c r="T30" t="n">
        <v>14144.87</v>
      </c>
      <c r="U30" t="n">
        <v>0.68</v>
      </c>
      <c r="V30" t="n">
        <v>0.78</v>
      </c>
      <c r="W30" t="n">
        <v>0.32</v>
      </c>
      <c r="X30" t="n">
        <v>0.82</v>
      </c>
      <c r="Y30" t="n">
        <v>0.5</v>
      </c>
      <c r="Z30" t="n">
        <v>10</v>
      </c>
      <c r="AA30" t="n">
        <v>1160.161074732344</v>
      </c>
      <c r="AB30" t="n">
        <v>1587.383565143117</v>
      </c>
      <c r="AC30" t="n">
        <v>1435.885905592684</v>
      </c>
      <c r="AD30" t="n">
        <v>1160161.074732344</v>
      </c>
      <c r="AE30" t="n">
        <v>1587383.565143117</v>
      </c>
      <c r="AF30" t="n">
        <v>1.603513824962122e-06</v>
      </c>
      <c r="AG30" t="n">
        <v>11</v>
      </c>
      <c r="AH30" t="n">
        <v>1435885.905592684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1.0184</v>
      </c>
      <c r="E31" t="n">
        <v>98.19</v>
      </c>
      <c r="F31" t="n">
        <v>95.5</v>
      </c>
      <c r="G31" t="n">
        <v>260.45</v>
      </c>
      <c r="H31" t="n">
        <v>3.23</v>
      </c>
      <c r="I31" t="n">
        <v>22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844.4</v>
      </c>
      <c r="Q31" t="n">
        <v>1206.59</v>
      </c>
      <c r="R31" t="n">
        <v>200.06</v>
      </c>
      <c r="S31" t="n">
        <v>133.29</v>
      </c>
      <c r="T31" t="n">
        <v>16632.05</v>
      </c>
      <c r="U31" t="n">
        <v>0.67</v>
      </c>
      <c r="V31" t="n">
        <v>0.78</v>
      </c>
      <c r="W31" t="n">
        <v>0.32</v>
      </c>
      <c r="X31" t="n">
        <v>0.96</v>
      </c>
      <c r="Y31" t="n">
        <v>0.5</v>
      </c>
      <c r="Z31" t="n">
        <v>10</v>
      </c>
      <c r="AA31" t="n">
        <v>1163.6082546287</v>
      </c>
      <c r="AB31" t="n">
        <v>1592.100148756156</v>
      </c>
      <c r="AC31" t="n">
        <v>1440.152345085461</v>
      </c>
      <c r="AD31" t="n">
        <v>1163608.2546287</v>
      </c>
      <c r="AE31" t="n">
        <v>1592100.148756156</v>
      </c>
      <c r="AF31" t="n">
        <v>1.601155485186219e-06</v>
      </c>
      <c r="AG31" t="n">
        <v>11</v>
      </c>
      <c r="AH31" t="n">
        <v>1440152.345085461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1.0177</v>
      </c>
      <c r="E32" t="n">
        <v>98.27</v>
      </c>
      <c r="F32" t="n">
        <v>95.56999999999999</v>
      </c>
      <c r="G32" t="n">
        <v>260.65</v>
      </c>
      <c r="H32" t="n">
        <v>3.31</v>
      </c>
      <c r="I32" t="n">
        <v>22</v>
      </c>
      <c r="J32" t="n">
        <v>165.87</v>
      </c>
      <c r="K32" t="n">
        <v>45</v>
      </c>
      <c r="L32" t="n">
        <v>31</v>
      </c>
      <c r="M32" t="n">
        <v>2</v>
      </c>
      <c r="N32" t="n">
        <v>29.87</v>
      </c>
      <c r="O32" t="n">
        <v>20691.03</v>
      </c>
      <c r="P32" t="n">
        <v>847.8099999999999</v>
      </c>
      <c r="Q32" t="n">
        <v>1206.59</v>
      </c>
      <c r="R32" t="n">
        <v>202.31</v>
      </c>
      <c r="S32" t="n">
        <v>133.29</v>
      </c>
      <c r="T32" t="n">
        <v>17757.48</v>
      </c>
      <c r="U32" t="n">
        <v>0.66</v>
      </c>
      <c r="V32" t="n">
        <v>0.78</v>
      </c>
      <c r="W32" t="n">
        <v>0.33</v>
      </c>
      <c r="X32" t="n">
        <v>1.03</v>
      </c>
      <c r="Y32" t="n">
        <v>0.5</v>
      </c>
      <c r="Z32" t="n">
        <v>10</v>
      </c>
      <c r="AA32" t="n">
        <v>1167.470586658348</v>
      </c>
      <c r="AB32" t="n">
        <v>1597.384761833184</v>
      </c>
      <c r="AC32" t="n">
        <v>1444.932602107418</v>
      </c>
      <c r="AD32" t="n">
        <v>1167470.586658348</v>
      </c>
      <c r="AE32" t="n">
        <v>1597384.761833183</v>
      </c>
      <c r="AF32" t="n">
        <v>1.600054926624131e-06</v>
      </c>
      <c r="AG32" t="n">
        <v>11</v>
      </c>
      <c r="AH32" t="n">
        <v>1444932.602107418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1.0174</v>
      </c>
      <c r="E33" t="n">
        <v>98.29000000000001</v>
      </c>
      <c r="F33" t="n">
        <v>95.59</v>
      </c>
      <c r="G33" t="n">
        <v>260.71</v>
      </c>
      <c r="H33" t="n">
        <v>3.39</v>
      </c>
      <c r="I33" t="n">
        <v>22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853.61</v>
      </c>
      <c r="Q33" t="n">
        <v>1206.6</v>
      </c>
      <c r="R33" t="n">
        <v>203.08</v>
      </c>
      <c r="S33" t="n">
        <v>133.29</v>
      </c>
      <c r="T33" t="n">
        <v>18140.32</v>
      </c>
      <c r="U33" t="n">
        <v>0.66</v>
      </c>
      <c r="V33" t="n">
        <v>0.78</v>
      </c>
      <c r="W33" t="n">
        <v>0.34</v>
      </c>
      <c r="X33" t="n">
        <v>1.06</v>
      </c>
      <c r="Y33" t="n">
        <v>0.5</v>
      </c>
      <c r="Z33" t="n">
        <v>10</v>
      </c>
      <c r="AA33" t="n">
        <v>1172.807486541181</v>
      </c>
      <c r="AB33" t="n">
        <v>1604.686943700282</v>
      </c>
      <c r="AC33" t="n">
        <v>1451.537873985797</v>
      </c>
      <c r="AD33" t="n">
        <v>1172807.486541181</v>
      </c>
      <c r="AE33" t="n">
        <v>1604686.943700282</v>
      </c>
      <c r="AF33" t="n">
        <v>1.599583258668951e-06</v>
      </c>
      <c r="AG33" t="n">
        <v>11</v>
      </c>
      <c r="AH33" t="n">
        <v>1451537.873985797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1.0175</v>
      </c>
      <c r="E34" t="n">
        <v>98.28</v>
      </c>
      <c r="F34" t="n">
        <v>95.59</v>
      </c>
      <c r="G34" t="n">
        <v>260.69</v>
      </c>
      <c r="H34" t="n">
        <v>3.47</v>
      </c>
      <c r="I34" t="n">
        <v>22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859.98</v>
      </c>
      <c r="Q34" t="n">
        <v>1206.62</v>
      </c>
      <c r="R34" t="n">
        <v>202.6</v>
      </c>
      <c r="S34" t="n">
        <v>133.29</v>
      </c>
      <c r="T34" t="n">
        <v>17904.17</v>
      </c>
      <c r="U34" t="n">
        <v>0.66</v>
      </c>
      <c r="V34" t="n">
        <v>0.78</v>
      </c>
      <c r="W34" t="n">
        <v>0.34</v>
      </c>
      <c r="X34" t="n">
        <v>1.05</v>
      </c>
      <c r="Y34" t="n">
        <v>0.5</v>
      </c>
      <c r="Z34" t="n">
        <v>10</v>
      </c>
      <c r="AA34" t="n">
        <v>1178.155683849053</v>
      </c>
      <c r="AB34" t="n">
        <v>1612.004583202725</v>
      </c>
      <c r="AC34" t="n">
        <v>1458.157128244498</v>
      </c>
      <c r="AD34" t="n">
        <v>1178155.683849053</v>
      </c>
      <c r="AE34" t="n">
        <v>1612004.583202725</v>
      </c>
      <c r="AF34" t="n">
        <v>1.599740481320678e-06</v>
      </c>
      <c r="AG34" t="n">
        <v>11</v>
      </c>
      <c r="AH34" t="n">
        <v>1458157.128244498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2024-09-25T22:03:49Z</dcterms:created>
  <dcterms:modified xmlns:dcterms="http://purl.org/dc/terms/" xmlns:xsi="http://www.w3.org/2001/XMLSchema-instance" xsi:type="dcterms:W3CDTF">2024-09-25T22:03:49Z</dcterms:modified>
</cp:coreProperties>
</file>