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gráficos!$A$7:$A$438</f>
              <numCache>
                <formatCode>General</formatCode>
                <ptCount val="4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</numCache>
            </numRef>
          </xVal>
          <yVal>
            <numRef>
              <f>gráficos!$B$7:$B$438</f>
              <numCache>
                <formatCode>General</formatCode>
                <ptCount val="4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5.1044</v>
      </c>
      <c r="E2" t="n">
        <v>19.59</v>
      </c>
      <c r="F2" t="n">
        <v>12.33</v>
      </c>
      <c r="G2" t="n">
        <v>6.06</v>
      </c>
      <c r="H2" t="n">
        <v>0.09</v>
      </c>
      <c r="I2" t="n">
        <v>122</v>
      </c>
      <c r="J2" t="n">
        <v>194.77</v>
      </c>
      <c r="K2" t="n">
        <v>54.38</v>
      </c>
      <c r="L2" t="n">
        <v>1</v>
      </c>
      <c r="M2" t="n">
        <v>120</v>
      </c>
      <c r="N2" t="n">
        <v>39.4</v>
      </c>
      <c r="O2" t="n">
        <v>24256.19</v>
      </c>
      <c r="P2" t="n">
        <v>166.95</v>
      </c>
      <c r="Q2" t="n">
        <v>1326.31</v>
      </c>
      <c r="R2" t="n">
        <v>148.69</v>
      </c>
      <c r="S2" t="n">
        <v>30.42</v>
      </c>
      <c r="T2" t="n">
        <v>58741.02</v>
      </c>
      <c r="U2" t="n">
        <v>0.2</v>
      </c>
      <c r="V2" t="n">
        <v>0.7</v>
      </c>
      <c r="W2" t="n">
        <v>0.27</v>
      </c>
      <c r="X2" t="n">
        <v>3.61</v>
      </c>
      <c r="Y2" t="n">
        <v>1</v>
      </c>
      <c r="Z2" t="n">
        <v>10</v>
      </c>
      <c r="AA2" t="n">
        <v>181.9845569710065</v>
      </c>
      <c r="AB2" t="n">
        <v>248.9992994396414</v>
      </c>
      <c r="AC2" t="n">
        <v>225.2351557739061</v>
      </c>
      <c r="AD2" t="n">
        <v>181984.5569710065</v>
      </c>
      <c r="AE2" t="n">
        <v>248999.2994396414</v>
      </c>
      <c r="AF2" t="n">
        <v>2.680748898330714e-06</v>
      </c>
      <c r="AG2" t="n">
        <v>6</v>
      </c>
      <c r="AH2" t="n">
        <v>225235.1557739061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5.7833</v>
      </c>
      <c r="E3" t="n">
        <v>17.29</v>
      </c>
      <c r="F3" t="n">
        <v>11.31</v>
      </c>
      <c r="G3" t="n">
        <v>7.63</v>
      </c>
      <c r="H3" t="n">
        <v>0.11</v>
      </c>
      <c r="I3" t="n">
        <v>89</v>
      </c>
      <c r="J3" t="n">
        <v>195.16</v>
      </c>
      <c r="K3" t="n">
        <v>54.38</v>
      </c>
      <c r="L3" t="n">
        <v>1.25</v>
      </c>
      <c r="M3" t="n">
        <v>87</v>
      </c>
      <c r="N3" t="n">
        <v>39.53</v>
      </c>
      <c r="O3" t="n">
        <v>24303.87</v>
      </c>
      <c r="P3" t="n">
        <v>151.41</v>
      </c>
      <c r="Q3" t="n">
        <v>1325.97</v>
      </c>
      <c r="R3" t="n">
        <v>115.27</v>
      </c>
      <c r="S3" t="n">
        <v>30.42</v>
      </c>
      <c r="T3" t="n">
        <v>42196.61</v>
      </c>
      <c r="U3" t="n">
        <v>0.26</v>
      </c>
      <c r="V3" t="n">
        <v>0.76</v>
      </c>
      <c r="W3" t="n">
        <v>0.22</v>
      </c>
      <c r="X3" t="n">
        <v>2.59</v>
      </c>
      <c r="Y3" t="n">
        <v>1</v>
      </c>
      <c r="Z3" t="n">
        <v>10</v>
      </c>
      <c r="AA3" t="n">
        <v>160.9191392482798</v>
      </c>
      <c r="AB3" t="n">
        <v>220.1766655707808</v>
      </c>
      <c r="AC3" t="n">
        <v>199.1633136286596</v>
      </c>
      <c r="AD3" t="n">
        <v>160919.1392482798</v>
      </c>
      <c r="AE3" t="n">
        <v>220176.6655707808</v>
      </c>
      <c r="AF3" t="n">
        <v>3.037296274530997e-06</v>
      </c>
      <c r="AG3" t="n">
        <v>6</v>
      </c>
      <c r="AH3" t="n">
        <v>199163.3136286596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6.2919</v>
      </c>
      <c r="E4" t="n">
        <v>15.89</v>
      </c>
      <c r="F4" t="n">
        <v>10.69</v>
      </c>
      <c r="G4" t="n">
        <v>9.300000000000001</v>
      </c>
      <c r="H4" t="n">
        <v>0.14</v>
      </c>
      <c r="I4" t="n">
        <v>69</v>
      </c>
      <c r="J4" t="n">
        <v>195.55</v>
      </c>
      <c r="K4" t="n">
        <v>54.38</v>
      </c>
      <c r="L4" t="n">
        <v>1.5</v>
      </c>
      <c r="M4" t="n">
        <v>67</v>
      </c>
      <c r="N4" t="n">
        <v>39.67</v>
      </c>
      <c r="O4" t="n">
        <v>24351.61</v>
      </c>
      <c r="P4" t="n">
        <v>141.27</v>
      </c>
      <c r="Q4" t="n">
        <v>1326.12</v>
      </c>
      <c r="R4" t="n">
        <v>95.09</v>
      </c>
      <c r="S4" t="n">
        <v>30.42</v>
      </c>
      <c r="T4" t="n">
        <v>32207.32</v>
      </c>
      <c r="U4" t="n">
        <v>0.32</v>
      </c>
      <c r="V4" t="n">
        <v>0.8100000000000001</v>
      </c>
      <c r="W4" t="n">
        <v>0.19</v>
      </c>
      <c r="X4" t="n">
        <v>1.97</v>
      </c>
      <c r="Y4" t="n">
        <v>1</v>
      </c>
      <c r="Z4" t="n">
        <v>10</v>
      </c>
      <c r="AA4" t="n">
        <v>136.6759240800998</v>
      </c>
      <c r="AB4" t="n">
        <v>187.0060290425243</v>
      </c>
      <c r="AC4" t="n">
        <v>169.1584360953687</v>
      </c>
      <c r="AD4" t="n">
        <v>136675.9240800998</v>
      </c>
      <c r="AE4" t="n">
        <v>187006.0290425243</v>
      </c>
      <c r="AF4" t="n">
        <v>3.304404825916272e-06</v>
      </c>
      <c r="AG4" t="n">
        <v>5</v>
      </c>
      <c r="AH4" t="n">
        <v>169158.4360953687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6.6348</v>
      </c>
      <c r="E5" t="n">
        <v>15.07</v>
      </c>
      <c r="F5" t="n">
        <v>10.34</v>
      </c>
      <c r="G5" t="n">
        <v>10.88</v>
      </c>
      <c r="H5" t="n">
        <v>0.16</v>
      </c>
      <c r="I5" t="n">
        <v>57</v>
      </c>
      <c r="J5" t="n">
        <v>195.93</v>
      </c>
      <c r="K5" t="n">
        <v>54.38</v>
      </c>
      <c r="L5" t="n">
        <v>1.75</v>
      </c>
      <c r="M5" t="n">
        <v>55</v>
      </c>
      <c r="N5" t="n">
        <v>39.81</v>
      </c>
      <c r="O5" t="n">
        <v>24399.39</v>
      </c>
      <c r="P5" t="n">
        <v>134.93</v>
      </c>
      <c r="Q5" t="n">
        <v>1326.07</v>
      </c>
      <c r="R5" t="n">
        <v>83.41</v>
      </c>
      <c r="S5" t="n">
        <v>30.42</v>
      </c>
      <c r="T5" t="n">
        <v>26425.69</v>
      </c>
      <c r="U5" t="n">
        <v>0.36</v>
      </c>
      <c r="V5" t="n">
        <v>0.84</v>
      </c>
      <c r="W5" t="n">
        <v>0.17</v>
      </c>
      <c r="X5" t="n">
        <v>1.62</v>
      </c>
      <c r="Y5" t="n">
        <v>1</v>
      </c>
      <c r="Z5" t="n">
        <v>10</v>
      </c>
      <c r="AA5" t="n">
        <v>129.9444974673847</v>
      </c>
      <c r="AB5" t="n">
        <v>177.7957941814291</v>
      </c>
      <c r="AC5" t="n">
        <v>160.8272131227676</v>
      </c>
      <c r="AD5" t="n">
        <v>129944.4974673847</v>
      </c>
      <c r="AE5" t="n">
        <v>177795.7941814291</v>
      </c>
      <c r="AF5" t="n">
        <v>3.484490398606031e-06</v>
      </c>
      <c r="AG5" t="n">
        <v>5</v>
      </c>
      <c r="AH5" t="n">
        <v>160827.2131227676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6.9208</v>
      </c>
      <c r="E6" t="n">
        <v>14.45</v>
      </c>
      <c r="F6" t="n">
        <v>10.07</v>
      </c>
      <c r="G6" t="n">
        <v>12.58</v>
      </c>
      <c r="H6" t="n">
        <v>0.18</v>
      </c>
      <c r="I6" t="n">
        <v>48</v>
      </c>
      <c r="J6" t="n">
        <v>196.32</v>
      </c>
      <c r="K6" t="n">
        <v>54.38</v>
      </c>
      <c r="L6" t="n">
        <v>2</v>
      </c>
      <c r="M6" t="n">
        <v>46</v>
      </c>
      <c r="N6" t="n">
        <v>39.95</v>
      </c>
      <c r="O6" t="n">
        <v>24447.22</v>
      </c>
      <c r="P6" t="n">
        <v>129.63</v>
      </c>
      <c r="Q6" t="n">
        <v>1325.96</v>
      </c>
      <c r="R6" t="n">
        <v>74.43000000000001</v>
      </c>
      <c r="S6" t="n">
        <v>30.42</v>
      </c>
      <c r="T6" t="n">
        <v>21979.98</v>
      </c>
      <c r="U6" t="n">
        <v>0.41</v>
      </c>
      <c r="V6" t="n">
        <v>0.86</v>
      </c>
      <c r="W6" t="n">
        <v>0.16</v>
      </c>
      <c r="X6" t="n">
        <v>1.34</v>
      </c>
      <c r="Y6" t="n">
        <v>1</v>
      </c>
      <c r="Z6" t="n">
        <v>10</v>
      </c>
      <c r="AA6" t="n">
        <v>124.8724107146316</v>
      </c>
      <c r="AB6" t="n">
        <v>170.8559413216408</v>
      </c>
      <c r="AC6" t="n">
        <v>154.5496900797706</v>
      </c>
      <c r="AD6" t="n">
        <v>124872.4107146316</v>
      </c>
      <c r="AE6" t="n">
        <v>170855.9413216408</v>
      </c>
      <c r="AF6" t="n">
        <v>3.634693005165584e-06</v>
      </c>
      <c r="AG6" t="n">
        <v>5</v>
      </c>
      <c r="AH6" t="n">
        <v>154549.6900797706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7.1583</v>
      </c>
      <c r="E7" t="n">
        <v>13.97</v>
      </c>
      <c r="F7" t="n">
        <v>9.859999999999999</v>
      </c>
      <c r="G7" t="n">
        <v>14.43</v>
      </c>
      <c r="H7" t="n">
        <v>0.2</v>
      </c>
      <c r="I7" t="n">
        <v>41</v>
      </c>
      <c r="J7" t="n">
        <v>196.71</v>
      </c>
      <c r="K7" t="n">
        <v>54.38</v>
      </c>
      <c r="L7" t="n">
        <v>2.25</v>
      </c>
      <c r="M7" t="n">
        <v>39</v>
      </c>
      <c r="N7" t="n">
        <v>40.08</v>
      </c>
      <c r="O7" t="n">
        <v>24495.09</v>
      </c>
      <c r="P7" t="n">
        <v>125.31</v>
      </c>
      <c r="Q7" t="n">
        <v>1325.87</v>
      </c>
      <c r="R7" t="n">
        <v>67.66</v>
      </c>
      <c r="S7" t="n">
        <v>30.42</v>
      </c>
      <c r="T7" t="n">
        <v>18628.93</v>
      </c>
      <c r="U7" t="n">
        <v>0.45</v>
      </c>
      <c r="V7" t="n">
        <v>0.88</v>
      </c>
      <c r="W7" t="n">
        <v>0.15</v>
      </c>
      <c r="X7" t="n">
        <v>1.14</v>
      </c>
      <c r="Y7" t="n">
        <v>1</v>
      </c>
      <c r="Z7" t="n">
        <v>10</v>
      </c>
      <c r="AA7" t="n">
        <v>121.0187175405223</v>
      </c>
      <c r="AB7" t="n">
        <v>165.5831483078832</v>
      </c>
      <c r="AC7" t="n">
        <v>149.7801250308329</v>
      </c>
      <c r="AD7" t="n">
        <v>121018.7175405223</v>
      </c>
      <c r="AE7" t="n">
        <v>165583.1483078832</v>
      </c>
      <c r="AF7" t="n">
        <v>3.759424190682696e-06</v>
      </c>
      <c r="AG7" t="n">
        <v>5</v>
      </c>
      <c r="AH7" t="n">
        <v>149780.1250308329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7.3374</v>
      </c>
      <c r="E8" t="n">
        <v>13.63</v>
      </c>
      <c r="F8" t="n">
        <v>9.710000000000001</v>
      </c>
      <c r="G8" t="n">
        <v>16.19</v>
      </c>
      <c r="H8" t="n">
        <v>0.23</v>
      </c>
      <c r="I8" t="n">
        <v>36</v>
      </c>
      <c r="J8" t="n">
        <v>197.1</v>
      </c>
      <c r="K8" t="n">
        <v>54.38</v>
      </c>
      <c r="L8" t="n">
        <v>2.5</v>
      </c>
      <c r="M8" t="n">
        <v>34</v>
      </c>
      <c r="N8" t="n">
        <v>40.22</v>
      </c>
      <c r="O8" t="n">
        <v>24543.01</v>
      </c>
      <c r="P8" t="n">
        <v>121.76</v>
      </c>
      <c r="Q8" t="n">
        <v>1325.94</v>
      </c>
      <c r="R8" t="n">
        <v>62.87</v>
      </c>
      <c r="S8" t="n">
        <v>30.42</v>
      </c>
      <c r="T8" t="n">
        <v>16261.36</v>
      </c>
      <c r="U8" t="n">
        <v>0.48</v>
      </c>
      <c r="V8" t="n">
        <v>0.89</v>
      </c>
      <c r="W8" t="n">
        <v>0.14</v>
      </c>
      <c r="X8" t="n">
        <v>0.99</v>
      </c>
      <c r="Y8" t="n">
        <v>1</v>
      </c>
      <c r="Z8" t="n">
        <v>10</v>
      </c>
      <c r="AA8" t="n">
        <v>105.9136087218995</v>
      </c>
      <c r="AB8" t="n">
        <v>144.9156720318842</v>
      </c>
      <c r="AC8" t="n">
        <v>131.0851236836235</v>
      </c>
      <c r="AD8" t="n">
        <v>105913.6087218995</v>
      </c>
      <c r="AE8" t="n">
        <v>144915.6720318842</v>
      </c>
      <c r="AF8" t="n">
        <v>3.853484634161073e-06</v>
      </c>
      <c r="AG8" t="n">
        <v>4</v>
      </c>
      <c r="AH8" t="n">
        <v>131085.1236836235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7.4891</v>
      </c>
      <c r="E9" t="n">
        <v>13.35</v>
      </c>
      <c r="F9" t="n">
        <v>9.59</v>
      </c>
      <c r="G9" t="n">
        <v>17.98</v>
      </c>
      <c r="H9" t="n">
        <v>0.25</v>
      </c>
      <c r="I9" t="n">
        <v>32</v>
      </c>
      <c r="J9" t="n">
        <v>197.49</v>
      </c>
      <c r="K9" t="n">
        <v>54.38</v>
      </c>
      <c r="L9" t="n">
        <v>2.75</v>
      </c>
      <c r="M9" t="n">
        <v>30</v>
      </c>
      <c r="N9" t="n">
        <v>40.36</v>
      </c>
      <c r="O9" t="n">
        <v>24590.98</v>
      </c>
      <c r="P9" t="n">
        <v>118.62</v>
      </c>
      <c r="Q9" t="n">
        <v>1325.95</v>
      </c>
      <c r="R9" t="n">
        <v>58.8</v>
      </c>
      <c r="S9" t="n">
        <v>30.42</v>
      </c>
      <c r="T9" t="n">
        <v>14246.53</v>
      </c>
      <c r="U9" t="n">
        <v>0.52</v>
      </c>
      <c r="V9" t="n">
        <v>0.9</v>
      </c>
      <c r="W9" t="n">
        <v>0.13</v>
      </c>
      <c r="X9" t="n">
        <v>0.87</v>
      </c>
      <c r="Y9" t="n">
        <v>1</v>
      </c>
      <c r="Z9" t="n">
        <v>10</v>
      </c>
      <c r="AA9" t="n">
        <v>103.5948422505349</v>
      </c>
      <c r="AB9" t="n">
        <v>141.7430334490077</v>
      </c>
      <c r="AC9" t="n">
        <v>128.2152772742695</v>
      </c>
      <c r="AD9" t="n">
        <v>103594.8422505349</v>
      </c>
      <c r="AE9" t="n">
        <v>141743.0334490077</v>
      </c>
      <c r="AF9" t="n">
        <v>3.933155037710319e-06</v>
      </c>
      <c r="AG9" t="n">
        <v>4</v>
      </c>
      <c r="AH9" t="n">
        <v>128215.2772742695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7.6412</v>
      </c>
      <c r="E10" t="n">
        <v>13.09</v>
      </c>
      <c r="F10" t="n">
        <v>9.44</v>
      </c>
      <c r="G10" t="n">
        <v>19.54</v>
      </c>
      <c r="H10" t="n">
        <v>0.27</v>
      </c>
      <c r="I10" t="n">
        <v>29</v>
      </c>
      <c r="J10" t="n">
        <v>197.88</v>
      </c>
      <c r="K10" t="n">
        <v>54.38</v>
      </c>
      <c r="L10" t="n">
        <v>3</v>
      </c>
      <c r="M10" t="n">
        <v>27</v>
      </c>
      <c r="N10" t="n">
        <v>40.5</v>
      </c>
      <c r="O10" t="n">
        <v>24639</v>
      </c>
      <c r="P10" t="n">
        <v>114.93</v>
      </c>
      <c r="Q10" t="n">
        <v>1326.01</v>
      </c>
      <c r="R10" t="n">
        <v>53.7</v>
      </c>
      <c r="S10" t="n">
        <v>30.42</v>
      </c>
      <c r="T10" t="n">
        <v>11710.58</v>
      </c>
      <c r="U10" t="n">
        <v>0.57</v>
      </c>
      <c r="V10" t="n">
        <v>0.92</v>
      </c>
      <c r="W10" t="n">
        <v>0.13</v>
      </c>
      <c r="X10" t="n">
        <v>0.72</v>
      </c>
      <c r="Y10" t="n">
        <v>1</v>
      </c>
      <c r="Z10" t="n">
        <v>10</v>
      </c>
      <c r="AA10" t="n">
        <v>101.1463289547444</v>
      </c>
      <c r="AB10" t="n">
        <v>138.392869536926</v>
      </c>
      <c r="AC10" t="n">
        <v>125.1848483039713</v>
      </c>
      <c r="AD10" t="n">
        <v>101146.3289547444</v>
      </c>
      <c r="AE10" t="n">
        <v>138392.869536926</v>
      </c>
      <c r="AF10" t="n">
        <v>4.013035514835173e-06</v>
      </c>
      <c r="AG10" t="n">
        <v>4</v>
      </c>
      <c r="AH10" t="n">
        <v>125184.8483039713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7.7248</v>
      </c>
      <c r="E11" t="n">
        <v>12.95</v>
      </c>
      <c r="F11" t="n">
        <v>9.42</v>
      </c>
      <c r="G11" t="n">
        <v>21.73</v>
      </c>
      <c r="H11" t="n">
        <v>0.29</v>
      </c>
      <c r="I11" t="n">
        <v>26</v>
      </c>
      <c r="J11" t="n">
        <v>198.27</v>
      </c>
      <c r="K11" t="n">
        <v>54.38</v>
      </c>
      <c r="L11" t="n">
        <v>3.25</v>
      </c>
      <c r="M11" t="n">
        <v>24</v>
      </c>
      <c r="N11" t="n">
        <v>40.64</v>
      </c>
      <c r="O11" t="n">
        <v>24687.06</v>
      </c>
      <c r="P11" t="n">
        <v>112.73</v>
      </c>
      <c r="Q11" t="n">
        <v>1325.81</v>
      </c>
      <c r="R11" t="n">
        <v>53.84</v>
      </c>
      <c r="S11" t="n">
        <v>30.42</v>
      </c>
      <c r="T11" t="n">
        <v>11793.13</v>
      </c>
      <c r="U11" t="n">
        <v>0.5600000000000001</v>
      </c>
      <c r="V11" t="n">
        <v>0.92</v>
      </c>
      <c r="W11" t="n">
        <v>0.11</v>
      </c>
      <c r="X11" t="n">
        <v>0.7</v>
      </c>
      <c r="Y11" t="n">
        <v>1</v>
      </c>
      <c r="Z11" t="n">
        <v>10</v>
      </c>
      <c r="AA11" t="n">
        <v>99.88059620546714</v>
      </c>
      <c r="AB11" t="n">
        <v>136.6610381491778</v>
      </c>
      <c r="AC11" t="n">
        <v>123.6183004732286</v>
      </c>
      <c r="AD11" t="n">
        <v>99880.59620546714</v>
      </c>
      <c r="AE11" t="n">
        <v>136661.0381491778</v>
      </c>
      <c r="AF11" t="n">
        <v>4.056940892137196e-06</v>
      </c>
      <c r="AG11" t="n">
        <v>4</v>
      </c>
      <c r="AH11" t="n">
        <v>123618.3004732286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7.7792</v>
      </c>
      <c r="E12" t="n">
        <v>12.85</v>
      </c>
      <c r="F12" t="n">
        <v>9.4</v>
      </c>
      <c r="G12" t="n">
        <v>23.51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111</v>
      </c>
      <c r="Q12" t="n">
        <v>1325.9</v>
      </c>
      <c r="R12" t="n">
        <v>53.02</v>
      </c>
      <c r="S12" t="n">
        <v>30.42</v>
      </c>
      <c r="T12" t="n">
        <v>11392.7</v>
      </c>
      <c r="U12" t="n">
        <v>0.57</v>
      </c>
      <c r="V12" t="n">
        <v>0.92</v>
      </c>
      <c r="W12" t="n">
        <v>0.12</v>
      </c>
      <c r="X12" t="n">
        <v>0.68</v>
      </c>
      <c r="Y12" t="n">
        <v>1</v>
      </c>
      <c r="Z12" t="n">
        <v>10</v>
      </c>
      <c r="AA12" t="n">
        <v>98.96848071271501</v>
      </c>
      <c r="AB12" t="n">
        <v>135.4130414922994</v>
      </c>
      <c r="AC12" t="n">
        <v>122.489410865708</v>
      </c>
      <c r="AD12" t="n">
        <v>98968.48071271501</v>
      </c>
      <c r="AE12" t="n">
        <v>135413.0414922994</v>
      </c>
      <c r="AF12" t="n">
        <v>4.085510898419853e-06</v>
      </c>
      <c r="AG12" t="n">
        <v>4</v>
      </c>
      <c r="AH12" t="n">
        <v>122489.410865708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7.8694</v>
      </c>
      <c r="E13" t="n">
        <v>12.71</v>
      </c>
      <c r="F13" t="n">
        <v>9.34</v>
      </c>
      <c r="G13" t="n">
        <v>25.46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108.34</v>
      </c>
      <c r="Q13" t="n">
        <v>1325.92</v>
      </c>
      <c r="R13" t="n">
        <v>50.81</v>
      </c>
      <c r="S13" t="n">
        <v>30.42</v>
      </c>
      <c r="T13" t="n">
        <v>10299.9</v>
      </c>
      <c r="U13" t="n">
        <v>0.6</v>
      </c>
      <c r="V13" t="n">
        <v>0.93</v>
      </c>
      <c r="W13" t="n">
        <v>0.11</v>
      </c>
      <c r="X13" t="n">
        <v>0.61</v>
      </c>
      <c r="Y13" t="n">
        <v>1</v>
      </c>
      <c r="Z13" t="n">
        <v>10</v>
      </c>
      <c r="AA13" t="n">
        <v>97.50883007627888</v>
      </c>
      <c r="AB13" t="n">
        <v>133.4158830962872</v>
      </c>
      <c r="AC13" t="n">
        <v>120.6828584639811</v>
      </c>
      <c r="AD13" t="n">
        <v>97508.83007627889</v>
      </c>
      <c r="AE13" t="n">
        <v>133415.8830962872</v>
      </c>
      <c r="AF13" t="n">
        <v>4.132882489719404e-06</v>
      </c>
      <c r="AG13" t="n">
        <v>4</v>
      </c>
      <c r="AH13" t="n">
        <v>120682.8584639811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7.9567</v>
      </c>
      <c r="E14" t="n">
        <v>12.57</v>
      </c>
      <c r="F14" t="n">
        <v>9.27</v>
      </c>
      <c r="G14" t="n">
        <v>27.82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105.36</v>
      </c>
      <c r="Q14" t="n">
        <v>1325.82</v>
      </c>
      <c r="R14" t="n">
        <v>48.64</v>
      </c>
      <c r="S14" t="n">
        <v>30.42</v>
      </c>
      <c r="T14" t="n">
        <v>9227.01</v>
      </c>
      <c r="U14" t="n">
        <v>0.63</v>
      </c>
      <c r="V14" t="n">
        <v>0.93</v>
      </c>
      <c r="W14" t="n">
        <v>0.11</v>
      </c>
      <c r="X14" t="n">
        <v>0.55</v>
      </c>
      <c r="Y14" t="n">
        <v>1</v>
      </c>
      <c r="Z14" t="n">
        <v>10</v>
      </c>
      <c r="AA14" t="n">
        <v>95.98714343268244</v>
      </c>
      <c r="AB14" t="n">
        <v>131.3338442984428</v>
      </c>
      <c r="AC14" t="n">
        <v>118.7995265268425</v>
      </c>
      <c r="AD14" t="n">
        <v>95987.14343268244</v>
      </c>
      <c r="AE14" t="n">
        <v>131333.8442984428</v>
      </c>
      <c r="AF14" t="n">
        <v>4.178731047595799e-06</v>
      </c>
      <c r="AG14" t="n">
        <v>4</v>
      </c>
      <c r="AH14" t="n">
        <v>118799.5265268425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8.001099999999999</v>
      </c>
      <c r="E15" t="n">
        <v>12.5</v>
      </c>
      <c r="F15" t="n">
        <v>9.24</v>
      </c>
      <c r="G15" t="n">
        <v>29.19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103.24</v>
      </c>
      <c r="Q15" t="n">
        <v>1325.95</v>
      </c>
      <c r="R15" t="n">
        <v>47.61</v>
      </c>
      <c r="S15" t="n">
        <v>30.42</v>
      </c>
      <c r="T15" t="n">
        <v>8716.92</v>
      </c>
      <c r="U15" t="n">
        <v>0.64</v>
      </c>
      <c r="V15" t="n">
        <v>0.9399999999999999</v>
      </c>
      <c r="W15" t="n">
        <v>0.11</v>
      </c>
      <c r="X15" t="n">
        <v>0.52</v>
      </c>
      <c r="Y15" t="n">
        <v>1</v>
      </c>
      <c r="Z15" t="n">
        <v>10</v>
      </c>
      <c r="AA15" t="n">
        <v>95.05129962938226</v>
      </c>
      <c r="AB15" t="n">
        <v>130.0533815202534</v>
      </c>
      <c r="AC15" t="n">
        <v>117.6412693190623</v>
      </c>
      <c r="AD15" t="n">
        <v>95051.29962938225</v>
      </c>
      <c r="AE15" t="n">
        <v>130053.3815202534</v>
      </c>
      <c r="AF15" t="n">
        <v>4.202049214488261e-06</v>
      </c>
      <c r="AG15" t="n">
        <v>4</v>
      </c>
      <c r="AH15" t="n">
        <v>117641.2693190623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8.093</v>
      </c>
      <c r="E16" t="n">
        <v>12.36</v>
      </c>
      <c r="F16" t="n">
        <v>9.18</v>
      </c>
      <c r="G16" t="n">
        <v>32.4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100.08</v>
      </c>
      <c r="Q16" t="n">
        <v>1325.81</v>
      </c>
      <c r="R16" t="n">
        <v>45.55</v>
      </c>
      <c r="S16" t="n">
        <v>30.42</v>
      </c>
      <c r="T16" t="n">
        <v>7695.47</v>
      </c>
      <c r="U16" t="n">
        <v>0.67</v>
      </c>
      <c r="V16" t="n">
        <v>0.9399999999999999</v>
      </c>
      <c r="W16" t="n">
        <v>0.11</v>
      </c>
      <c r="X16" t="n">
        <v>0.46</v>
      </c>
      <c r="Y16" t="n">
        <v>1</v>
      </c>
      <c r="Z16" t="n">
        <v>10</v>
      </c>
      <c r="AA16" t="n">
        <v>93.51686723555042</v>
      </c>
      <c r="AB16" t="n">
        <v>127.9539034246342</v>
      </c>
      <c r="AC16" t="n">
        <v>115.7421624662523</v>
      </c>
      <c r="AD16" t="n">
        <v>93516.86723555042</v>
      </c>
      <c r="AE16" t="n">
        <v>127953.9034246342</v>
      </c>
      <c r="AF16" t="n">
        <v>4.250313618484145e-06</v>
      </c>
      <c r="AG16" t="n">
        <v>4</v>
      </c>
      <c r="AH16" t="n">
        <v>115742.1624662523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8.1442</v>
      </c>
      <c r="E17" t="n">
        <v>12.28</v>
      </c>
      <c r="F17" t="n">
        <v>9.140000000000001</v>
      </c>
      <c r="G17" t="n">
        <v>34.27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97.79000000000001</v>
      </c>
      <c r="Q17" t="n">
        <v>1325.79</v>
      </c>
      <c r="R17" t="n">
        <v>44.25</v>
      </c>
      <c r="S17" t="n">
        <v>30.42</v>
      </c>
      <c r="T17" t="n">
        <v>7048.56</v>
      </c>
      <c r="U17" t="n">
        <v>0.6899999999999999</v>
      </c>
      <c r="V17" t="n">
        <v>0.95</v>
      </c>
      <c r="W17" t="n">
        <v>0.11</v>
      </c>
      <c r="X17" t="n">
        <v>0.42</v>
      </c>
      <c r="Y17" t="n">
        <v>1</v>
      </c>
      <c r="Z17" t="n">
        <v>10</v>
      </c>
      <c r="AA17" t="n">
        <v>92.51050621321187</v>
      </c>
      <c r="AB17" t="n">
        <v>126.5769558763563</v>
      </c>
      <c r="AC17" t="n">
        <v>114.4966288594236</v>
      </c>
      <c r="AD17" t="n">
        <v>92510.50621321186</v>
      </c>
      <c r="AE17" t="n">
        <v>126576.9558763563</v>
      </c>
      <c r="AF17" t="n">
        <v>4.277203036161939e-06</v>
      </c>
      <c r="AG17" t="n">
        <v>4</v>
      </c>
      <c r="AH17" t="n">
        <v>114496.6288594236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8.192600000000001</v>
      </c>
      <c r="E18" t="n">
        <v>12.21</v>
      </c>
      <c r="F18" t="n">
        <v>9.109999999999999</v>
      </c>
      <c r="G18" t="n">
        <v>36.42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95.23</v>
      </c>
      <c r="Q18" t="n">
        <v>1325.79</v>
      </c>
      <c r="R18" t="n">
        <v>42.8</v>
      </c>
      <c r="S18" t="n">
        <v>30.42</v>
      </c>
      <c r="T18" t="n">
        <v>6331.14</v>
      </c>
      <c r="U18" t="n">
        <v>0.71</v>
      </c>
      <c r="V18" t="n">
        <v>0.95</v>
      </c>
      <c r="W18" t="n">
        <v>0.12</v>
      </c>
      <c r="X18" t="n">
        <v>0.39</v>
      </c>
      <c r="Y18" t="n">
        <v>1</v>
      </c>
      <c r="Z18" t="n">
        <v>10</v>
      </c>
      <c r="AA18" t="n">
        <v>91.46501109040614</v>
      </c>
      <c r="AB18" t="n">
        <v>125.1464633253447</v>
      </c>
      <c r="AC18" t="n">
        <v>113.2026605097712</v>
      </c>
      <c r="AD18" t="n">
        <v>91465.01109040613</v>
      </c>
      <c r="AE18" t="n">
        <v>125146.4633253447</v>
      </c>
      <c r="AF18" t="n">
        <v>4.30262193881048e-06</v>
      </c>
      <c r="AG18" t="n">
        <v>4</v>
      </c>
      <c r="AH18" t="n">
        <v>113202.6605097712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8.185499999999999</v>
      </c>
      <c r="E19" t="n">
        <v>12.22</v>
      </c>
      <c r="F19" t="n">
        <v>9.119999999999999</v>
      </c>
      <c r="G19" t="n">
        <v>36.47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</v>
      </c>
      <c r="N19" t="n">
        <v>41.77</v>
      </c>
      <c r="O19" t="n">
        <v>25073.29</v>
      </c>
      <c r="P19" t="n">
        <v>94.45</v>
      </c>
      <c r="Q19" t="n">
        <v>1325.84</v>
      </c>
      <c r="R19" t="n">
        <v>42.9</v>
      </c>
      <c r="S19" t="n">
        <v>30.42</v>
      </c>
      <c r="T19" t="n">
        <v>6377.56</v>
      </c>
      <c r="U19" t="n">
        <v>0.71</v>
      </c>
      <c r="V19" t="n">
        <v>0.95</v>
      </c>
      <c r="W19" t="n">
        <v>0.12</v>
      </c>
      <c r="X19" t="n">
        <v>0.4</v>
      </c>
      <c r="Y19" t="n">
        <v>1</v>
      </c>
      <c r="Z19" t="n">
        <v>10</v>
      </c>
      <c r="AA19" t="n">
        <v>91.28402047385921</v>
      </c>
      <c r="AB19" t="n">
        <v>124.8988239790429</v>
      </c>
      <c r="AC19" t="n">
        <v>112.9786555151163</v>
      </c>
      <c r="AD19" t="n">
        <v>91284.02047385921</v>
      </c>
      <c r="AE19" t="n">
        <v>124898.8239790429</v>
      </c>
      <c r="AF19" t="n">
        <v>4.298893132843441e-06</v>
      </c>
      <c r="AG19" t="n">
        <v>4</v>
      </c>
      <c r="AH19" t="n">
        <v>112978.6555151163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8.1859</v>
      </c>
      <c r="E20" t="n">
        <v>12.22</v>
      </c>
      <c r="F20" t="n">
        <v>9.119999999999999</v>
      </c>
      <c r="G20" t="n">
        <v>36.46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0</v>
      </c>
      <c r="N20" t="n">
        <v>41.92</v>
      </c>
      <c r="O20" t="n">
        <v>25121.79</v>
      </c>
      <c r="P20" t="n">
        <v>94.61</v>
      </c>
      <c r="Q20" t="n">
        <v>1325.79</v>
      </c>
      <c r="R20" t="n">
        <v>42.86</v>
      </c>
      <c r="S20" t="n">
        <v>30.42</v>
      </c>
      <c r="T20" t="n">
        <v>6359.58</v>
      </c>
      <c r="U20" t="n">
        <v>0.71</v>
      </c>
      <c r="V20" t="n">
        <v>0.95</v>
      </c>
      <c r="W20" t="n">
        <v>0.12</v>
      </c>
      <c r="X20" t="n">
        <v>0.4</v>
      </c>
      <c r="Y20" t="n">
        <v>1</v>
      </c>
      <c r="Z20" t="n">
        <v>10</v>
      </c>
      <c r="AA20" t="n">
        <v>91.32930617483211</v>
      </c>
      <c r="AB20" t="n">
        <v>124.9607858729781</v>
      </c>
      <c r="AC20" t="n">
        <v>113.0347038528584</v>
      </c>
      <c r="AD20" t="n">
        <v>91329.30617483211</v>
      </c>
      <c r="AE20" t="n">
        <v>124960.7858729781</v>
      </c>
      <c r="AF20" t="n">
        <v>4.299103206419049e-06</v>
      </c>
      <c r="AG20" t="n">
        <v>4</v>
      </c>
      <c r="AH20" t="n">
        <v>113034.7038528584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3.5526</v>
      </c>
      <c r="E2" t="n">
        <v>28.15</v>
      </c>
      <c r="F2" t="n">
        <v>14.54</v>
      </c>
      <c r="G2" t="n">
        <v>4.57</v>
      </c>
      <c r="H2" t="n">
        <v>0.06</v>
      </c>
      <c r="I2" t="n">
        <v>191</v>
      </c>
      <c r="J2" t="n">
        <v>296.65</v>
      </c>
      <c r="K2" t="n">
        <v>61.82</v>
      </c>
      <c r="L2" t="n">
        <v>1</v>
      </c>
      <c r="M2" t="n">
        <v>189</v>
      </c>
      <c r="N2" t="n">
        <v>83.83</v>
      </c>
      <c r="O2" t="n">
        <v>36821.52</v>
      </c>
      <c r="P2" t="n">
        <v>261.25</v>
      </c>
      <c r="Q2" t="n">
        <v>1326.73</v>
      </c>
      <c r="R2" t="n">
        <v>221.43</v>
      </c>
      <c r="S2" t="n">
        <v>30.42</v>
      </c>
      <c r="T2" t="n">
        <v>94765.64999999999</v>
      </c>
      <c r="U2" t="n">
        <v>0.14</v>
      </c>
      <c r="V2" t="n">
        <v>0.59</v>
      </c>
      <c r="W2" t="n">
        <v>0.39</v>
      </c>
      <c r="X2" t="n">
        <v>5.81</v>
      </c>
      <c r="Y2" t="n">
        <v>1</v>
      </c>
      <c r="Z2" t="n">
        <v>10</v>
      </c>
      <c r="AA2" t="n">
        <v>353.2087515877355</v>
      </c>
      <c r="AB2" t="n">
        <v>483.2757963927053</v>
      </c>
      <c r="AC2" t="n">
        <v>437.152632666825</v>
      </c>
      <c r="AD2" t="n">
        <v>353208.7515877355</v>
      </c>
      <c r="AE2" t="n">
        <v>483275.7963927053</v>
      </c>
      <c r="AF2" t="n">
        <v>1.745641665610947e-06</v>
      </c>
      <c r="AG2" t="n">
        <v>9</v>
      </c>
      <c r="AH2" t="n">
        <v>437152.632666825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4.353</v>
      </c>
      <c r="E3" t="n">
        <v>22.97</v>
      </c>
      <c r="F3" t="n">
        <v>12.64</v>
      </c>
      <c r="G3" t="n">
        <v>5.75</v>
      </c>
      <c r="H3" t="n">
        <v>0.07000000000000001</v>
      </c>
      <c r="I3" t="n">
        <v>132</v>
      </c>
      <c r="J3" t="n">
        <v>297.17</v>
      </c>
      <c r="K3" t="n">
        <v>61.82</v>
      </c>
      <c r="L3" t="n">
        <v>1.25</v>
      </c>
      <c r="M3" t="n">
        <v>130</v>
      </c>
      <c r="N3" t="n">
        <v>84.09999999999999</v>
      </c>
      <c r="O3" t="n">
        <v>36885.7</v>
      </c>
      <c r="P3" t="n">
        <v>225.87</v>
      </c>
      <c r="Q3" t="n">
        <v>1326.27</v>
      </c>
      <c r="R3" t="n">
        <v>159.09</v>
      </c>
      <c r="S3" t="n">
        <v>30.42</v>
      </c>
      <c r="T3" t="n">
        <v>63887.9</v>
      </c>
      <c r="U3" t="n">
        <v>0.19</v>
      </c>
      <c r="V3" t="n">
        <v>0.68</v>
      </c>
      <c r="W3" t="n">
        <v>0.29</v>
      </c>
      <c r="X3" t="n">
        <v>3.92</v>
      </c>
      <c r="Y3" t="n">
        <v>1</v>
      </c>
      <c r="Z3" t="n">
        <v>10</v>
      </c>
      <c r="AA3" t="n">
        <v>258.4263893317592</v>
      </c>
      <c r="AB3" t="n">
        <v>353.5903868513714</v>
      </c>
      <c r="AC3" t="n">
        <v>319.8442165975006</v>
      </c>
      <c r="AD3" t="n">
        <v>258426.3893317592</v>
      </c>
      <c r="AE3" t="n">
        <v>353590.3868513714</v>
      </c>
      <c r="AF3" t="n">
        <v>2.138934349604361e-06</v>
      </c>
      <c r="AG3" t="n">
        <v>7</v>
      </c>
      <c r="AH3" t="n">
        <v>319844.2165975005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4.9316</v>
      </c>
      <c r="E4" t="n">
        <v>20.28</v>
      </c>
      <c r="F4" t="n">
        <v>11.67</v>
      </c>
      <c r="G4" t="n">
        <v>6.93</v>
      </c>
      <c r="H4" t="n">
        <v>0.09</v>
      </c>
      <c r="I4" t="n">
        <v>101</v>
      </c>
      <c r="J4" t="n">
        <v>297.7</v>
      </c>
      <c r="K4" t="n">
        <v>61.82</v>
      </c>
      <c r="L4" t="n">
        <v>1.5</v>
      </c>
      <c r="M4" t="n">
        <v>99</v>
      </c>
      <c r="N4" t="n">
        <v>84.37</v>
      </c>
      <c r="O4" t="n">
        <v>36949.99</v>
      </c>
      <c r="P4" t="n">
        <v>207.32</v>
      </c>
      <c r="Q4" t="n">
        <v>1325.98</v>
      </c>
      <c r="R4" t="n">
        <v>127.12</v>
      </c>
      <c r="S4" t="n">
        <v>30.42</v>
      </c>
      <c r="T4" t="n">
        <v>48058.63</v>
      </c>
      <c r="U4" t="n">
        <v>0.24</v>
      </c>
      <c r="V4" t="n">
        <v>0.74</v>
      </c>
      <c r="W4" t="n">
        <v>0.24</v>
      </c>
      <c r="X4" t="n">
        <v>2.95</v>
      </c>
      <c r="Y4" t="n">
        <v>1</v>
      </c>
      <c r="Z4" t="n">
        <v>10</v>
      </c>
      <c r="AA4" t="n">
        <v>214.1669629382411</v>
      </c>
      <c r="AB4" t="n">
        <v>293.0326870715373</v>
      </c>
      <c r="AC4" t="n">
        <v>265.0660586914755</v>
      </c>
      <c r="AD4" t="n">
        <v>214166.9629382411</v>
      </c>
      <c r="AE4" t="n">
        <v>293032.6870715373</v>
      </c>
      <c r="AF4" t="n">
        <v>2.423241129912444e-06</v>
      </c>
      <c r="AG4" t="n">
        <v>6</v>
      </c>
      <c r="AH4" t="n">
        <v>265066.0586914755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5.3658</v>
      </c>
      <c r="E5" t="n">
        <v>18.64</v>
      </c>
      <c r="F5" t="n">
        <v>11.08</v>
      </c>
      <c r="G5" t="n">
        <v>8.109999999999999</v>
      </c>
      <c r="H5" t="n">
        <v>0.1</v>
      </c>
      <c r="I5" t="n">
        <v>82</v>
      </c>
      <c r="J5" t="n">
        <v>298.22</v>
      </c>
      <c r="K5" t="n">
        <v>61.82</v>
      </c>
      <c r="L5" t="n">
        <v>1.75</v>
      </c>
      <c r="M5" t="n">
        <v>80</v>
      </c>
      <c r="N5" t="n">
        <v>84.65000000000001</v>
      </c>
      <c r="O5" t="n">
        <v>37014.39</v>
      </c>
      <c r="P5" t="n">
        <v>195.8</v>
      </c>
      <c r="Q5" t="n">
        <v>1326.21</v>
      </c>
      <c r="R5" t="n">
        <v>107.8</v>
      </c>
      <c r="S5" t="n">
        <v>30.42</v>
      </c>
      <c r="T5" t="n">
        <v>38497.34</v>
      </c>
      <c r="U5" t="n">
        <v>0.28</v>
      </c>
      <c r="V5" t="n">
        <v>0.78</v>
      </c>
      <c r="W5" t="n">
        <v>0.21</v>
      </c>
      <c r="X5" t="n">
        <v>2.36</v>
      </c>
      <c r="Y5" t="n">
        <v>1</v>
      </c>
      <c r="Z5" t="n">
        <v>10</v>
      </c>
      <c r="AA5" t="n">
        <v>196.6710596531306</v>
      </c>
      <c r="AB5" t="n">
        <v>269.0940203320837</v>
      </c>
      <c r="AC5" t="n">
        <v>243.412064707498</v>
      </c>
      <c r="AD5" t="n">
        <v>196671.0596531306</v>
      </c>
      <c r="AE5" t="n">
        <v>269094.0203320837</v>
      </c>
      <c r="AF5" t="n">
        <v>2.636594057685982e-06</v>
      </c>
      <c r="AG5" t="n">
        <v>6</v>
      </c>
      <c r="AH5" t="n">
        <v>243412.064707498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5.7035</v>
      </c>
      <c r="E6" t="n">
        <v>17.53</v>
      </c>
      <c r="F6" t="n">
        <v>10.7</v>
      </c>
      <c r="G6" t="n">
        <v>9.31</v>
      </c>
      <c r="H6" t="n">
        <v>0.12</v>
      </c>
      <c r="I6" t="n">
        <v>69</v>
      </c>
      <c r="J6" t="n">
        <v>298.74</v>
      </c>
      <c r="K6" t="n">
        <v>61.82</v>
      </c>
      <c r="L6" t="n">
        <v>2</v>
      </c>
      <c r="M6" t="n">
        <v>67</v>
      </c>
      <c r="N6" t="n">
        <v>84.92</v>
      </c>
      <c r="O6" t="n">
        <v>37078.91</v>
      </c>
      <c r="P6" t="n">
        <v>188.05</v>
      </c>
      <c r="Q6" t="n">
        <v>1326.3</v>
      </c>
      <c r="R6" t="n">
        <v>95.28</v>
      </c>
      <c r="S6" t="n">
        <v>30.42</v>
      </c>
      <c r="T6" t="n">
        <v>32298.88</v>
      </c>
      <c r="U6" t="n">
        <v>0.32</v>
      </c>
      <c r="V6" t="n">
        <v>0.8100000000000001</v>
      </c>
      <c r="W6" t="n">
        <v>0.19</v>
      </c>
      <c r="X6" t="n">
        <v>1.98</v>
      </c>
      <c r="Y6" t="n">
        <v>1</v>
      </c>
      <c r="Z6" t="n">
        <v>10</v>
      </c>
      <c r="AA6" t="n">
        <v>185.6051502160768</v>
      </c>
      <c r="AB6" t="n">
        <v>253.9531548468449</v>
      </c>
      <c r="AC6" t="n">
        <v>229.7162221738274</v>
      </c>
      <c r="AD6" t="n">
        <v>185605.1502160768</v>
      </c>
      <c r="AE6" t="n">
        <v>253953.1548468448</v>
      </c>
      <c r="AF6" t="n">
        <v>2.802529764063513e-06</v>
      </c>
      <c r="AG6" t="n">
        <v>6</v>
      </c>
      <c r="AH6" t="n">
        <v>229716.2221738274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5.9665</v>
      </c>
      <c r="E7" t="n">
        <v>16.76</v>
      </c>
      <c r="F7" t="n">
        <v>10.43</v>
      </c>
      <c r="G7" t="n">
        <v>10.43</v>
      </c>
      <c r="H7" t="n">
        <v>0.13</v>
      </c>
      <c r="I7" t="n">
        <v>60</v>
      </c>
      <c r="J7" t="n">
        <v>299.26</v>
      </c>
      <c r="K7" t="n">
        <v>61.82</v>
      </c>
      <c r="L7" t="n">
        <v>2.25</v>
      </c>
      <c r="M7" t="n">
        <v>58</v>
      </c>
      <c r="N7" t="n">
        <v>85.19</v>
      </c>
      <c r="O7" t="n">
        <v>37143.54</v>
      </c>
      <c r="P7" t="n">
        <v>182.27</v>
      </c>
      <c r="Q7" t="n">
        <v>1325.94</v>
      </c>
      <c r="R7" t="n">
        <v>86.41</v>
      </c>
      <c r="S7" t="n">
        <v>30.42</v>
      </c>
      <c r="T7" t="n">
        <v>27911.5</v>
      </c>
      <c r="U7" t="n">
        <v>0.35</v>
      </c>
      <c r="V7" t="n">
        <v>0.83</v>
      </c>
      <c r="W7" t="n">
        <v>0.18</v>
      </c>
      <c r="X7" t="n">
        <v>1.71</v>
      </c>
      <c r="Y7" t="n">
        <v>1</v>
      </c>
      <c r="Z7" t="n">
        <v>10</v>
      </c>
      <c r="AA7" t="n">
        <v>164.8448412895224</v>
      </c>
      <c r="AB7" t="n">
        <v>225.5479842933572</v>
      </c>
      <c r="AC7" t="n">
        <v>204.0220012310483</v>
      </c>
      <c r="AD7" t="n">
        <v>164844.8412895224</v>
      </c>
      <c r="AE7" t="n">
        <v>225547.9842933572</v>
      </c>
      <c r="AF7" t="n">
        <v>2.931760118749005e-06</v>
      </c>
      <c r="AG7" t="n">
        <v>5</v>
      </c>
      <c r="AH7" t="n">
        <v>204022.0012310483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6.2292</v>
      </c>
      <c r="E8" t="n">
        <v>16.05</v>
      </c>
      <c r="F8" t="n">
        <v>10.17</v>
      </c>
      <c r="G8" t="n">
        <v>11.73</v>
      </c>
      <c r="H8" t="n">
        <v>0.15</v>
      </c>
      <c r="I8" t="n">
        <v>52</v>
      </c>
      <c r="J8" t="n">
        <v>299.79</v>
      </c>
      <c r="K8" t="n">
        <v>61.82</v>
      </c>
      <c r="L8" t="n">
        <v>2.5</v>
      </c>
      <c r="M8" t="n">
        <v>50</v>
      </c>
      <c r="N8" t="n">
        <v>85.47</v>
      </c>
      <c r="O8" t="n">
        <v>37208.42</v>
      </c>
      <c r="P8" t="n">
        <v>176.71</v>
      </c>
      <c r="Q8" t="n">
        <v>1326.05</v>
      </c>
      <c r="R8" t="n">
        <v>77.61</v>
      </c>
      <c r="S8" t="n">
        <v>30.42</v>
      </c>
      <c r="T8" t="n">
        <v>23549.43</v>
      </c>
      <c r="U8" t="n">
        <v>0.39</v>
      </c>
      <c r="V8" t="n">
        <v>0.85</v>
      </c>
      <c r="W8" t="n">
        <v>0.17</v>
      </c>
      <c r="X8" t="n">
        <v>1.45</v>
      </c>
      <c r="Y8" t="n">
        <v>1</v>
      </c>
      <c r="Z8" t="n">
        <v>10</v>
      </c>
      <c r="AA8" t="n">
        <v>158.0090246979336</v>
      </c>
      <c r="AB8" t="n">
        <v>216.1949184578062</v>
      </c>
      <c r="AC8" t="n">
        <v>195.5615788717289</v>
      </c>
      <c r="AD8" t="n">
        <v>158009.0246979336</v>
      </c>
      <c r="AE8" t="n">
        <v>216194.9184578062</v>
      </c>
      <c r="AF8" t="n">
        <v>3.060843062383525e-06</v>
      </c>
      <c r="AG8" t="n">
        <v>5</v>
      </c>
      <c r="AH8" t="n">
        <v>195561.5788717289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6.3892</v>
      </c>
      <c r="E9" t="n">
        <v>15.65</v>
      </c>
      <c r="F9" t="n">
        <v>10.04</v>
      </c>
      <c r="G9" t="n">
        <v>12.82</v>
      </c>
      <c r="H9" t="n">
        <v>0.16</v>
      </c>
      <c r="I9" t="n">
        <v>47</v>
      </c>
      <c r="J9" t="n">
        <v>300.32</v>
      </c>
      <c r="K9" t="n">
        <v>61.82</v>
      </c>
      <c r="L9" t="n">
        <v>2.75</v>
      </c>
      <c r="M9" t="n">
        <v>45</v>
      </c>
      <c r="N9" t="n">
        <v>85.73999999999999</v>
      </c>
      <c r="O9" t="n">
        <v>37273.29</v>
      </c>
      <c r="P9" t="n">
        <v>173.51</v>
      </c>
      <c r="Q9" t="n">
        <v>1325.97</v>
      </c>
      <c r="R9" t="n">
        <v>73.64</v>
      </c>
      <c r="S9" t="n">
        <v>30.42</v>
      </c>
      <c r="T9" t="n">
        <v>21590.9</v>
      </c>
      <c r="U9" t="n">
        <v>0.41</v>
      </c>
      <c r="V9" t="n">
        <v>0.86</v>
      </c>
      <c r="W9" t="n">
        <v>0.16</v>
      </c>
      <c r="X9" t="n">
        <v>1.32</v>
      </c>
      <c r="Y9" t="n">
        <v>1</v>
      </c>
      <c r="Z9" t="n">
        <v>10</v>
      </c>
      <c r="AA9" t="n">
        <v>154.2516033340658</v>
      </c>
      <c r="AB9" t="n">
        <v>211.0538487820335</v>
      </c>
      <c r="AC9" t="n">
        <v>190.9111656702736</v>
      </c>
      <c r="AD9" t="n">
        <v>154251.6033340658</v>
      </c>
      <c r="AE9" t="n">
        <v>211053.8487820335</v>
      </c>
      <c r="AF9" t="n">
        <v>3.139462289568615e-06</v>
      </c>
      <c r="AG9" t="n">
        <v>5</v>
      </c>
      <c r="AH9" t="n">
        <v>190911.1656702737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6.5679</v>
      </c>
      <c r="E10" t="n">
        <v>15.23</v>
      </c>
      <c r="F10" t="n">
        <v>9.890000000000001</v>
      </c>
      <c r="G10" t="n">
        <v>14.14</v>
      </c>
      <c r="H10" t="n">
        <v>0.18</v>
      </c>
      <c r="I10" t="n">
        <v>42</v>
      </c>
      <c r="J10" t="n">
        <v>300.84</v>
      </c>
      <c r="K10" t="n">
        <v>61.82</v>
      </c>
      <c r="L10" t="n">
        <v>3</v>
      </c>
      <c r="M10" t="n">
        <v>40</v>
      </c>
      <c r="N10" t="n">
        <v>86.02</v>
      </c>
      <c r="O10" t="n">
        <v>37338.27</v>
      </c>
      <c r="P10" t="n">
        <v>169.95</v>
      </c>
      <c r="Q10" t="n">
        <v>1325.98</v>
      </c>
      <c r="R10" t="n">
        <v>68.8</v>
      </c>
      <c r="S10" t="n">
        <v>30.42</v>
      </c>
      <c r="T10" t="n">
        <v>19197.28</v>
      </c>
      <c r="U10" t="n">
        <v>0.44</v>
      </c>
      <c r="V10" t="n">
        <v>0.87</v>
      </c>
      <c r="W10" t="n">
        <v>0.15</v>
      </c>
      <c r="X10" t="n">
        <v>1.17</v>
      </c>
      <c r="Y10" t="n">
        <v>1</v>
      </c>
      <c r="Z10" t="n">
        <v>10</v>
      </c>
      <c r="AA10" t="n">
        <v>150.266708187022</v>
      </c>
      <c r="AB10" t="n">
        <v>205.6015394406844</v>
      </c>
      <c r="AC10" t="n">
        <v>185.979217080097</v>
      </c>
      <c r="AD10" t="n">
        <v>150266.708187022</v>
      </c>
      <c r="AE10" t="n">
        <v>205601.5394406844</v>
      </c>
      <c r="AF10" t="n">
        <v>3.227270138930963e-06</v>
      </c>
      <c r="AG10" t="n">
        <v>5</v>
      </c>
      <c r="AH10" t="n">
        <v>185979.217080097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6.7183</v>
      </c>
      <c r="E11" t="n">
        <v>14.88</v>
      </c>
      <c r="F11" t="n">
        <v>9.779999999999999</v>
      </c>
      <c r="G11" t="n">
        <v>15.44</v>
      </c>
      <c r="H11" t="n">
        <v>0.19</v>
      </c>
      <c r="I11" t="n">
        <v>38</v>
      </c>
      <c r="J11" t="n">
        <v>301.37</v>
      </c>
      <c r="K11" t="n">
        <v>61.82</v>
      </c>
      <c r="L11" t="n">
        <v>3.25</v>
      </c>
      <c r="M11" t="n">
        <v>36</v>
      </c>
      <c r="N11" t="n">
        <v>86.3</v>
      </c>
      <c r="O11" t="n">
        <v>37403.38</v>
      </c>
      <c r="P11" t="n">
        <v>166.98</v>
      </c>
      <c r="Q11" t="n">
        <v>1326.09</v>
      </c>
      <c r="R11" t="n">
        <v>64.79000000000001</v>
      </c>
      <c r="S11" t="n">
        <v>30.42</v>
      </c>
      <c r="T11" t="n">
        <v>17212.33</v>
      </c>
      <c r="U11" t="n">
        <v>0.47</v>
      </c>
      <c r="V11" t="n">
        <v>0.88</v>
      </c>
      <c r="W11" t="n">
        <v>0.15</v>
      </c>
      <c r="X11" t="n">
        <v>1.05</v>
      </c>
      <c r="Y11" t="n">
        <v>1</v>
      </c>
      <c r="Z11" t="n">
        <v>10</v>
      </c>
      <c r="AA11" t="n">
        <v>147.1193040195084</v>
      </c>
      <c r="AB11" t="n">
        <v>201.2951222050224</v>
      </c>
      <c r="AC11" t="n">
        <v>182.0837982613106</v>
      </c>
      <c r="AD11" t="n">
        <v>147119.3040195084</v>
      </c>
      <c r="AE11" t="n">
        <v>201295.1222050224</v>
      </c>
      <c r="AF11" t="n">
        <v>3.301172212484948e-06</v>
      </c>
      <c r="AG11" t="n">
        <v>5</v>
      </c>
      <c r="AH11" t="n">
        <v>182083.7982613106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6.8367</v>
      </c>
      <c r="E12" t="n">
        <v>14.63</v>
      </c>
      <c r="F12" t="n">
        <v>9.69</v>
      </c>
      <c r="G12" t="n">
        <v>16.6</v>
      </c>
      <c r="H12" t="n">
        <v>0.21</v>
      </c>
      <c r="I12" t="n">
        <v>35</v>
      </c>
      <c r="J12" t="n">
        <v>301.9</v>
      </c>
      <c r="K12" t="n">
        <v>61.82</v>
      </c>
      <c r="L12" t="n">
        <v>3.5</v>
      </c>
      <c r="M12" t="n">
        <v>33</v>
      </c>
      <c r="N12" t="n">
        <v>86.58</v>
      </c>
      <c r="O12" t="n">
        <v>37468.6</v>
      </c>
      <c r="P12" t="n">
        <v>164.46</v>
      </c>
      <c r="Q12" t="n">
        <v>1325.94</v>
      </c>
      <c r="R12" t="n">
        <v>61.98</v>
      </c>
      <c r="S12" t="n">
        <v>30.42</v>
      </c>
      <c r="T12" t="n">
        <v>15818.66</v>
      </c>
      <c r="U12" t="n">
        <v>0.49</v>
      </c>
      <c r="V12" t="n">
        <v>0.89</v>
      </c>
      <c r="W12" t="n">
        <v>0.14</v>
      </c>
      <c r="X12" t="n">
        <v>0.96</v>
      </c>
      <c r="Y12" t="n">
        <v>1</v>
      </c>
      <c r="Z12" t="n">
        <v>10</v>
      </c>
      <c r="AA12" t="n">
        <v>144.6678894017979</v>
      </c>
      <c r="AB12" t="n">
        <v>197.9409885762923</v>
      </c>
      <c r="AC12" t="n">
        <v>179.0497784385494</v>
      </c>
      <c r="AD12" t="n">
        <v>144667.8894017979</v>
      </c>
      <c r="AE12" t="n">
        <v>197940.9885762923</v>
      </c>
      <c r="AF12" t="n">
        <v>3.359350440601915e-06</v>
      </c>
      <c r="AG12" t="n">
        <v>5</v>
      </c>
      <c r="AH12" t="n">
        <v>179049.7784385494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6.9616</v>
      </c>
      <c r="E13" t="n">
        <v>14.36</v>
      </c>
      <c r="F13" t="n">
        <v>9.59</v>
      </c>
      <c r="G13" t="n">
        <v>17.98</v>
      </c>
      <c r="H13" t="n">
        <v>0.22</v>
      </c>
      <c r="I13" t="n">
        <v>32</v>
      </c>
      <c r="J13" t="n">
        <v>302.43</v>
      </c>
      <c r="K13" t="n">
        <v>61.82</v>
      </c>
      <c r="L13" t="n">
        <v>3.75</v>
      </c>
      <c r="M13" t="n">
        <v>30</v>
      </c>
      <c r="N13" t="n">
        <v>86.86</v>
      </c>
      <c r="O13" t="n">
        <v>37533.94</v>
      </c>
      <c r="P13" t="n">
        <v>161.86</v>
      </c>
      <c r="Q13" t="n">
        <v>1326.02</v>
      </c>
      <c r="R13" t="n">
        <v>58.8</v>
      </c>
      <c r="S13" t="n">
        <v>30.42</v>
      </c>
      <c r="T13" t="n">
        <v>14246.39</v>
      </c>
      <c r="U13" t="n">
        <v>0.52</v>
      </c>
      <c r="V13" t="n">
        <v>0.9</v>
      </c>
      <c r="W13" t="n">
        <v>0.13</v>
      </c>
      <c r="X13" t="n">
        <v>0.87</v>
      </c>
      <c r="Y13" t="n">
        <v>1</v>
      </c>
      <c r="Z13" t="n">
        <v>10</v>
      </c>
      <c r="AA13" t="n">
        <v>142.1827182941765</v>
      </c>
      <c r="AB13" t="n">
        <v>194.540667828835</v>
      </c>
      <c r="AC13" t="n">
        <v>175.9739795308482</v>
      </c>
      <c r="AD13" t="n">
        <v>142182.7182941765</v>
      </c>
      <c r="AE13" t="n">
        <v>194540.667828835</v>
      </c>
      <c r="AF13" t="n">
        <v>3.420722574823276e-06</v>
      </c>
      <c r="AG13" t="n">
        <v>5</v>
      </c>
      <c r="AH13" t="n">
        <v>175973.9795308482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7.0504</v>
      </c>
      <c r="E14" t="n">
        <v>14.18</v>
      </c>
      <c r="F14" t="n">
        <v>9.52</v>
      </c>
      <c r="G14" t="n">
        <v>19.04</v>
      </c>
      <c r="H14" t="n">
        <v>0.24</v>
      </c>
      <c r="I14" t="n">
        <v>30</v>
      </c>
      <c r="J14" t="n">
        <v>302.96</v>
      </c>
      <c r="K14" t="n">
        <v>61.82</v>
      </c>
      <c r="L14" t="n">
        <v>4</v>
      </c>
      <c r="M14" t="n">
        <v>28</v>
      </c>
      <c r="N14" t="n">
        <v>87.14</v>
      </c>
      <c r="O14" t="n">
        <v>37599.4</v>
      </c>
      <c r="P14" t="n">
        <v>159.76</v>
      </c>
      <c r="Q14" t="n">
        <v>1326.08</v>
      </c>
      <c r="R14" t="n">
        <v>56.45</v>
      </c>
      <c r="S14" t="n">
        <v>30.42</v>
      </c>
      <c r="T14" t="n">
        <v>13078.53</v>
      </c>
      <c r="U14" t="n">
        <v>0.54</v>
      </c>
      <c r="V14" t="n">
        <v>0.91</v>
      </c>
      <c r="W14" t="n">
        <v>0.13</v>
      </c>
      <c r="X14" t="n">
        <v>0.8</v>
      </c>
      <c r="Y14" t="n">
        <v>1</v>
      </c>
      <c r="Z14" t="n">
        <v>10</v>
      </c>
      <c r="AA14" t="n">
        <v>140.3852263959185</v>
      </c>
      <c r="AB14" t="n">
        <v>192.0812601138938</v>
      </c>
      <c r="AC14" t="n">
        <v>173.7492942364198</v>
      </c>
      <c r="AD14" t="n">
        <v>140385.2263959185</v>
      </c>
      <c r="AE14" t="n">
        <v>192081.2601138938</v>
      </c>
      <c r="AF14" t="n">
        <v>3.464356245911001e-06</v>
      </c>
      <c r="AG14" t="n">
        <v>5</v>
      </c>
      <c r="AH14" t="n">
        <v>173749.2942364198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7.1953</v>
      </c>
      <c r="E15" t="n">
        <v>13.9</v>
      </c>
      <c r="F15" t="n">
        <v>9.35</v>
      </c>
      <c r="G15" t="n">
        <v>20.03</v>
      </c>
      <c r="H15" t="n">
        <v>0.25</v>
      </c>
      <c r="I15" t="n">
        <v>28</v>
      </c>
      <c r="J15" t="n">
        <v>303.49</v>
      </c>
      <c r="K15" t="n">
        <v>61.82</v>
      </c>
      <c r="L15" t="n">
        <v>4.25</v>
      </c>
      <c r="M15" t="n">
        <v>26</v>
      </c>
      <c r="N15" t="n">
        <v>87.42</v>
      </c>
      <c r="O15" t="n">
        <v>37664.98</v>
      </c>
      <c r="P15" t="n">
        <v>155.45</v>
      </c>
      <c r="Q15" t="n">
        <v>1325.9</v>
      </c>
      <c r="R15" t="n">
        <v>50.54</v>
      </c>
      <c r="S15" t="n">
        <v>30.42</v>
      </c>
      <c r="T15" t="n">
        <v>10134.13</v>
      </c>
      <c r="U15" t="n">
        <v>0.6</v>
      </c>
      <c r="V15" t="n">
        <v>0.93</v>
      </c>
      <c r="W15" t="n">
        <v>0.12</v>
      </c>
      <c r="X15" t="n">
        <v>0.62</v>
      </c>
      <c r="Y15" t="n">
        <v>1</v>
      </c>
      <c r="Z15" t="n">
        <v>10</v>
      </c>
      <c r="AA15" t="n">
        <v>137.1456982945838</v>
      </c>
      <c r="AB15" t="n">
        <v>187.6487948477567</v>
      </c>
      <c r="AC15" t="n">
        <v>169.7398572342774</v>
      </c>
      <c r="AD15" t="n">
        <v>137145.6982945838</v>
      </c>
      <c r="AE15" t="n">
        <v>187648.7948477567</v>
      </c>
      <c r="AF15" t="n">
        <v>3.535555783530498e-06</v>
      </c>
      <c r="AG15" t="n">
        <v>5</v>
      </c>
      <c r="AH15" t="n">
        <v>169739.8572342774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7.2165</v>
      </c>
      <c r="E16" t="n">
        <v>13.86</v>
      </c>
      <c r="F16" t="n">
        <v>9.42</v>
      </c>
      <c r="G16" t="n">
        <v>21.73</v>
      </c>
      <c r="H16" t="n">
        <v>0.26</v>
      </c>
      <c r="I16" t="n">
        <v>26</v>
      </c>
      <c r="J16" t="n">
        <v>304.03</v>
      </c>
      <c r="K16" t="n">
        <v>61.82</v>
      </c>
      <c r="L16" t="n">
        <v>4.5</v>
      </c>
      <c r="M16" t="n">
        <v>24</v>
      </c>
      <c r="N16" t="n">
        <v>87.7</v>
      </c>
      <c r="O16" t="n">
        <v>37730.68</v>
      </c>
      <c r="P16" t="n">
        <v>156.01</v>
      </c>
      <c r="Q16" t="n">
        <v>1325.82</v>
      </c>
      <c r="R16" t="n">
        <v>53.76</v>
      </c>
      <c r="S16" t="n">
        <v>30.42</v>
      </c>
      <c r="T16" t="n">
        <v>11755.96</v>
      </c>
      <c r="U16" t="n">
        <v>0.57</v>
      </c>
      <c r="V16" t="n">
        <v>0.92</v>
      </c>
      <c r="W16" t="n">
        <v>0.11</v>
      </c>
      <c r="X16" t="n">
        <v>0.6899999999999999</v>
      </c>
      <c r="Y16" t="n">
        <v>1</v>
      </c>
      <c r="Z16" t="n">
        <v>10</v>
      </c>
      <c r="AA16" t="n">
        <v>137.2594115514389</v>
      </c>
      <c r="AB16" t="n">
        <v>187.8043823424605</v>
      </c>
      <c r="AC16" t="n">
        <v>169.8805956768551</v>
      </c>
      <c r="AD16" t="n">
        <v>137259.4115514389</v>
      </c>
      <c r="AE16" t="n">
        <v>187804.3823424605</v>
      </c>
      <c r="AF16" t="n">
        <v>3.545972831132522e-06</v>
      </c>
      <c r="AG16" t="n">
        <v>5</v>
      </c>
      <c r="AH16" t="n">
        <v>169880.5956768551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7.2191</v>
      </c>
      <c r="E17" t="n">
        <v>13.85</v>
      </c>
      <c r="F17" t="n">
        <v>9.470000000000001</v>
      </c>
      <c r="G17" t="n">
        <v>22.72</v>
      </c>
      <c r="H17" t="n">
        <v>0.28</v>
      </c>
      <c r="I17" t="n">
        <v>25</v>
      </c>
      <c r="J17" t="n">
        <v>304.56</v>
      </c>
      <c r="K17" t="n">
        <v>61.82</v>
      </c>
      <c r="L17" t="n">
        <v>4.75</v>
      </c>
      <c r="M17" t="n">
        <v>23</v>
      </c>
      <c r="N17" t="n">
        <v>87.98999999999999</v>
      </c>
      <c r="O17" t="n">
        <v>37796.51</v>
      </c>
      <c r="P17" t="n">
        <v>156.34</v>
      </c>
      <c r="Q17" t="n">
        <v>1326.04</v>
      </c>
      <c r="R17" t="n">
        <v>55.23</v>
      </c>
      <c r="S17" t="n">
        <v>30.42</v>
      </c>
      <c r="T17" t="n">
        <v>12496.6</v>
      </c>
      <c r="U17" t="n">
        <v>0.55</v>
      </c>
      <c r="V17" t="n">
        <v>0.91</v>
      </c>
      <c r="W17" t="n">
        <v>0.12</v>
      </c>
      <c r="X17" t="n">
        <v>0.74</v>
      </c>
      <c r="Y17" t="n">
        <v>1</v>
      </c>
      <c r="Z17" t="n">
        <v>10</v>
      </c>
      <c r="AA17" t="n">
        <v>137.4384252106123</v>
      </c>
      <c r="AB17" t="n">
        <v>188.0493167284667</v>
      </c>
      <c r="AC17" t="n">
        <v>170.1021538688285</v>
      </c>
      <c r="AD17" t="n">
        <v>137438.4252106122</v>
      </c>
      <c r="AE17" t="n">
        <v>188049.3167284667</v>
      </c>
      <c r="AF17" t="n">
        <v>3.54725039357428e-06</v>
      </c>
      <c r="AG17" t="n">
        <v>5</v>
      </c>
      <c r="AH17" t="n">
        <v>170102.1538688285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7.3257</v>
      </c>
      <c r="E18" t="n">
        <v>13.65</v>
      </c>
      <c r="F18" t="n">
        <v>9.380000000000001</v>
      </c>
      <c r="G18" t="n">
        <v>24.46</v>
      </c>
      <c r="H18" t="n">
        <v>0.29</v>
      </c>
      <c r="I18" t="n">
        <v>23</v>
      </c>
      <c r="J18" t="n">
        <v>305.09</v>
      </c>
      <c r="K18" t="n">
        <v>61.82</v>
      </c>
      <c r="L18" t="n">
        <v>5</v>
      </c>
      <c r="M18" t="n">
        <v>21</v>
      </c>
      <c r="N18" t="n">
        <v>88.27</v>
      </c>
      <c r="O18" t="n">
        <v>37862.45</v>
      </c>
      <c r="P18" t="n">
        <v>153.47</v>
      </c>
      <c r="Q18" t="n">
        <v>1325.91</v>
      </c>
      <c r="R18" t="n">
        <v>51.98</v>
      </c>
      <c r="S18" t="n">
        <v>30.42</v>
      </c>
      <c r="T18" t="n">
        <v>10880.19</v>
      </c>
      <c r="U18" t="n">
        <v>0.59</v>
      </c>
      <c r="V18" t="n">
        <v>0.92</v>
      </c>
      <c r="W18" t="n">
        <v>0.12</v>
      </c>
      <c r="X18" t="n">
        <v>0.65</v>
      </c>
      <c r="Y18" t="n">
        <v>1</v>
      </c>
      <c r="Z18" t="n">
        <v>10</v>
      </c>
      <c r="AA18" t="n">
        <v>122.1321966769185</v>
      </c>
      <c r="AB18" t="n">
        <v>167.1066595855322</v>
      </c>
      <c r="AC18" t="n">
        <v>151.1582345304051</v>
      </c>
      <c r="AD18" t="n">
        <v>122132.1966769185</v>
      </c>
      <c r="AE18" t="n">
        <v>167106.6595855322</v>
      </c>
      <c r="AF18" t="n">
        <v>3.599630453686347e-06</v>
      </c>
      <c r="AG18" t="n">
        <v>4</v>
      </c>
      <c r="AH18" t="n">
        <v>151158.2345304051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7.3813</v>
      </c>
      <c r="E19" t="n">
        <v>13.55</v>
      </c>
      <c r="F19" t="n">
        <v>9.33</v>
      </c>
      <c r="G19" t="n">
        <v>25.44</v>
      </c>
      <c r="H19" t="n">
        <v>0.31</v>
      </c>
      <c r="I19" t="n">
        <v>22</v>
      </c>
      <c r="J19" t="n">
        <v>305.63</v>
      </c>
      <c r="K19" t="n">
        <v>61.82</v>
      </c>
      <c r="L19" t="n">
        <v>5.25</v>
      </c>
      <c r="M19" t="n">
        <v>20</v>
      </c>
      <c r="N19" t="n">
        <v>88.56</v>
      </c>
      <c r="O19" t="n">
        <v>37928.52</v>
      </c>
      <c r="P19" t="n">
        <v>151.85</v>
      </c>
      <c r="Q19" t="n">
        <v>1325.82</v>
      </c>
      <c r="R19" t="n">
        <v>50.57</v>
      </c>
      <c r="S19" t="n">
        <v>30.42</v>
      </c>
      <c r="T19" t="n">
        <v>10182.19</v>
      </c>
      <c r="U19" t="n">
        <v>0.6</v>
      </c>
      <c r="V19" t="n">
        <v>0.93</v>
      </c>
      <c r="W19" t="n">
        <v>0.11</v>
      </c>
      <c r="X19" t="n">
        <v>0.61</v>
      </c>
      <c r="Y19" t="n">
        <v>1</v>
      </c>
      <c r="Z19" t="n">
        <v>10</v>
      </c>
      <c r="AA19" t="n">
        <v>120.9977164980717</v>
      </c>
      <c r="AB19" t="n">
        <v>165.5544137551016</v>
      </c>
      <c r="AC19" t="n">
        <v>149.7541328634396</v>
      </c>
      <c r="AD19" t="n">
        <v>120997.7164980717</v>
      </c>
      <c r="AE19" t="n">
        <v>165554.4137551016</v>
      </c>
      <c r="AF19" t="n">
        <v>3.626950635133166e-06</v>
      </c>
      <c r="AG19" t="n">
        <v>4</v>
      </c>
      <c r="AH19" t="n">
        <v>149754.1328634396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7.4267</v>
      </c>
      <c r="E20" t="n">
        <v>13.46</v>
      </c>
      <c r="F20" t="n">
        <v>9.300000000000001</v>
      </c>
      <c r="G20" t="n">
        <v>26.57</v>
      </c>
      <c r="H20" t="n">
        <v>0.32</v>
      </c>
      <c r="I20" t="n">
        <v>21</v>
      </c>
      <c r="J20" t="n">
        <v>306.17</v>
      </c>
      <c r="K20" t="n">
        <v>61.82</v>
      </c>
      <c r="L20" t="n">
        <v>5.5</v>
      </c>
      <c r="M20" t="n">
        <v>19</v>
      </c>
      <c r="N20" t="n">
        <v>88.84</v>
      </c>
      <c r="O20" t="n">
        <v>37994.72</v>
      </c>
      <c r="P20" t="n">
        <v>150.28</v>
      </c>
      <c r="Q20" t="n">
        <v>1325.89</v>
      </c>
      <c r="R20" t="n">
        <v>49.53</v>
      </c>
      <c r="S20" t="n">
        <v>30.42</v>
      </c>
      <c r="T20" t="n">
        <v>9665.57</v>
      </c>
      <c r="U20" t="n">
        <v>0.61</v>
      </c>
      <c r="V20" t="n">
        <v>0.93</v>
      </c>
      <c r="W20" t="n">
        <v>0.11</v>
      </c>
      <c r="X20" t="n">
        <v>0.58</v>
      </c>
      <c r="Y20" t="n">
        <v>1</v>
      </c>
      <c r="Z20" t="n">
        <v>10</v>
      </c>
      <c r="AA20" t="n">
        <v>120.02316547295</v>
      </c>
      <c r="AB20" t="n">
        <v>164.2209900483739</v>
      </c>
      <c r="AC20" t="n">
        <v>148.5479692438096</v>
      </c>
      <c r="AD20" t="n">
        <v>120023.16547295</v>
      </c>
      <c r="AE20" t="n">
        <v>164220.9900483739</v>
      </c>
      <c r="AF20" t="n">
        <v>3.649258840846935e-06</v>
      </c>
      <c r="AG20" t="n">
        <v>4</v>
      </c>
      <c r="AH20" t="n">
        <v>148547.9692438096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7.4751</v>
      </c>
      <c r="E21" t="n">
        <v>13.38</v>
      </c>
      <c r="F21" t="n">
        <v>9.27</v>
      </c>
      <c r="G21" t="n">
        <v>27.81</v>
      </c>
      <c r="H21" t="n">
        <v>0.33</v>
      </c>
      <c r="I21" t="n">
        <v>20</v>
      </c>
      <c r="J21" t="n">
        <v>306.7</v>
      </c>
      <c r="K21" t="n">
        <v>61.82</v>
      </c>
      <c r="L21" t="n">
        <v>5.75</v>
      </c>
      <c r="M21" t="n">
        <v>18</v>
      </c>
      <c r="N21" t="n">
        <v>89.13</v>
      </c>
      <c r="O21" t="n">
        <v>38061.04</v>
      </c>
      <c r="P21" t="n">
        <v>148.81</v>
      </c>
      <c r="Q21" t="n">
        <v>1325.89</v>
      </c>
      <c r="R21" t="n">
        <v>48.6</v>
      </c>
      <c r="S21" t="n">
        <v>30.42</v>
      </c>
      <c r="T21" t="n">
        <v>9204.629999999999</v>
      </c>
      <c r="U21" t="n">
        <v>0.63</v>
      </c>
      <c r="V21" t="n">
        <v>0.93</v>
      </c>
      <c r="W21" t="n">
        <v>0.11</v>
      </c>
      <c r="X21" t="n">
        <v>0.55</v>
      </c>
      <c r="Y21" t="n">
        <v>1</v>
      </c>
      <c r="Z21" t="n">
        <v>10</v>
      </c>
      <c r="AA21" t="n">
        <v>119.0667630255815</v>
      </c>
      <c r="AB21" t="n">
        <v>162.9123980263869</v>
      </c>
      <c r="AC21" t="n">
        <v>147.3642674077802</v>
      </c>
      <c r="AD21" t="n">
        <v>119066.7630255815</v>
      </c>
      <c r="AE21" t="n">
        <v>162912.3980263869</v>
      </c>
      <c r="AF21" t="n">
        <v>3.673041157070425e-06</v>
      </c>
      <c r="AG21" t="n">
        <v>4</v>
      </c>
      <c r="AH21" t="n">
        <v>147364.2674077802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7.5257</v>
      </c>
      <c r="E22" t="n">
        <v>13.29</v>
      </c>
      <c r="F22" t="n">
        <v>9.23</v>
      </c>
      <c r="G22" t="n">
        <v>29.16</v>
      </c>
      <c r="H22" t="n">
        <v>0.35</v>
      </c>
      <c r="I22" t="n">
        <v>19</v>
      </c>
      <c r="J22" t="n">
        <v>307.24</v>
      </c>
      <c r="K22" t="n">
        <v>61.82</v>
      </c>
      <c r="L22" t="n">
        <v>6</v>
      </c>
      <c r="M22" t="n">
        <v>17</v>
      </c>
      <c r="N22" t="n">
        <v>89.42</v>
      </c>
      <c r="O22" t="n">
        <v>38127.48</v>
      </c>
      <c r="P22" t="n">
        <v>147.49</v>
      </c>
      <c r="Q22" t="n">
        <v>1325.85</v>
      </c>
      <c r="R22" t="n">
        <v>47.44</v>
      </c>
      <c r="S22" t="n">
        <v>30.42</v>
      </c>
      <c r="T22" t="n">
        <v>8627.790000000001</v>
      </c>
      <c r="U22" t="n">
        <v>0.64</v>
      </c>
      <c r="V22" t="n">
        <v>0.9399999999999999</v>
      </c>
      <c r="W22" t="n">
        <v>0.11</v>
      </c>
      <c r="X22" t="n">
        <v>0.51</v>
      </c>
      <c r="Y22" t="n">
        <v>1</v>
      </c>
      <c r="Z22" t="n">
        <v>10</v>
      </c>
      <c r="AA22" t="n">
        <v>118.134207929278</v>
      </c>
      <c r="AB22" t="n">
        <v>161.6364350021979</v>
      </c>
      <c r="AC22" t="n">
        <v>146.210080503794</v>
      </c>
      <c r="AD22" t="n">
        <v>118134.2079292781</v>
      </c>
      <c r="AE22" t="n">
        <v>161636.4350021979</v>
      </c>
      <c r="AF22" t="n">
        <v>3.697904487667709e-06</v>
      </c>
      <c r="AG22" t="n">
        <v>4</v>
      </c>
      <c r="AH22" t="n">
        <v>146210.080503794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7.5775</v>
      </c>
      <c r="E23" t="n">
        <v>13.2</v>
      </c>
      <c r="F23" t="n">
        <v>9.199999999999999</v>
      </c>
      <c r="G23" t="n">
        <v>30.67</v>
      </c>
      <c r="H23" t="n">
        <v>0.36</v>
      </c>
      <c r="I23" t="n">
        <v>18</v>
      </c>
      <c r="J23" t="n">
        <v>307.78</v>
      </c>
      <c r="K23" t="n">
        <v>61.82</v>
      </c>
      <c r="L23" t="n">
        <v>6.25</v>
      </c>
      <c r="M23" t="n">
        <v>16</v>
      </c>
      <c r="N23" t="n">
        <v>89.70999999999999</v>
      </c>
      <c r="O23" t="n">
        <v>38194.05</v>
      </c>
      <c r="P23" t="n">
        <v>145.75</v>
      </c>
      <c r="Q23" t="n">
        <v>1325.9</v>
      </c>
      <c r="R23" t="n">
        <v>46.22</v>
      </c>
      <c r="S23" t="n">
        <v>30.42</v>
      </c>
      <c r="T23" t="n">
        <v>8024.06</v>
      </c>
      <c r="U23" t="n">
        <v>0.66</v>
      </c>
      <c r="V23" t="n">
        <v>0.9399999999999999</v>
      </c>
      <c r="W23" t="n">
        <v>0.11</v>
      </c>
      <c r="X23" t="n">
        <v>0.48</v>
      </c>
      <c r="Y23" t="n">
        <v>1</v>
      </c>
      <c r="Z23" t="n">
        <v>10</v>
      </c>
      <c r="AA23" t="n">
        <v>117.0879057262963</v>
      </c>
      <c r="AB23" t="n">
        <v>160.2048381684836</v>
      </c>
      <c r="AC23" t="n">
        <v>144.9151132626301</v>
      </c>
      <c r="AD23" t="n">
        <v>117087.9057262963</v>
      </c>
      <c r="AE23" t="n">
        <v>160204.8381684836</v>
      </c>
      <c r="AF23" t="n">
        <v>3.723357462468883e-06</v>
      </c>
      <c r="AG23" t="n">
        <v>4</v>
      </c>
      <c r="AH23" t="n">
        <v>144915.1132626302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7.6232</v>
      </c>
      <c r="E24" t="n">
        <v>13.12</v>
      </c>
      <c r="F24" t="n">
        <v>9.18</v>
      </c>
      <c r="G24" t="n">
        <v>32.39</v>
      </c>
      <c r="H24" t="n">
        <v>0.38</v>
      </c>
      <c r="I24" t="n">
        <v>17</v>
      </c>
      <c r="J24" t="n">
        <v>308.32</v>
      </c>
      <c r="K24" t="n">
        <v>61.82</v>
      </c>
      <c r="L24" t="n">
        <v>6.5</v>
      </c>
      <c r="M24" t="n">
        <v>15</v>
      </c>
      <c r="N24" t="n">
        <v>90</v>
      </c>
      <c r="O24" t="n">
        <v>38260.74</v>
      </c>
      <c r="P24" t="n">
        <v>144.19</v>
      </c>
      <c r="Q24" t="n">
        <v>1325.97</v>
      </c>
      <c r="R24" t="n">
        <v>45.45</v>
      </c>
      <c r="S24" t="n">
        <v>30.42</v>
      </c>
      <c r="T24" t="n">
        <v>7647.14</v>
      </c>
      <c r="U24" t="n">
        <v>0.67</v>
      </c>
      <c r="V24" t="n">
        <v>0.9399999999999999</v>
      </c>
      <c r="W24" t="n">
        <v>0.11</v>
      </c>
      <c r="X24" t="n">
        <v>0.46</v>
      </c>
      <c r="Y24" t="n">
        <v>1</v>
      </c>
      <c r="Z24" t="n">
        <v>10</v>
      </c>
      <c r="AA24" t="n">
        <v>116.1801913974858</v>
      </c>
      <c r="AB24" t="n">
        <v>158.9628633782757</v>
      </c>
      <c r="AC24" t="n">
        <v>143.7916708032768</v>
      </c>
      <c r="AD24" t="n">
        <v>116180.1913974858</v>
      </c>
      <c r="AE24" t="n">
        <v>158962.8633782757</v>
      </c>
      <c r="AF24" t="n">
        <v>3.745813079233623e-06</v>
      </c>
      <c r="AG24" t="n">
        <v>4</v>
      </c>
      <c r="AH24" t="n">
        <v>143791.6708032768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7.627</v>
      </c>
      <c r="E25" t="n">
        <v>13.11</v>
      </c>
      <c r="F25" t="n">
        <v>9.17</v>
      </c>
      <c r="G25" t="n">
        <v>32.36</v>
      </c>
      <c r="H25" t="n">
        <v>0.39</v>
      </c>
      <c r="I25" t="n">
        <v>17</v>
      </c>
      <c r="J25" t="n">
        <v>308.86</v>
      </c>
      <c r="K25" t="n">
        <v>61.82</v>
      </c>
      <c r="L25" t="n">
        <v>6.75</v>
      </c>
      <c r="M25" t="n">
        <v>15</v>
      </c>
      <c r="N25" t="n">
        <v>90.29000000000001</v>
      </c>
      <c r="O25" t="n">
        <v>38327.57</v>
      </c>
      <c r="P25" t="n">
        <v>142.64</v>
      </c>
      <c r="Q25" t="n">
        <v>1325.89</v>
      </c>
      <c r="R25" t="n">
        <v>45.32</v>
      </c>
      <c r="S25" t="n">
        <v>30.42</v>
      </c>
      <c r="T25" t="n">
        <v>7578.32</v>
      </c>
      <c r="U25" t="n">
        <v>0.67</v>
      </c>
      <c r="V25" t="n">
        <v>0.9399999999999999</v>
      </c>
      <c r="W25" t="n">
        <v>0.11</v>
      </c>
      <c r="X25" t="n">
        <v>0.45</v>
      </c>
      <c r="Y25" t="n">
        <v>1</v>
      </c>
      <c r="Z25" t="n">
        <v>10</v>
      </c>
      <c r="AA25" t="n">
        <v>115.6400296747288</v>
      </c>
      <c r="AB25" t="n">
        <v>158.2237902789467</v>
      </c>
      <c r="AC25" t="n">
        <v>143.1231338032519</v>
      </c>
      <c r="AD25" t="n">
        <v>115640.0296747288</v>
      </c>
      <c r="AE25" t="n">
        <v>158223.7902789467</v>
      </c>
      <c r="AF25" t="n">
        <v>3.74768028587927e-06</v>
      </c>
      <c r="AG25" t="n">
        <v>4</v>
      </c>
      <c r="AH25" t="n">
        <v>143123.1338032519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7.6699</v>
      </c>
      <c r="E26" t="n">
        <v>13.04</v>
      </c>
      <c r="F26" t="n">
        <v>9.15</v>
      </c>
      <c r="G26" t="n">
        <v>34.32</v>
      </c>
      <c r="H26" t="n">
        <v>0.4</v>
      </c>
      <c r="I26" t="n">
        <v>16</v>
      </c>
      <c r="J26" t="n">
        <v>309.41</v>
      </c>
      <c r="K26" t="n">
        <v>61.82</v>
      </c>
      <c r="L26" t="n">
        <v>7</v>
      </c>
      <c r="M26" t="n">
        <v>14</v>
      </c>
      <c r="N26" t="n">
        <v>90.59</v>
      </c>
      <c r="O26" t="n">
        <v>38394.52</v>
      </c>
      <c r="P26" t="n">
        <v>141.96</v>
      </c>
      <c r="Q26" t="n">
        <v>1325.94</v>
      </c>
      <c r="R26" t="n">
        <v>44.65</v>
      </c>
      <c r="S26" t="n">
        <v>30.42</v>
      </c>
      <c r="T26" t="n">
        <v>7247.61</v>
      </c>
      <c r="U26" t="n">
        <v>0.68</v>
      </c>
      <c r="V26" t="n">
        <v>0.9399999999999999</v>
      </c>
      <c r="W26" t="n">
        <v>0.11</v>
      </c>
      <c r="X26" t="n">
        <v>0.43</v>
      </c>
      <c r="Y26" t="n">
        <v>1</v>
      </c>
      <c r="Z26" t="n">
        <v>10</v>
      </c>
      <c r="AA26" t="n">
        <v>115.0464181115554</v>
      </c>
      <c r="AB26" t="n">
        <v>157.4115847499193</v>
      </c>
      <c r="AC26" t="n">
        <v>142.388444029977</v>
      </c>
      <c r="AD26" t="n">
        <v>115046.4181115554</v>
      </c>
      <c r="AE26" t="n">
        <v>157411.5847499193</v>
      </c>
      <c r="AF26" t="n">
        <v>3.768760066168272e-06</v>
      </c>
      <c r="AG26" t="n">
        <v>4</v>
      </c>
      <c r="AH26" t="n">
        <v>142388.444029977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7.728</v>
      </c>
      <c r="E27" t="n">
        <v>12.94</v>
      </c>
      <c r="F27" t="n">
        <v>9.109999999999999</v>
      </c>
      <c r="G27" t="n">
        <v>36.44</v>
      </c>
      <c r="H27" t="n">
        <v>0.42</v>
      </c>
      <c r="I27" t="n">
        <v>15</v>
      </c>
      <c r="J27" t="n">
        <v>309.95</v>
      </c>
      <c r="K27" t="n">
        <v>61.82</v>
      </c>
      <c r="L27" t="n">
        <v>7.25</v>
      </c>
      <c r="M27" t="n">
        <v>13</v>
      </c>
      <c r="N27" t="n">
        <v>90.88</v>
      </c>
      <c r="O27" t="n">
        <v>38461.6</v>
      </c>
      <c r="P27" t="n">
        <v>139.98</v>
      </c>
      <c r="Q27" t="n">
        <v>1325.85</v>
      </c>
      <c r="R27" t="n">
        <v>43.22</v>
      </c>
      <c r="S27" t="n">
        <v>30.42</v>
      </c>
      <c r="T27" t="n">
        <v>6540.31</v>
      </c>
      <c r="U27" t="n">
        <v>0.7</v>
      </c>
      <c r="V27" t="n">
        <v>0.95</v>
      </c>
      <c r="W27" t="n">
        <v>0.11</v>
      </c>
      <c r="X27" t="n">
        <v>0.39</v>
      </c>
      <c r="Y27" t="n">
        <v>1</v>
      </c>
      <c r="Z27" t="n">
        <v>10</v>
      </c>
      <c r="AA27" t="n">
        <v>113.8989387027591</v>
      </c>
      <c r="AB27" t="n">
        <v>155.8415527995863</v>
      </c>
      <c r="AC27" t="n">
        <v>140.9682537254296</v>
      </c>
      <c r="AD27" t="n">
        <v>113898.9387027591</v>
      </c>
      <c r="AE27" t="n">
        <v>155841.5527995863</v>
      </c>
      <c r="AF27" t="n">
        <v>3.797308673039858e-06</v>
      </c>
      <c r="AG27" t="n">
        <v>4</v>
      </c>
      <c r="AH27" t="n">
        <v>140968.2537254296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7.7484</v>
      </c>
      <c r="E28" t="n">
        <v>12.91</v>
      </c>
      <c r="F28" t="n">
        <v>9.08</v>
      </c>
      <c r="G28" t="n">
        <v>36.3</v>
      </c>
      <c r="H28" t="n">
        <v>0.43</v>
      </c>
      <c r="I28" t="n">
        <v>15</v>
      </c>
      <c r="J28" t="n">
        <v>310.5</v>
      </c>
      <c r="K28" t="n">
        <v>61.82</v>
      </c>
      <c r="L28" t="n">
        <v>7.5</v>
      </c>
      <c r="M28" t="n">
        <v>13</v>
      </c>
      <c r="N28" t="n">
        <v>91.18000000000001</v>
      </c>
      <c r="O28" t="n">
        <v>38528.81</v>
      </c>
      <c r="P28" t="n">
        <v>137.25</v>
      </c>
      <c r="Q28" t="n">
        <v>1325.89</v>
      </c>
      <c r="R28" t="n">
        <v>41.92</v>
      </c>
      <c r="S28" t="n">
        <v>30.42</v>
      </c>
      <c r="T28" t="n">
        <v>5889.48</v>
      </c>
      <c r="U28" t="n">
        <v>0.73</v>
      </c>
      <c r="V28" t="n">
        <v>0.95</v>
      </c>
      <c r="W28" t="n">
        <v>0.11</v>
      </c>
      <c r="X28" t="n">
        <v>0.35</v>
      </c>
      <c r="Y28" t="n">
        <v>1</v>
      </c>
      <c r="Z28" t="n">
        <v>10</v>
      </c>
      <c r="AA28" t="n">
        <v>112.8371250062126</v>
      </c>
      <c r="AB28" t="n">
        <v>154.388732456058</v>
      </c>
      <c r="AC28" t="n">
        <v>139.654088516441</v>
      </c>
      <c r="AD28" t="n">
        <v>112837.1250062126</v>
      </c>
      <c r="AE28" t="n">
        <v>154388.732456058</v>
      </c>
      <c r="AF28" t="n">
        <v>3.807332624505957e-06</v>
      </c>
      <c r="AG28" t="n">
        <v>4</v>
      </c>
      <c r="AH28" t="n">
        <v>139654.088516441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7.8171</v>
      </c>
      <c r="E29" t="n">
        <v>12.79</v>
      </c>
      <c r="F29" t="n">
        <v>9.02</v>
      </c>
      <c r="G29" t="n">
        <v>38.65</v>
      </c>
      <c r="H29" t="n">
        <v>0.44</v>
      </c>
      <c r="I29" t="n">
        <v>14</v>
      </c>
      <c r="J29" t="n">
        <v>311.04</v>
      </c>
      <c r="K29" t="n">
        <v>61.82</v>
      </c>
      <c r="L29" t="n">
        <v>7.75</v>
      </c>
      <c r="M29" t="n">
        <v>12</v>
      </c>
      <c r="N29" t="n">
        <v>91.47</v>
      </c>
      <c r="O29" t="n">
        <v>38596.15</v>
      </c>
      <c r="P29" t="n">
        <v>136.17</v>
      </c>
      <c r="Q29" t="n">
        <v>1325.87</v>
      </c>
      <c r="R29" t="n">
        <v>40.3</v>
      </c>
      <c r="S29" t="n">
        <v>30.42</v>
      </c>
      <c r="T29" t="n">
        <v>5084.69</v>
      </c>
      <c r="U29" t="n">
        <v>0.75</v>
      </c>
      <c r="V29" t="n">
        <v>0.96</v>
      </c>
      <c r="W29" t="n">
        <v>0.1</v>
      </c>
      <c r="X29" t="n">
        <v>0.3</v>
      </c>
      <c r="Y29" t="n">
        <v>1</v>
      </c>
      <c r="Z29" t="n">
        <v>10</v>
      </c>
      <c r="AA29" t="n">
        <v>111.8834408132788</v>
      </c>
      <c r="AB29" t="n">
        <v>153.0838596697094</v>
      </c>
      <c r="AC29" t="n">
        <v>138.4737509574206</v>
      </c>
      <c r="AD29" t="n">
        <v>111883.4408132788</v>
      </c>
      <c r="AE29" t="n">
        <v>153083.8596697094</v>
      </c>
      <c r="AF29" t="n">
        <v>3.841089755178554e-06</v>
      </c>
      <c r="AG29" t="n">
        <v>4</v>
      </c>
      <c r="AH29" t="n">
        <v>138473.7509574206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7.7213</v>
      </c>
      <c r="E30" t="n">
        <v>12.95</v>
      </c>
      <c r="F30" t="n">
        <v>9.18</v>
      </c>
      <c r="G30" t="n">
        <v>39.33</v>
      </c>
      <c r="H30" t="n">
        <v>0.46</v>
      </c>
      <c r="I30" t="n">
        <v>14</v>
      </c>
      <c r="J30" t="n">
        <v>311.59</v>
      </c>
      <c r="K30" t="n">
        <v>61.82</v>
      </c>
      <c r="L30" t="n">
        <v>8</v>
      </c>
      <c r="M30" t="n">
        <v>12</v>
      </c>
      <c r="N30" t="n">
        <v>91.77</v>
      </c>
      <c r="O30" t="n">
        <v>38663.62</v>
      </c>
      <c r="P30" t="n">
        <v>137.94</v>
      </c>
      <c r="Q30" t="n">
        <v>1325.79</v>
      </c>
      <c r="R30" t="n">
        <v>45.87</v>
      </c>
      <c r="S30" t="n">
        <v>30.42</v>
      </c>
      <c r="T30" t="n">
        <v>7869.6</v>
      </c>
      <c r="U30" t="n">
        <v>0.66</v>
      </c>
      <c r="V30" t="n">
        <v>0.9399999999999999</v>
      </c>
      <c r="W30" t="n">
        <v>0.1</v>
      </c>
      <c r="X30" t="n">
        <v>0.46</v>
      </c>
      <c r="Y30" t="n">
        <v>1</v>
      </c>
      <c r="Z30" t="n">
        <v>10</v>
      </c>
      <c r="AA30" t="n">
        <v>113.4343357252714</v>
      </c>
      <c r="AB30" t="n">
        <v>155.2058625089512</v>
      </c>
      <c r="AC30" t="n">
        <v>140.3932328239356</v>
      </c>
      <c r="AD30" t="n">
        <v>113434.3357252714</v>
      </c>
      <c r="AE30" t="n">
        <v>155205.8625089512</v>
      </c>
      <c r="AF30" t="n">
        <v>3.794016492901482e-06</v>
      </c>
      <c r="AG30" t="n">
        <v>4</v>
      </c>
      <c r="AH30" t="n">
        <v>140393.2328239356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7.8098</v>
      </c>
      <c r="E31" t="n">
        <v>12.8</v>
      </c>
      <c r="F31" t="n">
        <v>9.09</v>
      </c>
      <c r="G31" t="n">
        <v>41.93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11</v>
      </c>
      <c r="N31" t="n">
        <v>92.06999999999999</v>
      </c>
      <c r="O31" t="n">
        <v>38731.35</v>
      </c>
      <c r="P31" t="n">
        <v>135.55</v>
      </c>
      <c r="Q31" t="n">
        <v>1325.86</v>
      </c>
      <c r="R31" t="n">
        <v>42.69</v>
      </c>
      <c r="S31" t="n">
        <v>30.42</v>
      </c>
      <c r="T31" t="n">
        <v>6286.7</v>
      </c>
      <c r="U31" t="n">
        <v>0.71</v>
      </c>
      <c r="V31" t="n">
        <v>0.95</v>
      </c>
      <c r="W31" t="n">
        <v>0.1</v>
      </c>
      <c r="X31" t="n">
        <v>0.36</v>
      </c>
      <c r="Y31" t="n">
        <v>1</v>
      </c>
      <c r="Z31" t="n">
        <v>10</v>
      </c>
      <c r="AA31" t="n">
        <v>111.8665744316354</v>
      </c>
      <c r="AB31" t="n">
        <v>153.0607823422527</v>
      </c>
      <c r="AC31" t="n">
        <v>138.4528760977071</v>
      </c>
      <c r="AD31" t="n">
        <v>111866.5744316354</v>
      </c>
      <c r="AE31" t="n">
        <v>153060.7823422526</v>
      </c>
      <c r="AF31" t="n">
        <v>3.837502752938235e-06</v>
      </c>
      <c r="AG31" t="n">
        <v>4</v>
      </c>
      <c r="AH31" t="n">
        <v>138452.8760977071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7.8133</v>
      </c>
      <c r="E32" t="n">
        <v>12.8</v>
      </c>
      <c r="F32" t="n">
        <v>9.08</v>
      </c>
      <c r="G32" t="n">
        <v>41.9</v>
      </c>
      <c r="H32" t="n">
        <v>0.48</v>
      </c>
      <c r="I32" t="n">
        <v>13</v>
      </c>
      <c r="J32" t="n">
        <v>312.69</v>
      </c>
      <c r="K32" t="n">
        <v>61.82</v>
      </c>
      <c r="L32" t="n">
        <v>8.5</v>
      </c>
      <c r="M32" t="n">
        <v>11</v>
      </c>
      <c r="N32" t="n">
        <v>92.37</v>
      </c>
      <c r="O32" t="n">
        <v>38799.09</v>
      </c>
      <c r="P32" t="n">
        <v>134.48</v>
      </c>
      <c r="Q32" t="n">
        <v>1325.79</v>
      </c>
      <c r="R32" t="n">
        <v>42.43</v>
      </c>
      <c r="S32" t="n">
        <v>30.42</v>
      </c>
      <c r="T32" t="n">
        <v>6156.35</v>
      </c>
      <c r="U32" t="n">
        <v>0.72</v>
      </c>
      <c r="V32" t="n">
        <v>0.95</v>
      </c>
      <c r="W32" t="n">
        <v>0.1</v>
      </c>
      <c r="X32" t="n">
        <v>0.36</v>
      </c>
      <c r="Y32" t="n">
        <v>1</v>
      </c>
      <c r="Z32" t="n">
        <v>10</v>
      </c>
      <c r="AA32" t="n">
        <v>111.4921927998564</v>
      </c>
      <c r="AB32" t="n">
        <v>152.5485368771009</v>
      </c>
      <c r="AC32" t="n">
        <v>137.9895186208083</v>
      </c>
      <c r="AD32" t="n">
        <v>111492.1927998564</v>
      </c>
      <c r="AE32" t="n">
        <v>152548.5368771009</v>
      </c>
      <c r="AF32" t="n">
        <v>3.839222548532909e-06</v>
      </c>
      <c r="AG32" t="n">
        <v>4</v>
      </c>
      <c r="AH32" t="n">
        <v>137989.5186208083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7.8764</v>
      </c>
      <c r="E33" t="n">
        <v>12.7</v>
      </c>
      <c r="F33" t="n">
        <v>9.029999999999999</v>
      </c>
      <c r="G33" t="n">
        <v>45.16</v>
      </c>
      <c r="H33" t="n">
        <v>0.5</v>
      </c>
      <c r="I33" t="n">
        <v>12</v>
      </c>
      <c r="J33" t="n">
        <v>313.24</v>
      </c>
      <c r="K33" t="n">
        <v>61.82</v>
      </c>
      <c r="L33" t="n">
        <v>8.75</v>
      </c>
      <c r="M33" t="n">
        <v>10</v>
      </c>
      <c r="N33" t="n">
        <v>92.67</v>
      </c>
      <c r="O33" t="n">
        <v>38866.96</v>
      </c>
      <c r="P33" t="n">
        <v>131.53</v>
      </c>
      <c r="Q33" t="n">
        <v>1325.91</v>
      </c>
      <c r="R33" t="n">
        <v>40.85</v>
      </c>
      <c r="S33" t="n">
        <v>30.42</v>
      </c>
      <c r="T33" t="n">
        <v>5371.57</v>
      </c>
      <c r="U33" t="n">
        <v>0.74</v>
      </c>
      <c r="V33" t="n">
        <v>0.96</v>
      </c>
      <c r="W33" t="n">
        <v>0.1</v>
      </c>
      <c r="X33" t="n">
        <v>0.31</v>
      </c>
      <c r="Y33" t="n">
        <v>1</v>
      </c>
      <c r="Z33" t="n">
        <v>10</v>
      </c>
      <c r="AA33" t="n">
        <v>110.0411222088346</v>
      </c>
      <c r="AB33" t="n">
        <v>150.5631180777496</v>
      </c>
      <c r="AC33" t="n">
        <v>136.1935854051136</v>
      </c>
      <c r="AD33" t="n">
        <v>110041.1222088346</v>
      </c>
      <c r="AE33" t="n">
        <v>150563.1180777496</v>
      </c>
      <c r="AF33" t="n">
        <v>3.870228006254029e-06</v>
      </c>
      <c r="AG33" t="n">
        <v>4</v>
      </c>
      <c r="AH33" t="n">
        <v>136193.5854051136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7.8721</v>
      </c>
      <c r="E34" t="n">
        <v>12.7</v>
      </c>
      <c r="F34" t="n">
        <v>9.039999999999999</v>
      </c>
      <c r="G34" t="n">
        <v>45.2</v>
      </c>
      <c r="H34" t="n">
        <v>0.51</v>
      </c>
      <c r="I34" t="n">
        <v>12</v>
      </c>
      <c r="J34" t="n">
        <v>313.79</v>
      </c>
      <c r="K34" t="n">
        <v>61.82</v>
      </c>
      <c r="L34" t="n">
        <v>9</v>
      </c>
      <c r="M34" t="n">
        <v>10</v>
      </c>
      <c r="N34" t="n">
        <v>92.97</v>
      </c>
      <c r="O34" t="n">
        <v>38934.97</v>
      </c>
      <c r="P34" t="n">
        <v>131.03</v>
      </c>
      <c r="Q34" t="n">
        <v>1325.79</v>
      </c>
      <c r="R34" t="n">
        <v>41</v>
      </c>
      <c r="S34" t="n">
        <v>30.42</v>
      </c>
      <c r="T34" t="n">
        <v>5445.64</v>
      </c>
      <c r="U34" t="n">
        <v>0.74</v>
      </c>
      <c r="V34" t="n">
        <v>0.96</v>
      </c>
      <c r="W34" t="n">
        <v>0.1</v>
      </c>
      <c r="X34" t="n">
        <v>0.32</v>
      </c>
      <c r="Y34" t="n">
        <v>1</v>
      </c>
      <c r="Z34" t="n">
        <v>10</v>
      </c>
      <c r="AA34" t="n">
        <v>109.9352039580487</v>
      </c>
      <c r="AB34" t="n">
        <v>150.4181960542409</v>
      </c>
      <c r="AC34" t="n">
        <v>136.0624945361292</v>
      </c>
      <c r="AD34" t="n">
        <v>109935.2039580487</v>
      </c>
      <c r="AE34" t="n">
        <v>150418.1960542409</v>
      </c>
      <c r="AF34" t="n">
        <v>3.86811511452343e-06</v>
      </c>
      <c r="AG34" t="n">
        <v>4</v>
      </c>
      <c r="AH34" t="n">
        <v>136062.4945361292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7.9342</v>
      </c>
      <c r="E35" t="n">
        <v>12.6</v>
      </c>
      <c r="F35" t="n">
        <v>9</v>
      </c>
      <c r="G35" t="n">
        <v>49.07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128.3</v>
      </c>
      <c r="Q35" t="n">
        <v>1325.79</v>
      </c>
      <c r="R35" t="n">
        <v>39.52</v>
      </c>
      <c r="S35" t="n">
        <v>30.42</v>
      </c>
      <c r="T35" t="n">
        <v>4712.17</v>
      </c>
      <c r="U35" t="n">
        <v>0.77</v>
      </c>
      <c r="V35" t="n">
        <v>0.96</v>
      </c>
      <c r="W35" t="n">
        <v>0.1</v>
      </c>
      <c r="X35" t="n">
        <v>0.28</v>
      </c>
      <c r="Y35" t="n">
        <v>1</v>
      </c>
      <c r="Z35" t="n">
        <v>10</v>
      </c>
      <c r="AA35" t="n">
        <v>108.5982221944379</v>
      </c>
      <c r="AB35" t="n">
        <v>148.5888786217969</v>
      </c>
      <c r="AC35" t="n">
        <v>134.407764591974</v>
      </c>
      <c r="AD35" t="n">
        <v>108598.2221944379</v>
      </c>
      <c r="AE35" t="n">
        <v>148588.8786217969</v>
      </c>
      <c r="AF35" t="n">
        <v>3.898629202074643e-06</v>
      </c>
      <c r="AG35" t="n">
        <v>4</v>
      </c>
      <c r="AH35" t="n">
        <v>134407.764591974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7.9278</v>
      </c>
      <c r="E36" t="n">
        <v>12.61</v>
      </c>
      <c r="F36" t="n">
        <v>9.01</v>
      </c>
      <c r="G36" t="n">
        <v>49.12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9</v>
      </c>
      <c r="N36" t="n">
        <v>93.56999999999999</v>
      </c>
      <c r="O36" t="n">
        <v>39071.38</v>
      </c>
      <c r="P36" t="n">
        <v>127.75</v>
      </c>
      <c r="Q36" t="n">
        <v>1325.79</v>
      </c>
      <c r="R36" t="n">
        <v>39.87</v>
      </c>
      <c r="S36" t="n">
        <v>30.42</v>
      </c>
      <c r="T36" t="n">
        <v>4883.77</v>
      </c>
      <c r="U36" t="n">
        <v>0.76</v>
      </c>
      <c r="V36" t="n">
        <v>0.96</v>
      </c>
      <c r="W36" t="n">
        <v>0.1</v>
      </c>
      <c r="X36" t="n">
        <v>0.29</v>
      </c>
      <c r="Y36" t="n">
        <v>1</v>
      </c>
      <c r="Z36" t="n">
        <v>10</v>
      </c>
      <c r="AA36" t="n">
        <v>108.4914337246098</v>
      </c>
      <c r="AB36" t="n">
        <v>148.4427659262034</v>
      </c>
      <c r="AC36" t="n">
        <v>134.2755966869773</v>
      </c>
      <c r="AD36" t="n">
        <v>108491.4337246098</v>
      </c>
      <c r="AE36" t="n">
        <v>148442.7659262033</v>
      </c>
      <c r="AF36" t="n">
        <v>3.895484432987239e-06</v>
      </c>
      <c r="AG36" t="n">
        <v>4</v>
      </c>
      <c r="AH36" t="n">
        <v>134275.5966869773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7.9192</v>
      </c>
      <c r="E37" t="n">
        <v>12.63</v>
      </c>
      <c r="F37" t="n">
        <v>9.02</v>
      </c>
      <c r="G37" t="n">
        <v>49.2</v>
      </c>
      <c r="H37" t="n">
        <v>0.55</v>
      </c>
      <c r="I37" t="n">
        <v>11</v>
      </c>
      <c r="J37" t="n">
        <v>315.45</v>
      </c>
      <c r="K37" t="n">
        <v>61.82</v>
      </c>
      <c r="L37" t="n">
        <v>9.75</v>
      </c>
      <c r="M37" t="n">
        <v>7</v>
      </c>
      <c r="N37" t="n">
        <v>93.88</v>
      </c>
      <c r="O37" t="n">
        <v>39139.8</v>
      </c>
      <c r="P37" t="n">
        <v>126.46</v>
      </c>
      <c r="Q37" t="n">
        <v>1325.79</v>
      </c>
      <c r="R37" t="n">
        <v>40.35</v>
      </c>
      <c r="S37" t="n">
        <v>30.42</v>
      </c>
      <c r="T37" t="n">
        <v>5122.87</v>
      </c>
      <c r="U37" t="n">
        <v>0.75</v>
      </c>
      <c r="V37" t="n">
        <v>0.96</v>
      </c>
      <c r="W37" t="n">
        <v>0.1</v>
      </c>
      <c r="X37" t="n">
        <v>0.3</v>
      </c>
      <c r="Y37" t="n">
        <v>1</v>
      </c>
      <c r="Z37" t="n">
        <v>10</v>
      </c>
      <c r="AA37" t="n">
        <v>108.173531319917</v>
      </c>
      <c r="AB37" t="n">
        <v>148.0077978312387</v>
      </c>
      <c r="AC37" t="n">
        <v>133.8821413365144</v>
      </c>
      <c r="AD37" t="n">
        <v>108173.531319917</v>
      </c>
      <c r="AE37" t="n">
        <v>148007.7978312387</v>
      </c>
      <c r="AF37" t="n">
        <v>3.891258649526041e-06</v>
      </c>
      <c r="AG37" t="n">
        <v>4</v>
      </c>
      <c r="AH37" t="n">
        <v>133882.1413365144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7.9839</v>
      </c>
      <c r="E38" t="n">
        <v>12.53</v>
      </c>
      <c r="F38" t="n">
        <v>8.970000000000001</v>
      </c>
      <c r="G38" t="n">
        <v>53.84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4</v>
      </c>
      <c r="N38" t="n">
        <v>94.18000000000001</v>
      </c>
      <c r="O38" t="n">
        <v>39208.35</v>
      </c>
      <c r="P38" t="n">
        <v>124.49</v>
      </c>
      <c r="Q38" t="n">
        <v>1325.79</v>
      </c>
      <c r="R38" t="n">
        <v>38.65</v>
      </c>
      <c r="S38" t="n">
        <v>30.42</v>
      </c>
      <c r="T38" t="n">
        <v>4280.16</v>
      </c>
      <c r="U38" t="n">
        <v>0.79</v>
      </c>
      <c r="V38" t="n">
        <v>0.96</v>
      </c>
      <c r="W38" t="n">
        <v>0.1</v>
      </c>
      <c r="X38" t="n">
        <v>0.25</v>
      </c>
      <c r="Y38" t="n">
        <v>1</v>
      </c>
      <c r="Z38" t="n">
        <v>10</v>
      </c>
      <c r="AA38" t="n">
        <v>107.0542832109759</v>
      </c>
      <c r="AB38" t="n">
        <v>146.4763931908446</v>
      </c>
      <c r="AC38" t="n">
        <v>132.4968918056591</v>
      </c>
      <c r="AD38" t="n">
        <v>107054.2832109759</v>
      </c>
      <c r="AE38" t="n">
        <v>146476.3931908446</v>
      </c>
      <c r="AF38" t="n">
        <v>3.923050299519011e-06</v>
      </c>
      <c r="AG38" t="n">
        <v>4</v>
      </c>
      <c r="AH38" t="n">
        <v>132496.8918056591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7.9886</v>
      </c>
      <c r="E39" t="n">
        <v>12.52</v>
      </c>
      <c r="F39" t="n">
        <v>8.960000000000001</v>
      </c>
      <c r="G39" t="n">
        <v>53.79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0</v>
      </c>
      <c r="N39" t="n">
        <v>94.48999999999999</v>
      </c>
      <c r="O39" t="n">
        <v>39277.04</v>
      </c>
      <c r="P39" t="n">
        <v>124.63</v>
      </c>
      <c r="Q39" t="n">
        <v>1325.79</v>
      </c>
      <c r="R39" t="n">
        <v>38.1</v>
      </c>
      <c r="S39" t="n">
        <v>30.42</v>
      </c>
      <c r="T39" t="n">
        <v>4004.01</v>
      </c>
      <c r="U39" t="n">
        <v>0.8</v>
      </c>
      <c r="V39" t="n">
        <v>0.96</v>
      </c>
      <c r="W39" t="n">
        <v>0.11</v>
      </c>
      <c r="X39" t="n">
        <v>0.24</v>
      </c>
      <c r="Y39" t="n">
        <v>1</v>
      </c>
      <c r="Z39" t="n">
        <v>10</v>
      </c>
      <c r="AA39" t="n">
        <v>107.0486211360427</v>
      </c>
      <c r="AB39" t="n">
        <v>146.4686460901278</v>
      </c>
      <c r="AC39" t="n">
        <v>132.4898840773617</v>
      </c>
      <c r="AD39" t="n">
        <v>107048.6211360427</v>
      </c>
      <c r="AE39" t="n">
        <v>146468.6460901278</v>
      </c>
      <c r="AF39" t="n">
        <v>3.925359739317573e-06</v>
      </c>
      <c r="AG39" t="n">
        <v>4</v>
      </c>
      <c r="AH39" t="n">
        <v>132489.8840773617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6.3171</v>
      </c>
      <c r="E2" t="n">
        <v>15.83</v>
      </c>
      <c r="F2" t="n">
        <v>12.69</v>
      </c>
      <c r="G2" t="n">
        <v>5.68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37.03</v>
      </c>
      <c r="Q2" t="n">
        <v>1326.21</v>
      </c>
      <c r="R2" t="n">
        <v>154.21</v>
      </c>
      <c r="S2" t="n">
        <v>30.42</v>
      </c>
      <c r="T2" t="n">
        <v>61441</v>
      </c>
      <c r="U2" t="n">
        <v>0.2</v>
      </c>
      <c r="V2" t="n">
        <v>0.68</v>
      </c>
      <c r="W2" t="n">
        <v>0.47</v>
      </c>
      <c r="X2" t="n">
        <v>3.97</v>
      </c>
      <c r="Y2" t="n">
        <v>1</v>
      </c>
      <c r="Z2" t="n">
        <v>10</v>
      </c>
      <c r="AA2" t="n">
        <v>70.97683541973485</v>
      </c>
      <c r="AB2" t="n">
        <v>97.113637498228</v>
      </c>
      <c r="AC2" t="n">
        <v>87.84524823526743</v>
      </c>
      <c r="AD2" t="n">
        <v>70976.83541973485</v>
      </c>
      <c r="AE2" t="n">
        <v>97113.637498228</v>
      </c>
      <c r="AF2" t="n">
        <v>4.332792784670289e-06</v>
      </c>
      <c r="AG2" t="n">
        <v>5</v>
      </c>
      <c r="AH2" t="n">
        <v>87845.24823526743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7.2978</v>
      </c>
      <c r="E2" t="n">
        <v>13.7</v>
      </c>
      <c r="F2" t="n">
        <v>10.46</v>
      </c>
      <c r="G2" t="n">
        <v>10.29</v>
      </c>
      <c r="H2" t="n">
        <v>0.18</v>
      </c>
      <c r="I2" t="n">
        <v>61</v>
      </c>
      <c r="J2" t="n">
        <v>98.70999999999999</v>
      </c>
      <c r="K2" t="n">
        <v>39.72</v>
      </c>
      <c r="L2" t="n">
        <v>1</v>
      </c>
      <c r="M2" t="n">
        <v>59</v>
      </c>
      <c r="N2" t="n">
        <v>12.99</v>
      </c>
      <c r="O2" t="n">
        <v>12407.75</v>
      </c>
      <c r="P2" t="n">
        <v>82.65000000000001</v>
      </c>
      <c r="Q2" t="n">
        <v>1326.08</v>
      </c>
      <c r="R2" t="n">
        <v>87.41</v>
      </c>
      <c r="S2" t="n">
        <v>30.42</v>
      </c>
      <c r="T2" t="n">
        <v>28403.52</v>
      </c>
      <c r="U2" t="n">
        <v>0.35</v>
      </c>
      <c r="V2" t="n">
        <v>0.83</v>
      </c>
      <c r="W2" t="n">
        <v>0.18</v>
      </c>
      <c r="X2" t="n">
        <v>1.74</v>
      </c>
      <c r="Y2" t="n">
        <v>1</v>
      </c>
      <c r="Z2" t="n">
        <v>10</v>
      </c>
      <c r="AA2" t="n">
        <v>84.37408575368632</v>
      </c>
      <c r="AB2" t="n">
        <v>115.4443464501021</v>
      </c>
      <c r="AC2" t="n">
        <v>104.426500052092</v>
      </c>
      <c r="AD2" t="n">
        <v>84374.08575368632</v>
      </c>
      <c r="AE2" t="n">
        <v>115444.3464501021</v>
      </c>
      <c r="AF2" t="n">
        <v>4.290223955706889e-06</v>
      </c>
      <c r="AG2" t="n">
        <v>4</v>
      </c>
      <c r="AH2" t="n">
        <v>104426.500052092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7.7814</v>
      </c>
      <c r="E3" t="n">
        <v>12.85</v>
      </c>
      <c r="F3" t="n">
        <v>9.960000000000001</v>
      </c>
      <c r="G3" t="n">
        <v>13.58</v>
      </c>
      <c r="H3" t="n">
        <v>0.22</v>
      </c>
      <c r="I3" t="n">
        <v>44</v>
      </c>
      <c r="J3" t="n">
        <v>99.02</v>
      </c>
      <c r="K3" t="n">
        <v>39.72</v>
      </c>
      <c r="L3" t="n">
        <v>1.25</v>
      </c>
      <c r="M3" t="n">
        <v>42</v>
      </c>
      <c r="N3" t="n">
        <v>13.05</v>
      </c>
      <c r="O3" t="n">
        <v>12446.14</v>
      </c>
      <c r="P3" t="n">
        <v>74.70999999999999</v>
      </c>
      <c r="Q3" t="n">
        <v>1325.84</v>
      </c>
      <c r="R3" t="n">
        <v>70.84999999999999</v>
      </c>
      <c r="S3" t="n">
        <v>30.42</v>
      </c>
      <c r="T3" t="n">
        <v>20208.48</v>
      </c>
      <c r="U3" t="n">
        <v>0.43</v>
      </c>
      <c r="V3" t="n">
        <v>0.87</v>
      </c>
      <c r="W3" t="n">
        <v>0.15</v>
      </c>
      <c r="X3" t="n">
        <v>1.24</v>
      </c>
      <c r="Y3" t="n">
        <v>1</v>
      </c>
      <c r="Z3" t="n">
        <v>10</v>
      </c>
      <c r="AA3" t="n">
        <v>78.92822499505314</v>
      </c>
      <c r="AB3" t="n">
        <v>107.9930795057236</v>
      </c>
      <c r="AC3" t="n">
        <v>97.68637156696381</v>
      </c>
      <c r="AD3" t="n">
        <v>78928.22499505314</v>
      </c>
      <c r="AE3" t="n">
        <v>107993.0795057236</v>
      </c>
      <c r="AF3" t="n">
        <v>4.574522279171474e-06</v>
      </c>
      <c r="AG3" t="n">
        <v>4</v>
      </c>
      <c r="AH3" t="n">
        <v>97686.37156696382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8.099</v>
      </c>
      <c r="E4" t="n">
        <v>12.35</v>
      </c>
      <c r="F4" t="n">
        <v>9.66</v>
      </c>
      <c r="G4" t="n">
        <v>17.05</v>
      </c>
      <c r="H4" t="n">
        <v>0.27</v>
      </c>
      <c r="I4" t="n">
        <v>34</v>
      </c>
      <c r="J4" t="n">
        <v>99.33</v>
      </c>
      <c r="K4" t="n">
        <v>39.72</v>
      </c>
      <c r="L4" t="n">
        <v>1.5</v>
      </c>
      <c r="M4" t="n">
        <v>28</v>
      </c>
      <c r="N4" t="n">
        <v>13.11</v>
      </c>
      <c r="O4" t="n">
        <v>12484.55</v>
      </c>
      <c r="P4" t="n">
        <v>67.98</v>
      </c>
      <c r="Q4" t="n">
        <v>1325.89</v>
      </c>
      <c r="R4" t="n">
        <v>61.13</v>
      </c>
      <c r="S4" t="n">
        <v>30.42</v>
      </c>
      <c r="T4" t="n">
        <v>15399.97</v>
      </c>
      <c r="U4" t="n">
        <v>0.5</v>
      </c>
      <c r="V4" t="n">
        <v>0.9</v>
      </c>
      <c r="W4" t="n">
        <v>0.14</v>
      </c>
      <c r="X4" t="n">
        <v>0.9399999999999999</v>
      </c>
      <c r="Y4" t="n">
        <v>1</v>
      </c>
      <c r="Z4" t="n">
        <v>10</v>
      </c>
      <c r="AA4" t="n">
        <v>75.28208040002806</v>
      </c>
      <c r="AB4" t="n">
        <v>103.0042636142659</v>
      </c>
      <c r="AC4" t="n">
        <v>93.17368126233822</v>
      </c>
      <c r="AD4" t="n">
        <v>75282.08040002806</v>
      </c>
      <c r="AE4" t="n">
        <v>103004.2636142659</v>
      </c>
      <c r="AF4" t="n">
        <v>4.761232675226794e-06</v>
      </c>
      <c r="AG4" t="n">
        <v>4</v>
      </c>
      <c r="AH4" t="n">
        <v>93173.68126233821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8.169700000000001</v>
      </c>
      <c r="E5" t="n">
        <v>12.24</v>
      </c>
      <c r="F5" t="n">
        <v>9.619999999999999</v>
      </c>
      <c r="G5" t="n">
        <v>18.61</v>
      </c>
      <c r="H5" t="n">
        <v>0.31</v>
      </c>
      <c r="I5" t="n">
        <v>31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66.14</v>
      </c>
      <c r="Q5" t="n">
        <v>1326.07</v>
      </c>
      <c r="R5" t="n">
        <v>58.41</v>
      </c>
      <c r="S5" t="n">
        <v>30.42</v>
      </c>
      <c r="T5" t="n">
        <v>14055.68</v>
      </c>
      <c r="U5" t="n">
        <v>0.52</v>
      </c>
      <c r="V5" t="n">
        <v>0.9</v>
      </c>
      <c r="W5" t="n">
        <v>0.17</v>
      </c>
      <c r="X5" t="n">
        <v>0.89</v>
      </c>
      <c r="Y5" t="n">
        <v>1</v>
      </c>
      <c r="Z5" t="n">
        <v>10</v>
      </c>
      <c r="AA5" t="n">
        <v>74.43506497646824</v>
      </c>
      <c r="AB5" t="n">
        <v>101.8453397440687</v>
      </c>
      <c r="AC5" t="n">
        <v>92.12536345975242</v>
      </c>
      <c r="AD5" t="n">
        <v>74435.06497646825</v>
      </c>
      <c r="AE5" t="n">
        <v>101845.3397440687</v>
      </c>
      <c r="AF5" t="n">
        <v>4.802795726237849e-06</v>
      </c>
      <c r="AG5" t="n">
        <v>4</v>
      </c>
      <c r="AH5" t="n">
        <v>92125.36345975242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4.9321</v>
      </c>
      <c r="E2" t="n">
        <v>20.28</v>
      </c>
      <c r="F2" t="n">
        <v>12.52</v>
      </c>
      <c r="G2" t="n">
        <v>5.87</v>
      </c>
      <c r="H2" t="n">
        <v>0.09</v>
      </c>
      <c r="I2" t="n">
        <v>128</v>
      </c>
      <c r="J2" t="n">
        <v>204</v>
      </c>
      <c r="K2" t="n">
        <v>55.27</v>
      </c>
      <c r="L2" t="n">
        <v>1</v>
      </c>
      <c r="M2" t="n">
        <v>126</v>
      </c>
      <c r="N2" t="n">
        <v>42.72</v>
      </c>
      <c r="O2" t="n">
        <v>25393.6</v>
      </c>
      <c r="P2" t="n">
        <v>175.11</v>
      </c>
      <c r="Q2" t="n">
        <v>1326.24</v>
      </c>
      <c r="R2" t="n">
        <v>154.84</v>
      </c>
      <c r="S2" t="n">
        <v>30.42</v>
      </c>
      <c r="T2" t="n">
        <v>61785.99</v>
      </c>
      <c r="U2" t="n">
        <v>0.2</v>
      </c>
      <c r="V2" t="n">
        <v>0.6899999999999999</v>
      </c>
      <c r="W2" t="n">
        <v>0.29</v>
      </c>
      <c r="X2" t="n">
        <v>3.8</v>
      </c>
      <c r="Y2" t="n">
        <v>1</v>
      </c>
      <c r="Z2" t="n">
        <v>10</v>
      </c>
      <c r="AA2" t="n">
        <v>191.3382418026788</v>
      </c>
      <c r="AB2" t="n">
        <v>261.7974236817799</v>
      </c>
      <c r="AC2" t="n">
        <v>236.8118450006592</v>
      </c>
      <c r="AD2" t="n">
        <v>191338.2418026788</v>
      </c>
      <c r="AE2" t="n">
        <v>261797.42368178</v>
      </c>
      <c r="AF2" t="n">
        <v>2.570473679640296e-06</v>
      </c>
      <c r="AG2" t="n">
        <v>6</v>
      </c>
      <c r="AH2" t="n">
        <v>236811.8450006592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5.6525</v>
      </c>
      <c r="E3" t="n">
        <v>17.69</v>
      </c>
      <c r="F3" t="n">
        <v>11.4</v>
      </c>
      <c r="G3" t="n">
        <v>7.43</v>
      </c>
      <c r="H3" t="n">
        <v>0.11</v>
      </c>
      <c r="I3" t="n">
        <v>92</v>
      </c>
      <c r="J3" t="n">
        <v>204.39</v>
      </c>
      <c r="K3" t="n">
        <v>55.27</v>
      </c>
      <c r="L3" t="n">
        <v>1.25</v>
      </c>
      <c r="M3" t="n">
        <v>90</v>
      </c>
      <c r="N3" t="n">
        <v>42.87</v>
      </c>
      <c r="O3" t="n">
        <v>25442.42</v>
      </c>
      <c r="P3" t="n">
        <v>157.64</v>
      </c>
      <c r="Q3" t="n">
        <v>1326.15</v>
      </c>
      <c r="R3" t="n">
        <v>117.86</v>
      </c>
      <c r="S3" t="n">
        <v>30.42</v>
      </c>
      <c r="T3" t="n">
        <v>43472.9</v>
      </c>
      <c r="U3" t="n">
        <v>0.26</v>
      </c>
      <c r="V3" t="n">
        <v>0.76</v>
      </c>
      <c r="W3" t="n">
        <v>0.23</v>
      </c>
      <c r="X3" t="n">
        <v>2.67</v>
      </c>
      <c r="Y3" t="n">
        <v>1</v>
      </c>
      <c r="Z3" t="n">
        <v>10</v>
      </c>
      <c r="AA3" t="n">
        <v>166.8109891556588</v>
      </c>
      <c r="AB3" t="n">
        <v>228.2381545441257</v>
      </c>
      <c r="AC3" t="n">
        <v>206.455425408762</v>
      </c>
      <c r="AD3" t="n">
        <v>166810.9891556588</v>
      </c>
      <c r="AE3" t="n">
        <v>228238.1545441257</v>
      </c>
      <c r="AF3" t="n">
        <v>2.945926172252545e-06</v>
      </c>
      <c r="AG3" t="n">
        <v>6</v>
      </c>
      <c r="AH3" t="n">
        <v>206455.4254087619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6.1387</v>
      </c>
      <c r="E4" t="n">
        <v>16.29</v>
      </c>
      <c r="F4" t="n">
        <v>10.81</v>
      </c>
      <c r="G4" t="n">
        <v>9</v>
      </c>
      <c r="H4" t="n">
        <v>0.13</v>
      </c>
      <c r="I4" t="n">
        <v>72</v>
      </c>
      <c r="J4" t="n">
        <v>204.79</v>
      </c>
      <c r="K4" t="n">
        <v>55.27</v>
      </c>
      <c r="L4" t="n">
        <v>1.5</v>
      </c>
      <c r="M4" t="n">
        <v>70</v>
      </c>
      <c r="N4" t="n">
        <v>43.02</v>
      </c>
      <c r="O4" t="n">
        <v>25491.3</v>
      </c>
      <c r="P4" t="n">
        <v>147.78</v>
      </c>
      <c r="Q4" t="n">
        <v>1326.25</v>
      </c>
      <c r="R4" t="n">
        <v>98.53</v>
      </c>
      <c r="S4" t="n">
        <v>30.42</v>
      </c>
      <c r="T4" t="n">
        <v>33910.07</v>
      </c>
      <c r="U4" t="n">
        <v>0.31</v>
      </c>
      <c r="V4" t="n">
        <v>0.8</v>
      </c>
      <c r="W4" t="n">
        <v>0.2</v>
      </c>
      <c r="X4" t="n">
        <v>2.08</v>
      </c>
      <c r="Y4" t="n">
        <v>1</v>
      </c>
      <c r="Z4" t="n">
        <v>10</v>
      </c>
      <c r="AA4" t="n">
        <v>142.2077268398112</v>
      </c>
      <c r="AB4" t="n">
        <v>194.5748856242716</v>
      </c>
      <c r="AC4" t="n">
        <v>176.0049316279133</v>
      </c>
      <c r="AD4" t="n">
        <v>142207.7268398113</v>
      </c>
      <c r="AE4" t="n">
        <v>194574.8856242716</v>
      </c>
      <c r="AF4" t="n">
        <v>3.199320122707951e-06</v>
      </c>
      <c r="AG4" t="n">
        <v>5</v>
      </c>
      <c r="AH4" t="n">
        <v>176004.9316279133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6.5105</v>
      </c>
      <c r="E5" t="n">
        <v>15.36</v>
      </c>
      <c r="F5" t="n">
        <v>10.4</v>
      </c>
      <c r="G5" t="n">
        <v>10.58</v>
      </c>
      <c r="H5" t="n">
        <v>0.15</v>
      </c>
      <c r="I5" t="n">
        <v>59</v>
      </c>
      <c r="J5" t="n">
        <v>205.18</v>
      </c>
      <c r="K5" t="n">
        <v>55.27</v>
      </c>
      <c r="L5" t="n">
        <v>1.75</v>
      </c>
      <c r="M5" t="n">
        <v>57</v>
      </c>
      <c r="N5" t="n">
        <v>43.16</v>
      </c>
      <c r="O5" t="n">
        <v>25540.22</v>
      </c>
      <c r="P5" t="n">
        <v>140.64</v>
      </c>
      <c r="Q5" t="n">
        <v>1326.06</v>
      </c>
      <c r="R5" t="n">
        <v>85.39</v>
      </c>
      <c r="S5" t="n">
        <v>30.42</v>
      </c>
      <c r="T5" t="n">
        <v>27404.42</v>
      </c>
      <c r="U5" t="n">
        <v>0.36</v>
      </c>
      <c r="V5" t="n">
        <v>0.83</v>
      </c>
      <c r="W5" t="n">
        <v>0.17</v>
      </c>
      <c r="X5" t="n">
        <v>1.68</v>
      </c>
      <c r="Y5" t="n">
        <v>1</v>
      </c>
      <c r="Z5" t="n">
        <v>10</v>
      </c>
      <c r="AA5" t="n">
        <v>134.3153397689341</v>
      </c>
      <c r="AB5" t="n">
        <v>183.7761734463592</v>
      </c>
      <c r="AC5" t="n">
        <v>166.2368333841697</v>
      </c>
      <c r="AD5" t="n">
        <v>134315.3397689341</v>
      </c>
      <c r="AE5" t="n">
        <v>183776.1734463592</v>
      </c>
      <c r="AF5" t="n">
        <v>3.393091967173851e-06</v>
      </c>
      <c r="AG5" t="n">
        <v>5</v>
      </c>
      <c r="AH5" t="n">
        <v>166236.8333841697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6.7966</v>
      </c>
      <c r="E6" t="n">
        <v>14.71</v>
      </c>
      <c r="F6" t="n">
        <v>10.12</v>
      </c>
      <c r="G6" t="n">
        <v>12.15</v>
      </c>
      <c r="H6" t="n">
        <v>0.17</v>
      </c>
      <c r="I6" t="n">
        <v>50</v>
      </c>
      <c r="J6" t="n">
        <v>205.58</v>
      </c>
      <c r="K6" t="n">
        <v>55.27</v>
      </c>
      <c r="L6" t="n">
        <v>2</v>
      </c>
      <c r="M6" t="n">
        <v>48</v>
      </c>
      <c r="N6" t="n">
        <v>43.31</v>
      </c>
      <c r="O6" t="n">
        <v>25589.2</v>
      </c>
      <c r="P6" t="n">
        <v>135.37</v>
      </c>
      <c r="Q6" t="n">
        <v>1325.93</v>
      </c>
      <c r="R6" t="n">
        <v>76.26000000000001</v>
      </c>
      <c r="S6" t="n">
        <v>30.42</v>
      </c>
      <c r="T6" t="n">
        <v>22884.47</v>
      </c>
      <c r="U6" t="n">
        <v>0.4</v>
      </c>
      <c r="V6" t="n">
        <v>0.85</v>
      </c>
      <c r="W6" t="n">
        <v>0.16</v>
      </c>
      <c r="X6" t="n">
        <v>1.4</v>
      </c>
      <c r="Y6" t="n">
        <v>1</v>
      </c>
      <c r="Z6" t="n">
        <v>10</v>
      </c>
      <c r="AA6" t="n">
        <v>128.9709649384339</v>
      </c>
      <c r="AB6" t="n">
        <v>176.4637640260953</v>
      </c>
      <c r="AC6" t="n">
        <v>159.6223100559424</v>
      </c>
      <c r="AD6" t="n">
        <v>128970.9649384339</v>
      </c>
      <c r="AE6" t="n">
        <v>176463.7640260953</v>
      </c>
      <c r="AF6" t="n">
        <v>3.542199349373135e-06</v>
      </c>
      <c r="AG6" t="n">
        <v>5</v>
      </c>
      <c r="AH6" t="n">
        <v>159622.3100559424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7.0245</v>
      </c>
      <c r="E7" t="n">
        <v>14.24</v>
      </c>
      <c r="F7" t="n">
        <v>9.93</v>
      </c>
      <c r="G7" t="n">
        <v>13.85</v>
      </c>
      <c r="H7" t="n">
        <v>0.19</v>
      </c>
      <c r="I7" t="n">
        <v>43</v>
      </c>
      <c r="J7" t="n">
        <v>205.98</v>
      </c>
      <c r="K7" t="n">
        <v>55.27</v>
      </c>
      <c r="L7" t="n">
        <v>2.25</v>
      </c>
      <c r="M7" t="n">
        <v>41</v>
      </c>
      <c r="N7" t="n">
        <v>43.46</v>
      </c>
      <c r="O7" t="n">
        <v>25638.22</v>
      </c>
      <c r="P7" t="n">
        <v>131.14</v>
      </c>
      <c r="Q7" t="n">
        <v>1325.88</v>
      </c>
      <c r="R7" t="n">
        <v>69.87</v>
      </c>
      <c r="S7" t="n">
        <v>30.42</v>
      </c>
      <c r="T7" t="n">
        <v>19723.44</v>
      </c>
      <c r="U7" t="n">
        <v>0.44</v>
      </c>
      <c r="V7" t="n">
        <v>0.87</v>
      </c>
      <c r="W7" t="n">
        <v>0.15</v>
      </c>
      <c r="X7" t="n">
        <v>1.21</v>
      </c>
      <c r="Y7" t="n">
        <v>1</v>
      </c>
      <c r="Z7" t="n">
        <v>10</v>
      </c>
      <c r="AA7" t="n">
        <v>125.0693166597072</v>
      </c>
      <c r="AB7" t="n">
        <v>171.1253567225703</v>
      </c>
      <c r="AC7" t="n">
        <v>154.7933928529624</v>
      </c>
      <c r="AD7" t="n">
        <v>125069.3166597072</v>
      </c>
      <c r="AE7" t="n">
        <v>171125.3567225703</v>
      </c>
      <c r="AF7" t="n">
        <v>3.660974506322512e-06</v>
      </c>
      <c r="AG7" t="n">
        <v>5</v>
      </c>
      <c r="AH7" t="n">
        <v>154793.3928529624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7.2039</v>
      </c>
      <c r="E8" t="n">
        <v>13.88</v>
      </c>
      <c r="F8" t="n">
        <v>9.779999999999999</v>
      </c>
      <c r="G8" t="n">
        <v>15.44</v>
      </c>
      <c r="H8" t="n">
        <v>0.22</v>
      </c>
      <c r="I8" t="n">
        <v>38</v>
      </c>
      <c r="J8" t="n">
        <v>206.38</v>
      </c>
      <c r="K8" t="n">
        <v>55.27</v>
      </c>
      <c r="L8" t="n">
        <v>2.5</v>
      </c>
      <c r="M8" t="n">
        <v>36</v>
      </c>
      <c r="N8" t="n">
        <v>43.6</v>
      </c>
      <c r="O8" t="n">
        <v>25687.3</v>
      </c>
      <c r="P8" t="n">
        <v>127.3</v>
      </c>
      <c r="Q8" t="n">
        <v>1326.28</v>
      </c>
      <c r="R8" t="n">
        <v>65.09</v>
      </c>
      <c r="S8" t="n">
        <v>30.42</v>
      </c>
      <c r="T8" t="n">
        <v>17360.42</v>
      </c>
      <c r="U8" t="n">
        <v>0.47</v>
      </c>
      <c r="V8" t="n">
        <v>0.88</v>
      </c>
      <c r="W8" t="n">
        <v>0.14</v>
      </c>
      <c r="X8" t="n">
        <v>1.05</v>
      </c>
      <c r="Y8" t="n">
        <v>1</v>
      </c>
      <c r="Z8" t="n">
        <v>10</v>
      </c>
      <c r="AA8" t="n">
        <v>121.9996372313543</v>
      </c>
      <c r="AB8" t="n">
        <v>166.9252859040013</v>
      </c>
      <c r="AC8" t="n">
        <v>150.9941708984799</v>
      </c>
      <c r="AD8" t="n">
        <v>121999.6372313543</v>
      </c>
      <c r="AE8" t="n">
        <v>166925.2859040013</v>
      </c>
      <c r="AF8" t="n">
        <v>3.754472808896967e-06</v>
      </c>
      <c r="AG8" t="n">
        <v>5</v>
      </c>
      <c r="AH8" t="n">
        <v>150994.1708984799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7.3596</v>
      </c>
      <c r="E9" t="n">
        <v>13.59</v>
      </c>
      <c r="F9" t="n">
        <v>9.640000000000001</v>
      </c>
      <c r="G9" t="n">
        <v>17.02</v>
      </c>
      <c r="H9" t="n">
        <v>0.24</v>
      </c>
      <c r="I9" t="n">
        <v>34</v>
      </c>
      <c r="J9" t="n">
        <v>206.78</v>
      </c>
      <c r="K9" t="n">
        <v>55.27</v>
      </c>
      <c r="L9" t="n">
        <v>2.75</v>
      </c>
      <c r="M9" t="n">
        <v>32</v>
      </c>
      <c r="N9" t="n">
        <v>43.75</v>
      </c>
      <c r="O9" t="n">
        <v>25736.42</v>
      </c>
      <c r="P9" t="n">
        <v>123.97</v>
      </c>
      <c r="Q9" t="n">
        <v>1326.04</v>
      </c>
      <c r="R9" t="n">
        <v>60.62</v>
      </c>
      <c r="S9" t="n">
        <v>30.42</v>
      </c>
      <c r="T9" t="n">
        <v>15146.23</v>
      </c>
      <c r="U9" t="n">
        <v>0.5</v>
      </c>
      <c r="V9" t="n">
        <v>0.9</v>
      </c>
      <c r="W9" t="n">
        <v>0.14</v>
      </c>
      <c r="X9" t="n">
        <v>0.92</v>
      </c>
      <c r="Y9" t="n">
        <v>1</v>
      </c>
      <c r="Z9" t="n">
        <v>10</v>
      </c>
      <c r="AA9" t="n">
        <v>107.0615771052833</v>
      </c>
      <c r="AB9" t="n">
        <v>146.4863730188199</v>
      </c>
      <c r="AC9" t="n">
        <v>132.5059191728593</v>
      </c>
      <c r="AD9" t="n">
        <v>107061.5771052833</v>
      </c>
      <c r="AE9" t="n">
        <v>146486.3730188199</v>
      </c>
      <c r="AF9" t="n">
        <v>3.835619329024295e-06</v>
      </c>
      <c r="AG9" t="n">
        <v>4</v>
      </c>
      <c r="AH9" t="n">
        <v>132505.9191728593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7.5188</v>
      </c>
      <c r="E10" t="n">
        <v>13.3</v>
      </c>
      <c r="F10" t="n">
        <v>9.52</v>
      </c>
      <c r="G10" t="n">
        <v>19.04</v>
      </c>
      <c r="H10" t="n">
        <v>0.26</v>
      </c>
      <c r="I10" t="n">
        <v>30</v>
      </c>
      <c r="J10" t="n">
        <v>207.17</v>
      </c>
      <c r="K10" t="n">
        <v>55.27</v>
      </c>
      <c r="L10" t="n">
        <v>3</v>
      </c>
      <c r="M10" t="n">
        <v>28</v>
      </c>
      <c r="N10" t="n">
        <v>43.9</v>
      </c>
      <c r="O10" t="n">
        <v>25785.6</v>
      </c>
      <c r="P10" t="n">
        <v>120.94</v>
      </c>
      <c r="Q10" t="n">
        <v>1325.86</v>
      </c>
      <c r="R10" t="n">
        <v>56.46</v>
      </c>
      <c r="S10" t="n">
        <v>30.42</v>
      </c>
      <c r="T10" t="n">
        <v>13083.76</v>
      </c>
      <c r="U10" t="n">
        <v>0.54</v>
      </c>
      <c r="V10" t="n">
        <v>0.91</v>
      </c>
      <c r="W10" t="n">
        <v>0.13</v>
      </c>
      <c r="X10" t="n">
        <v>0.8</v>
      </c>
      <c r="Y10" t="n">
        <v>1</v>
      </c>
      <c r="Z10" t="n">
        <v>10</v>
      </c>
      <c r="AA10" t="n">
        <v>104.7126626343373</v>
      </c>
      <c r="AB10" t="n">
        <v>143.2724846128803</v>
      </c>
      <c r="AC10" t="n">
        <v>129.5987597656608</v>
      </c>
      <c r="AD10" t="n">
        <v>104712.6626343373</v>
      </c>
      <c r="AE10" t="n">
        <v>143272.4846128803</v>
      </c>
      <c r="AF10" t="n">
        <v>3.918589952044659e-06</v>
      </c>
      <c r="AG10" t="n">
        <v>4</v>
      </c>
      <c r="AH10" t="n">
        <v>129598.7597656608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7.6995</v>
      </c>
      <c r="E11" t="n">
        <v>12.99</v>
      </c>
      <c r="F11" t="n">
        <v>9.33</v>
      </c>
      <c r="G11" t="n">
        <v>20.73</v>
      </c>
      <c r="H11" t="n">
        <v>0.28</v>
      </c>
      <c r="I11" t="n">
        <v>27</v>
      </c>
      <c r="J11" t="n">
        <v>207.57</v>
      </c>
      <c r="K11" t="n">
        <v>55.27</v>
      </c>
      <c r="L11" t="n">
        <v>3.25</v>
      </c>
      <c r="M11" t="n">
        <v>25</v>
      </c>
      <c r="N11" t="n">
        <v>44.05</v>
      </c>
      <c r="O11" t="n">
        <v>25834.83</v>
      </c>
      <c r="P11" t="n">
        <v>116.42</v>
      </c>
      <c r="Q11" t="n">
        <v>1325.93</v>
      </c>
      <c r="R11" t="n">
        <v>50.18</v>
      </c>
      <c r="S11" t="n">
        <v>30.42</v>
      </c>
      <c r="T11" t="n">
        <v>9958.299999999999</v>
      </c>
      <c r="U11" t="n">
        <v>0.61</v>
      </c>
      <c r="V11" t="n">
        <v>0.93</v>
      </c>
      <c r="W11" t="n">
        <v>0.12</v>
      </c>
      <c r="X11" t="n">
        <v>0.61</v>
      </c>
      <c r="Y11" t="n">
        <v>1</v>
      </c>
      <c r="Z11" t="n">
        <v>10</v>
      </c>
      <c r="AA11" t="n">
        <v>101.7429117548067</v>
      </c>
      <c r="AB11" t="n">
        <v>139.2091404433464</v>
      </c>
      <c r="AC11" t="n">
        <v>125.9232154607266</v>
      </c>
      <c r="AD11" t="n">
        <v>101742.9117548067</v>
      </c>
      <c r="AE11" t="n">
        <v>139209.1404433464</v>
      </c>
      <c r="AF11" t="n">
        <v>4.012765778550813e-06</v>
      </c>
      <c r="AG11" t="n">
        <v>4</v>
      </c>
      <c r="AH11" t="n">
        <v>125923.2154607266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7.6612</v>
      </c>
      <c r="E12" t="n">
        <v>13.05</v>
      </c>
      <c r="F12" t="n">
        <v>9.470000000000001</v>
      </c>
      <c r="G12" t="n">
        <v>22.74</v>
      </c>
      <c r="H12" t="n">
        <v>0.3</v>
      </c>
      <c r="I12" t="n">
        <v>25</v>
      </c>
      <c r="J12" t="n">
        <v>207.97</v>
      </c>
      <c r="K12" t="n">
        <v>55.27</v>
      </c>
      <c r="L12" t="n">
        <v>3.5</v>
      </c>
      <c r="M12" t="n">
        <v>23</v>
      </c>
      <c r="N12" t="n">
        <v>44.2</v>
      </c>
      <c r="O12" t="n">
        <v>25884.1</v>
      </c>
      <c r="P12" t="n">
        <v>117.1</v>
      </c>
      <c r="Q12" t="n">
        <v>1325.85</v>
      </c>
      <c r="R12" t="n">
        <v>55.36</v>
      </c>
      <c r="S12" t="n">
        <v>30.42</v>
      </c>
      <c r="T12" t="n">
        <v>12559.72</v>
      </c>
      <c r="U12" t="n">
        <v>0.55</v>
      </c>
      <c r="V12" t="n">
        <v>0.91</v>
      </c>
      <c r="W12" t="n">
        <v>0.12</v>
      </c>
      <c r="X12" t="n">
        <v>0.75</v>
      </c>
      <c r="Y12" t="n">
        <v>1</v>
      </c>
      <c r="Z12" t="n">
        <v>10</v>
      </c>
      <c r="AA12" t="n">
        <v>102.4252977426745</v>
      </c>
      <c r="AB12" t="n">
        <v>140.1428110566918</v>
      </c>
      <c r="AC12" t="n">
        <v>126.7677778611495</v>
      </c>
      <c r="AD12" t="n">
        <v>102425.2977426745</v>
      </c>
      <c r="AE12" t="n">
        <v>140142.8110566917</v>
      </c>
      <c r="AF12" t="n">
        <v>3.992804881178452e-06</v>
      </c>
      <c r="AG12" t="n">
        <v>4</v>
      </c>
      <c r="AH12" t="n">
        <v>126767.7778611495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7.7744</v>
      </c>
      <c r="E13" t="n">
        <v>12.86</v>
      </c>
      <c r="F13" t="n">
        <v>9.369999999999999</v>
      </c>
      <c r="G13" t="n">
        <v>24.43</v>
      </c>
      <c r="H13" t="n">
        <v>0.32</v>
      </c>
      <c r="I13" t="n">
        <v>23</v>
      </c>
      <c r="J13" t="n">
        <v>208.37</v>
      </c>
      <c r="K13" t="n">
        <v>55.27</v>
      </c>
      <c r="L13" t="n">
        <v>3.75</v>
      </c>
      <c r="M13" t="n">
        <v>21</v>
      </c>
      <c r="N13" t="n">
        <v>44.35</v>
      </c>
      <c r="O13" t="n">
        <v>25933.43</v>
      </c>
      <c r="P13" t="n">
        <v>113.65</v>
      </c>
      <c r="Q13" t="n">
        <v>1325.87</v>
      </c>
      <c r="R13" t="n">
        <v>51.63</v>
      </c>
      <c r="S13" t="n">
        <v>30.42</v>
      </c>
      <c r="T13" t="n">
        <v>10705.18</v>
      </c>
      <c r="U13" t="n">
        <v>0.59</v>
      </c>
      <c r="V13" t="n">
        <v>0.92</v>
      </c>
      <c r="W13" t="n">
        <v>0.12</v>
      </c>
      <c r="X13" t="n">
        <v>0.64</v>
      </c>
      <c r="Y13" t="n">
        <v>1</v>
      </c>
      <c r="Z13" t="n">
        <v>10</v>
      </c>
      <c r="AA13" t="n">
        <v>100.4523740958556</v>
      </c>
      <c r="AB13" t="n">
        <v>137.4433698838671</v>
      </c>
      <c r="AC13" t="n">
        <v>124.3259675651689</v>
      </c>
      <c r="AD13" t="n">
        <v>100452.3740958556</v>
      </c>
      <c r="AE13" t="n">
        <v>137443.3698838671</v>
      </c>
      <c r="AF13" t="n">
        <v>4.051801580461775e-06</v>
      </c>
      <c r="AG13" t="n">
        <v>4</v>
      </c>
      <c r="AH13" t="n">
        <v>124325.9675651689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7.8635</v>
      </c>
      <c r="E14" t="n">
        <v>12.72</v>
      </c>
      <c r="F14" t="n">
        <v>9.300000000000001</v>
      </c>
      <c r="G14" t="n">
        <v>26.57</v>
      </c>
      <c r="H14" t="n">
        <v>0.34</v>
      </c>
      <c r="I14" t="n">
        <v>21</v>
      </c>
      <c r="J14" t="n">
        <v>208.77</v>
      </c>
      <c r="K14" t="n">
        <v>55.27</v>
      </c>
      <c r="L14" t="n">
        <v>4</v>
      </c>
      <c r="M14" t="n">
        <v>19</v>
      </c>
      <c r="N14" t="n">
        <v>44.5</v>
      </c>
      <c r="O14" t="n">
        <v>25982.82</v>
      </c>
      <c r="P14" t="n">
        <v>111.28</v>
      </c>
      <c r="Q14" t="n">
        <v>1325.83</v>
      </c>
      <c r="R14" t="n">
        <v>49.52</v>
      </c>
      <c r="S14" t="n">
        <v>30.42</v>
      </c>
      <c r="T14" t="n">
        <v>9659.370000000001</v>
      </c>
      <c r="U14" t="n">
        <v>0.61</v>
      </c>
      <c r="V14" t="n">
        <v>0.93</v>
      </c>
      <c r="W14" t="n">
        <v>0.11</v>
      </c>
      <c r="X14" t="n">
        <v>0.58</v>
      </c>
      <c r="Y14" t="n">
        <v>1</v>
      </c>
      <c r="Z14" t="n">
        <v>10</v>
      </c>
      <c r="AA14" t="n">
        <v>99.05867011765909</v>
      </c>
      <c r="AB14" t="n">
        <v>135.5364426150196</v>
      </c>
      <c r="AC14" t="n">
        <v>122.6010347584703</v>
      </c>
      <c r="AD14" t="n">
        <v>99058.67011765909</v>
      </c>
      <c r="AE14" t="n">
        <v>135536.4426150196</v>
      </c>
      <c r="AF14" t="n">
        <v>4.098238028395911e-06</v>
      </c>
      <c r="AG14" t="n">
        <v>4</v>
      </c>
      <c r="AH14" t="n">
        <v>122601.0347584703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7.9077</v>
      </c>
      <c r="E15" t="n">
        <v>12.65</v>
      </c>
      <c r="F15" t="n">
        <v>9.27</v>
      </c>
      <c r="G15" t="n">
        <v>27.81</v>
      </c>
      <c r="H15" t="n">
        <v>0.36</v>
      </c>
      <c r="I15" t="n">
        <v>20</v>
      </c>
      <c r="J15" t="n">
        <v>209.17</v>
      </c>
      <c r="K15" t="n">
        <v>55.27</v>
      </c>
      <c r="L15" t="n">
        <v>4.25</v>
      </c>
      <c r="M15" t="n">
        <v>18</v>
      </c>
      <c r="N15" t="n">
        <v>44.65</v>
      </c>
      <c r="O15" t="n">
        <v>26032.25</v>
      </c>
      <c r="P15" t="n">
        <v>108.67</v>
      </c>
      <c r="Q15" t="n">
        <v>1325.87</v>
      </c>
      <c r="R15" t="n">
        <v>48.53</v>
      </c>
      <c r="S15" t="n">
        <v>30.42</v>
      </c>
      <c r="T15" t="n">
        <v>9171.6</v>
      </c>
      <c r="U15" t="n">
        <v>0.63</v>
      </c>
      <c r="V15" t="n">
        <v>0.93</v>
      </c>
      <c r="W15" t="n">
        <v>0.11</v>
      </c>
      <c r="X15" t="n">
        <v>0.55</v>
      </c>
      <c r="Y15" t="n">
        <v>1</v>
      </c>
      <c r="Z15" t="n">
        <v>10</v>
      </c>
      <c r="AA15" t="n">
        <v>97.94724548753386</v>
      </c>
      <c r="AB15" t="n">
        <v>134.0157424034889</v>
      </c>
      <c r="AC15" t="n">
        <v>121.2254680408114</v>
      </c>
      <c r="AD15" t="n">
        <v>97947.24548753386</v>
      </c>
      <c r="AE15" t="n">
        <v>134015.7424034889</v>
      </c>
      <c r="AF15" t="n">
        <v>4.121273842073675e-06</v>
      </c>
      <c r="AG15" t="n">
        <v>4</v>
      </c>
      <c r="AH15" t="n">
        <v>121225.4680408115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7.9959</v>
      </c>
      <c r="E16" t="n">
        <v>12.51</v>
      </c>
      <c r="F16" t="n">
        <v>9.210000000000001</v>
      </c>
      <c r="G16" t="n">
        <v>30.71</v>
      </c>
      <c r="H16" t="n">
        <v>0.38</v>
      </c>
      <c r="I16" t="n">
        <v>18</v>
      </c>
      <c r="J16" t="n">
        <v>209.58</v>
      </c>
      <c r="K16" t="n">
        <v>55.27</v>
      </c>
      <c r="L16" t="n">
        <v>4.5</v>
      </c>
      <c r="M16" t="n">
        <v>16</v>
      </c>
      <c r="N16" t="n">
        <v>44.8</v>
      </c>
      <c r="O16" t="n">
        <v>26081.73</v>
      </c>
      <c r="P16" t="n">
        <v>106.49</v>
      </c>
      <c r="Q16" t="n">
        <v>1325.93</v>
      </c>
      <c r="R16" t="n">
        <v>46.64</v>
      </c>
      <c r="S16" t="n">
        <v>30.42</v>
      </c>
      <c r="T16" t="n">
        <v>8236.58</v>
      </c>
      <c r="U16" t="n">
        <v>0.65</v>
      </c>
      <c r="V16" t="n">
        <v>0.9399999999999999</v>
      </c>
      <c r="W16" t="n">
        <v>0.11</v>
      </c>
      <c r="X16" t="n">
        <v>0.49</v>
      </c>
      <c r="Y16" t="n">
        <v>1</v>
      </c>
      <c r="Z16" t="n">
        <v>10</v>
      </c>
      <c r="AA16" t="n">
        <v>96.68193553423124</v>
      </c>
      <c r="AB16" t="n">
        <v>132.2844895038457</v>
      </c>
      <c r="AC16" t="n">
        <v>119.6594434880809</v>
      </c>
      <c r="AD16" t="n">
        <v>96681.93553423125</v>
      </c>
      <c r="AE16" t="n">
        <v>132284.4895038457</v>
      </c>
      <c r="AF16" t="n">
        <v>4.167241234978172e-06</v>
      </c>
      <c r="AG16" t="n">
        <v>4</v>
      </c>
      <c r="AH16" t="n">
        <v>119659.4434880809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8.046900000000001</v>
      </c>
      <c r="E17" t="n">
        <v>12.43</v>
      </c>
      <c r="F17" t="n">
        <v>9.17</v>
      </c>
      <c r="G17" t="n">
        <v>32.38</v>
      </c>
      <c r="H17" t="n">
        <v>0.4</v>
      </c>
      <c r="I17" t="n">
        <v>17</v>
      </c>
      <c r="J17" t="n">
        <v>209.98</v>
      </c>
      <c r="K17" t="n">
        <v>55.27</v>
      </c>
      <c r="L17" t="n">
        <v>4.75</v>
      </c>
      <c r="M17" t="n">
        <v>15</v>
      </c>
      <c r="N17" t="n">
        <v>44.95</v>
      </c>
      <c r="O17" t="n">
        <v>26131.27</v>
      </c>
      <c r="P17" t="n">
        <v>104.25</v>
      </c>
      <c r="Q17" t="n">
        <v>1325.79</v>
      </c>
      <c r="R17" t="n">
        <v>45.36</v>
      </c>
      <c r="S17" t="n">
        <v>30.42</v>
      </c>
      <c r="T17" t="n">
        <v>7602.21</v>
      </c>
      <c r="U17" t="n">
        <v>0.67</v>
      </c>
      <c r="V17" t="n">
        <v>0.9399999999999999</v>
      </c>
      <c r="W17" t="n">
        <v>0.11</v>
      </c>
      <c r="X17" t="n">
        <v>0.45</v>
      </c>
      <c r="Y17" t="n">
        <v>1</v>
      </c>
      <c r="Z17" t="n">
        <v>10</v>
      </c>
      <c r="AA17" t="n">
        <v>95.6608356882893</v>
      </c>
      <c r="AB17" t="n">
        <v>130.8873756468827</v>
      </c>
      <c r="AC17" t="n">
        <v>118.3956682167644</v>
      </c>
      <c r="AD17" t="n">
        <v>95660.8356882893</v>
      </c>
      <c r="AE17" t="n">
        <v>130887.3756468827</v>
      </c>
      <c r="AF17" t="n">
        <v>4.193821019990978e-06</v>
      </c>
      <c r="AG17" t="n">
        <v>4</v>
      </c>
      <c r="AH17" t="n">
        <v>118395.6682167644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8.0883</v>
      </c>
      <c r="E18" t="n">
        <v>12.36</v>
      </c>
      <c r="F18" t="n">
        <v>9.15</v>
      </c>
      <c r="G18" t="n">
        <v>34.31</v>
      </c>
      <c r="H18" t="n">
        <v>0.42</v>
      </c>
      <c r="I18" t="n">
        <v>16</v>
      </c>
      <c r="J18" t="n">
        <v>210.38</v>
      </c>
      <c r="K18" t="n">
        <v>55.27</v>
      </c>
      <c r="L18" t="n">
        <v>5</v>
      </c>
      <c r="M18" t="n">
        <v>14</v>
      </c>
      <c r="N18" t="n">
        <v>45.11</v>
      </c>
      <c r="O18" t="n">
        <v>26180.86</v>
      </c>
      <c r="P18" t="n">
        <v>101.93</v>
      </c>
      <c r="Q18" t="n">
        <v>1325.79</v>
      </c>
      <c r="R18" t="n">
        <v>44.66</v>
      </c>
      <c r="S18" t="n">
        <v>30.42</v>
      </c>
      <c r="T18" t="n">
        <v>7255.49</v>
      </c>
      <c r="U18" t="n">
        <v>0.68</v>
      </c>
      <c r="V18" t="n">
        <v>0.9399999999999999</v>
      </c>
      <c r="W18" t="n">
        <v>0.1</v>
      </c>
      <c r="X18" t="n">
        <v>0.43</v>
      </c>
      <c r="Y18" t="n">
        <v>1</v>
      </c>
      <c r="Z18" t="n">
        <v>10</v>
      </c>
      <c r="AA18" t="n">
        <v>94.70945615057295</v>
      </c>
      <c r="AB18" t="n">
        <v>129.5856561914768</v>
      </c>
      <c r="AC18" t="n">
        <v>117.2181830392074</v>
      </c>
      <c r="AD18" t="n">
        <v>94709.45615057295</v>
      </c>
      <c r="AE18" t="n">
        <v>129585.6561914768</v>
      </c>
      <c r="AF18" t="n">
        <v>4.215397551354313e-06</v>
      </c>
      <c r="AG18" t="n">
        <v>4</v>
      </c>
      <c r="AH18" t="n">
        <v>117218.1830392074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8.146100000000001</v>
      </c>
      <c r="E19" t="n">
        <v>12.28</v>
      </c>
      <c r="F19" t="n">
        <v>9.1</v>
      </c>
      <c r="G19" t="n">
        <v>36.41</v>
      </c>
      <c r="H19" t="n">
        <v>0.44</v>
      </c>
      <c r="I19" t="n">
        <v>15</v>
      </c>
      <c r="J19" t="n">
        <v>210.78</v>
      </c>
      <c r="K19" t="n">
        <v>55.27</v>
      </c>
      <c r="L19" t="n">
        <v>5.25</v>
      </c>
      <c r="M19" t="n">
        <v>11</v>
      </c>
      <c r="N19" t="n">
        <v>45.26</v>
      </c>
      <c r="O19" t="n">
        <v>26230.5</v>
      </c>
      <c r="P19" t="n">
        <v>98.45999999999999</v>
      </c>
      <c r="Q19" t="n">
        <v>1325.82</v>
      </c>
      <c r="R19" t="n">
        <v>42.83</v>
      </c>
      <c r="S19" t="n">
        <v>30.42</v>
      </c>
      <c r="T19" t="n">
        <v>6347.46</v>
      </c>
      <c r="U19" t="n">
        <v>0.71</v>
      </c>
      <c r="V19" t="n">
        <v>0.95</v>
      </c>
      <c r="W19" t="n">
        <v>0.11</v>
      </c>
      <c r="X19" t="n">
        <v>0.38</v>
      </c>
      <c r="Y19" t="n">
        <v>1</v>
      </c>
      <c r="Z19" t="n">
        <v>10</v>
      </c>
      <c r="AA19" t="n">
        <v>93.29706939907689</v>
      </c>
      <c r="AB19" t="n">
        <v>127.653166327975</v>
      </c>
      <c r="AC19" t="n">
        <v>115.4701272960111</v>
      </c>
      <c r="AD19" t="n">
        <v>93297.06939907689</v>
      </c>
      <c r="AE19" t="n">
        <v>127653.1663279751</v>
      </c>
      <c r="AF19" t="n">
        <v>4.24552130770216e-06</v>
      </c>
      <c r="AG19" t="n">
        <v>4</v>
      </c>
      <c r="AH19" t="n">
        <v>115470.1272960111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8.2182</v>
      </c>
      <c r="E20" t="n">
        <v>12.17</v>
      </c>
      <c r="F20" t="n">
        <v>9.039999999999999</v>
      </c>
      <c r="G20" t="n">
        <v>38.72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4</v>
      </c>
      <c r="N20" t="n">
        <v>45.41</v>
      </c>
      <c r="O20" t="n">
        <v>26280.2</v>
      </c>
      <c r="P20" t="n">
        <v>96.58</v>
      </c>
      <c r="Q20" t="n">
        <v>1326.17</v>
      </c>
      <c r="R20" t="n">
        <v>40.21</v>
      </c>
      <c r="S20" t="n">
        <v>30.42</v>
      </c>
      <c r="T20" t="n">
        <v>5042</v>
      </c>
      <c r="U20" t="n">
        <v>0.76</v>
      </c>
      <c r="V20" t="n">
        <v>0.96</v>
      </c>
      <c r="W20" t="n">
        <v>0.12</v>
      </c>
      <c r="X20" t="n">
        <v>0.31</v>
      </c>
      <c r="Y20" t="n">
        <v>1</v>
      </c>
      <c r="Z20" t="n">
        <v>10</v>
      </c>
      <c r="AA20" t="n">
        <v>92.28707766506705</v>
      </c>
      <c r="AB20" t="n">
        <v>126.2712510798129</v>
      </c>
      <c r="AC20" t="n">
        <v>114.2201000996028</v>
      </c>
      <c r="AD20" t="n">
        <v>92287.07766506705</v>
      </c>
      <c r="AE20" t="n">
        <v>126271.2510798129</v>
      </c>
      <c r="AF20" t="n">
        <v>4.283097827298693e-06</v>
      </c>
      <c r="AG20" t="n">
        <v>4</v>
      </c>
      <c r="AH20" t="n">
        <v>114220.1000996028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8.228199999999999</v>
      </c>
      <c r="E21" t="n">
        <v>12.15</v>
      </c>
      <c r="F21" t="n">
        <v>9.02</v>
      </c>
      <c r="G21" t="n">
        <v>38.66</v>
      </c>
      <c r="H21" t="n">
        <v>0.48</v>
      </c>
      <c r="I21" t="n">
        <v>14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96.55</v>
      </c>
      <c r="Q21" t="n">
        <v>1326.06</v>
      </c>
      <c r="R21" t="n">
        <v>39.53</v>
      </c>
      <c r="S21" t="n">
        <v>30.42</v>
      </c>
      <c r="T21" t="n">
        <v>4700.05</v>
      </c>
      <c r="U21" t="n">
        <v>0.77</v>
      </c>
      <c r="V21" t="n">
        <v>0.96</v>
      </c>
      <c r="W21" t="n">
        <v>0.12</v>
      </c>
      <c r="X21" t="n">
        <v>0.3</v>
      </c>
      <c r="Y21" t="n">
        <v>1</v>
      </c>
      <c r="Z21" t="n">
        <v>10</v>
      </c>
      <c r="AA21" t="n">
        <v>92.19960366838393</v>
      </c>
      <c r="AB21" t="n">
        <v>126.1515652984708</v>
      </c>
      <c r="AC21" t="n">
        <v>114.1118369612519</v>
      </c>
      <c r="AD21" t="n">
        <v>92199.60366838393</v>
      </c>
      <c r="AE21" t="n">
        <v>126151.5652984708</v>
      </c>
      <c r="AF21" t="n">
        <v>4.288309549850224e-06</v>
      </c>
      <c r="AG21" t="n">
        <v>4</v>
      </c>
      <c r="AH21" t="n">
        <v>114111.8369612519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6.6192</v>
      </c>
      <c r="E2" t="n">
        <v>15.11</v>
      </c>
      <c r="F2" t="n">
        <v>10.98</v>
      </c>
      <c r="G2" t="n">
        <v>8.449999999999999</v>
      </c>
      <c r="H2" t="n">
        <v>0.14</v>
      </c>
      <c r="I2" t="n">
        <v>78</v>
      </c>
      <c r="J2" t="n">
        <v>124.63</v>
      </c>
      <c r="K2" t="n">
        <v>45</v>
      </c>
      <c r="L2" t="n">
        <v>1</v>
      </c>
      <c r="M2" t="n">
        <v>76</v>
      </c>
      <c r="N2" t="n">
        <v>18.64</v>
      </c>
      <c r="O2" t="n">
        <v>15605.44</v>
      </c>
      <c r="P2" t="n">
        <v>106.48</v>
      </c>
      <c r="Q2" t="n">
        <v>1326.14</v>
      </c>
      <c r="R2" t="n">
        <v>104.78</v>
      </c>
      <c r="S2" t="n">
        <v>30.42</v>
      </c>
      <c r="T2" t="n">
        <v>37007.38</v>
      </c>
      <c r="U2" t="n">
        <v>0.29</v>
      </c>
      <c r="V2" t="n">
        <v>0.79</v>
      </c>
      <c r="W2" t="n">
        <v>0.2</v>
      </c>
      <c r="X2" t="n">
        <v>2.26</v>
      </c>
      <c r="Y2" t="n">
        <v>1</v>
      </c>
      <c r="Z2" t="n">
        <v>10</v>
      </c>
      <c r="AA2" t="n">
        <v>112.5994987391354</v>
      </c>
      <c r="AB2" t="n">
        <v>154.063601714112</v>
      </c>
      <c r="AC2" t="n">
        <v>139.3599877961823</v>
      </c>
      <c r="AD2" t="n">
        <v>112599.4987391354</v>
      </c>
      <c r="AE2" t="n">
        <v>154063.601714112</v>
      </c>
      <c r="AF2" t="n">
        <v>3.746477434717266e-06</v>
      </c>
      <c r="AG2" t="n">
        <v>5</v>
      </c>
      <c r="AH2" t="n">
        <v>139359.9877961823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7.1806</v>
      </c>
      <c r="E3" t="n">
        <v>13.93</v>
      </c>
      <c r="F3" t="n">
        <v>10.34</v>
      </c>
      <c r="G3" t="n">
        <v>10.88</v>
      </c>
      <c r="H3" t="n">
        <v>0.18</v>
      </c>
      <c r="I3" t="n">
        <v>57</v>
      </c>
      <c r="J3" t="n">
        <v>124.96</v>
      </c>
      <c r="K3" t="n">
        <v>45</v>
      </c>
      <c r="L3" t="n">
        <v>1.25</v>
      </c>
      <c r="M3" t="n">
        <v>55</v>
      </c>
      <c r="N3" t="n">
        <v>18.71</v>
      </c>
      <c r="O3" t="n">
        <v>15645.96</v>
      </c>
      <c r="P3" t="n">
        <v>97.36</v>
      </c>
      <c r="Q3" t="n">
        <v>1326.26</v>
      </c>
      <c r="R3" t="n">
        <v>83.31</v>
      </c>
      <c r="S3" t="n">
        <v>30.42</v>
      </c>
      <c r="T3" t="n">
        <v>26374.82</v>
      </c>
      <c r="U3" t="n">
        <v>0.37</v>
      </c>
      <c r="V3" t="n">
        <v>0.84</v>
      </c>
      <c r="W3" t="n">
        <v>0.17</v>
      </c>
      <c r="X3" t="n">
        <v>1.61</v>
      </c>
      <c r="Y3" t="n">
        <v>1</v>
      </c>
      <c r="Z3" t="n">
        <v>10</v>
      </c>
      <c r="AA3" t="n">
        <v>104.4413875145183</v>
      </c>
      <c r="AB3" t="n">
        <v>142.9013140261305</v>
      </c>
      <c r="AC3" t="n">
        <v>129.2630131787691</v>
      </c>
      <c r="AD3" t="n">
        <v>104441.3875145183</v>
      </c>
      <c r="AE3" t="n">
        <v>142901.3140261305</v>
      </c>
      <c r="AF3" t="n">
        <v>4.064230702763295e-06</v>
      </c>
      <c r="AG3" t="n">
        <v>5</v>
      </c>
      <c r="AH3" t="n">
        <v>129263.0131787691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7.5413</v>
      </c>
      <c r="E4" t="n">
        <v>13.26</v>
      </c>
      <c r="F4" t="n">
        <v>9.98</v>
      </c>
      <c r="G4" t="n">
        <v>13.3</v>
      </c>
      <c r="H4" t="n">
        <v>0.21</v>
      </c>
      <c r="I4" t="n">
        <v>45</v>
      </c>
      <c r="J4" t="n">
        <v>125.29</v>
      </c>
      <c r="K4" t="n">
        <v>45</v>
      </c>
      <c r="L4" t="n">
        <v>1.5</v>
      </c>
      <c r="M4" t="n">
        <v>43</v>
      </c>
      <c r="N4" t="n">
        <v>18.79</v>
      </c>
      <c r="O4" t="n">
        <v>15686.51</v>
      </c>
      <c r="P4" t="n">
        <v>90.83</v>
      </c>
      <c r="Q4" t="n">
        <v>1325.99</v>
      </c>
      <c r="R4" t="n">
        <v>71.70999999999999</v>
      </c>
      <c r="S4" t="n">
        <v>30.42</v>
      </c>
      <c r="T4" t="n">
        <v>20637.15</v>
      </c>
      <c r="U4" t="n">
        <v>0.42</v>
      </c>
      <c r="V4" t="n">
        <v>0.87</v>
      </c>
      <c r="W4" t="n">
        <v>0.15</v>
      </c>
      <c r="X4" t="n">
        <v>1.26</v>
      </c>
      <c r="Y4" t="n">
        <v>1</v>
      </c>
      <c r="Z4" t="n">
        <v>10</v>
      </c>
      <c r="AA4" t="n">
        <v>88.34265235894425</v>
      </c>
      <c r="AB4" t="n">
        <v>120.8743143602153</v>
      </c>
      <c r="AC4" t="n">
        <v>109.3382394458737</v>
      </c>
      <c r="AD4" t="n">
        <v>88342.65235894425</v>
      </c>
      <c r="AE4" t="n">
        <v>120874.3143602153</v>
      </c>
      <c r="AF4" t="n">
        <v>4.268387460483641e-06</v>
      </c>
      <c r="AG4" t="n">
        <v>4</v>
      </c>
      <c r="AH4" t="n">
        <v>109338.2394458737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7.8348</v>
      </c>
      <c r="E5" t="n">
        <v>12.76</v>
      </c>
      <c r="F5" t="n">
        <v>9.710000000000001</v>
      </c>
      <c r="G5" t="n">
        <v>16.19</v>
      </c>
      <c r="H5" t="n">
        <v>0.25</v>
      </c>
      <c r="I5" t="n">
        <v>36</v>
      </c>
      <c r="J5" t="n">
        <v>125.62</v>
      </c>
      <c r="K5" t="n">
        <v>45</v>
      </c>
      <c r="L5" t="n">
        <v>1.75</v>
      </c>
      <c r="M5" t="n">
        <v>34</v>
      </c>
      <c r="N5" t="n">
        <v>18.87</v>
      </c>
      <c r="O5" t="n">
        <v>15727.09</v>
      </c>
      <c r="P5" t="n">
        <v>85.37</v>
      </c>
      <c r="Q5" t="n">
        <v>1325.99</v>
      </c>
      <c r="R5" t="n">
        <v>62.78</v>
      </c>
      <c r="S5" t="n">
        <v>30.42</v>
      </c>
      <c r="T5" t="n">
        <v>16217.25</v>
      </c>
      <c r="U5" t="n">
        <v>0.48</v>
      </c>
      <c r="V5" t="n">
        <v>0.89</v>
      </c>
      <c r="W5" t="n">
        <v>0.14</v>
      </c>
      <c r="X5" t="n">
        <v>0.99</v>
      </c>
      <c r="Y5" t="n">
        <v>1</v>
      </c>
      <c r="Z5" t="n">
        <v>10</v>
      </c>
      <c r="AA5" t="n">
        <v>84.78073400018684</v>
      </c>
      <c r="AB5" t="n">
        <v>116.0007405210183</v>
      </c>
      <c r="AC5" t="n">
        <v>104.9297926537842</v>
      </c>
      <c r="AD5" t="n">
        <v>84780.73400018684</v>
      </c>
      <c r="AE5" t="n">
        <v>116000.7405210183</v>
      </c>
      <c r="AF5" t="n">
        <v>4.434508914298229e-06</v>
      </c>
      <c r="AG5" t="n">
        <v>4</v>
      </c>
      <c r="AH5" t="n">
        <v>104929.7926537842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8.055099999999999</v>
      </c>
      <c r="E6" t="n">
        <v>12.41</v>
      </c>
      <c r="F6" t="n">
        <v>9.52</v>
      </c>
      <c r="G6" t="n">
        <v>19.03</v>
      </c>
      <c r="H6" t="n">
        <v>0.28</v>
      </c>
      <c r="I6" t="n">
        <v>30</v>
      </c>
      <c r="J6" t="n">
        <v>125.95</v>
      </c>
      <c r="K6" t="n">
        <v>45</v>
      </c>
      <c r="L6" t="n">
        <v>2</v>
      </c>
      <c r="M6" t="n">
        <v>28</v>
      </c>
      <c r="N6" t="n">
        <v>18.95</v>
      </c>
      <c r="O6" t="n">
        <v>15767.7</v>
      </c>
      <c r="P6" t="n">
        <v>80.29000000000001</v>
      </c>
      <c r="Q6" t="n">
        <v>1325.91</v>
      </c>
      <c r="R6" t="n">
        <v>56.24</v>
      </c>
      <c r="S6" t="n">
        <v>30.42</v>
      </c>
      <c r="T6" t="n">
        <v>12975.42</v>
      </c>
      <c r="U6" t="n">
        <v>0.54</v>
      </c>
      <c r="V6" t="n">
        <v>0.91</v>
      </c>
      <c r="W6" t="n">
        <v>0.13</v>
      </c>
      <c r="X6" t="n">
        <v>0.79</v>
      </c>
      <c r="Y6" t="n">
        <v>1</v>
      </c>
      <c r="Z6" t="n">
        <v>10</v>
      </c>
      <c r="AA6" t="n">
        <v>81.99760926946951</v>
      </c>
      <c r="AB6" t="n">
        <v>112.1927464816552</v>
      </c>
      <c r="AC6" t="n">
        <v>101.4852282209835</v>
      </c>
      <c r="AD6" t="n">
        <v>81997.60926946951</v>
      </c>
      <c r="AE6" t="n">
        <v>112192.7464816552</v>
      </c>
      <c r="AF6" t="n">
        <v>4.559199054929756e-06</v>
      </c>
      <c r="AG6" t="n">
        <v>4</v>
      </c>
      <c r="AH6" t="n">
        <v>101485.2282209835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8.094799999999999</v>
      </c>
      <c r="E7" t="n">
        <v>12.35</v>
      </c>
      <c r="F7" t="n">
        <v>9.56</v>
      </c>
      <c r="G7" t="n">
        <v>22.05</v>
      </c>
      <c r="H7" t="n">
        <v>0.31</v>
      </c>
      <c r="I7" t="n">
        <v>26</v>
      </c>
      <c r="J7" t="n">
        <v>126.28</v>
      </c>
      <c r="K7" t="n">
        <v>45</v>
      </c>
      <c r="L7" t="n">
        <v>2.25</v>
      </c>
      <c r="M7" t="n">
        <v>23</v>
      </c>
      <c r="N7" t="n">
        <v>19.03</v>
      </c>
      <c r="O7" t="n">
        <v>15808.34</v>
      </c>
      <c r="P7" t="n">
        <v>77.66</v>
      </c>
      <c r="Q7" t="n">
        <v>1325.82</v>
      </c>
      <c r="R7" t="n">
        <v>58.82</v>
      </c>
      <c r="S7" t="n">
        <v>30.42</v>
      </c>
      <c r="T7" t="n">
        <v>14286.94</v>
      </c>
      <c r="U7" t="n">
        <v>0.52</v>
      </c>
      <c r="V7" t="n">
        <v>0.9</v>
      </c>
      <c r="W7" t="n">
        <v>0.11</v>
      </c>
      <c r="X7" t="n">
        <v>0.84</v>
      </c>
      <c r="Y7" t="n">
        <v>1</v>
      </c>
      <c r="Z7" t="n">
        <v>10</v>
      </c>
      <c r="AA7" t="n">
        <v>81.08556883807897</v>
      </c>
      <c r="AB7" t="n">
        <v>110.9448525270432</v>
      </c>
      <c r="AC7" t="n">
        <v>100.3564315139691</v>
      </c>
      <c r="AD7" t="n">
        <v>81085.56883807897</v>
      </c>
      <c r="AE7" t="n">
        <v>110944.8525270432</v>
      </c>
      <c r="AF7" t="n">
        <v>4.581669316314558e-06</v>
      </c>
      <c r="AG7" t="n">
        <v>4</v>
      </c>
      <c r="AH7" t="n">
        <v>100356.4315139691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8.2134</v>
      </c>
      <c r="E8" t="n">
        <v>12.18</v>
      </c>
      <c r="F8" t="n">
        <v>9.43</v>
      </c>
      <c r="G8" t="n">
        <v>23.57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2</v>
      </c>
      <c r="N8" t="n">
        <v>19.11</v>
      </c>
      <c r="O8" t="n">
        <v>15849</v>
      </c>
      <c r="P8" t="n">
        <v>74.73</v>
      </c>
      <c r="Q8" t="n">
        <v>1325.91</v>
      </c>
      <c r="R8" t="n">
        <v>52.99</v>
      </c>
      <c r="S8" t="n">
        <v>30.42</v>
      </c>
      <c r="T8" t="n">
        <v>11379.72</v>
      </c>
      <c r="U8" t="n">
        <v>0.57</v>
      </c>
      <c r="V8" t="n">
        <v>0.92</v>
      </c>
      <c r="W8" t="n">
        <v>0.14</v>
      </c>
      <c r="X8" t="n">
        <v>0.71</v>
      </c>
      <c r="Y8" t="n">
        <v>1</v>
      </c>
      <c r="Z8" t="n">
        <v>10</v>
      </c>
      <c r="AA8" t="n">
        <v>79.58050214410063</v>
      </c>
      <c r="AB8" t="n">
        <v>108.8855538774868</v>
      </c>
      <c r="AC8" t="n">
        <v>98.49366943728188</v>
      </c>
      <c r="AD8" t="n">
        <v>79580.50214410064</v>
      </c>
      <c r="AE8" t="n">
        <v>108885.5538774868</v>
      </c>
      <c r="AF8" t="n">
        <v>4.648797099695854e-06</v>
      </c>
      <c r="AG8" t="n">
        <v>4</v>
      </c>
      <c r="AH8" t="n">
        <v>98493.66943728187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8.221399999999999</v>
      </c>
      <c r="E9" t="n">
        <v>12.16</v>
      </c>
      <c r="F9" t="n">
        <v>9.42</v>
      </c>
      <c r="G9" t="n">
        <v>23.54</v>
      </c>
      <c r="H9" t="n">
        <v>0.38</v>
      </c>
      <c r="I9" t="n">
        <v>24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74.61</v>
      </c>
      <c r="Q9" t="n">
        <v>1325.97</v>
      </c>
      <c r="R9" t="n">
        <v>52.42</v>
      </c>
      <c r="S9" t="n">
        <v>30.42</v>
      </c>
      <c r="T9" t="n">
        <v>11097.31</v>
      </c>
      <c r="U9" t="n">
        <v>0.58</v>
      </c>
      <c r="V9" t="n">
        <v>0.92</v>
      </c>
      <c r="W9" t="n">
        <v>0.15</v>
      </c>
      <c r="X9" t="n">
        <v>0.7</v>
      </c>
      <c r="Y9" t="n">
        <v>1</v>
      </c>
      <c r="Z9" t="n">
        <v>10</v>
      </c>
      <c r="AA9" t="n">
        <v>79.50198498501119</v>
      </c>
      <c r="AB9" t="n">
        <v>108.778123236488</v>
      </c>
      <c r="AC9" t="n">
        <v>98.39649182588019</v>
      </c>
      <c r="AD9" t="n">
        <v>79501.98498501119</v>
      </c>
      <c r="AE9" t="n">
        <v>108778.123236488</v>
      </c>
      <c r="AF9" t="n">
        <v>4.653325112065585e-06</v>
      </c>
      <c r="AG9" t="n">
        <v>4</v>
      </c>
      <c r="AH9" t="n">
        <v>98396.49182588019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3.9922</v>
      </c>
      <c r="E2" t="n">
        <v>25.05</v>
      </c>
      <c r="F2" t="n">
        <v>13.75</v>
      </c>
      <c r="G2" t="n">
        <v>4.94</v>
      </c>
      <c r="H2" t="n">
        <v>0.07000000000000001</v>
      </c>
      <c r="I2" t="n">
        <v>167</v>
      </c>
      <c r="J2" t="n">
        <v>263.32</v>
      </c>
      <c r="K2" t="n">
        <v>59.89</v>
      </c>
      <c r="L2" t="n">
        <v>1</v>
      </c>
      <c r="M2" t="n">
        <v>165</v>
      </c>
      <c r="N2" t="n">
        <v>67.43000000000001</v>
      </c>
      <c r="O2" t="n">
        <v>32710.1</v>
      </c>
      <c r="P2" t="n">
        <v>228.52</v>
      </c>
      <c r="Q2" t="n">
        <v>1326.25</v>
      </c>
      <c r="R2" t="n">
        <v>195.56</v>
      </c>
      <c r="S2" t="n">
        <v>30.42</v>
      </c>
      <c r="T2" t="n">
        <v>81950.11</v>
      </c>
      <c r="U2" t="n">
        <v>0.16</v>
      </c>
      <c r="V2" t="n">
        <v>0.63</v>
      </c>
      <c r="W2" t="n">
        <v>0.35</v>
      </c>
      <c r="X2" t="n">
        <v>5.03</v>
      </c>
      <c r="Y2" t="n">
        <v>1</v>
      </c>
      <c r="Z2" t="n">
        <v>10</v>
      </c>
      <c r="AA2" t="n">
        <v>287.9490448523706</v>
      </c>
      <c r="AB2" t="n">
        <v>393.9845865823114</v>
      </c>
      <c r="AC2" t="n">
        <v>356.383250599735</v>
      </c>
      <c r="AD2" t="n">
        <v>287949.0448523706</v>
      </c>
      <c r="AE2" t="n">
        <v>393984.5865823114</v>
      </c>
      <c r="AF2" t="n">
        <v>1.997108353974326e-06</v>
      </c>
      <c r="AG2" t="n">
        <v>8</v>
      </c>
      <c r="AH2" t="n">
        <v>356383.250599735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4.7556</v>
      </c>
      <c r="E3" t="n">
        <v>21.03</v>
      </c>
      <c r="F3" t="n">
        <v>12.21</v>
      </c>
      <c r="G3" t="n">
        <v>6.21</v>
      </c>
      <c r="H3" t="n">
        <v>0.08</v>
      </c>
      <c r="I3" t="n">
        <v>118</v>
      </c>
      <c r="J3" t="n">
        <v>263.79</v>
      </c>
      <c r="K3" t="n">
        <v>59.89</v>
      </c>
      <c r="L3" t="n">
        <v>1.25</v>
      </c>
      <c r="M3" t="n">
        <v>116</v>
      </c>
      <c r="N3" t="n">
        <v>67.65000000000001</v>
      </c>
      <c r="O3" t="n">
        <v>32767.75</v>
      </c>
      <c r="P3" t="n">
        <v>201.45</v>
      </c>
      <c r="Q3" t="n">
        <v>1326.08</v>
      </c>
      <c r="R3" t="n">
        <v>144.59</v>
      </c>
      <c r="S3" t="n">
        <v>30.42</v>
      </c>
      <c r="T3" t="n">
        <v>56710.73</v>
      </c>
      <c r="U3" t="n">
        <v>0.21</v>
      </c>
      <c r="V3" t="n">
        <v>0.71</v>
      </c>
      <c r="W3" t="n">
        <v>0.27</v>
      </c>
      <c r="X3" t="n">
        <v>3.49</v>
      </c>
      <c r="Y3" t="n">
        <v>1</v>
      </c>
      <c r="Z3" t="n">
        <v>10</v>
      </c>
      <c r="AA3" t="n">
        <v>227.6706665420959</v>
      </c>
      <c r="AB3" t="n">
        <v>311.5090500836799</v>
      </c>
      <c r="AC3" t="n">
        <v>281.7790635494835</v>
      </c>
      <c r="AD3" t="n">
        <v>227670.6665420959</v>
      </c>
      <c r="AE3" t="n">
        <v>311509.0500836799</v>
      </c>
      <c r="AF3" t="n">
        <v>2.37900117433002e-06</v>
      </c>
      <c r="AG3" t="n">
        <v>7</v>
      </c>
      <c r="AH3" t="n">
        <v>281779.0635494835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5.3132</v>
      </c>
      <c r="E4" t="n">
        <v>18.82</v>
      </c>
      <c r="F4" t="n">
        <v>11.37</v>
      </c>
      <c r="G4" t="n">
        <v>7.5</v>
      </c>
      <c r="H4" t="n">
        <v>0.1</v>
      </c>
      <c r="I4" t="n">
        <v>91</v>
      </c>
      <c r="J4" t="n">
        <v>264.25</v>
      </c>
      <c r="K4" t="n">
        <v>59.89</v>
      </c>
      <c r="L4" t="n">
        <v>1.5</v>
      </c>
      <c r="M4" t="n">
        <v>89</v>
      </c>
      <c r="N4" t="n">
        <v>67.87</v>
      </c>
      <c r="O4" t="n">
        <v>32825.49</v>
      </c>
      <c r="P4" t="n">
        <v>186.23</v>
      </c>
      <c r="Q4" t="n">
        <v>1326.27</v>
      </c>
      <c r="R4" t="n">
        <v>117.05</v>
      </c>
      <c r="S4" t="n">
        <v>30.42</v>
      </c>
      <c r="T4" t="n">
        <v>43073.18</v>
      </c>
      <c r="U4" t="n">
        <v>0.26</v>
      </c>
      <c r="V4" t="n">
        <v>0.76</v>
      </c>
      <c r="W4" t="n">
        <v>0.23</v>
      </c>
      <c r="X4" t="n">
        <v>2.64</v>
      </c>
      <c r="Y4" t="n">
        <v>1</v>
      </c>
      <c r="Z4" t="n">
        <v>10</v>
      </c>
      <c r="AA4" t="n">
        <v>191.5236879605994</v>
      </c>
      <c r="AB4" t="n">
        <v>262.0511592963539</v>
      </c>
      <c r="AC4" t="n">
        <v>237.0413644442984</v>
      </c>
      <c r="AD4" t="n">
        <v>191523.6879605994</v>
      </c>
      <c r="AE4" t="n">
        <v>262051.159296354</v>
      </c>
      <c r="AF4" t="n">
        <v>2.657942013510443e-06</v>
      </c>
      <c r="AG4" t="n">
        <v>6</v>
      </c>
      <c r="AH4" t="n">
        <v>237041.3644442984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5.7308</v>
      </c>
      <c r="E5" t="n">
        <v>17.45</v>
      </c>
      <c r="F5" t="n">
        <v>10.86</v>
      </c>
      <c r="G5" t="n">
        <v>8.800000000000001</v>
      </c>
      <c r="H5" t="n">
        <v>0.12</v>
      </c>
      <c r="I5" t="n">
        <v>74</v>
      </c>
      <c r="J5" t="n">
        <v>264.72</v>
      </c>
      <c r="K5" t="n">
        <v>59.89</v>
      </c>
      <c r="L5" t="n">
        <v>1.75</v>
      </c>
      <c r="M5" t="n">
        <v>72</v>
      </c>
      <c r="N5" t="n">
        <v>68.09</v>
      </c>
      <c r="O5" t="n">
        <v>32883.31</v>
      </c>
      <c r="P5" t="n">
        <v>176.66</v>
      </c>
      <c r="Q5" t="n">
        <v>1325.94</v>
      </c>
      <c r="R5" t="n">
        <v>100.63</v>
      </c>
      <c r="S5" t="n">
        <v>30.42</v>
      </c>
      <c r="T5" t="n">
        <v>34948.95</v>
      </c>
      <c r="U5" t="n">
        <v>0.3</v>
      </c>
      <c r="V5" t="n">
        <v>0.8</v>
      </c>
      <c r="W5" t="n">
        <v>0.19</v>
      </c>
      <c r="X5" t="n">
        <v>2.13</v>
      </c>
      <c r="Y5" t="n">
        <v>1</v>
      </c>
      <c r="Z5" t="n">
        <v>10</v>
      </c>
      <c r="AA5" t="n">
        <v>178.1335972305451</v>
      </c>
      <c r="AB5" t="n">
        <v>243.7302464303914</v>
      </c>
      <c r="AC5" t="n">
        <v>220.4689737886948</v>
      </c>
      <c r="AD5" t="n">
        <v>178133.5972305451</v>
      </c>
      <c r="AE5" t="n">
        <v>243730.2464303914</v>
      </c>
      <c r="AF5" t="n">
        <v>2.866847491347144e-06</v>
      </c>
      <c r="AG5" t="n">
        <v>6</v>
      </c>
      <c r="AH5" t="n">
        <v>220468.9737886948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6.0352</v>
      </c>
      <c r="E6" t="n">
        <v>16.57</v>
      </c>
      <c r="F6" t="n">
        <v>10.53</v>
      </c>
      <c r="G6" t="n">
        <v>10.03</v>
      </c>
      <c r="H6" t="n">
        <v>0.13</v>
      </c>
      <c r="I6" t="n">
        <v>63</v>
      </c>
      <c r="J6" t="n">
        <v>265.19</v>
      </c>
      <c r="K6" t="n">
        <v>59.89</v>
      </c>
      <c r="L6" t="n">
        <v>2</v>
      </c>
      <c r="M6" t="n">
        <v>61</v>
      </c>
      <c r="N6" t="n">
        <v>68.31</v>
      </c>
      <c r="O6" t="n">
        <v>32941.21</v>
      </c>
      <c r="P6" t="n">
        <v>170.28</v>
      </c>
      <c r="Q6" t="n">
        <v>1326.19</v>
      </c>
      <c r="R6" t="n">
        <v>89.62</v>
      </c>
      <c r="S6" t="n">
        <v>30.42</v>
      </c>
      <c r="T6" t="n">
        <v>29499.66</v>
      </c>
      <c r="U6" t="n">
        <v>0.34</v>
      </c>
      <c r="V6" t="n">
        <v>0.82</v>
      </c>
      <c r="W6" t="n">
        <v>0.19</v>
      </c>
      <c r="X6" t="n">
        <v>1.81</v>
      </c>
      <c r="Y6" t="n">
        <v>1</v>
      </c>
      <c r="Z6" t="n">
        <v>10</v>
      </c>
      <c r="AA6" t="n">
        <v>156.9428422932076</v>
      </c>
      <c r="AB6" t="n">
        <v>214.7361206550127</v>
      </c>
      <c r="AC6" t="n">
        <v>194.2420066837981</v>
      </c>
      <c r="AD6" t="n">
        <v>156942.8422932076</v>
      </c>
      <c r="AE6" t="n">
        <v>214736.1206550128</v>
      </c>
      <c r="AF6" t="n">
        <v>3.019124377011636e-06</v>
      </c>
      <c r="AG6" t="n">
        <v>5</v>
      </c>
      <c r="AH6" t="n">
        <v>194242.006683798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6.3098</v>
      </c>
      <c r="E7" t="n">
        <v>15.85</v>
      </c>
      <c r="F7" t="n">
        <v>10.27</v>
      </c>
      <c r="G7" t="n">
        <v>11.41</v>
      </c>
      <c r="H7" t="n">
        <v>0.15</v>
      </c>
      <c r="I7" t="n">
        <v>54</v>
      </c>
      <c r="J7" t="n">
        <v>265.66</v>
      </c>
      <c r="K7" t="n">
        <v>59.89</v>
      </c>
      <c r="L7" t="n">
        <v>2.25</v>
      </c>
      <c r="M7" t="n">
        <v>52</v>
      </c>
      <c r="N7" t="n">
        <v>68.53</v>
      </c>
      <c r="O7" t="n">
        <v>32999.19</v>
      </c>
      <c r="P7" t="n">
        <v>164.73</v>
      </c>
      <c r="Q7" t="n">
        <v>1325.86</v>
      </c>
      <c r="R7" t="n">
        <v>81.08</v>
      </c>
      <c r="S7" t="n">
        <v>30.42</v>
      </c>
      <c r="T7" t="n">
        <v>25274.26</v>
      </c>
      <c r="U7" t="n">
        <v>0.38</v>
      </c>
      <c r="V7" t="n">
        <v>0.84</v>
      </c>
      <c r="W7" t="n">
        <v>0.17</v>
      </c>
      <c r="X7" t="n">
        <v>1.54</v>
      </c>
      <c r="Y7" t="n">
        <v>1</v>
      </c>
      <c r="Z7" t="n">
        <v>10</v>
      </c>
      <c r="AA7" t="n">
        <v>150.327829741822</v>
      </c>
      <c r="AB7" t="n">
        <v>205.6851686484544</v>
      </c>
      <c r="AC7" t="n">
        <v>186.0548648336517</v>
      </c>
      <c r="AD7" t="n">
        <v>150327.829741822</v>
      </c>
      <c r="AE7" t="n">
        <v>205685.1686484544</v>
      </c>
      <c r="AF7" t="n">
        <v>3.156493735761536e-06</v>
      </c>
      <c r="AG7" t="n">
        <v>5</v>
      </c>
      <c r="AH7" t="n">
        <v>186054.8648336518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6.5444</v>
      </c>
      <c r="E8" t="n">
        <v>15.28</v>
      </c>
      <c r="F8" t="n">
        <v>10.05</v>
      </c>
      <c r="G8" t="n">
        <v>12.83</v>
      </c>
      <c r="H8" t="n">
        <v>0.17</v>
      </c>
      <c r="I8" t="n">
        <v>47</v>
      </c>
      <c r="J8" t="n">
        <v>266.13</v>
      </c>
      <c r="K8" t="n">
        <v>59.89</v>
      </c>
      <c r="L8" t="n">
        <v>2.5</v>
      </c>
      <c r="M8" t="n">
        <v>45</v>
      </c>
      <c r="N8" t="n">
        <v>68.75</v>
      </c>
      <c r="O8" t="n">
        <v>33057.26</v>
      </c>
      <c r="P8" t="n">
        <v>160.12</v>
      </c>
      <c r="Q8" t="n">
        <v>1325.89</v>
      </c>
      <c r="R8" t="n">
        <v>74.04000000000001</v>
      </c>
      <c r="S8" t="n">
        <v>30.42</v>
      </c>
      <c r="T8" t="n">
        <v>21791.57</v>
      </c>
      <c r="U8" t="n">
        <v>0.41</v>
      </c>
      <c r="V8" t="n">
        <v>0.86</v>
      </c>
      <c r="W8" t="n">
        <v>0.16</v>
      </c>
      <c r="X8" t="n">
        <v>1.33</v>
      </c>
      <c r="Y8" t="n">
        <v>1</v>
      </c>
      <c r="Z8" t="n">
        <v>10</v>
      </c>
      <c r="AA8" t="n">
        <v>145.1689517808328</v>
      </c>
      <c r="AB8" t="n">
        <v>198.6265642285996</v>
      </c>
      <c r="AC8" t="n">
        <v>179.6699237128122</v>
      </c>
      <c r="AD8" t="n">
        <v>145168.9517808328</v>
      </c>
      <c r="AE8" t="n">
        <v>198626.5642285996</v>
      </c>
      <c r="AF8" t="n">
        <v>3.273852991270372e-06</v>
      </c>
      <c r="AG8" t="n">
        <v>5</v>
      </c>
      <c r="AH8" t="n">
        <v>179669.9237128122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6.7209</v>
      </c>
      <c r="E9" t="n">
        <v>14.88</v>
      </c>
      <c r="F9" t="n">
        <v>9.9</v>
      </c>
      <c r="G9" t="n">
        <v>14.15</v>
      </c>
      <c r="H9" t="n">
        <v>0.18</v>
      </c>
      <c r="I9" t="n">
        <v>42</v>
      </c>
      <c r="J9" t="n">
        <v>266.6</v>
      </c>
      <c r="K9" t="n">
        <v>59.89</v>
      </c>
      <c r="L9" t="n">
        <v>2.75</v>
      </c>
      <c r="M9" t="n">
        <v>40</v>
      </c>
      <c r="N9" t="n">
        <v>68.97</v>
      </c>
      <c r="O9" t="n">
        <v>33115.41</v>
      </c>
      <c r="P9" t="n">
        <v>156.5</v>
      </c>
      <c r="Q9" t="n">
        <v>1326.26</v>
      </c>
      <c r="R9" t="n">
        <v>68.93000000000001</v>
      </c>
      <c r="S9" t="n">
        <v>30.42</v>
      </c>
      <c r="T9" t="n">
        <v>19260.66</v>
      </c>
      <c r="U9" t="n">
        <v>0.44</v>
      </c>
      <c r="V9" t="n">
        <v>0.87</v>
      </c>
      <c r="W9" t="n">
        <v>0.15</v>
      </c>
      <c r="X9" t="n">
        <v>1.18</v>
      </c>
      <c r="Y9" t="n">
        <v>1</v>
      </c>
      <c r="Z9" t="n">
        <v>10</v>
      </c>
      <c r="AA9" t="n">
        <v>141.5004287057668</v>
      </c>
      <c r="AB9" t="n">
        <v>193.6071291134811</v>
      </c>
      <c r="AC9" t="n">
        <v>175.1295364402575</v>
      </c>
      <c r="AD9" t="n">
        <v>141500.4287057668</v>
      </c>
      <c r="AE9" t="n">
        <v>193607.1291134811</v>
      </c>
      <c r="AF9" t="n">
        <v>3.362147571821565e-06</v>
      </c>
      <c r="AG9" t="n">
        <v>5</v>
      </c>
      <c r="AH9" t="n">
        <v>175129.5364402575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6.8777</v>
      </c>
      <c r="E10" t="n">
        <v>14.54</v>
      </c>
      <c r="F10" t="n">
        <v>9.77</v>
      </c>
      <c r="G10" t="n">
        <v>15.42</v>
      </c>
      <c r="H10" t="n">
        <v>0.2</v>
      </c>
      <c r="I10" t="n">
        <v>38</v>
      </c>
      <c r="J10" t="n">
        <v>267.08</v>
      </c>
      <c r="K10" t="n">
        <v>59.89</v>
      </c>
      <c r="L10" t="n">
        <v>3</v>
      </c>
      <c r="M10" t="n">
        <v>36</v>
      </c>
      <c r="N10" t="n">
        <v>69.19</v>
      </c>
      <c r="O10" t="n">
        <v>33173.65</v>
      </c>
      <c r="P10" t="n">
        <v>153.21</v>
      </c>
      <c r="Q10" t="n">
        <v>1325.81</v>
      </c>
      <c r="R10" t="n">
        <v>64.72</v>
      </c>
      <c r="S10" t="n">
        <v>30.42</v>
      </c>
      <c r="T10" t="n">
        <v>17174.58</v>
      </c>
      <c r="U10" t="n">
        <v>0.47</v>
      </c>
      <c r="V10" t="n">
        <v>0.89</v>
      </c>
      <c r="W10" t="n">
        <v>0.14</v>
      </c>
      <c r="X10" t="n">
        <v>1.04</v>
      </c>
      <c r="Y10" t="n">
        <v>1</v>
      </c>
      <c r="Z10" t="n">
        <v>10</v>
      </c>
      <c r="AA10" t="n">
        <v>138.3794025497548</v>
      </c>
      <c r="AB10" t="n">
        <v>189.3368034368712</v>
      </c>
      <c r="AC10" t="n">
        <v>171.2667646527822</v>
      </c>
      <c r="AD10" t="n">
        <v>138379.4025497548</v>
      </c>
      <c r="AE10" t="n">
        <v>189336.8034368712</v>
      </c>
      <c r="AF10" t="n">
        <v>3.440587176526533e-06</v>
      </c>
      <c r="AG10" t="n">
        <v>5</v>
      </c>
      <c r="AH10" t="n">
        <v>171266.7646527822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6.9931</v>
      </c>
      <c r="E11" t="n">
        <v>14.3</v>
      </c>
      <c r="F11" t="n">
        <v>9.68</v>
      </c>
      <c r="G11" t="n">
        <v>16.59</v>
      </c>
      <c r="H11" t="n">
        <v>0.22</v>
      </c>
      <c r="I11" t="n">
        <v>35</v>
      </c>
      <c r="J11" t="n">
        <v>267.55</v>
      </c>
      <c r="K11" t="n">
        <v>59.89</v>
      </c>
      <c r="L11" t="n">
        <v>3.25</v>
      </c>
      <c r="M11" t="n">
        <v>33</v>
      </c>
      <c r="N11" t="n">
        <v>69.41</v>
      </c>
      <c r="O11" t="n">
        <v>33231.97</v>
      </c>
      <c r="P11" t="n">
        <v>150.82</v>
      </c>
      <c r="Q11" t="n">
        <v>1325.84</v>
      </c>
      <c r="R11" t="n">
        <v>61.73</v>
      </c>
      <c r="S11" t="n">
        <v>30.42</v>
      </c>
      <c r="T11" t="n">
        <v>15695.83</v>
      </c>
      <c r="U11" t="n">
        <v>0.49</v>
      </c>
      <c r="V11" t="n">
        <v>0.89</v>
      </c>
      <c r="W11" t="n">
        <v>0.14</v>
      </c>
      <c r="X11" t="n">
        <v>0.96</v>
      </c>
      <c r="Y11" t="n">
        <v>1</v>
      </c>
      <c r="Z11" t="n">
        <v>10</v>
      </c>
      <c r="AA11" t="n">
        <v>136.1931867298603</v>
      </c>
      <c r="AB11" t="n">
        <v>186.3455265030582</v>
      </c>
      <c r="AC11" t="n">
        <v>168.5609709912479</v>
      </c>
      <c r="AD11" t="n">
        <v>136193.1867298603</v>
      </c>
      <c r="AE11" t="n">
        <v>186345.5265030582</v>
      </c>
      <c r="AF11" t="n">
        <v>3.498316324377e-06</v>
      </c>
      <c r="AG11" t="n">
        <v>5</v>
      </c>
      <c r="AH11" t="n">
        <v>168560.9709912479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7.1156</v>
      </c>
      <c r="E12" t="n">
        <v>14.05</v>
      </c>
      <c r="F12" t="n">
        <v>9.58</v>
      </c>
      <c r="G12" t="n">
        <v>17.97</v>
      </c>
      <c r="H12" t="n">
        <v>0.23</v>
      </c>
      <c r="I12" t="n">
        <v>32</v>
      </c>
      <c r="J12" t="n">
        <v>268.02</v>
      </c>
      <c r="K12" t="n">
        <v>59.89</v>
      </c>
      <c r="L12" t="n">
        <v>3.5</v>
      </c>
      <c r="M12" t="n">
        <v>30</v>
      </c>
      <c r="N12" t="n">
        <v>69.64</v>
      </c>
      <c r="O12" t="n">
        <v>33290.38</v>
      </c>
      <c r="P12" t="n">
        <v>148.2</v>
      </c>
      <c r="Q12" t="n">
        <v>1325.9</v>
      </c>
      <c r="R12" t="n">
        <v>58.63</v>
      </c>
      <c r="S12" t="n">
        <v>30.42</v>
      </c>
      <c r="T12" t="n">
        <v>14158.68</v>
      </c>
      <c r="U12" t="n">
        <v>0.52</v>
      </c>
      <c r="V12" t="n">
        <v>0.9</v>
      </c>
      <c r="W12" t="n">
        <v>0.13</v>
      </c>
      <c r="X12" t="n">
        <v>0.86</v>
      </c>
      <c r="Y12" t="n">
        <v>1</v>
      </c>
      <c r="Z12" t="n">
        <v>10</v>
      </c>
      <c r="AA12" t="n">
        <v>133.9137301798685</v>
      </c>
      <c r="AB12" t="n">
        <v>183.2266734888352</v>
      </c>
      <c r="AC12" t="n">
        <v>165.7397769313636</v>
      </c>
      <c r="AD12" t="n">
        <v>133913.7301798685</v>
      </c>
      <c r="AE12" t="n">
        <v>183226.6734888352</v>
      </c>
      <c r="AF12" t="n">
        <v>3.559597265552757e-06</v>
      </c>
      <c r="AG12" t="n">
        <v>5</v>
      </c>
      <c r="AH12" t="n">
        <v>165739.7769313636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7.2525</v>
      </c>
      <c r="E13" t="n">
        <v>13.79</v>
      </c>
      <c r="F13" t="n">
        <v>9.470000000000001</v>
      </c>
      <c r="G13" t="n">
        <v>19.59</v>
      </c>
      <c r="H13" t="n">
        <v>0.25</v>
      </c>
      <c r="I13" t="n">
        <v>29</v>
      </c>
      <c r="J13" t="n">
        <v>268.5</v>
      </c>
      <c r="K13" t="n">
        <v>59.89</v>
      </c>
      <c r="L13" t="n">
        <v>3.75</v>
      </c>
      <c r="M13" t="n">
        <v>27</v>
      </c>
      <c r="N13" t="n">
        <v>69.86</v>
      </c>
      <c r="O13" t="n">
        <v>33348.87</v>
      </c>
      <c r="P13" t="n">
        <v>145.35</v>
      </c>
      <c r="Q13" t="n">
        <v>1325.89</v>
      </c>
      <c r="R13" t="n">
        <v>54.71</v>
      </c>
      <c r="S13" t="n">
        <v>30.42</v>
      </c>
      <c r="T13" t="n">
        <v>12216.61</v>
      </c>
      <c r="U13" t="n">
        <v>0.5600000000000001</v>
      </c>
      <c r="V13" t="n">
        <v>0.91</v>
      </c>
      <c r="W13" t="n">
        <v>0.13</v>
      </c>
      <c r="X13" t="n">
        <v>0.75</v>
      </c>
      <c r="Y13" t="n">
        <v>1</v>
      </c>
      <c r="Z13" t="n">
        <v>10</v>
      </c>
      <c r="AA13" t="n">
        <v>118.5601454927877</v>
      </c>
      <c r="AB13" t="n">
        <v>162.2192215676307</v>
      </c>
      <c r="AC13" t="n">
        <v>146.7372467373681</v>
      </c>
      <c r="AD13" t="n">
        <v>118560.1454927877</v>
      </c>
      <c r="AE13" t="n">
        <v>162219.2215676307</v>
      </c>
      <c r="AF13" t="n">
        <v>3.628081843895296e-06</v>
      </c>
      <c r="AG13" t="n">
        <v>4</v>
      </c>
      <c r="AH13" t="n">
        <v>146737.2467373681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7.3864</v>
      </c>
      <c r="E14" t="n">
        <v>13.54</v>
      </c>
      <c r="F14" t="n">
        <v>9.32</v>
      </c>
      <c r="G14" t="n">
        <v>20.71</v>
      </c>
      <c r="H14" t="n">
        <v>0.26</v>
      </c>
      <c r="I14" t="n">
        <v>27</v>
      </c>
      <c r="J14" t="n">
        <v>268.97</v>
      </c>
      <c r="K14" t="n">
        <v>59.89</v>
      </c>
      <c r="L14" t="n">
        <v>4</v>
      </c>
      <c r="M14" t="n">
        <v>25</v>
      </c>
      <c r="N14" t="n">
        <v>70.09</v>
      </c>
      <c r="O14" t="n">
        <v>33407.45</v>
      </c>
      <c r="P14" t="n">
        <v>141.56</v>
      </c>
      <c r="Q14" t="n">
        <v>1325.86</v>
      </c>
      <c r="R14" t="n">
        <v>50.08</v>
      </c>
      <c r="S14" t="n">
        <v>30.42</v>
      </c>
      <c r="T14" t="n">
        <v>9908.66</v>
      </c>
      <c r="U14" t="n">
        <v>0.61</v>
      </c>
      <c r="V14" t="n">
        <v>0.93</v>
      </c>
      <c r="W14" t="n">
        <v>0.11</v>
      </c>
      <c r="X14" t="n">
        <v>0.6</v>
      </c>
      <c r="Y14" t="n">
        <v>1</v>
      </c>
      <c r="Z14" t="n">
        <v>10</v>
      </c>
      <c r="AA14" t="n">
        <v>115.8705673483888</v>
      </c>
      <c r="AB14" t="n">
        <v>158.5392220946524</v>
      </c>
      <c r="AC14" t="n">
        <v>143.4084612491781</v>
      </c>
      <c r="AD14" t="n">
        <v>115870.5673483888</v>
      </c>
      <c r="AE14" t="n">
        <v>158539.2220946524</v>
      </c>
      <c r="AF14" t="n">
        <v>3.695065664494756e-06</v>
      </c>
      <c r="AG14" t="n">
        <v>4</v>
      </c>
      <c r="AH14" t="n">
        <v>143408.4612491781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7.2487</v>
      </c>
      <c r="E15" t="n">
        <v>13.8</v>
      </c>
      <c r="F15" t="n">
        <v>9.630000000000001</v>
      </c>
      <c r="G15" t="n">
        <v>22.22</v>
      </c>
      <c r="H15" t="n">
        <v>0.28</v>
      </c>
      <c r="I15" t="n">
        <v>26</v>
      </c>
      <c r="J15" t="n">
        <v>269.45</v>
      </c>
      <c r="K15" t="n">
        <v>59.89</v>
      </c>
      <c r="L15" t="n">
        <v>4.25</v>
      </c>
      <c r="M15" t="n">
        <v>24</v>
      </c>
      <c r="N15" t="n">
        <v>70.31</v>
      </c>
      <c r="O15" t="n">
        <v>33466.11</v>
      </c>
      <c r="P15" t="n">
        <v>145.87</v>
      </c>
      <c r="Q15" t="n">
        <v>1326.18</v>
      </c>
      <c r="R15" t="n">
        <v>61.02</v>
      </c>
      <c r="S15" t="n">
        <v>30.42</v>
      </c>
      <c r="T15" t="n">
        <v>15383.09</v>
      </c>
      <c r="U15" t="n">
        <v>0.5</v>
      </c>
      <c r="V15" t="n">
        <v>0.9</v>
      </c>
      <c r="W15" t="n">
        <v>0.12</v>
      </c>
      <c r="X15" t="n">
        <v>0.91</v>
      </c>
      <c r="Y15" t="n">
        <v>1</v>
      </c>
      <c r="Z15" t="n">
        <v>10</v>
      </c>
      <c r="AA15" t="n">
        <v>119.0539400620568</v>
      </c>
      <c r="AB15" t="n">
        <v>162.8948530819832</v>
      </c>
      <c r="AC15" t="n">
        <v>147.3483969282459</v>
      </c>
      <c r="AD15" t="n">
        <v>119053.9400620568</v>
      </c>
      <c r="AE15" t="n">
        <v>162894.8530819832</v>
      </c>
      <c r="AF15" t="n">
        <v>3.626180884087395e-06</v>
      </c>
      <c r="AG15" t="n">
        <v>4</v>
      </c>
      <c r="AH15" t="n">
        <v>147348.3969282459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7.415</v>
      </c>
      <c r="E16" t="n">
        <v>13.49</v>
      </c>
      <c r="F16" t="n">
        <v>9.42</v>
      </c>
      <c r="G16" t="n">
        <v>23.55</v>
      </c>
      <c r="H16" t="n">
        <v>0.3</v>
      </c>
      <c r="I16" t="n">
        <v>24</v>
      </c>
      <c r="J16" t="n">
        <v>269.92</v>
      </c>
      <c r="K16" t="n">
        <v>59.89</v>
      </c>
      <c r="L16" t="n">
        <v>4.5</v>
      </c>
      <c r="M16" t="n">
        <v>22</v>
      </c>
      <c r="N16" t="n">
        <v>70.54000000000001</v>
      </c>
      <c r="O16" t="n">
        <v>33524.86</v>
      </c>
      <c r="P16" t="n">
        <v>141.42</v>
      </c>
      <c r="Q16" t="n">
        <v>1325.89</v>
      </c>
      <c r="R16" t="n">
        <v>53.61</v>
      </c>
      <c r="S16" t="n">
        <v>30.42</v>
      </c>
      <c r="T16" t="n">
        <v>11690.5</v>
      </c>
      <c r="U16" t="n">
        <v>0.57</v>
      </c>
      <c r="V16" t="n">
        <v>0.92</v>
      </c>
      <c r="W16" t="n">
        <v>0.12</v>
      </c>
      <c r="X16" t="n">
        <v>0.7</v>
      </c>
      <c r="Y16" t="n">
        <v>1</v>
      </c>
      <c r="Z16" t="n">
        <v>10</v>
      </c>
      <c r="AA16" t="n">
        <v>115.7578003227015</v>
      </c>
      <c r="AB16" t="n">
        <v>158.3849292751772</v>
      </c>
      <c r="AC16" t="n">
        <v>143.2688939198422</v>
      </c>
      <c r="AD16" t="n">
        <v>115757.8003227015</v>
      </c>
      <c r="AE16" t="n">
        <v>158384.9292751772</v>
      </c>
      <c r="AF16" t="n">
        <v>3.709372888312116e-06</v>
      </c>
      <c r="AG16" t="n">
        <v>4</v>
      </c>
      <c r="AH16" t="n">
        <v>143268.8939198421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7.5185</v>
      </c>
      <c r="E17" t="n">
        <v>13.3</v>
      </c>
      <c r="F17" t="n">
        <v>9.34</v>
      </c>
      <c r="G17" t="n">
        <v>25.46</v>
      </c>
      <c r="H17" t="n">
        <v>0.31</v>
      </c>
      <c r="I17" t="n">
        <v>22</v>
      </c>
      <c r="J17" t="n">
        <v>270.4</v>
      </c>
      <c r="K17" t="n">
        <v>59.89</v>
      </c>
      <c r="L17" t="n">
        <v>4.75</v>
      </c>
      <c r="M17" t="n">
        <v>20</v>
      </c>
      <c r="N17" t="n">
        <v>70.76000000000001</v>
      </c>
      <c r="O17" t="n">
        <v>33583.7</v>
      </c>
      <c r="P17" t="n">
        <v>138.69</v>
      </c>
      <c r="Q17" t="n">
        <v>1325.94</v>
      </c>
      <c r="R17" t="n">
        <v>50.66</v>
      </c>
      <c r="S17" t="n">
        <v>30.42</v>
      </c>
      <c r="T17" t="n">
        <v>10227.4</v>
      </c>
      <c r="U17" t="n">
        <v>0.6</v>
      </c>
      <c r="V17" t="n">
        <v>0.93</v>
      </c>
      <c r="W17" t="n">
        <v>0.12</v>
      </c>
      <c r="X17" t="n">
        <v>0.61</v>
      </c>
      <c r="Y17" t="n">
        <v>1</v>
      </c>
      <c r="Z17" t="n">
        <v>10</v>
      </c>
      <c r="AA17" t="n">
        <v>113.8800919460506</v>
      </c>
      <c r="AB17" t="n">
        <v>155.8157658355975</v>
      </c>
      <c r="AC17" t="n">
        <v>140.9449278330916</v>
      </c>
      <c r="AD17" t="n">
        <v>113880.0919460506</v>
      </c>
      <c r="AE17" t="n">
        <v>155815.7658355975</v>
      </c>
      <c r="AF17" t="n">
        <v>3.761149030448367e-06</v>
      </c>
      <c r="AG17" t="n">
        <v>4</v>
      </c>
      <c r="AH17" t="n">
        <v>140944.9278330916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7.5653</v>
      </c>
      <c r="E18" t="n">
        <v>13.22</v>
      </c>
      <c r="F18" t="n">
        <v>9.300000000000001</v>
      </c>
      <c r="G18" t="n">
        <v>26.58</v>
      </c>
      <c r="H18" t="n">
        <v>0.33</v>
      </c>
      <c r="I18" t="n">
        <v>21</v>
      </c>
      <c r="J18" t="n">
        <v>270.88</v>
      </c>
      <c r="K18" t="n">
        <v>59.89</v>
      </c>
      <c r="L18" t="n">
        <v>5</v>
      </c>
      <c r="M18" t="n">
        <v>19</v>
      </c>
      <c r="N18" t="n">
        <v>70.98999999999999</v>
      </c>
      <c r="O18" t="n">
        <v>33642.62</v>
      </c>
      <c r="P18" t="n">
        <v>136.84</v>
      </c>
      <c r="Q18" t="n">
        <v>1325.97</v>
      </c>
      <c r="R18" t="n">
        <v>49.54</v>
      </c>
      <c r="S18" t="n">
        <v>30.42</v>
      </c>
      <c r="T18" t="n">
        <v>9672.450000000001</v>
      </c>
      <c r="U18" t="n">
        <v>0.61</v>
      </c>
      <c r="V18" t="n">
        <v>0.93</v>
      </c>
      <c r="W18" t="n">
        <v>0.12</v>
      </c>
      <c r="X18" t="n">
        <v>0.58</v>
      </c>
      <c r="Y18" t="n">
        <v>1</v>
      </c>
      <c r="Z18" t="n">
        <v>10</v>
      </c>
      <c r="AA18" t="n">
        <v>112.8445582489646</v>
      </c>
      <c r="AB18" t="n">
        <v>154.3989029467228</v>
      </c>
      <c r="AC18" t="n">
        <v>139.6632883497511</v>
      </c>
      <c r="AD18" t="n">
        <v>112844.5582489646</v>
      </c>
      <c r="AE18" t="n">
        <v>154398.9029467228</v>
      </c>
      <c r="AF18" t="n">
        <v>3.784560851240411e-06</v>
      </c>
      <c r="AG18" t="n">
        <v>4</v>
      </c>
      <c r="AH18" t="n">
        <v>139663.2883497511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7.6058</v>
      </c>
      <c r="E19" t="n">
        <v>13.15</v>
      </c>
      <c r="F19" t="n">
        <v>9.279999999999999</v>
      </c>
      <c r="G19" t="n">
        <v>27.85</v>
      </c>
      <c r="H19" t="n">
        <v>0.34</v>
      </c>
      <c r="I19" t="n">
        <v>20</v>
      </c>
      <c r="J19" t="n">
        <v>271.36</v>
      </c>
      <c r="K19" t="n">
        <v>59.89</v>
      </c>
      <c r="L19" t="n">
        <v>5.25</v>
      </c>
      <c r="M19" t="n">
        <v>18</v>
      </c>
      <c r="N19" t="n">
        <v>71.22</v>
      </c>
      <c r="O19" t="n">
        <v>33701.64</v>
      </c>
      <c r="P19" t="n">
        <v>135.41</v>
      </c>
      <c r="Q19" t="n">
        <v>1325.83</v>
      </c>
      <c r="R19" t="n">
        <v>49.01</v>
      </c>
      <c r="S19" t="n">
        <v>30.42</v>
      </c>
      <c r="T19" t="n">
        <v>9411.620000000001</v>
      </c>
      <c r="U19" t="n">
        <v>0.62</v>
      </c>
      <c r="V19" t="n">
        <v>0.93</v>
      </c>
      <c r="W19" t="n">
        <v>0.11</v>
      </c>
      <c r="X19" t="n">
        <v>0.5600000000000001</v>
      </c>
      <c r="Y19" t="n">
        <v>1</v>
      </c>
      <c r="Z19" t="n">
        <v>10</v>
      </c>
      <c r="AA19" t="n">
        <v>112.0379741271239</v>
      </c>
      <c r="AB19" t="n">
        <v>153.2952989672409</v>
      </c>
      <c r="AC19" t="n">
        <v>138.6650107851527</v>
      </c>
      <c r="AD19" t="n">
        <v>112037.9741271239</v>
      </c>
      <c r="AE19" t="n">
        <v>153295.2989672408</v>
      </c>
      <c r="AF19" t="n">
        <v>3.804821080771988e-06</v>
      </c>
      <c r="AG19" t="n">
        <v>4</v>
      </c>
      <c r="AH19" t="n">
        <v>138665.0107851527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7.6588</v>
      </c>
      <c r="E20" t="n">
        <v>13.06</v>
      </c>
      <c r="F20" t="n">
        <v>9.24</v>
      </c>
      <c r="G20" t="n">
        <v>29.19</v>
      </c>
      <c r="H20" t="n">
        <v>0.36</v>
      </c>
      <c r="I20" t="n">
        <v>19</v>
      </c>
      <c r="J20" t="n">
        <v>271.84</v>
      </c>
      <c r="K20" t="n">
        <v>59.89</v>
      </c>
      <c r="L20" t="n">
        <v>5.5</v>
      </c>
      <c r="M20" t="n">
        <v>17</v>
      </c>
      <c r="N20" t="n">
        <v>71.45</v>
      </c>
      <c r="O20" t="n">
        <v>33760.74</v>
      </c>
      <c r="P20" t="n">
        <v>133.69</v>
      </c>
      <c r="Q20" t="n">
        <v>1325.91</v>
      </c>
      <c r="R20" t="n">
        <v>47.64</v>
      </c>
      <c r="S20" t="n">
        <v>30.42</v>
      </c>
      <c r="T20" t="n">
        <v>8731.110000000001</v>
      </c>
      <c r="U20" t="n">
        <v>0.64</v>
      </c>
      <c r="V20" t="n">
        <v>0.9399999999999999</v>
      </c>
      <c r="W20" t="n">
        <v>0.11</v>
      </c>
      <c r="X20" t="n">
        <v>0.52</v>
      </c>
      <c r="Y20" t="n">
        <v>1</v>
      </c>
      <c r="Z20" t="n">
        <v>10</v>
      </c>
      <c r="AA20" t="n">
        <v>111.0197360381482</v>
      </c>
      <c r="AB20" t="n">
        <v>151.9021006924108</v>
      </c>
      <c r="AC20" t="n">
        <v>137.404777398306</v>
      </c>
      <c r="AD20" t="n">
        <v>111019.7360381482</v>
      </c>
      <c r="AE20" t="n">
        <v>151902.1006924108</v>
      </c>
      <c r="AF20" t="n">
        <v>3.831334467566397e-06</v>
      </c>
      <c r="AG20" t="n">
        <v>4</v>
      </c>
      <c r="AH20" t="n">
        <v>137404.7773983059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7.701</v>
      </c>
      <c r="E21" t="n">
        <v>12.99</v>
      </c>
      <c r="F21" t="n">
        <v>9.220000000000001</v>
      </c>
      <c r="G21" t="n">
        <v>30.74</v>
      </c>
      <c r="H21" t="n">
        <v>0.38</v>
      </c>
      <c r="I21" t="n">
        <v>18</v>
      </c>
      <c r="J21" t="n">
        <v>272.32</v>
      </c>
      <c r="K21" t="n">
        <v>59.89</v>
      </c>
      <c r="L21" t="n">
        <v>5.75</v>
      </c>
      <c r="M21" t="n">
        <v>16</v>
      </c>
      <c r="N21" t="n">
        <v>71.68000000000001</v>
      </c>
      <c r="O21" t="n">
        <v>33820.05</v>
      </c>
      <c r="P21" t="n">
        <v>132.09</v>
      </c>
      <c r="Q21" t="n">
        <v>1325.84</v>
      </c>
      <c r="R21" t="n">
        <v>47.03</v>
      </c>
      <c r="S21" t="n">
        <v>30.42</v>
      </c>
      <c r="T21" t="n">
        <v>8428.85</v>
      </c>
      <c r="U21" t="n">
        <v>0.65</v>
      </c>
      <c r="V21" t="n">
        <v>0.9399999999999999</v>
      </c>
      <c r="W21" t="n">
        <v>0.11</v>
      </c>
      <c r="X21" t="n">
        <v>0.5</v>
      </c>
      <c r="Y21" t="n">
        <v>1</v>
      </c>
      <c r="Z21" t="n">
        <v>10</v>
      </c>
      <c r="AA21" t="n">
        <v>110.1665571700939</v>
      </c>
      <c r="AB21" t="n">
        <v>150.7347437255443</v>
      </c>
      <c r="AC21" t="n">
        <v>136.348831341961</v>
      </c>
      <c r="AD21" t="n">
        <v>110166.5571700939</v>
      </c>
      <c r="AE21" t="n">
        <v>150734.7437255443</v>
      </c>
      <c r="AF21" t="n">
        <v>3.852445126485719e-06</v>
      </c>
      <c r="AG21" t="n">
        <v>4</v>
      </c>
      <c r="AH21" t="n">
        <v>136348.831341961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7.7576</v>
      </c>
      <c r="E22" t="n">
        <v>12.89</v>
      </c>
      <c r="F22" t="n">
        <v>9.18</v>
      </c>
      <c r="G22" t="n">
        <v>32.39</v>
      </c>
      <c r="H22" t="n">
        <v>0.39</v>
      </c>
      <c r="I22" t="n">
        <v>17</v>
      </c>
      <c r="J22" t="n">
        <v>272.8</v>
      </c>
      <c r="K22" t="n">
        <v>59.89</v>
      </c>
      <c r="L22" t="n">
        <v>6</v>
      </c>
      <c r="M22" t="n">
        <v>15</v>
      </c>
      <c r="N22" t="n">
        <v>71.91</v>
      </c>
      <c r="O22" t="n">
        <v>33879.33</v>
      </c>
      <c r="P22" t="n">
        <v>130.29</v>
      </c>
      <c r="Q22" t="n">
        <v>1325.87</v>
      </c>
      <c r="R22" t="n">
        <v>45.49</v>
      </c>
      <c r="S22" t="n">
        <v>30.42</v>
      </c>
      <c r="T22" t="n">
        <v>7663.18</v>
      </c>
      <c r="U22" t="n">
        <v>0.67</v>
      </c>
      <c r="V22" t="n">
        <v>0.9399999999999999</v>
      </c>
      <c r="W22" t="n">
        <v>0.11</v>
      </c>
      <c r="X22" t="n">
        <v>0.46</v>
      </c>
      <c r="Y22" t="n">
        <v>1</v>
      </c>
      <c r="Z22" t="n">
        <v>10</v>
      </c>
      <c r="AA22" t="n">
        <v>109.1226797282231</v>
      </c>
      <c r="AB22" t="n">
        <v>149.3064645569549</v>
      </c>
      <c r="AC22" t="n">
        <v>135.0568651326188</v>
      </c>
      <c r="AD22" t="n">
        <v>109122.6797282231</v>
      </c>
      <c r="AE22" t="n">
        <v>149306.4645569549</v>
      </c>
      <c r="AF22" t="n">
        <v>3.880759422571823e-06</v>
      </c>
      <c r="AG22" t="n">
        <v>4</v>
      </c>
      <c r="AH22" t="n">
        <v>135056.8651326188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7.81</v>
      </c>
      <c r="E23" t="n">
        <v>12.8</v>
      </c>
      <c r="F23" t="n">
        <v>9.140000000000001</v>
      </c>
      <c r="G23" t="n">
        <v>34.28</v>
      </c>
      <c r="H23" t="n">
        <v>0.41</v>
      </c>
      <c r="I23" t="n">
        <v>16</v>
      </c>
      <c r="J23" t="n">
        <v>273.28</v>
      </c>
      <c r="K23" t="n">
        <v>59.89</v>
      </c>
      <c r="L23" t="n">
        <v>6.25</v>
      </c>
      <c r="M23" t="n">
        <v>14</v>
      </c>
      <c r="N23" t="n">
        <v>72.14</v>
      </c>
      <c r="O23" t="n">
        <v>33938.7</v>
      </c>
      <c r="P23" t="n">
        <v>128.45</v>
      </c>
      <c r="Q23" t="n">
        <v>1325.79</v>
      </c>
      <c r="R23" t="n">
        <v>44.32</v>
      </c>
      <c r="S23" t="n">
        <v>30.42</v>
      </c>
      <c r="T23" t="n">
        <v>7084.48</v>
      </c>
      <c r="U23" t="n">
        <v>0.6899999999999999</v>
      </c>
      <c r="V23" t="n">
        <v>0.95</v>
      </c>
      <c r="W23" t="n">
        <v>0.11</v>
      </c>
      <c r="X23" t="n">
        <v>0.42</v>
      </c>
      <c r="Y23" t="n">
        <v>1</v>
      </c>
      <c r="Z23" t="n">
        <v>10</v>
      </c>
      <c r="AA23" t="n">
        <v>108.1110745781873</v>
      </c>
      <c r="AB23" t="n">
        <v>147.9223417618072</v>
      </c>
      <c r="AC23" t="n">
        <v>133.804841074411</v>
      </c>
      <c r="AD23" t="n">
        <v>108111.0745781873</v>
      </c>
      <c r="AE23" t="n">
        <v>147922.3417618072</v>
      </c>
      <c r="AF23" t="n">
        <v>3.906972657817617e-06</v>
      </c>
      <c r="AG23" t="n">
        <v>4</v>
      </c>
      <c r="AH23" t="n">
        <v>133804.841074411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7.858</v>
      </c>
      <c r="E24" t="n">
        <v>12.73</v>
      </c>
      <c r="F24" t="n">
        <v>9.109999999999999</v>
      </c>
      <c r="G24" t="n">
        <v>36.46</v>
      </c>
      <c r="H24" t="n">
        <v>0.42</v>
      </c>
      <c r="I24" t="n">
        <v>15</v>
      </c>
      <c r="J24" t="n">
        <v>273.76</v>
      </c>
      <c r="K24" t="n">
        <v>59.89</v>
      </c>
      <c r="L24" t="n">
        <v>6.5</v>
      </c>
      <c r="M24" t="n">
        <v>13</v>
      </c>
      <c r="N24" t="n">
        <v>72.37</v>
      </c>
      <c r="O24" t="n">
        <v>33998.16</v>
      </c>
      <c r="P24" t="n">
        <v>126.18</v>
      </c>
      <c r="Q24" t="n">
        <v>1325.91</v>
      </c>
      <c r="R24" t="n">
        <v>43.37</v>
      </c>
      <c r="S24" t="n">
        <v>30.42</v>
      </c>
      <c r="T24" t="n">
        <v>6614.89</v>
      </c>
      <c r="U24" t="n">
        <v>0.7</v>
      </c>
      <c r="V24" t="n">
        <v>0.95</v>
      </c>
      <c r="W24" t="n">
        <v>0.11</v>
      </c>
      <c r="X24" t="n">
        <v>0.39</v>
      </c>
      <c r="Y24" t="n">
        <v>1</v>
      </c>
      <c r="Z24" t="n">
        <v>10</v>
      </c>
      <c r="AA24" t="n">
        <v>107.0272971207843</v>
      </c>
      <c r="AB24" t="n">
        <v>146.4394696317021</v>
      </c>
      <c r="AC24" t="n">
        <v>132.4634921791787</v>
      </c>
      <c r="AD24" t="n">
        <v>107027.2971207843</v>
      </c>
      <c r="AE24" t="n">
        <v>146439.4696317021</v>
      </c>
      <c r="AF24" t="n">
        <v>3.930984781706892e-06</v>
      </c>
      <c r="AG24" t="n">
        <v>4</v>
      </c>
      <c r="AH24" t="n">
        <v>132463.4921791787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7.887</v>
      </c>
      <c r="E25" t="n">
        <v>12.68</v>
      </c>
      <c r="F25" t="n">
        <v>9.07</v>
      </c>
      <c r="G25" t="n">
        <v>36.27</v>
      </c>
      <c r="H25" t="n">
        <v>0.44</v>
      </c>
      <c r="I25" t="n">
        <v>15</v>
      </c>
      <c r="J25" t="n">
        <v>274.24</v>
      </c>
      <c r="K25" t="n">
        <v>59.89</v>
      </c>
      <c r="L25" t="n">
        <v>6.75</v>
      </c>
      <c r="M25" t="n">
        <v>13</v>
      </c>
      <c r="N25" t="n">
        <v>72.61</v>
      </c>
      <c r="O25" t="n">
        <v>34057.71</v>
      </c>
      <c r="P25" t="n">
        <v>123.41</v>
      </c>
      <c r="Q25" t="n">
        <v>1325.79</v>
      </c>
      <c r="R25" t="n">
        <v>41.68</v>
      </c>
      <c r="S25" t="n">
        <v>30.42</v>
      </c>
      <c r="T25" t="n">
        <v>5771.03</v>
      </c>
      <c r="U25" t="n">
        <v>0.73</v>
      </c>
      <c r="V25" t="n">
        <v>0.95</v>
      </c>
      <c r="W25" t="n">
        <v>0.11</v>
      </c>
      <c r="X25" t="n">
        <v>0.35</v>
      </c>
      <c r="Y25" t="n">
        <v>1</v>
      </c>
      <c r="Z25" t="n">
        <v>10</v>
      </c>
      <c r="AA25" t="n">
        <v>105.9140890321428</v>
      </c>
      <c r="AB25" t="n">
        <v>144.9163292135488</v>
      </c>
      <c r="AC25" t="n">
        <v>131.0857181447924</v>
      </c>
      <c r="AD25" t="n">
        <v>105914.0890321428</v>
      </c>
      <c r="AE25" t="n">
        <v>144916.3292135488</v>
      </c>
      <c r="AF25" t="n">
        <v>3.945492106556663e-06</v>
      </c>
      <c r="AG25" t="n">
        <v>4</v>
      </c>
      <c r="AH25" t="n">
        <v>131085.7181447924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7.9309</v>
      </c>
      <c r="E26" t="n">
        <v>12.61</v>
      </c>
      <c r="F26" t="n">
        <v>9.050000000000001</v>
      </c>
      <c r="G26" t="n">
        <v>38.78</v>
      </c>
      <c r="H26" t="n">
        <v>0.45</v>
      </c>
      <c r="I26" t="n">
        <v>14</v>
      </c>
      <c r="J26" t="n">
        <v>274.73</v>
      </c>
      <c r="K26" t="n">
        <v>59.89</v>
      </c>
      <c r="L26" t="n">
        <v>7</v>
      </c>
      <c r="M26" t="n">
        <v>12</v>
      </c>
      <c r="N26" t="n">
        <v>72.84</v>
      </c>
      <c r="O26" t="n">
        <v>34117.35</v>
      </c>
      <c r="P26" t="n">
        <v>122.45</v>
      </c>
      <c r="Q26" t="n">
        <v>1325.79</v>
      </c>
      <c r="R26" t="n">
        <v>41.45</v>
      </c>
      <c r="S26" t="n">
        <v>30.42</v>
      </c>
      <c r="T26" t="n">
        <v>5658.88</v>
      </c>
      <c r="U26" t="n">
        <v>0.73</v>
      </c>
      <c r="V26" t="n">
        <v>0.96</v>
      </c>
      <c r="W26" t="n">
        <v>0.09</v>
      </c>
      <c r="X26" t="n">
        <v>0.33</v>
      </c>
      <c r="Y26" t="n">
        <v>1</v>
      </c>
      <c r="Z26" t="n">
        <v>10</v>
      </c>
      <c r="AA26" t="n">
        <v>105.2966804500468</v>
      </c>
      <c r="AB26" t="n">
        <v>144.0715635533812</v>
      </c>
      <c r="AC26" t="n">
        <v>130.3215757335949</v>
      </c>
      <c r="AD26" t="n">
        <v>105296.6804500468</v>
      </c>
      <c r="AE26" t="n">
        <v>144071.5635533812</v>
      </c>
      <c r="AF26" t="n">
        <v>3.96745319486373e-06</v>
      </c>
      <c r="AG26" t="n">
        <v>4</v>
      </c>
      <c r="AH26" t="n">
        <v>130321.5757335949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7.9482</v>
      </c>
      <c r="E27" t="n">
        <v>12.58</v>
      </c>
      <c r="F27" t="n">
        <v>9.07</v>
      </c>
      <c r="G27" t="n">
        <v>41.87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120.94</v>
      </c>
      <c r="Q27" t="n">
        <v>1325.79</v>
      </c>
      <c r="R27" t="n">
        <v>42.06</v>
      </c>
      <c r="S27" t="n">
        <v>30.42</v>
      </c>
      <c r="T27" t="n">
        <v>5972.1</v>
      </c>
      <c r="U27" t="n">
        <v>0.72</v>
      </c>
      <c r="V27" t="n">
        <v>0.95</v>
      </c>
      <c r="W27" t="n">
        <v>0.1</v>
      </c>
      <c r="X27" t="n">
        <v>0.35</v>
      </c>
      <c r="Y27" t="n">
        <v>1</v>
      </c>
      <c r="Z27" t="n">
        <v>10</v>
      </c>
      <c r="AA27" t="n">
        <v>104.7563268683183</v>
      </c>
      <c r="AB27" t="n">
        <v>143.3322279441432</v>
      </c>
      <c r="AC27" t="n">
        <v>129.6528012772383</v>
      </c>
      <c r="AD27" t="n">
        <v>104756.3268683183</v>
      </c>
      <c r="AE27" t="n">
        <v>143332.2279441432</v>
      </c>
      <c r="AF27" t="n">
        <v>3.97610756451549e-06</v>
      </c>
      <c r="AG27" t="n">
        <v>4</v>
      </c>
      <c r="AH27" t="n">
        <v>129652.8012772383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7.9467</v>
      </c>
      <c r="E28" t="n">
        <v>12.58</v>
      </c>
      <c r="F28" t="n">
        <v>9.07</v>
      </c>
      <c r="G28" t="n">
        <v>41.88</v>
      </c>
      <c r="H28" t="n">
        <v>0.48</v>
      </c>
      <c r="I28" t="n">
        <v>13</v>
      </c>
      <c r="J28" t="n">
        <v>275.7</v>
      </c>
      <c r="K28" t="n">
        <v>59.89</v>
      </c>
      <c r="L28" t="n">
        <v>7.5</v>
      </c>
      <c r="M28" t="n">
        <v>11</v>
      </c>
      <c r="N28" t="n">
        <v>73.31</v>
      </c>
      <c r="O28" t="n">
        <v>34236.91</v>
      </c>
      <c r="P28" t="n">
        <v>121.14</v>
      </c>
      <c r="Q28" t="n">
        <v>1325.85</v>
      </c>
      <c r="R28" t="n">
        <v>42.14</v>
      </c>
      <c r="S28" t="n">
        <v>30.42</v>
      </c>
      <c r="T28" t="n">
        <v>6008.55</v>
      </c>
      <c r="U28" t="n">
        <v>0.72</v>
      </c>
      <c r="V28" t="n">
        <v>0.95</v>
      </c>
      <c r="W28" t="n">
        <v>0.1</v>
      </c>
      <c r="X28" t="n">
        <v>0.35</v>
      </c>
      <c r="Y28" t="n">
        <v>1</v>
      </c>
      <c r="Z28" t="n">
        <v>10</v>
      </c>
      <c r="AA28" t="n">
        <v>104.8269363318713</v>
      </c>
      <c r="AB28" t="n">
        <v>143.4288389272459</v>
      </c>
      <c r="AC28" t="n">
        <v>129.7401918437081</v>
      </c>
      <c r="AD28" t="n">
        <v>104826.9363318713</v>
      </c>
      <c r="AE28" t="n">
        <v>143428.8389272459</v>
      </c>
      <c r="AF28" t="n">
        <v>3.97535718564395e-06</v>
      </c>
      <c r="AG28" t="n">
        <v>4</v>
      </c>
      <c r="AH28" t="n">
        <v>129740.1918437081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8.0084</v>
      </c>
      <c r="E29" t="n">
        <v>12.49</v>
      </c>
      <c r="F29" t="n">
        <v>9.029999999999999</v>
      </c>
      <c r="G29" t="n">
        <v>45.14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117.57</v>
      </c>
      <c r="Q29" t="n">
        <v>1325.88</v>
      </c>
      <c r="R29" t="n">
        <v>40.53</v>
      </c>
      <c r="S29" t="n">
        <v>30.42</v>
      </c>
      <c r="T29" t="n">
        <v>5208.27</v>
      </c>
      <c r="U29" t="n">
        <v>0.75</v>
      </c>
      <c r="V29" t="n">
        <v>0.96</v>
      </c>
      <c r="W29" t="n">
        <v>0.1</v>
      </c>
      <c r="X29" t="n">
        <v>0.31</v>
      </c>
      <c r="Y29" t="n">
        <v>1</v>
      </c>
      <c r="Z29" t="n">
        <v>10</v>
      </c>
      <c r="AA29" t="n">
        <v>103.2860256170977</v>
      </c>
      <c r="AB29" t="n">
        <v>141.3204969071108</v>
      </c>
      <c r="AC29" t="n">
        <v>127.8330670268974</v>
      </c>
      <c r="AD29" t="n">
        <v>103286.0256170977</v>
      </c>
      <c r="AE29" t="n">
        <v>141320.4969071108</v>
      </c>
      <c r="AF29" t="n">
        <v>4.00622276989329e-06</v>
      </c>
      <c r="AG29" t="n">
        <v>4</v>
      </c>
      <c r="AH29" t="n">
        <v>127833.0670268974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8.0014</v>
      </c>
      <c r="E30" t="n">
        <v>12.5</v>
      </c>
      <c r="F30" t="n">
        <v>9.039999999999999</v>
      </c>
      <c r="G30" t="n">
        <v>45.19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9</v>
      </c>
      <c r="N30" t="n">
        <v>73.78</v>
      </c>
      <c r="O30" t="n">
        <v>34356.83</v>
      </c>
      <c r="P30" t="n">
        <v>116.85</v>
      </c>
      <c r="Q30" t="n">
        <v>1325.82</v>
      </c>
      <c r="R30" t="n">
        <v>40.88</v>
      </c>
      <c r="S30" t="n">
        <v>30.42</v>
      </c>
      <c r="T30" t="n">
        <v>5385.4</v>
      </c>
      <c r="U30" t="n">
        <v>0.74</v>
      </c>
      <c r="V30" t="n">
        <v>0.96</v>
      </c>
      <c r="W30" t="n">
        <v>0.1</v>
      </c>
      <c r="X30" t="n">
        <v>0.32</v>
      </c>
      <c r="Y30" t="n">
        <v>1</v>
      </c>
      <c r="Z30" t="n">
        <v>10</v>
      </c>
      <c r="AA30" t="n">
        <v>103.1284249039928</v>
      </c>
      <c r="AB30" t="n">
        <v>141.1048606585881</v>
      </c>
      <c r="AC30" t="n">
        <v>127.6380107992862</v>
      </c>
      <c r="AD30" t="n">
        <v>103128.4249039928</v>
      </c>
      <c r="AE30" t="n">
        <v>141104.8606585881</v>
      </c>
      <c r="AF30" t="n">
        <v>4.002721001826105e-06</v>
      </c>
      <c r="AG30" t="n">
        <v>4</v>
      </c>
      <c r="AH30" t="n">
        <v>127638.0107992862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8.050800000000001</v>
      </c>
      <c r="E31" t="n">
        <v>12.42</v>
      </c>
      <c r="F31" t="n">
        <v>9.01</v>
      </c>
      <c r="G31" t="n">
        <v>49.16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6</v>
      </c>
      <c r="N31" t="n">
        <v>74.02</v>
      </c>
      <c r="O31" t="n">
        <v>34416.93</v>
      </c>
      <c r="P31" t="n">
        <v>114.54</v>
      </c>
      <c r="Q31" t="n">
        <v>1325.82</v>
      </c>
      <c r="R31" t="n">
        <v>39.96</v>
      </c>
      <c r="S31" t="n">
        <v>30.42</v>
      </c>
      <c r="T31" t="n">
        <v>4931.63</v>
      </c>
      <c r="U31" t="n">
        <v>0.76</v>
      </c>
      <c r="V31" t="n">
        <v>0.96</v>
      </c>
      <c r="W31" t="n">
        <v>0.1</v>
      </c>
      <c r="X31" t="n">
        <v>0.29</v>
      </c>
      <c r="Y31" t="n">
        <v>1</v>
      </c>
      <c r="Z31" t="n">
        <v>10</v>
      </c>
      <c r="AA31" t="n">
        <v>102.079604081389</v>
      </c>
      <c r="AB31" t="n">
        <v>139.6698177383932</v>
      </c>
      <c r="AC31" t="n">
        <v>126.3399263612989</v>
      </c>
      <c r="AD31" t="n">
        <v>102079.604081389</v>
      </c>
      <c r="AE31" t="n">
        <v>139669.8177383932</v>
      </c>
      <c r="AF31" t="n">
        <v>4.027433479328818e-06</v>
      </c>
      <c r="AG31" t="n">
        <v>4</v>
      </c>
      <c r="AH31" t="n">
        <v>126339.9263612989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8.055999999999999</v>
      </c>
      <c r="E32" t="n">
        <v>12.41</v>
      </c>
      <c r="F32" t="n">
        <v>9</v>
      </c>
      <c r="G32" t="n">
        <v>49.11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1</v>
      </c>
      <c r="N32" t="n">
        <v>74.26000000000001</v>
      </c>
      <c r="O32" t="n">
        <v>34477.13</v>
      </c>
      <c r="P32" t="n">
        <v>114.16</v>
      </c>
      <c r="Q32" t="n">
        <v>1325.83</v>
      </c>
      <c r="R32" t="n">
        <v>39.43</v>
      </c>
      <c r="S32" t="n">
        <v>30.42</v>
      </c>
      <c r="T32" t="n">
        <v>4662.93</v>
      </c>
      <c r="U32" t="n">
        <v>0.77</v>
      </c>
      <c r="V32" t="n">
        <v>0.96</v>
      </c>
      <c r="W32" t="n">
        <v>0.11</v>
      </c>
      <c r="X32" t="n">
        <v>0.28</v>
      </c>
      <c r="Y32" t="n">
        <v>1</v>
      </c>
      <c r="Z32" t="n">
        <v>10</v>
      </c>
      <c r="AA32" t="n">
        <v>101.9178611825229</v>
      </c>
      <c r="AB32" t="n">
        <v>139.4485139685716</v>
      </c>
      <c r="AC32" t="n">
        <v>126.1397435126672</v>
      </c>
      <c r="AD32" t="n">
        <v>101917.8611825229</v>
      </c>
      <c r="AE32" t="n">
        <v>139448.5139685716</v>
      </c>
      <c r="AF32" t="n">
        <v>4.030034792750156e-06</v>
      </c>
      <c r="AG32" t="n">
        <v>4</v>
      </c>
      <c r="AH32" t="n">
        <v>126139.7435126672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8.054399999999999</v>
      </c>
      <c r="E33" t="n">
        <v>12.42</v>
      </c>
      <c r="F33" t="n">
        <v>9.01</v>
      </c>
      <c r="G33" t="n">
        <v>49.13</v>
      </c>
      <c r="H33" t="n">
        <v>0.5600000000000001</v>
      </c>
      <c r="I33" t="n">
        <v>11</v>
      </c>
      <c r="J33" t="n">
        <v>278.13</v>
      </c>
      <c r="K33" t="n">
        <v>59.89</v>
      </c>
      <c r="L33" t="n">
        <v>8.75</v>
      </c>
      <c r="M33" t="n">
        <v>0</v>
      </c>
      <c r="N33" t="n">
        <v>74.5</v>
      </c>
      <c r="O33" t="n">
        <v>34537.41</v>
      </c>
      <c r="P33" t="n">
        <v>114.26</v>
      </c>
      <c r="Q33" t="n">
        <v>1325.83</v>
      </c>
      <c r="R33" t="n">
        <v>39.52</v>
      </c>
      <c r="S33" t="n">
        <v>30.42</v>
      </c>
      <c r="T33" t="n">
        <v>4708.1</v>
      </c>
      <c r="U33" t="n">
        <v>0.77</v>
      </c>
      <c r="V33" t="n">
        <v>0.96</v>
      </c>
      <c r="W33" t="n">
        <v>0.11</v>
      </c>
      <c r="X33" t="n">
        <v>0.29</v>
      </c>
      <c r="Y33" t="n">
        <v>1</v>
      </c>
      <c r="Z33" t="n">
        <v>10</v>
      </c>
      <c r="AA33" t="n">
        <v>101.9736615549178</v>
      </c>
      <c r="AB33" t="n">
        <v>139.524862499821</v>
      </c>
      <c r="AC33" t="n">
        <v>126.20880544725</v>
      </c>
      <c r="AD33" t="n">
        <v>101973.6615549178</v>
      </c>
      <c r="AE33" t="n">
        <v>139524.862499821</v>
      </c>
      <c r="AF33" t="n">
        <v>4.029234388620513e-06</v>
      </c>
      <c r="AG33" t="n">
        <v>4</v>
      </c>
      <c r="AH33" t="n">
        <v>126208.80544725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5.8168</v>
      </c>
      <c r="E2" t="n">
        <v>17.19</v>
      </c>
      <c r="F2" t="n">
        <v>11.64</v>
      </c>
      <c r="G2" t="n">
        <v>6.99</v>
      </c>
      <c r="H2" t="n">
        <v>0.11</v>
      </c>
      <c r="I2" t="n">
        <v>100</v>
      </c>
      <c r="J2" t="n">
        <v>159.12</v>
      </c>
      <c r="K2" t="n">
        <v>50.28</v>
      </c>
      <c r="L2" t="n">
        <v>1</v>
      </c>
      <c r="M2" t="n">
        <v>98</v>
      </c>
      <c r="N2" t="n">
        <v>27.84</v>
      </c>
      <c r="O2" t="n">
        <v>19859.16</v>
      </c>
      <c r="P2" t="n">
        <v>136.43</v>
      </c>
      <c r="Q2" t="n">
        <v>1326.16</v>
      </c>
      <c r="R2" t="n">
        <v>126.26</v>
      </c>
      <c r="S2" t="n">
        <v>30.42</v>
      </c>
      <c r="T2" t="n">
        <v>47635.48</v>
      </c>
      <c r="U2" t="n">
        <v>0.24</v>
      </c>
      <c r="V2" t="n">
        <v>0.74</v>
      </c>
      <c r="W2" t="n">
        <v>0.24</v>
      </c>
      <c r="X2" t="n">
        <v>2.92</v>
      </c>
      <c r="Y2" t="n">
        <v>1</v>
      </c>
      <c r="Z2" t="n">
        <v>10</v>
      </c>
      <c r="AA2" t="n">
        <v>138.4300747781791</v>
      </c>
      <c r="AB2" t="n">
        <v>189.4061354153022</v>
      </c>
      <c r="AC2" t="n">
        <v>171.3294796844999</v>
      </c>
      <c r="AD2" t="n">
        <v>138430.0747781791</v>
      </c>
      <c r="AE2" t="n">
        <v>189406.1354153022</v>
      </c>
      <c r="AF2" t="n">
        <v>3.160240898865501e-06</v>
      </c>
      <c r="AG2" t="n">
        <v>5</v>
      </c>
      <c r="AH2" t="n">
        <v>171329.4796844998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6.4525</v>
      </c>
      <c r="E3" t="n">
        <v>15.5</v>
      </c>
      <c r="F3" t="n">
        <v>10.82</v>
      </c>
      <c r="G3" t="n">
        <v>8.890000000000001</v>
      </c>
      <c r="H3" t="n">
        <v>0.14</v>
      </c>
      <c r="I3" t="n">
        <v>73</v>
      </c>
      <c r="J3" t="n">
        <v>159.48</v>
      </c>
      <c r="K3" t="n">
        <v>50.28</v>
      </c>
      <c r="L3" t="n">
        <v>1.25</v>
      </c>
      <c r="M3" t="n">
        <v>71</v>
      </c>
      <c r="N3" t="n">
        <v>27.95</v>
      </c>
      <c r="O3" t="n">
        <v>19902.91</v>
      </c>
      <c r="P3" t="n">
        <v>124.52</v>
      </c>
      <c r="Q3" t="n">
        <v>1326.04</v>
      </c>
      <c r="R3" t="n">
        <v>99.12</v>
      </c>
      <c r="S3" t="n">
        <v>30.42</v>
      </c>
      <c r="T3" t="n">
        <v>34199.39</v>
      </c>
      <c r="U3" t="n">
        <v>0.31</v>
      </c>
      <c r="V3" t="n">
        <v>0.8</v>
      </c>
      <c r="W3" t="n">
        <v>0.2</v>
      </c>
      <c r="X3" t="n">
        <v>2.1</v>
      </c>
      <c r="Y3" t="n">
        <v>1</v>
      </c>
      <c r="Z3" t="n">
        <v>10</v>
      </c>
      <c r="AA3" t="n">
        <v>124.9750907909372</v>
      </c>
      <c r="AB3" t="n">
        <v>170.9964327319672</v>
      </c>
      <c r="AC3" t="n">
        <v>154.6767731870765</v>
      </c>
      <c r="AD3" t="n">
        <v>124975.0907909372</v>
      </c>
      <c r="AE3" t="n">
        <v>170996.4327319672</v>
      </c>
      <c r="AF3" t="n">
        <v>3.505613808267372e-06</v>
      </c>
      <c r="AG3" t="n">
        <v>5</v>
      </c>
      <c r="AH3" t="n">
        <v>154676.7731870765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6.8987</v>
      </c>
      <c r="E4" t="n">
        <v>14.5</v>
      </c>
      <c r="F4" t="n">
        <v>10.33</v>
      </c>
      <c r="G4" t="n">
        <v>10.88</v>
      </c>
      <c r="H4" t="n">
        <v>0.17</v>
      </c>
      <c r="I4" t="n">
        <v>57</v>
      </c>
      <c r="J4" t="n">
        <v>159.83</v>
      </c>
      <c r="K4" t="n">
        <v>50.28</v>
      </c>
      <c r="L4" t="n">
        <v>1.5</v>
      </c>
      <c r="M4" t="n">
        <v>55</v>
      </c>
      <c r="N4" t="n">
        <v>28.05</v>
      </c>
      <c r="O4" t="n">
        <v>19946.71</v>
      </c>
      <c r="P4" t="n">
        <v>116.82</v>
      </c>
      <c r="Q4" t="n">
        <v>1325.97</v>
      </c>
      <c r="R4" t="n">
        <v>83.29000000000001</v>
      </c>
      <c r="S4" t="n">
        <v>30.42</v>
      </c>
      <c r="T4" t="n">
        <v>26365.86</v>
      </c>
      <c r="U4" t="n">
        <v>0.37</v>
      </c>
      <c r="V4" t="n">
        <v>0.84</v>
      </c>
      <c r="W4" t="n">
        <v>0.17</v>
      </c>
      <c r="X4" t="n">
        <v>1.61</v>
      </c>
      <c r="Y4" t="n">
        <v>1</v>
      </c>
      <c r="Z4" t="n">
        <v>10</v>
      </c>
      <c r="AA4" t="n">
        <v>117.37348014006</v>
      </c>
      <c r="AB4" t="n">
        <v>160.5955736800488</v>
      </c>
      <c r="AC4" t="n">
        <v>145.2685575253725</v>
      </c>
      <c r="AD4" t="n">
        <v>117373.48014006</v>
      </c>
      <c r="AE4" t="n">
        <v>160595.5736800488</v>
      </c>
      <c r="AF4" t="n">
        <v>3.748032232327643e-06</v>
      </c>
      <c r="AG4" t="n">
        <v>5</v>
      </c>
      <c r="AH4" t="n">
        <v>145268.5575253725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7.1997</v>
      </c>
      <c r="E5" t="n">
        <v>13.89</v>
      </c>
      <c r="F5" t="n">
        <v>10.05</v>
      </c>
      <c r="G5" t="n">
        <v>12.83</v>
      </c>
      <c r="H5" t="n">
        <v>0.19</v>
      </c>
      <c r="I5" t="n">
        <v>47</v>
      </c>
      <c r="J5" t="n">
        <v>160.19</v>
      </c>
      <c r="K5" t="n">
        <v>50.28</v>
      </c>
      <c r="L5" t="n">
        <v>1.75</v>
      </c>
      <c r="M5" t="n">
        <v>45</v>
      </c>
      <c r="N5" t="n">
        <v>28.16</v>
      </c>
      <c r="O5" t="n">
        <v>19990.53</v>
      </c>
      <c r="P5" t="n">
        <v>111.46</v>
      </c>
      <c r="Q5" t="n">
        <v>1326.04</v>
      </c>
      <c r="R5" t="n">
        <v>74.03</v>
      </c>
      <c r="S5" t="n">
        <v>30.42</v>
      </c>
      <c r="T5" t="n">
        <v>21785.49</v>
      </c>
      <c r="U5" t="n">
        <v>0.41</v>
      </c>
      <c r="V5" t="n">
        <v>0.86</v>
      </c>
      <c r="W5" t="n">
        <v>0.15</v>
      </c>
      <c r="X5" t="n">
        <v>1.33</v>
      </c>
      <c r="Y5" t="n">
        <v>1</v>
      </c>
      <c r="Z5" t="n">
        <v>10</v>
      </c>
      <c r="AA5" t="n">
        <v>112.795730678868</v>
      </c>
      <c r="AB5" t="n">
        <v>154.3320949111962</v>
      </c>
      <c r="AC5" t="n">
        <v>139.6028563793695</v>
      </c>
      <c r="AD5" t="n">
        <v>112795.730678868</v>
      </c>
      <c r="AE5" t="n">
        <v>154332.0949111962</v>
      </c>
      <c r="AF5" t="n">
        <v>3.911564158912452e-06</v>
      </c>
      <c r="AG5" t="n">
        <v>5</v>
      </c>
      <c r="AH5" t="n">
        <v>139602.8563793695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7.4326</v>
      </c>
      <c r="E6" t="n">
        <v>13.45</v>
      </c>
      <c r="F6" t="n">
        <v>9.84</v>
      </c>
      <c r="G6" t="n">
        <v>14.76</v>
      </c>
      <c r="H6" t="n">
        <v>0.22</v>
      </c>
      <c r="I6" t="n">
        <v>40</v>
      </c>
      <c r="J6" t="n">
        <v>160.54</v>
      </c>
      <c r="K6" t="n">
        <v>50.28</v>
      </c>
      <c r="L6" t="n">
        <v>2</v>
      </c>
      <c r="M6" t="n">
        <v>38</v>
      </c>
      <c r="N6" t="n">
        <v>28.26</v>
      </c>
      <c r="O6" t="n">
        <v>20034.4</v>
      </c>
      <c r="P6" t="n">
        <v>106.76</v>
      </c>
      <c r="Q6" t="n">
        <v>1325.79</v>
      </c>
      <c r="R6" t="n">
        <v>67.19</v>
      </c>
      <c r="S6" t="n">
        <v>30.42</v>
      </c>
      <c r="T6" t="n">
        <v>18401.6</v>
      </c>
      <c r="U6" t="n">
        <v>0.45</v>
      </c>
      <c r="V6" t="n">
        <v>0.88</v>
      </c>
      <c r="W6" t="n">
        <v>0.14</v>
      </c>
      <c r="X6" t="n">
        <v>1.12</v>
      </c>
      <c r="Y6" t="n">
        <v>1</v>
      </c>
      <c r="Z6" t="n">
        <v>10</v>
      </c>
      <c r="AA6" t="n">
        <v>97.48877900608123</v>
      </c>
      <c r="AB6" t="n">
        <v>133.388448337452</v>
      </c>
      <c r="AC6" t="n">
        <v>120.6580420400242</v>
      </c>
      <c r="AD6" t="n">
        <v>97488.77900608123</v>
      </c>
      <c r="AE6" t="n">
        <v>133388.448337452</v>
      </c>
      <c r="AF6" t="n">
        <v>4.038097666226744e-06</v>
      </c>
      <c r="AG6" t="n">
        <v>4</v>
      </c>
      <c r="AH6" t="n">
        <v>120658.0420400242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7.6535</v>
      </c>
      <c r="E7" t="n">
        <v>13.07</v>
      </c>
      <c r="F7" t="n">
        <v>9.65</v>
      </c>
      <c r="G7" t="n">
        <v>17.02</v>
      </c>
      <c r="H7" t="n">
        <v>0.25</v>
      </c>
      <c r="I7" t="n">
        <v>34</v>
      </c>
      <c r="J7" t="n">
        <v>160.9</v>
      </c>
      <c r="K7" t="n">
        <v>50.28</v>
      </c>
      <c r="L7" t="n">
        <v>2.25</v>
      </c>
      <c r="M7" t="n">
        <v>32</v>
      </c>
      <c r="N7" t="n">
        <v>28.37</v>
      </c>
      <c r="O7" t="n">
        <v>20078.3</v>
      </c>
      <c r="P7" t="n">
        <v>102.36</v>
      </c>
      <c r="Q7" t="n">
        <v>1325.95</v>
      </c>
      <c r="R7" t="n">
        <v>60.75</v>
      </c>
      <c r="S7" t="n">
        <v>30.42</v>
      </c>
      <c r="T7" t="n">
        <v>15211.2</v>
      </c>
      <c r="U7" t="n">
        <v>0.5</v>
      </c>
      <c r="V7" t="n">
        <v>0.9</v>
      </c>
      <c r="W7" t="n">
        <v>0.13</v>
      </c>
      <c r="X7" t="n">
        <v>0.92</v>
      </c>
      <c r="Y7" t="n">
        <v>1</v>
      </c>
      <c r="Z7" t="n">
        <v>10</v>
      </c>
      <c r="AA7" t="n">
        <v>94.434213558008</v>
      </c>
      <c r="AB7" t="n">
        <v>129.2090571334834</v>
      </c>
      <c r="AC7" t="n">
        <v>116.8775260667487</v>
      </c>
      <c r="AD7" t="n">
        <v>94434.21355800799</v>
      </c>
      <c r="AE7" t="n">
        <v>129209.0571334835</v>
      </c>
      <c r="AF7" t="n">
        <v>4.15811162829513e-06</v>
      </c>
      <c r="AG7" t="n">
        <v>4</v>
      </c>
      <c r="AH7" t="n">
        <v>116877.5260667487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7.8147</v>
      </c>
      <c r="E8" t="n">
        <v>12.8</v>
      </c>
      <c r="F8" t="n">
        <v>9.51</v>
      </c>
      <c r="G8" t="n">
        <v>19.01</v>
      </c>
      <c r="H8" t="n">
        <v>0.27</v>
      </c>
      <c r="I8" t="n">
        <v>30</v>
      </c>
      <c r="J8" t="n">
        <v>161.26</v>
      </c>
      <c r="K8" t="n">
        <v>50.28</v>
      </c>
      <c r="L8" t="n">
        <v>2.5</v>
      </c>
      <c r="M8" t="n">
        <v>28</v>
      </c>
      <c r="N8" t="n">
        <v>28.48</v>
      </c>
      <c r="O8" t="n">
        <v>20122.23</v>
      </c>
      <c r="P8" t="n">
        <v>98.41</v>
      </c>
      <c r="Q8" t="n">
        <v>1325.92</v>
      </c>
      <c r="R8" t="n">
        <v>55.95</v>
      </c>
      <c r="S8" t="n">
        <v>30.42</v>
      </c>
      <c r="T8" t="n">
        <v>12830.86</v>
      </c>
      <c r="U8" t="n">
        <v>0.54</v>
      </c>
      <c r="V8" t="n">
        <v>0.91</v>
      </c>
      <c r="W8" t="n">
        <v>0.13</v>
      </c>
      <c r="X8" t="n">
        <v>0.78</v>
      </c>
      <c r="Y8" t="n">
        <v>1</v>
      </c>
      <c r="Z8" t="n">
        <v>10</v>
      </c>
      <c r="AA8" t="n">
        <v>92.08358472681502</v>
      </c>
      <c r="AB8" t="n">
        <v>125.9928230642218</v>
      </c>
      <c r="AC8" t="n">
        <v>113.9682448630434</v>
      </c>
      <c r="AD8" t="n">
        <v>92083.58472681502</v>
      </c>
      <c r="AE8" t="n">
        <v>125992.8230642218</v>
      </c>
      <c r="AF8" t="n">
        <v>4.245690852765135e-06</v>
      </c>
      <c r="AG8" t="n">
        <v>4</v>
      </c>
      <c r="AH8" t="n">
        <v>113968.2448630434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7.9421</v>
      </c>
      <c r="E9" t="n">
        <v>12.59</v>
      </c>
      <c r="F9" t="n">
        <v>9.43</v>
      </c>
      <c r="G9" t="n">
        <v>21.76</v>
      </c>
      <c r="H9" t="n">
        <v>0.3</v>
      </c>
      <c r="I9" t="n">
        <v>26</v>
      </c>
      <c r="J9" t="n">
        <v>161.61</v>
      </c>
      <c r="K9" t="n">
        <v>50.28</v>
      </c>
      <c r="L9" t="n">
        <v>2.75</v>
      </c>
      <c r="M9" t="n">
        <v>24</v>
      </c>
      <c r="N9" t="n">
        <v>28.58</v>
      </c>
      <c r="O9" t="n">
        <v>20166.2</v>
      </c>
      <c r="P9" t="n">
        <v>95.38</v>
      </c>
      <c r="Q9" t="n">
        <v>1325.88</v>
      </c>
      <c r="R9" t="n">
        <v>54.24</v>
      </c>
      <c r="S9" t="n">
        <v>30.42</v>
      </c>
      <c r="T9" t="n">
        <v>11994.86</v>
      </c>
      <c r="U9" t="n">
        <v>0.5600000000000001</v>
      </c>
      <c r="V9" t="n">
        <v>0.92</v>
      </c>
      <c r="W9" t="n">
        <v>0.11</v>
      </c>
      <c r="X9" t="n">
        <v>0.71</v>
      </c>
      <c r="Y9" t="n">
        <v>1</v>
      </c>
      <c r="Z9" t="n">
        <v>10</v>
      </c>
      <c r="AA9" t="n">
        <v>90.36176901475302</v>
      </c>
      <c r="AB9" t="n">
        <v>123.6369588458316</v>
      </c>
      <c r="AC9" t="n">
        <v>111.8372210191795</v>
      </c>
      <c r="AD9" t="n">
        <v>90361.76901475302</v>
      </c>
      <c r="AE9" t="n">
        <v>123636.9588458316</v>
      </c>
      <c r="AF9" t="n">
        <v>4.31490669145917e-06</v>
      </c>
      <c r="AG9" t="n">
        <v>4</v>
      </c>
      <c r="AH9" t="n">
        <v>111837.2210191795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7.9876</v>
      </c>
      <c r="E10" t="n">
        <v>12.52</v>
      </c>
      <c r="F10" t="n">
        <v>9.42</v>
      </c>
      <c r="G10" t="n">
        <v>23.55</v>
      </c>
      <c r="H10" t="n">
        <v>0.33</v>
      </c>
      <c r="I10" t="n">
        <v>24</v>
      </c>
      <c r="J10" t="n">
        <v>161.97</v>
      </c>
      <c r="K10" t="n">
        <v>50.28</v>
      </c>
      <c r="L10" t="n">
        <v>3</v>
      </c>
      <c r="M10" t="n">
        <v>22</v>
      </c>
      <c r="N10" t="n">
        <v>28.69</v>
      </c>
      <c r="O10" t="n">
        <v>20210.21</v>
      </c>
      <c r="P10" t="n">
        <v>93.15000000000001</v>
      </c>
      <c r="Q10" t="n">
        <v>1325.89</v>
      </c>
      <c r="R10" t="n">
        <v>53.53</v>
      </c>
      <c r="S10" t="n">
        <v>30.42</v>
      </c>
      <c r="T10" t="n">
        <v>11647.58</v>
      </c>
      <c r="U10" t="n">
        <v>0.57</v>
      </c>
      <c r="V10" t="n">
        <v>0.92</v>
      </c>
      <c r="W10" t="n">
        <v>0.12</v>
      </c>
      <c r="X10" t="n">
        <v>0.7</v>
      </c>
      <c r="Y10" t="n">
        <v>1</v>
      </c>
      <c r="Z10" t="n">
        <v>10</v>
      </c>
      <c r="AA10" t="n">
        <v>89.43696818131116</v>
      </c>
      <c r="AB10" t="n">
        <v>122.3716055461837</v>
      </c>
      <c r="AC10" t="n">
        <v>110.6926312625151</v>
      </c>
      <c r="AD10" t="n">
        <v>89436.96818131115</v>
      </c>
      <c r="AE10" t="n">
        <v>122371.6055461837</v>
      </c>
      <c r="AF10" t="n">
        <v>4.339626633849897e-06</v>
      </c>
      <c r="AG10" t="n">
        <v>4</v>
      </c>
      <c r="AH10" t="n">
        <v>110692.6312625151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8.1271</v>
      </c>
      <c r="E11" t="n">
        <v>12.3</v>
      </c>
      <c r="F11" t="n">
        <v>9.300000000000001</v>
      </c>
      <c r="G11" t="n">
        <v>26.58</v>
      </c>
      <c r="H11" t="n">
        <v>0.35</v>
      </c>
      <c r="I11" t="n">
        <v>21</v>
      </c>
      <c r="J11" t="n">
        <v>162.33</v>
      </c>
      <c r="K11" t="n">
        <v>50.28</v>
      </c>
      <c r="L11" t="n">
        <v>3.25</v>
      </c>
      <c r="M11" t="n">
        <v>19</v>
      </c>
      <c r="N11" t="n">
        <v>28.8</v>
      </c>
      <c r="O11" t="n">
        <v>20254.26</v>
      </c>
      <c r="P11" t="n">
        <v>88.93000000000001</v>
      </c>
      <c r="Q11" t="n">
        <v>1325.87</v>
      </c>
      <c r="R11" t="n">
        <v>49.64</v>
      </c>
      <c r="S11" t="n">
        <v>30.42</v>
      </c>
      <c r="T11" t="n">
        <v>9721.27</v>
      </c>
      <c r="U11" t="n">
        <v>0.61</v>
      </c>
      <c r="V11" t="n">
        <v>0.93</v>
      </c>
      <c r="W11" t="n">
        <v>0.11</v>
      </c>
      <c r="X11" t="n">
        <v>0.58</v>
      </c>
      <c r="Y11" t="n">
        <v>1</v>
      </c>
      <c r="Z11" t="n">
        <v>10</v>
      </c>
      <c r="AA11" t="n">
        <v>87.32963219811997</v>
      </c>
      <c r="AB11" t="n">
        <v>119.4882554848809</v>
      </c>
      <c r="AC11" t="n">
        <v>108.0844640842548</v>
      </c>
      <c r="AD11" t="n">
        <v>87329.63219811997</v>
      </c>
      <c r="AE11" t="n">
        <v>119488.2554848809</v>
      </c>
      <c r="AF11" t="n">
        <v>4.415416347333555e-06</v>
      </c>
      <c r="AG11" t="n">
        <v>4</v>
      </c>
      <c r="AH11" t="n">
        <v>108084.4640842549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8.2121</v>
      </c>
      <c r="E12" t="n">
        <v>12.18</v>
      </c>
      <c r="F12" t="n">
        <v>9.24</v>
      </c>
      <c r="G12" t="n">
        <v>29.18</v>
      </c>
      <c r="H12" t="n">
        <v>0.38</v>
      </c>
      <c r="I12" t="n">
        <v>19</v>
      </c>
      <c r="J12" t="n">
        <v>162.68</v>
      </c>
      <c r="K12" t="n">
        <v>50.28</v>
      </c>
      <c r="L12" t="n">
        <v>3.5</v>
      </c>
      <c r="M12" t="n">
        <v>14</v>
      </c>
      <c r="N12" t="n">
        <v>28.9</v>
      </c>
      <c r="O12" t="n">
        <v>20298.34</v>
      </c>
      <c r="P12" t="n">
        <v>86.11</v>
      </c>
      <c r="Q12" t="n">
        <v>1325.92</v>
      </c>
      <c r="R12" t="n">
        <v>47.49</v>
      </c>
      <c r="S12" t="n">
        <v>30.42</v>
      </c>
      <c r="T12" t="n">
        <v>8655.309999999999</v>
      </c>
      <c r="U12" t="n">
        <v>0.64</v>
      </c>
      <c r="V12" t="n">
        <v>0.9399999999999999</v>
      </c>
      <c r="W12" t="n">
        <v>0.11</v>
      </c>
      <c r="X12" t="n">
        <v>0.52</v>
      </c>
      <c r="Y12" t="n">
        <v>1</v>
      </c>
      <c r="Z12" t="n">
        <v>10</v>
      </c>
      <c r="AA12" t="n">
        <v>86.024215136739</v>
      </c>
      <c r="AB12" t="n">
        <v>117.7021262705641</v>
      </c>
      <c r="AC12" t="n">
        <v>106.4688005353038</v>
      </c>
      <c r="AD12" t="n">
        <v>86024.215136739</v>
      </c>
      <c r="AE12" t="n">
        <v>117702.1262705641</v>
      </c>
      <c r="AF12" t="n">
        <v>4.461596459492055e-06</v>
      </c>
      <c r="AG12" t="n">
        <v>4</v>
      </c>
      <c r="AH12" t="n">
        <v>106468.8005353038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8.245699999999999</v>
      </c>
      <c r="E13" t="n">
        <v>12.13</v>
      </c>
      <c r="F13" t="n">
        <v>9.220000000000001</v>
      </c>
      <c r="G13" t="n">
        <v>30.74</v>
      </c>
      <c r="H13" t="n">
        <v>0.41</v>
      </c>
      <c r="I13" t="n">
        <v>18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84.36</v>
      </c>
      <c r="Q13" t="n">
        <v>1325.79</v>
      </c>
      <c r="R13" t="n">
        <v>46.32</v>
      </c>
      <c r="S13" t="n">
        <v>30.42</v>
      </c>
      <c r="T13" t="n">
        <v>8076.43</v>
      </c>
      <c r="U13" t="n">
        <v>0.66</v>
      </c>
      <c r="V13" t="n">
        <v>0.9399999999999999</v>
      </c>
      <c r="W13" t="n">
        <v>0.13</v>
      </c>
      <c r="X13" t="n">
        <v>0.5</v>
      </c>
      <c r="Y13" t="n">
        <v>1</v>
      </c>
      <c r="Z13" t="n">
        <v>10</v>
      </c>
      <c r="AA13" t="n">
        <v>85.33400484700874</v>
      </c>
      <c r="AB13" t="n">
        <v>116.7577501022267</v>
      </c>
      <c r="AC13" t="n">
        <v>105.614554303032</v>
      </c>
      <c r="AD13" t="n">
        <v>85334.00484700875</v>
      </c>
      <c r="AE13" t="n">
        <v>116757.7501022267</v>
      </c>
      <c r="AF13" t="n">
        <v>4.479851186180591e-06</v>
      </c>
      <c r="AG13" t="n">
        <v>4</v>
      </c>
      <c r="AH13" t="n">
        <v>105614.554303032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4.6091</v>
      </c>
      <c r="E2" t="n">
        <v>21.7</v>
      </c>
      <c r="F2" t="n">
        <v>12.89</v>
      </c>
      <c r="G2" t="n">
        <v>5.52</v>
      </c>
      <c r="H2" t="n">
        <v>0.08</v>
      </c>
      <c r="I2" t="n">
        <v>140</v>
      </c>
      <c r="J2" t="n">
        <v>222.93</v>
      </c>
      <c r="K2" t="n">
        <v>56.94</v>
      </c>
      <c r="L2" t="n">
        <v>1</v>
      </c>
      <c r="M2" t="n">
        <v>138</v>
      </c>
      <c r="N2" t="n">
        <v>49.99</v>
      </c>
      <c r="O2" t="n">
        <v>27728.69</v>
      </c>
      <c r="P2" t="n">
        <v>191.57</v>
      </c>
      <c r="Q2" t="n">
        <v>1326.3</v>
      </c>
      <c r="R2" t="n">
        <v>167.21</v>
      </c>
      <c r="S2" t="n">
        <v>30.42</v>
      </c>
      <c r="T2" t="n">
        <v>67908.53</v>
      </c>
      <c r="U2" t="n">
        <v>0.18</v>
      </c>
      <c r="V2" t="n">
        <v>0.67</v>
      </c>
      <c r="W2" t="n">
        <v>0.3</v>
      </c>
      <c r="X2" t="n">
        <v>4.17</v>
      </c>
      <c r="Y2" t="n">
        <v>1</v>
      </c>
      <c r="Z2" t="n">
        <v>10</v>
      </c>
      <c r="AA2" t="n">
        <v>223.959405947144</v>
      </c>
      <c r="AB2" t="n">
        <v>306.4311396084072</v>
      </c>
      <c r="AC2" t="n">
        <v>277.1857817230771</v>
      </c>
      <c r="AD2" t="n">
        <v>223959.405947144</v>
      </c>
      <c r="AE2" t="n">
        <v>306431.1396084073</v>
      </c>
      <c r="AF2" t="n">
        <v>2.367450990852118e-06</v>
      </c>
      <c r="AG2" t="n">
        <v>7</v>
      </c>
      <c r="AH2" t="n">
        <v>277185.7817230771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5.3486</v>
      </c>
      <c r="E3" t="n">
        <v>18.7</v>
      </c>
      <c r="F3" t="n">
        <v>11.65</v>
      </c>
      <c r="G3" t="n">
        <v>6.99</v>
      </c>
      <c r="H3" t="n">
        <v>0.1</v>
      </c>
      <c r="I3" t="n">
        <v>100</v>
      </c>
      <c r="J3" t="n">
        <v>223.35</v>
      </c>
      <c r="K3" t="n">
        <v>56.94</v>
      </c>
      <c r="L3" t="n">
        <v>1.25</v>
      </c>
      <c r="M3" t="n">
        <v>98</v>
      </c>
      <c r="N3" t="n">
        <v>50.15</v>
      </c>
      <c r="O3" t="n">
        <v>27780.03</v>
      </c>
      <c r="P3" t="n">
        <v>171.39</v>
      </c>
      <c r="Q3" t="n">
        <v>1326.02</v>
      </c>
      <c r="R3" t="n">
        <v>126.23</v>
      </c>
      <c r="S3" t="n">
        <v>30.42</v>
      </c>
      <c r="T3" t="n">
        <v>47622.41</v>
      </c>
      <c r="U3" t="n">
        <v>0.24</v>
      </c>
      <c r="V3" t="n">
        <v>0.74</v>
      </c>
      <c r="W3" t="n">
        <v>0.24</v>
      </c>
      <c r="X3" t="n">
        <v>2.92</v>
      </c>
      <c r="Y3" t="n">
        <v>1</v>
      </c>
      <c r="Z3" t="n">
        <v>10</v>
      </c>
      <c r="AA3" t="n">
        <v>180.8510299314532</v>
      </c>
      <c r="AB3" t="n">
        <v>247.4483577364417</v>
      </c>
      <c r="AC3" t="n">
        <v>223.8322337700989</v>
      </c>
      <c r="AD3" t="n">
        <v>180851.0299314531</v>
      </c>
      <c r="AE3" t="n">
        <v>247448.3577364417</v>
      </c>
      <c r="AF3" t="n">
        <v>2.747293044123938e-06</v>
      </c>
      <c r="AG3" t="n">
        <v>6</v>
      </c>
      <c r="AH3" t="n">
        <v>223832.2337700989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5.8641</v>
      </c>
      <c r="E4" t="n">
        <v>17.05</v>
      </c>
      <c r="F4" t="n">
        <v>10.97</v>
      </c>
      <c r="G4" t="n">
        <v>8.44</v>
      </c>
      <c r="H4" t="n">
        <v>0.12</v>
      </c>
      <c r="I4" t="n">
        <v>78</v>
      </c>
      <c r="J4" t="n">
        <v>223.76</v>
      </c>
      <c r="K4" t="n">
        <v>56.94</v>
      </c>
      <c r="L4" t="n">
        <v>1.5</v>
      </c>
      <c r="M4" t="n">
        <v>76</v>
      </c>
      <c r="N4" t="n">
        <v>50.32</v>
      </c>
      <c r="O4" t="n">
        <v>27831.42</v>
      </c>
      <c r="P4" t="n">
        <v>159.94</v>
      </c>
      <c r="Q4" t="n">
        <v>1326.11</v>
      </c>
      <c r="R4" t="n">
        <v>104.23</v>
      </c>
      <c r="S4" t="n">
        <v>30.42</v>
      </c>
      <c r="T4" t="n">
        <v>36729.71</v>
      </c>
      <c r="U4" t="n">
        <v>0.29</v>
      </c>
      <c r="V4" t="n">
        <v>0.79</v>
      </c>
      <c r="W4" t="n">
        <v>0.2</v>
      </c>
      <c r="X4" t="n">
        <v>2.25</v>
      </c>
      <c r="Y4" t="n">
        <v>1</v>
      </c>
      <c r="Z4" t="n">
        <v>10</v>
      </c>
      <c r="AA4" t="n">
        <v>153.0095508692148</v>
      </c>
      <c r="AB4" t="n">
        <v>209.3544178041376</v>
      </c>
      <c r="AC4" t="n">
        <v>189.3739259997413</v>
      </c>
      <c r="AD4" t="n">
        <v>153009.5508692148</v>
      </c>
      <c r="AE4" t="n">
        <v>209354.4178041376</v>
      </c>
      <c r="AF4" t="n">
        <v>3.01207814008286e-06</v>
      </c>
      <c r="AG4" t="n">
        <v>5</v>
      </c>
      <c r="AH4" t="n">
        <v>189373.9259997413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6.2425</v>
      </c>
      <c r="E5" t="n">
        <v>16.02</v>
      </c>
      <c r="F5" t="n">
        <v>10.55</v>
      </c>
      <c r="G5" t="n">
        <v>9.890000000000001</v>
      </c>
      <c r="H5" t="n">
        <v>0.14</v>
      </c>
      <c r="I5" t="n">
        <v>64</v>
      </c>
      <c r="J5" t="n">
        <v>224.18</v>
      </c>
      <c r="K5" t="n">
        <v>56.94</v>
      </c>
      <c r="L5" t="n">
        <v>1.75</v>
      </c>
      <c r="M5" t="n">
        <v>62</v>
      </c>
      <c r="N5" t="n">
        <v>50.49</v>
      </c>
      <c r="O5" t="n">
        <v>27882.87</v>
      </c>
      <c r="P5" t="n">
        <v>152.37</v>
      </c>
      <c r="Q5" t="n">
        <v>1326.08</v>
      </c>
      <c r="R5" t="n">
        <v>90.3</v>
      </c>
      <c r="S5" t="n">
        <v>30.42</v>
      </c>
      <c r="T5" t="n">
        <v>29835.99</v>
      </c>
      <c r="U5" t="n">
        <v>0.34</v>
      </c>
      <c r="V5" t="n">
        <v>0.82</v>
      </c>
      <c r="W5" t="n">
        <v>0.18</v>
      </c>
      <c r="X5" t="n">
        <v>1.83</v>
      </c>
      <c r="Y5" t="n">
        <v>1</v>
      </c>
      <c r="Z5" t="n">
        <v>10</v>
      </c>
      <c r="AA5" t="n">
        <v>143.8833691184272</v>
      </c>
      <c r="AB5" t="n">
        <v>196.8675733139928</v>
      </c>
      <c r="AC5" t="n">
        <v>178.0788084223357</v>
      </c>
      <c r="AD5" t="n">
        <v>143883.3691184272</v>
      </c>
      <c r="AE5" t="n">
        <v>196867.5733139928</v>
      </c>
      <c r="AF5" t="n">
        <v>3.206442214400718e-06</v>
      </c>
      <c r="AG5" t="n">
        <v>5</v>
      </c>
      <c r="AH5" t="n">
        <v>178078.8084223357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6.5384</v>
      </c>
      <c r="E6" t="n">
        <v>15.29</v>
      </c>
      <c r="F6" t="n">
        <v>10.26</v>
      </c>
      <c r="G6" t="n">
        <v>11.4</v>
      </c>
      <c r="H6" t="n">
        <v>0.16</v>
      </c>
      <c r="I6" t="n">
        <v>54</v>
      </c>
      <c r="J6" t="n">
        <v>224.6</v>
      </c>
      <c r="K6" t="n">
        <v>56.94</v>
      </c>
      <c r="L6" t="n">
        <v>2</v>
      </c>
      <c r="M6" t="n">
        <v>52</v>
      </c>
      <c r="N6" t="n">
        <v>50.65</v>
      </c>
      <c r="O6" t="n">
        <v>27934.37</v>
      </c>
      <c r="P6" t="n">
        <v>146.83</v>
      </c>
      <c r="Q6" t="n">
        <v>1326.15</v>
      </c>
      <c r="R6" t="n">
        <v>80.98</v>
      </c>
      <c r="S6" t="n">
        <v>30.42</v>
      </c>
      <c r="T6" t="n">
        <v>25224.9</v>
      </c>
      <c r="U6" t="n">
        <v>0.38</v>
      </c>
      <c r="V6" t="n">
        <v>0.84</v>
      </c>
      <c r="W6" t="n">
        <v>0.17</v>
      </c>
      <c r="X6" t="n">
        <v>1.54</v>
      </c>
      <c r="Y6" t="n">
        <v>1</v>
      </c>
      <c r="Z6" t="n">
        <v>10</v>
      </c>
      <c r="AA6" t="n">
        <v>137.6946798142111</v>
      </c>
      <c r="AB6" t="n">
        <v>188.3999355822657</v>
      </c>
      <c r="AC6" t="n">
        <v>170.4193101513176</v>
      </c>
      <c r="AD6" t="n">
        <v>137694.6798142111</v>
      </c>
      <c r="AE6" t="n">
        <v>188399.9355822657</v>
      </c>
      <c r="AF6" t="n">
        <v>3.358430400422532e-06</v>
      </c>
      <c r="AG6" t="n">
        <v>5</v>
      </c>
      <c r="AH6" t="n">
        <v>170419.3101513176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6.772</v>
      </c>
      <c r="E7" t="n">
        <v>14.77</v>
      </c>
      <c r="F7" t="n">
        <v>10.04</v>
      </c>
      <c r="G7" t="n">
        <v>12.82</v>
      </c>
      <c r="H7" t="n">
        <v>0.18</v>
      </c>
      <c r="I7" t="n">
        <v>47</v>
      </c>
      <c r="J7" t="n">
        <v>225.01</v>
      </c>
      <c r="K7" t="n">
        <v>56.94</v>
      </c>
      <c r="L7" t="n">
        <v>2.25</v>
      </c>
      <c r="M7" t="n">
        <v>45</v>
      </c>
      <c r="N7" t="n">
        <v>50.82</v>
      </c>
      <c r="O7" t="n">
        <v>27985.94</v>
      </c>
      <c r="P7" t="n">
        <v>142.25</v>
      </c>
      <c r="Q7" t="n">
        <v>1325.84</v>
      </c>
      <c r="R7" t="n">
        <v>73.59</v>
      </c>
      <c r="S7" t="n">
        <v>30.42</v>
      </c>
      <c r="T7" t="n">
        <v>21566.34</v>
      </c>
      <c r="U7" t="n">
        <v>0.41</v>
      </c>
      <c r="V7" t="n">
        <v>0.86</v>
      </c>
      <c r="W7" t="n">
        <v>0.16</v>
      </c>
      <c r="X7" t="n">
        <v>1.32</v>
      </c>
      <c r="Y7" t="n">
        <v>1</v>
      </c>
      <c r="Z7" t="n">
        <v>10</v>
      </c>
      <c r="AA7" t="n">
        <v>133.133309762813</v>
      </c>
      <c r="AB7" t="n">
        <v>182.1588678445016</v>
      </c>
      <c r="AC7" t="n">
        <v>164.7738811590502</v>
      </c>
      <c r="AD7" t="n">
        <v>133133.3097628129</v>
      </c>
      <c r="AE7" t="n">
        <v>182158.8678445016</v>
      </c>
      <c r="AF7" t="n">
        <v>3.478418370191696e-06</v>
      </c>
      <c r="AG7" t="n">
        <v>5</v>
      </c>
      <c r="AH7" t="n">
        <v>164773.8811590502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6.9853</v>
      </c>
      <c r="E8" t="n">
        <v>14.32</v>
      </c>
      <c r="F8" t="n">
        <v>9.859999999999999</v>
      </c>
      <c r="G8" t="n">
        <v>14.42</v>
      </c>
      <c r="H8" t="n">
        <v>0.2</v>
      </c>
      <c r="I8" t="n">
        <v>41</v>
      </c>
      <c r="J8" t="n">
        <v>225.43</v>
      </c>
      <c r="K8" t="n">
        <v>56.94</v>
      </c>
      <c r="L8" t="n">
        <v>2.5</v>
      </c>
      <c r="M8" t="n">
        <v>39</v>
      </c>
      <c r="N8" t="n">
        <v>50.99</v>
      </c>
      <c r="O8" t="n">
        <v>28037.57</v>
      </c>
      <c r="P8" t="n">
        <v>138.12</v>
      </c>
      <c r="Q8" t="n">
        <v>1325.96</v>
      </c>
      <c r="R8" t="n">
        <v>67.62</v>
      </c>
      <c r="S8" t="n">
        <v>30.42</v>
      </c>
      <c r="T8" t="n">
        <v>18610.35</v>
      </c>
      <c r="U8" t="n">
        <v>0.45</v>
      </c>
      <c r="V8" t="n">
        <v>0.88</v>
      </c>
      <c r="W8" t="n">
        <v>0.15</v>
      </c>
      <c r="X8" t="n">
        <v>1.13</v>
      </c>
      <c r="Y8" t="n">
        <v>1</v>
      </c>
      <c r="Z8" t="n">
        <v>10</v>
      </c>
      <c r="AA8" t="n">
        <v>129.2891019025766</v>
      </c>
      <c r="AB8" t="n">
        <v>176.8990530556475</v>
      </c>
      <c r="AC8" t="n">
        <v>160.0160557114462</v>
      </c>
      <c r="AD8" t="n">
        <v>129289.1019025766</v>
      </c>
      <c r="AE8" t="n">
        <v>176899.0530556475</v>
      </c>
      <c r="AF8" t="n">
        <v>3.587979303204379e-06</v>
      </c>
      <c r="AG8" t="n">
        <v>5</v>
      </c>
      <c r="AH8" t="n">
        <v>160016.0557114462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7.127</v>
      </c>
      <c r="E9" t="n">
        <v>14.03</v>
      </c>
      <c r="F9" t="n">
        <v>9.75</v>
      </c>
      <c r="G9" t="n">
        <v>15.8</v>
      </c>
      <c r="H9" t="n">
        <v>0.22</v>
      </c>
      <c r="I9" t="n">
        <v>37</v>
      </c>
      <c r="J9" t="n">
        <v>225.85</v>
      </c>
      <c r="K9" t="n">
        <v>56.94</v>
      </c>
      <c r="L9" t="n">
        <v>2.75</v>
      </c>
      <c r="M9" t="n">
        <v>35</v>
      </c>
      <c r="N9" t="n">
        <v>51.16</v>
      </c>
      <c r="O9" t="n">
        <v>28089.25</v>
      </c>
      <c r="P9" t="n">
        <v>135.2</v>
      </c>
      <c r="Q9" t="n">
        <v>1325.84</v>
      </c>
      <c r="R9" t="n">
        <v>64.05</v>
      </c>
      <c r="S9" t="n">
        <v>30.42</v>
      </c>
      <c r="T9" t="n">
        <v>16846.89</v>
      </c>
      <c r="U9" t="n">
        <v>0.47</v>
      </c>
      <c r="V9" t="n">
        <v>0.89</v>
      </c>
      <c r="W9" t="n">
        <v>0.14</v>
      </c>
      <c r="X9" t="n">
        <v>1.03</v>
      </c>
      <c r="Y9" t="n">
        <v>1</v>
      </c>
      <c r="Z9" t="n">
        <v>10</v>
      </c>
      <c r="AA9" t="n">
        <v>126.8189907154946</v>
      </c>
      <c r="AB9" t="n">
        <v>173.5193379558689</v>
      </c>
      <c r="AC9" t="n">
        <v>156.9588958773295</v>
      </c>
      <c r="AD9" t="n">
        <v>126818.9907154946</v>
      </c>
      <c r="AE9" t="n">
        <v>173519.3379558689</v>
      </c>
      <c r="AF9" t="n">
        <v>3.660763101647403e-06</v>
      </c>
      <c r="AG9" t="n">
        <v>5</v>
      </c>
      <c r="AH9" t="n">
        <v>156958.8958773295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7.2866</v>
      </c>
      <c r="E10" t="n">
        <v>13.72</v>
      </c>
      <c r="F10" t="n">
        <v>9.609999999999999</v>
      </c>
      <c r="G10" t="n">
        <v>17.48</v>
      </c>
      <c r="H10" t="n">
        <v>0.24</v>
      </c>
      <c r="I10" t="n">
        <v>33</v>
      </c>
      <c r="J10" t="n">
        <v>226.27</v>
      </c>
      <c r="K10" t="n">
        <v>56.94</v>
      </c>
      <c r="L10" t="n">
        <v>3</v>
      </c>
      <c r="M10" t="n">
        <v>31</v>
      </c>
      <c r="N10" t="n">
        <v>51.33</v>
      </c>
      <c r="O10" t="n">
        <v>28140.99</v>
      </c>
      <c r="P10" t="n">
        <v>131.96</v>
      </c>
      <c r="Q10" t="n">
        <v>1325.9</v>
      </c>
      <c r="R10" t="n">
        <v>59.65</v>
      </c>
      <c r="S10" t="n">
        <v>30.42</v>
      </c>
      <c r="T10" t="n">
        <v>14666.73</v>
      </c>
      <c r="U10" t="n">
        <v>0.51</v>
      </c>
      <c r="V10" t="n">
        <v>0.9</v>
      </c>
      <c r="W10" t="n">
        <v>0.13</v>
      </c>
      <c r="X10" t="n">
        <v>0.89</v>
      </c>
      <c r="Y10" t="n">
        <v>1</v>
      </c>
      <c r="Z10" t="n">
        <v>10</v>
      </c>
      <c r="AA10" t="n">
        <v>111.5695139075177</v>
      </c>
      <c r="AB10" t="n">
        <v>152.6543310277696</v>
      </c>
      <c r="AC10" t="n">
        <v>138.0852159262202</v>
      </c>
      <c r="AD10" t="n">
        <v>111569.5139075177</v>
      </c>
      <c r="AE10" t="n">
        <v>152654.3310277696</v>
      </c>
      <c r="AF10" t="n">
        <v>3.742741183732843e-06</v>
      </c>
      <c r="AG10" t="n">
        <v>4</v>
      </c>
      <c r="AH10" t="n">
        <v>138085.2159262202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7.4163</v>
      </c>
      <c r="E11" t="n">
        <v>13.48</v>
      </c>
      <c r="F11" t="n">
        <v>9.51</v>
      </c>
      <c r="G11" t="n">
        <v>19.01</v>
      </c>
      <c r="H11" t="n">
        <v>0.25</v>
      </c>
      <c r="I11" t="n">
        <v>30</v>
      </c>
      <c r="J11" t="n">
        <v>226.69</v>
      </c>
      <c r="K11" t="n">
        <v>56.94</v>
      </c>
      <c r="L11" t="n">
        <v>3.25</v>
      </c>
      <c r="M11" t="n">
        <v>28</v>
      </c>
      <c r="N11" t="n">
        <v>51.5</v>
      </c>
      <c r="O11" t="n">
        <v>28192.8</v>
      </c>
      <c r="P11" t="n">
        <v>128.76</v>
      </c>
      <c r="Q11" t="n">
        <v>1325.79</v>
      </c>
      <c r="R11" t="n">
        <v>56.13</v>
      </c>
      <c r="S11" t="n">
        <v>30.42</v>
      </c>
      <c r="T11" t="n">
        <v>12920.14</v>
      </c>
      <c r="U11" t="n">
        <v>0.54</v>
      </c>
      <c r="V11" t="n">
        <v>0.91</v>
      </c>
      <c r="W11" t="n">
        <v>0.13</v>
      </c>
      <c r="X11" t="n">
        <v>0.79</v>
      </c>
      <c r="Y11" t="n">
        <v>1</v>
      </c>
      <c r="Z11" t="n">
        <v>10</v>
      </c>
      <c r="AA11" t="n">
        <v>109.3159706194257</v>
      </c>
      <c r="AB11" t="n">
        <v>149.5709336816904</v>
      </c>
      <c r="AC11" t="n">
        <v>135.2960936952745</v>
      </c>
      <c r="AD11" t="n">
        <v>109315.9706194257</v>
      </c>
      <c r="AE11" t="n">
        <v>149570.9336816904</v>
      </c>
      <c r="AF11" t="n">
        <v>3.809361216605534e-06</v>
      </c>
      <c r="AG11" t="n">
        <v>4</v>
      </c>
      <c r="AH11" t="n">
        <v>135296.0936952745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7.5948</v>
      </c>
      <c r="E12" t="n">
        <v>13.17</v>
      </c>
      <c r="F12" t="n">
        <v>9.32</v>
      </c>
      <c r="G12" t="n">
        <v>20.71</v>
      </c>
      <c r="H12" t="n">
        <v>0.27</v>
      </c>
      <c r="I12" t="n">
        <v>27</v>
      </c>
      <c r="J12" t="n">
        <v>227.11</v>
      </c>
      <c r="K12" t="n">
        <v>56.94</v>
      </c>
      <c r="L12" t="n">
        <v>3.5</v>
      </c>
      <c r="M12" t="n">
        <v>25</v>
      </c>
      <c r="N12" t="n">
        <v>51.67</v>
      </c>
      <c r="O12" t="n">
        <v>28244.66</v>
      </c>
      <c r="P12" t="n">
        <v>124.72</v>
      </c>
      <c r="Q12" t="n">
        <v>1325.88</v>
      </c>
      <c r="R12" t="n">
        <v>49.98</v>
      </c>
      <c r="S12" t="n">
        <v>30.42</v>
      </c>
      <c r="T12" t="n">
        <v>9858.85</v>
      </c>
      <c r="U12" t="n">
        <v>0.61</v>
      </c>
      <c r="V12" t="n">
        <v>0.93</v>
      </c>
      <c r="W12" t="n">
        <v>0.12</v>
      </c>
      <c r="X12" t="n">
        <v>0.6</v>
      </c>
      <c r="Y12" t="n">
        <v>1</v>
      </c>
      <c r="Z12" t="n">
        <v>10</v>
      </c>
      <c r="AA12" t="n">
        <v>106.3725464004321</v>
      </c>
      <c r="AB12" t="n">
        <v>145.5436108105535</v>
      </c>
      <c r="AC12" t="n">
        <v>131.6531328665745</v>
      </c>
      <c r="AD12" t="n">
        <v>106372.5464004321</v>
      </c>
      <c r="AE12" t="n">
        <v>145543.6108105535</v>
      </c>
      <c r="AF12" t="n">
        <v>3.901047229464249e-06</v>
      </c>
      <c r="AG12" t="n">
        <v>4</v>
      </c>
      <c r="AH12" t="n">
        <v>131653.1328665745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7.4963</v>
      </c>
      <c r="E13" t="n">
        <v>13.34</v>
      </c>
      <c r="F13" t="n">
        <v>9.539999999999999</v>
      </c>
      <c r="G13" t="n">
        <v>22.01</v>
      </c>
      <c r="H13" t="n">
        <v>0.29</v>
      </c>
      <c r="I13" t="n">
        <v>26</v>
      </c>
      <c r="J13" t="n">
        <v>227.53</v>
      </c>
      <c r="K13" t="n">
        <v>56.94</v>
      </c>
      <c r="L13" t="n">
        <v>3.75</v>
      </c>
      <c r="M13" t="n">
        <v>24</v>
      </c>
      <c r="N13" t="n">
        <v>51.84</v>
      </c>
      <c r="O13" t="n">
        <v>28296.58</v>
      </c>
      <c r="P13" t="n">
        <v>126.78</v>
      </c>
      <c r="Q13" t="n">
        <v>1325.85</v>
      </c>
      <c r="R13" t="n">
        <v>57.57</v>
      </c>
      <c r="S13" t="n">
        <v>30.42</v>
      </c>
      <c r="T13" t="n">
        <v>13661.95</v>
      </c>
      <c r="U13" t="n">
        <v>0.53</v>
      </c>
      <c r="V13" t="n">
        <v>0.91</v>
      </c>
      <c r="W13" t="n">
        <v>0.12</v>
      </c>
      <c r="X13" t="n">
        <v>0.82</v>
      </c>
      <c r="Y13" t="n">
        <v>1</v>
      </c>
      <c r="Z13" t="n">
        <v>10</v>
      </c>
      <c r="AA13" t="n">
        <v>108.1113913135551</v>
      </c>
      <c r="AB13" t="n">
        <v>147.9227751331108</v>
      </c>
      <c r="AC13" t="n">
        <v>133.8052330853657</v>
      </c>
      <c r="AD13" t="n">
        <v>108111.3913135551</v>
      </c>
      <c r="AE13" t="n">
        <v>147922.7751331108</v>
      </c>
      <c r="AF13" t="n">
        <v>3.850452987074425e-06</v>
      </c>
      <c r="AG13" t="n">
        <v>4</v>
      </c>
      <c r="AH13" t="n">
        <v>133805.2330853657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7.6651</v>
      </c>
      <c r="E14" t="n">
        <v>13.05</v>
      </c>
      <c r="F14" t="n">
        <v>9.380000000000001</v>
      </c>
      <c r="G14" t="n">
        <v>24.46</v>
      </c>
      <c r="H14" t="n">
        <v>0.31</v>
      </c>
      <c r="I14" t="n">
        <v>23</v>
      </c>
      <c r="J14" t="n">
        <v>227.95</v>
      </c>
      <c r="K14" t="n">
        <v>56.94</v>
      </c>
      <c r="L14" t="n">
        <v>4</v>
      </c>
      <c r="M14" t="n">
        <v>21</v>
      </c>
      <c r="N14" t="n">
        <v>52.01</v>
      </c>
      <c r="O14" t="n">
        <v>28348.56</v>
      </c>
      <c r="P14" t="n">
        <v>122.63</v>
      </c>
      <c r="Q14" t="n">
        <v>1325.82</v>
      </c>
      <c r="R14" t="n">
        <v>52.03</v>
      </c>
      <c r="S14" t="n">
        <v>30.42</v>
      </c>
      <c r="T14" t="n">
        <v>10903.65</v>
      </c>
      <c r="U14" t="n">
        <v>0.58</v>
      </c>
      <c r="V14" t="n">
        <v>0.92</v>
      </c>
      <c r="W14" t="n">
        <v>0.12</v>
      </c>
      <c r="X14" t="n">
        <v>0.66</v>
      </c>
      <c r="Y14" t="n">
        <v>1</v>
      </c>
      <c r="Z14" t="n">
        <v>10</v>
      </c>
      <c r="AA14" t="n">
        <v>105.3071665563415</v>
      </c>
      <c r="AB14" t="n">
        <v>144.085911106628</v>
      </c>
      <c r="AC14" t="n">
        <v>130.3345539764967</v>
      </c>
      <c r="AD14" t="n">
        <v>105307.1665563415</v>
      </c>
      <c r="AE14" t="n">
        <v>144085.911106628</v>
      </c>
      <c r="AF14" t="n">
        <v>3.937156622763788e-06</v>
      </c>
      <c r="AG14" t="n">
        <v>4</v>
      </c>
      <c r="AH14" t="n">
        <v>130334.5539764968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7.7089</v>
      </c>
      <c r="E15" t="n">
        <v>12.97</v>
      </c>
      <c r="F15" t="n">
        <v>9.35</v>
      </c>
      <c r="G15" t="n">
        <v>25.49</v>
      </c>
      <c r="H15" t="n">
        <v>0.33</v>
      </c>
      <c r="I15" t="n">
        <v>22</v>
      </c>
      <c r="J15" t="n">
        <v>228.38</v>
      </c>
      <c r="K15" t="n">
        <v>56.94</v>
      </c>
      <c r="L15" t="n">
        <v>4.25</v>
      </c>
      <c r="M15" t="n">
        <v>20</v>
      </c>
      <c r="N15" t="n">
        <v>52.18</v>
      </c>
      <c r="O15" t="n">
        <v>28400.61</v>
      </c>
      <c r="P15" t="n">
        <v>121.05</v>
      </c>
      <c r="Q15" t="n">
        <v>1325.82</v>
      </c>
      <c r="R15" t="n">
        <v>51.14</v>
      </c>
      <c r="S15" t="n">
        <v>30.42</v>
      </c>
      <c r="T15" t="n">
        <v>10463.88</v>
      </c>
      <c r="U15" t="n">
        <v>0.59</v>
      </c>
      <c r="V15" t="n">
        <v>0.93</v>
      </c>
      <c r="W15" t="n">
        <v>0.11</v>
      </c>
      <c r="X15" t="n">
        <v>0.62</v>
      </c>
      <c r="Y15" t="n">
        <v>1</v>
      </c>
      <c r="Z15" t="n">
        <v>10</v>
      </c>
      <c r="AA15" t="n">
        <v>104.4598759863279</v>
      </c>
      <c r="AB15" t="n">
        <v>142.9266107689142</v>
      </c>
      <c r="AC15" t="n">
        <v>129.2858956359257</v>
      </c>
      <c r="AD15" t="n">
        <v>104459.8759863279</v>
      </c>
      <c r="AE15" t="n">
        <v>142926.6107689142</v>
      </c>
      <c r="AF15" t="n">
        <v>3.959654367095506e-06</v>
      </c>
      <c r="AG15" t="n">
        <v>4</v>
      </c>
      <c r="AH15" t="n">
        <v>129285.8956359257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7.8054</v>
      </c>
      <c r="E16" t="n">
        <v>12.81</v>
      </c>
      <c r="F16" t="n">
        <v>9.27</v>
      </c>
      <c r="G16" t="n">
        <v>27.82</v>
      </c>
      <c r="H16" t="n">
        <v>0.35</v>
      </c>
      <c r="I16" t="n">
        <v>20</v>
      </c>
      <c r="J16" t="n">
        <v>228.8</v>
      </c>
      <c r="K16" t="n">
        <v>56.94</v>
      </c>
      <c r="L16" t="n">
        <v>4.5</v>
      </c>
      <c r="M16" t="n">
        <v>18</v>
      </c>
      <c r="N16" t="n">
        <v>52.36</v>
      </c>
      <c r="O16" t="n">
        <v>28452.71</v>
      </c>
      <c r="P16" t="n">
        <v>118.19</v>
      </c>
      <c r="Q16" t="n">
        <v>1325.91</v>
      </c>
      <c r="R16" t="n">
        <v>48.58</v>
      </c>
      <c r="S16" t="n">
        <v>30.42</v>
      </c>
      <c r="T16" t="n">
        <v>9195.559999999999</v>
      </c>
      <c r="U16" t="n">
        <v>0.63</v>
      </c>
      <c r="V16" t="n">
        <v>0.93</v>
      </c>
      <c r="W16" t="n">
        <v>0.11</v>
      </c>
      <c r="X16" t="n">
        <v>0.55</v>
      </c>
      <c r="Y16" t="n">
        <v>1</v>
      </c>
      <c r="Z16" t="n">
        <v>10</v>
      </c>
      <c r="AA16" t="n">
        <v>102.7974907737394</v>
      </c>
      <c r="AB16" t="n">
        <v>140.6520619817922</v>
      </c>
      <c r="AC16" t="n">
        <v>127.2284265926966</v>
      </c>
      <c r="AD16" t="n">
        <v>102797.4907737394</v>
      </c>
      <c r="AE16" t="n">
        <v>140652.0619817922</v>
      </c>
      <c r="AF16" t="n">
        <v>4.009221315223607e-06</v>
      </c>
      <c r="AG16" t="n">
        <v>4</v>
      </c>
      <c r="AH16" t="n">
        <v>127228.4265926966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7.851</v>
      </c>
      <c r="E17" t="n">
        <v>12.74</v>
      </c>
      <c r="F17" t="n">
        <v>9.24</v>
      </c>
      <c r="G17" t="n">
        <v>29.19</v>
      </c>
      <c r="H17" t="n">
        <v>0.37</v>
      </c>
      <c r="I17" t="n">
        <v>19</v>
      </c>
      <c r="J17" t="n">
        <v>229.22</v>
      </c>
      <c r="K17" t="n">
        <v>56.94</v>
      </c>
      <c r="L17" t="n">
        <v>4.75</v>
      </c>
      <c r="M17" t="n">
        <v>17</v>
      </c>
      <c r="N17" t="n">
        <v>52.53</v>
      </c>
      <c r="O17" t="n">
        <v>28504.87</v>
      </c>
      <c r="P17" t="n">
        <v>116.55</v>
      </c>
      <c r="Q17" t="n">
        <v>1325.83</v>
      </c>
      <c r="R17" t="n">
        <v>47.62</v>
      </c>
      <c r="S17" t="n">
        <v>30.42</v>
      </c>
      <c r="T17" t="n">
        <v>8718.809999999999</v>
      </c>
      <c r="U17" t="n">
        <v>0.64</v>
      </c>
      <c r="V17" t="n">
        <v>0.9399999999999999</v>
      </c>
      <c r="W17" t="n">
        <v>0.11</v>
      </c>
      <c r="X17" t="n">
        <v>0.52</v>
      </c>
      <c r="Y17" t="n">
        <v>1</v>
      </c>
      <c r="Z17" t="n">
        <v>10</v>
      </c>
      <c r="AA17" t="n">
        <v>101.9493491023726</v>
      </c>
      <c r="AB17" t="n">
        <v>139.4915971296589</v>
      </c>
      <c r="AC17" t="n">
        <v>126.178714877328</v>
      </c>
      <c r="AD17" t="n">
        <v>101949.3491023726</v>
      </c>
      <c r="AE17" t="n">
        <v>139491.5971296589</v>
      </c>
      <c r="AF17" t="n">
        <v>4.032643624390875e-06</v>
      </c>
      <c r="AG17" t="n">
        <v>4</v>
      </c>
      <c r="AH17" t="n">
        <v>126178.714877328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7.8918</v>
      </c>
      <c r="E18" t="n">
        <v>12.67</v>
      </c>
      <c r="F18" t="n">
        <v>9.220000000000001</v>
      </c>
      <c r="G18" t="n">
        <v>30.74</v>
      </c>
      <c r="H18" t="n">
        <v>0.39</v>
      </c>
      <c r="I18" t="n">
        <v>18</v>
      </c>
      <c r="J18" t="n">
        <v>229.65</v>
      </c>
      <c r="K18" t="n">
        <v>56.94</v>
      </c>
      <c r="L18" t="n">
        <v>5</v>
      </c>
      <c r="M18" t="n">
        <v>16</v>
      </c>
      <c r="N18" t="n">
        <v>52.7</v>
      </c>
      <c r="O18" t="n">
        <v>28557.1</v>
      </c>
      <c r="P18" t="n">
        <v>114.24</v>
      </c>
      <c r="Q18" t="n">
        <v>1325.8</v>
      </c>
      <c r="R18" t="n">
        <v>46.95</v>
      </c>
      <c r="S18" t="n">
        <v>30.42</v>
      </c>
      <c r="T18" t="n">
        <v>8391.809999999999</v>
      </c>
      <c r="U18" t="n">
        <v>0.65</v>
      </c>
      <c r="V18" t="n">
        <v>0.9399999999999999</v>
      </c>
      <c r="W18" t="n">
        <v>0.11</v>
      </c>
      <c r="X18" t="n">
        <v>0.5</v>
      </c>
      <c r="Y18" t="n">
        <v>1</v>
      </c>
      <c r="Z18" t="n">
        <v>10</v>
      </c>
      <c r="AA18" t="n">
        <v>100.951077469725</v>
      </c>
      <c r="AB18" t="n">
        <v>138.1257178412351</v>
      </c>
      <c r="AC18" t="n">
        <v>124.9431931911672</v>
      </c>
      <c r="AD18" t="n">
        <v>100951.077469725</v>
      </c>
      <c r="AE18" t="n">
        <v>138125.717841235</v>
      </c>
      <c r="AF18" t="n">
        <v>4.05360042733001e-06</v>
      </c>
      <c r="AG18" t="n">
        <v>4</v>
      </c>
      <c r="AH18" t="n">
        <v>124943.1931911672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7.9514</v>
      </c>
      <c r="E19" t="n">
        <v>12.58</v>
      </c>
      <c r="F19" t="n">
        <v>9.17</v>
      </c>
      <c r="G19" t="n">
        <v>32.36</v>
      </c>
      <c r="H19" t="n">
        <v>0.41</v>
      </c>
      <c r="I19" t="n">
        <v>17</v>
      </c>
      <c r="J19" t="n">
        <v>230.07</v>
      </c>
      <c r="K19" t="n">
        <v>56.94</v>
      </c>
      <c r="L19" t="n">
        <v>5.25</v>
      </c>
      <c r="M19" t="n">
        <v>15</v>
      </c>
      <c r="N19" t="n">
        <v>52.88</v>
      </c>
      <c r="O19" t="n">
        <v>28609.38</v>
      </c>
      <c r="P19" t="n">
        <v>111.44</v>
      </c>
      <c r="Q19" t="n">
        <v>1325.81</v>
      </c>
      <c r="R19" t="n">
        <v>45.22</v>
      </c>
      <c r="S19" t="n">
        <v>30.42</v>
      </c>
      <c r="T19" t="n">
        <v>7531.12</v>
      </c>
      <c r="U19" t="n">
        <v>0.67</v>
      </c>
      <c r="V19" t="n">
        <v>0.9399999999999999</v>
      </c>
      <c r="W19" t="n">
        <v>0.11</v>
      </c>
      <c r="X19" t="n">
        <v>0.45</v>
      </c>
      <c r="Y19" t="n">
        <v>1</v>
      </c>
      <c r="Z19" t="n">
        <v>10</v>
      </c>
      <c r="AA19" t="n">
        <v>99.65420659400104</v>
      </c>
      <c r="AB19" t="n">
        <v>136.3512818951653</v>
      </c>
      <c r="AC19" t="n">
        <v>123.3381069213533</v>
      </c>
      <c r="AD19" t="n">
        <v>99654.20659400104</v>
      </c>
      <c r="AE19" t="n">
        <v>136351.2818951653</v>
      </c>
      <c r="AF19" t="n">
        <v>4.084213796329334e-06</v>
      </c>
      <c r="AG19" t="n">
        <v>4</v>
      </c>
      <c r="AH19" t="n">
        <v>123338.1069213533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7.9927</v>
      </c>
      <c r="E20" t="n">
        <v>12.51</v>
      </c>
      <c r="F20" t="n">
        <v>9.15</v>
      </c>
      <c r="G20" t="n">
        <v>34.31</v>
      </c>
      <c r="H20" t="n">
        <v>0.42</v>
      </c>
      <c r="I20" t="n">
        <v>16</v>
      </c>
      <c r="J20" t="n">
        <v>230.49</v>
      </c>
      <c r="K20" t="n">
        <v>56.94</v>
      </c>
      <c r="L20" t="n">
        <v>5.5</v>
      </c>
      <c r="M20" t="n">
        <v>14</v>
      </c>
      <c r="N20" t="n">
        <v>53.05</v>
      </c>
      <c r="O20" t="n">
        <v>28661.73</v>
      </c>
      <c r="P20" t="n">
        <v>110.04</v>
      </c>
      <c r="Q20" t="n">
        <v>1325.86</v>
      </c>
      <c r="R20" t="n">
        <v>44.45</v>
      </c>
      <c r="S20" t="n">
        <v>30.42</v>
      </c>
      <c r="T20" t="n">
        <v>7147.73</v>
      </c>
      <c r="U20" t="n">
        <v>0.68</v>
      </c>
      <c r="V20" t="n">
        <v>0.95</v>
      </c>
      <c r="W20" t="n">
        <v>0.11</v>
      </c>
      <c r="X20" t="n">
        <v>0.43</v>
      </c>
      <c r="Y20" t="n">
        <v>1</v>
      </c>
      <c r="Z20" t="n">
        <v>10</v>
      </c>
      <c r="AA20" t="n">
        <v>98.95262879911952</v>
      </c>
      <c r="AB20" t="n">
        <v>135.391352204781</v>
      </c>
      <c r="AC20" t="n">
        <v>122.4697915733492</v>
      </c>
      <c r="AD20" t="n">
        <v>98952.62879911953</v>
      </c>
      <c r="AE20" t="n">
        <v>135391.352204781</v>
      </c>
      <c r="AF20" t="n">
        <v>4.1054274228339e-06</v>
      </c>
      <c r="AG20" t="n">
        <v>4</v>
      </c>
      <c r="AH20" t="n">
        <v>122469.7915733492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8.060700000000001</v>
      </c>
      <c r="E21" t="n">
        <v>12.41</v>
      </c>
      <c r="F21" t="n">
        <v>9.09</v>
      </c>
      <c r="G21" t="n">
        <v>36.35</v>
      </c>
      <c r="H21" t="n">
        <v>0.44</v>
      </c>
      <c r="I21" t="n">
        <v>15</v>
      </c>
      <c r="J21" t="n">
        <v>230.92</v>
      </c>
      <c r="K21" t="n">
        <v>56.94</v>
      </c>
      <c r="L21" t="n">
        <v>5.75</v>
      </c>
      <c r="M21" t="n">
        <v>13</v>
      </c>
      <c r="N21" t="n">
        <v>53.23</v>
      </c>
      <c r="O21" t="n">
        <v>28714.14</v>
      </c>
      <c r="P21" t="n">
        <v>106.33</v>
      </c>
      <c r="Q21" t="n">
        <v>1325.82</v>
      </c>
      <c r="R21" t="n">
        <v>42.28</v>
      </c>
      <c r="S21" t="n">
        <v>30.42</v>
      </c>
      <c r="T21" t="n">
        <v>6072.16</v>
      </c>
      <c r="U21" t="n">
        <v>0.72</v>
      </c>
      <c r="V21" t="n">
        <v>0.95</v>
      </c>
      <c r="W21" t="n">
        <v>0.11</v>
      </c>
      <c r="X21" t="n">
        <v>0.37</v>
      </c>
      <c r="Y21" t="n">
        <v>1</v>
      </c>
      <c r="Z21" t="n">
        <v>10</v>
      </c>
      <c r="AA21" t="n">
        <v>97.35081149653375</v>
      </c>
      <c r="AB21" t="n">
        <v>133.1996751041923</v>
      </c>
      <c r="AC21" t="n">
        <v>120.4872850592018</v>
      </c>
      <c r="AD21" t="n">
        <v>97350.81149653374</v>
      </c>
      <c r="AE21" t="n">
        <v>133199.6751041923</v>
      </c>
      <c r="AF21" t="n">
        <v>4.140355427732459e-06</v>
      </c>
      <c r="AG21" t="n">
        <v>4</v>
      </c>
      <c r="AH21" t="n">
        <v>120487.2850592018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8.101900000000001</v>
      </c>
      <c r="E22" t="n">
        <v>12.34</v>
      </c>
      <c r="F22" t="n">
        <v>9.07</v>
      </c>
      <c r="G22" t="n">
        <v>38.86</v>
      </c>
      <c r="H22" t="n">
        <v>0.46</v>
      </c>
      <c r="I22" t="n">
        <v>14</v>
      </c>
      <c r="J22" t="n">
        <v>231.34</v>
      </c>
      <c r="K22" t="n">
        <v>56.94</v>
      </c>
      <c r="L22" t="n">
        <v>6</v>
      </c>
      <c r="M22" t="n">
        <v>12</v>
      </c>
      <c r="N22" t="n">
        <v>53.4</v>
      </c>
      <c r="O22" t="n">
        <v>28766.61</v>
      </c>
      <c r="P22" t="n">
        <v>104.94</v>
      </c>
      <c r="Q22" t="n">
        <v>1325.88</v>
      </c>
      <c r="R22" t="n">
        <v>42.08</v>
      </c>
      <c r="S22" t="n">
        <v>30.42</v>
      </c>
      <c r="T22" t="n">
        <v>5976.5</v>
      </c>
      <c r="U22" t="n">
        <v>0.72</v>
      </c>
      <c r="V22" t="n">
        <v>0.95</v>
      </c>
      <c r="W22" t="n">
        <v>0.1</v>
      </c>
      <c r="X22" t="n">
        <v>0.35</v>
      </c>
      <c r="Y22" t="n">
        <v>1</v>
      </c>
      <c r="Z22" t="n">
        <v>10</v>
      </c>
      <c r="AA22" t="n">
        <v>96.67397964452857</v>
      </c>
      <c r="AB22" t="n">
        <v>132.2736039045654</v>
      </c>
      <c r="AC22" t="n">
        <v>119.6495967951179</v>
      </c>
      <c r="AD22" t="n">
        <v>96673.97964452858</v>
      </c>
      <c r="AE22" t="n">
        <v>132273.6039045654</v>
      </c>
      <c r="AF22" t="n">
        <v>4.161517689523937e-06</v>
      </c>
      <c r="AG22" t="n">
        <v>4</v>
      </c>
      <c r="AH22" t="n">
        <v>119649.5967951179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8.129300000000001</v>
      </c>
      <c r="E23" t="n">
        <v>12.3</v>
      </c>
      <c r="F23" t="n">
        <v>9.07</v>
      </c>
      <c r="G23" t="n">
        <v>41.86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8</v>
      </c>
      <c r="N23" t="n">
        <v>53.58</v>
      </c>
      <c r="O23" t="n">
        <v>28819.14</v>
      </c>
      <c r="P23" t="n">
        <v>103.24</v>
      </c>
      <c r="Q23" t="n">
        <v>1325.89</v>
      </c>
      <c r="R23" t="n">
        <v>41.99</v>
      </c>
      <c r="S23" t="n">
        <v>30.42</v>
      </c>
      <c r="T23" t="n">
        <v>5935.47</v>
      </c>
      <c r="U23" t="n">
        <v>0.72</v>
      </c>
      <c r="V23" t="n">
        <v>0.95</v>
      </c>
      <c r="W23" t="n">
        <v>0.1</v>
      </c>
      <c r="X23" t="n">
        <v>0.35</v>
      </c>
      <c r="Y23" t="n">
        <v>1</v>
      </c>
      <c r="Z23" t="n">
        <v>10</v>
      </c>
      <c r="AA23" t="n">
        <v>96.01677170586886</v>
      </c>
      <c r="AB23" t="n">
        <v>131.3743830089236</v>
      </c>
      <c r="AC23" t="n">
        <v>118.8361962796915</v>
      </c>
      <c r="AD23" t="n">
        <v>96016.77170586886</v>
      </c>
      <c r="AE23" t="n">
        <v>131374.3830089236</v>
      </c>
      <c r="AF23" t="n">
        <v>4.175591620909533e-06</v>
      </c>
      <c r="AG23" t="n">
        <v>4</v>
      </c>
      <c r="AH23" t="n">
        <v>118836.1962796915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8.1213</v>
      </c>
      <c r="E24" t="n">
        <v>12.31</v>
      </c>
      <c r="F24" t="n">
        <v>9.08</v>
      </c>
      <c r="G24" t="n">
        <v>41.92</v>
      </c>
      <c r="H24" t="n">
        <v>0.5</v>
      </c>
      <c r="I24" t="n">
        <v>13</v>
      </c>
      <c r="J24" t="n">
        <v>232.2</v>
      </c>
      <c r="K24" t="n">
        <v>56.94</v>
      </c>
      <c r="L24" t="n">
        <v>6.5</v>
      </c>
      <c r="M24" t="n">
        <v>2</v>
      </c>
      <c r="N24" t="n">
        <v>53.75</v>
      </c>
      <c r="O24" t="n">
        <v>28871.74</v>
      </c>
      <c r="P24" t="n">
        <v>103.49</v>
      </c>
      <c r="Q24" t="n">
        <v>1325.79</v>
      </c>
      <c r="R24" t="n">
        <v>42.04</v>
      </c>
      <c r="S24" t="n">
        <v>30.42</v>
      </c>
      <c r="T24" t="n">
        <v>5957.52</v>
      </c>
      <c r="U24" t="n">
        <v>0.72</v>
      </c>
      <c r="V24" t="n">
        <v>0.95</v>
      </c>
      <c r="W24" t="n">
        <v>0.11</v>
      </c>
      <c r="X24" t="n">
        <v>0.36</v>
      </c>
      <c r="Y24" t="n">
        <v>1</v>
      </c>
      <c r="Z24" t="n">
        <v>10</v>
      </c>
      <c r="AA24" t="n">
        <v>96.14978749436833</v>
      </c>
      <c r="AB24" t="n">
        <v>131.5563810789909</v>
      </c>
      <c r="AC24" t="n">
        <v>119.0008247093875</v>
      </c>
      <c r="AD24" t="n">
        <v>96149.78749436833</v>
      </c>
      <c r="AE24" t="n">
        <v>131556.3810789909</v>
      </c>
      <c r="AF24" t="n">
        <v>4.171482443862643e-06</v>
      </c>
      <c r="AG24" t="n">
        <v>4</v>
      </c>
      <c r="AH24" t="n">
        <v>119000.8247093875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8.121600000000001</v>
      </c>
      <c r="E25" t="n">
        <v>12.31</v>
      </c>
      <c r="F25" t="n">
        <v>9.08</v>
      </c>
      <c r="G25" t="n">
        <v>41.91</v>
      </c>
      <c r="H25" t="n">
        <v>0.52</v>
      </c>
      <c r="I25" t="n">
        <v>13</v>
      </c>
      <c r="J25" t="n">
        <v>232.62</v>
      </c>
      <c r="K25" t="n">
        <v>56.94</v>
      </c>
      <c r="L25" t="n">
        <v>6.75</v>
      </c>
      <c r="M25" t="n">
        <v>0</v>
      </c>
      <c r="N25" t="n">
        <v>53.93</v>
      </c>
      <c r="O25" t="n">
        <v>28924.39</v>
      </c>
      <c r="P25" t="n">
        <v>103.67</v>
      </c>
      <c r="Q25" t="n">
        <v>1325.9</v>
      </c>
      <c r="R25" t="n">
        <v>41.9</v>
      </c>
      <c r="S25" t="n">
        <v>30.42</v>
      </c>
      <c r="T25" t="n">
        <v>5889.25</v>
      </c>
      <c r="U25" t="n">
        <v>0.73</v>
      </c>
      <c r="V25" t="n">
        <v>0.95</v>
      </c>
      <c r="W25" t="n">
        <v>0.12</v>
      </c>
      <c r="X25" t="n">
        <v>0.36</v>
      </c>
      <c r="Y25" t="n">
        <v>1</v>
      </c>
      <c r="Z25" t="n">
        <v>10</v>
      </c>
      <c r="AA25" t="n">
        <v>96.20175219523104</v>
      </c>
      <c r="AB25" t="n">
        <v>131.6274814752321</v>
      </c>
      <c r="AC25" t="n">
        <v>119.0651393836015</v>
      </c>
      <c r="AD25" t="n">
        <v>96201.75219523103</v>
      </c>
      <c r="AE25" t="n">
        <v>131627.4814752321</v>
      </c>
      <c r="AF25" t="n">
        <v>4.171636538001903e-06</v>
      </c>
      <c r="AG25" t="n">
        <v>4</v>
      </c>
      <c r="AH25" t="n">
        <v>119065.1393836015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7.8074</v>
      </c>
      <c r="E2" t="n">
        <v>12.81</v>
      </c>
      <c r="F2" t="n">
        <v>10.09</v>
      </c>
      <c r="G2" t="n">
        <v>12.61</v>
      </c>
      <c r="H2" t="n">
        <v>0.22</v>
      </c>
      <c r="I2" t="n">
        <v>48</v>
      </c>
      <c r="J2" t="n">
        <v>80.84</v>
      </c>
      <c r="K2" t="n">
        <v>35.1</v>
      </c>
      <c r="L2" t="n">
        <v>1</v>
      </c>
      <c r="M2" t="n">
        <v>45</v>
      </c>
      <c r="N2" t="n">
        <v>9.74</v>
      </c>
      <c r="O2" t="n">
        <v>10204.21</v>
      </c>
      <c r="P2" t="n">
        <v>64.45999999999999</v>
      </c>
      <c r="Q2" t="n">
        <v>1325.86</v>
      </c>
      <c r="R2" t="n">
        <v>75.18000000000001</v>
      </c>
      <c r="S2" t="n">
        <v>30.42</v>
      </c>
      <c r="T2" t="n">
        <v>22356.82</v>
      </c>
      <c r="U2" t="n">
        <v>0.4</v>
      </c>
      <c r="V2" t="n">
        <v>0.86</v>
      </c>
      <c r="W2" t="n">
        <v>0.16</v>
      </c>
      <c r="X2" t="n">
        <v>1.37</v>
      </c>
      <c r="Y2" t="n">
        <v>1</v>
      </c>
      <c r="Z2" t="n">
        <v>10</v>
      </c>
      <c r="AA2" t="n">
        <v>73.34016481132971</v>
      </c>
      <c r="AB2" t="n">
        <v>100.3472490345407</v>
      </c>
      <c r="AC2" t="n">
        <v>90.7702484249578</v>
      </c>
      <c r="AD2" t="n">
        <v>73340.16481132971</v>
      </c>
      <c r="AE2" t="n">
        <v>100347.2490345407</v>
      </c>
      <c r="AF2" t="n">
        <v>4.733146947900741e-06</v>
      </c>
      <c r="AG2" t="n">
        <v>4</v>
      </c>
      <c r="AH2" t="n">
        <v>90770.2484249578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8.047599999999999</v>
      </c>
      <c r="E3" t="n">
        <v>12.43</v>
      </c>
      <c r="F3" t="n">
        <v>9.859999999999999</v>
      </c>
      <c r="G3" t="n">
        <v>15.17</v>
      </c>
      <c r="H3" t="n">
        <v>0.27</v>
      </c>
      <c r="I3" t="n">
        <v>39</v>
      </c>
      <c r="J3" t="n">
        <v>81.14</v>
      </c>
      <c r="K3" t="n">
        <v>35.1</v>
      </c>
      <c r="L3" t="n">
        <v>1.25</v>
      </c>
      <c r="M3" t="n">
        <v>1</v>
      </c>
      <c r="N3" t="n">
        <v>9.789999999999999</v>
      </c>
      <c r="O3" t="n">
        <v>10241.25</v>
      </c>
      <c r="P3" t="n">
        <v>60.24</v>
      </c>
      <c r="Q3" t="n">
        <v>1325.86</v>
      </c>
      <c r="R3" t="n">
        <v>66.27</v>
      </c>
      <c r="S3" t="n">
        <v>30.42</v>
      </c>
      <c r="T3" t="n">
        <v>17945.36</v>
      </c>
      <c r="U3" t="n">
        <v>0.46</v>
      </c>
      <c r="V3" t="n">
        <v>0.88</v>
      </c>
      <c r="W3" t="n">
        <v>0.19</v>
      </c>
      <c r="X3" t="n">
        <v>1.14</v>
      </c>
      <c r="Y3" t="n">
        <v>1</v>
      </c>
      <c r="Z3" t="n">
        <v>10</v>
      </c>
      <c r="AA3" t="n">
        <v>70.97106632857705</v>
      </c>
      <c r="AB3" t="n">
        <v>97.10574397319157</v>
      </c>
      <c r="AC3" t="n">
        <v>87.83810805718183</v>
      </c>
      <c r="AD3" t="n">
        <v>70971.06632857706</v>
      </c>
      <c r="AE3" t="n">
        <v>97105.74397319157</v>
      </c>
      <c r="AF3" t="n">
        <v>4.878765450460589e-06</v>
      </c>
      <c r="AG3" t="n">
        <v>4</v>
      </c>
      <c r="AH3" t="n">
        <v>87838.10805718183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8.046900000000001</v>
      </c>
      <c r="E4" t="n">
        <v>12.43</v>
      </c>
      <c r="F4" t="n">
        <v>9.859999999999999</v>
      </c>
      <c r="G4" t="n">
        <v>15.17</v>
      </c>
      <c r="H4" t="n">
        <v>0.32</v>
      </c>
      <c r="I4" t="n">
        <v>39</v>
      </c>
      <c r="J4" t="n">
        <v>81.44</v>
      </c>
      <c r="K4" t="n">
        <v>35.1</v>
      </c>
      <c r="L4" t="n">
        <v>1.5</v>
      </c>
      <c r="M4" t="n">
        <v>0</v>
      </c>
      <c r="N4" t="n">
        <v>9.84</v>
      </c>
      <c r="O4" t="n">
        <v>10278.32</v>
      </c>
      <c r="P4" t="n">
        <v>60.46</v>
      </c>
      <c r="Q4" t="n">
        <v>1325.86</v>
      </c>
      <c r="R4" t="n">
        <v>66.27</v>
      </c>
      <c r="S4" t="n">
        <v>30.42</v>
      </c>
      <c r="T4" t="n">
        <v>17944.42</v>
      </c>
      <c r="U4" t="n">
        <v>0.46</v>
      </c>
      <c r="V4" t="n">
        <v>0.88</v>
      </c>
      <c r="W4" t="n">
        <v>0.19</v>
      </c>
      <c r="X4" t="n">
        <v>1.14</v>
      </c>
      <c r="Y4" t="n">
        <v>1</v>
      </c>
      <c r="Z4" t="n">
        <v>10</v>
      </c>
      <c r="AA4" t="n">
        <v>71.03956757956092</v>
      </c>
      <c r="AB4" t="n">
        <v>97.19947040684956</v>
      </c>
      <c r="AC4" t="n">
        <v>87.92288937155742</v>
      </c>
      <c r="AD4" t="n">
        <v>71039.56757956093</v>
      </c>
      <c r="AE4" t="n">
        <v>97199.47040684956</v>
      </c>
      <c r="AF4" t="n">
        <v>4.878341083467284e-06</v>
      </c>
      <c r="AG4" t="n">
        <v>4</v>
      </c>
      <c r="AH4" t="n">
        <v>87922.88937155742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7.054</v>
      </c>
      <c r="E2" t="n">
        <v>14.18</v>
      </c>
      <c r="F2" t="n">
        <v>10.65</v>
      </c>
      <c r="G2" t="n">
        <v>9.539999999999999</v>
      </c>
      <c r="H2" t="n">
        <v>0.16</v>
      </c>
      <c r="I2" t="n">
        <v>67</v>
      </c>
      <c r="J2" t="n">
        <v>107.41</v>
      </c>
      <c r="K2" t="n">
        <v>41.65</v>
      </c>
      <c r="L2" t="n">
        <v>1</v>
      </c>
      <c r="M2" t="n">
        <v>65</v>
      </c>
      <c r="N2" t="n">
        <v>14.77</v>
      </c>
      <c r="O2" t="n">
        <v>13481.73</v>
      </c>
      <c r="P2" t="n">
        <v>91.11</v>
      </c>
      <c r="Q2" t="n">
        <v>1325.89</v>
      </c>
      <c r="R2" t="n">
        <v>93.48999999999999</v>
      </c>
      <c r="S2" t="n">
        <v>30.42</v>
      </c>
      <c r="T2" t="n">
        <v>31415.31</v>
      </c>
      <c r="U2" t="n">
        <v>0.33</v>
      </c>
      <c r="V2" t="n">
        <v>0.8100000000000001</v>
      </c>
      <c r="W2" t="n">
        <v>0.19</v>
      </c>
      <c r="X2" t="n">
        <v>1.93</v>
      </c>
      <c r="Y2" t="n">
        <v>1</v>
      </c>
      <c r="Z2" t="n">
        <v>10</v>
      </c>
      <c r="AA2" t="n">
        <v>101.0913343354448</v>
      </c>
      <c r="AB2" t="n">
        <v>138.317623472609</v>
      </c>
      <c r="AC2" t="n">
        <v>125.1167836184242</v>
      </c>
      <c r="AD2" t="n">
        <v>101091.3343354448</v>
      </c>
      <c r="AE2" t="n">
        <v>138317.623472609</v>
      </c>
      <c r="AF2" t="n">
        <v>4.091102699718969e-06</v>
      </c>
      <c r="AG2" t="n">
        <v>5</v>
      </c>
      <c r="AH2" t="n">
        <v>125116.7836184241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7.5641</v>
      </c>
      <c r="E3" t="n">
        <v>13.22</v>
      </c>
      <c r="F3" t="n">
        <v>10.1</v>
      </c>
      <c r="G3" t="n">
        <v>12.36</v>
      </c>
      <c r="H3" t="n">
        <v>0.2</v>
      </c>
      <c r="I3" t="n">
        <v>49</v>
      </c>
      <c r="J3" t="n">
        <v>107.73</v>
      </c>
      <c r="K3" t="n">
        <v>41.65</v>
      </c>
      <c r="L3" t="n">
        <v>1.25</v>
      </c>
      <c r="M3" t="n">
        <v>47</v>
      </c>
      <c r="N3" t="n">
        <v>14.83</v>
      </c>
      <c r="O3" t="n">
        <v>13520.81</v>
      </c>
      <c r="P3" t="n">
        <v>82.67</v>
      </c>
      <c r="Q3" t="n">
        <v>1325.96</v>
      </c>
      <c r="R3" t="n">
        <v>75.28</v>
      </c>
      <c r="S3" t="n">
        <v>30.42</v>
      </c>
      <c r="T3" t="n">
        <v>22398.07</v>
      </c>
      <c r="U3" t="n">
        <v>0.4</v>
      </c>
      <c r="V3" t="n">
        <v>0.86</v>
      </c>
      <c r="W3" t="n">
        <v>0.16</v>
      </c>
      <c r="X3" t="n">
        <v>1.37</v>
      </c>
      <c r="Y3" t="n">
        <v>1</v>
      </c>
      <c r="Z3" t="n">
        <v>10</v>
      </c>
      <c r="AA3" t="n">
        <v>83.7140708791631</v>
      </c>
      <c r="AB3" t="n">
        <v>114.5412849809786</v>
      </c>
      <c r="AC3" t="n">
        <v>103.6096255021267</v>
      </c>
      <c r="AD3" t="n">
        <v>83714.0708791631</v>
      </c>
      <c r="AE3" t="n">
        <v>114541.2849809786</v>
      </c>
      <c r="AF3" t="n">
        <v>4.386944985957507e-06</v>
      </c>
      <c r="AG3" t="n">
        <v>4</v>
      </c>
      <c r="AH3" t="n">
        <v>103609.6255021267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7.902</v>
      </c>
      <c r="E4" t="n">
        <v>12.66</v>
      </c>
      <c r="F4" t="n">
        <v>9.77</v>
      </c>
      <c r="G4" t="n">
        <v>15.43</v>
      </c>
      <c r="H4" t="n">
        <v>0.24</v>
      </c>
      <c r="I4" t="n">
        <v>38</v>
      </c>
      <c r="J4" t="n">
        <v>108.05</v>
      </c>
      <c r="K4" t="n">
        <v>41.65</v>
      </c>
      <c r="L4" t="n">
        <v>1.5</v>
      </c>
      <c r="M4" t="n">
        <v>36</v>
      </c>
      <c r="N4" t="n">
        <v>14.9</v>
      </c>
      <c r="O4" t="n">
        <v>13559.91</v>
      </c>
      <c r="P4" t="n">
        <v>76.16</v>
      </c>
      <c r="Q4" t="n">
        <v>1325.93</v>
      </c>
      <c r="R4" t="n">
        <v>64.91</v>
      </c>
      <c r="S4" t="n">
        <v>30.42</v>
      </c>
      <c r="T4" t="n">
        <v>17268.16</v>
      </c>
      <c r="U4" t="n">
        <v>0.47</v>
      </c>
      <c r="V4" t="n">
        <v>0.88</v>
      </c>
      <c r="W4" t="n">
        <v>0.14</v>
      </c>
      <c r="X4" t="n">
        <v>1.05</v>
      </c>
      <c r="Y4" t="n">
        <v>1</v>
      </c>
      <c r="Z4" t="n">
        <v>10</v>
      </c>
      <c r="AA4" t="n">
        <v>79.7330393061381</v>
      </c>
      <c r="AB4" t="n">
        <v>109.0942619520509</v>
      </c>
      <c r="AC4" t="n">
        <v>98.68245870613333</v>
      </c>
      <c r="AD4" t="n">
        <v>79733.03930613809</v>
      </c>
      <c r="AE4" t="n">
        <v>109094.2619520509</v>
      </c>
      <c r="AF4" t="n">
        <v>4.582916576861255e-06</v>
      </c>
      <c r="AG4" t="n">
        <v>4</v>
      </c>
      <c r="AH4" t="n">
        <v>98682.45870613333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8.1768</v>
      </c>
      <c r="E5" t="n">
        <v>12.23</v>
      </c>
      <c r="F5" t="n">
        <v>9.529999999999999</v>
      </c>
      <c r="G5" t="n">
        <v>19.05</v>
      </c>
      <c r="H5" t="n">
        <v>0.28</v>
      </c>
      <c r="I5" t="n">
        <v>30</v>
      </c>
      <c r="J5" t="n">
        <v>108.37</v>
      </c>
      <c r="K5" t="n">
        <v>41.65</v>
      </c>
      <c r="L5" t="n">
        <v>1.75</v>
      </c>
      <c r="M5" t="n">
        <v>25</v>
      </c>
      <c r="N5" t="n">
        <v>14.97</v>
      </c>
      <c r="O5" t="n">
        <v>13599.17</v>
      </c>
      <c r="P5" t="n">
        <v>70.31999999999999</v>
      </c>
      <c r="Q5" t="n">
        <v>1325.9</v>
      </c>
      <c r="R5" t="n">
        <v>56.56</v>
      </c>
      <c r="S5" t="n">
        <v>30.42</v>
      </c>
      <c r="T5" t="n">
        <v>13135.33</v>
      </c>
      <c r="U5" t="n">
        <v>0.54</v>
      </c>
      <c r="V5" t="n">
        <v>0.91</v>
      </c>
      <c r="W5" t="n">
        <v>0.14</v>
      </c>
      <c r="X5" t="n">
        <v>0.8100000000000001</v>
      </c>
      <c r="Y5" t="n">
        <v>1</v>
      </c>
      <c r="Z5" t="n">
        <v>10</v>
      </c>
      <c r="AA5" t="n">
        <v>76.60674107242542</v>
      </c>
      <c r="AB5" t="n">
        <v>104.8167227861434</v>
      </c>
      <c r="AC5" t="n">
        <v>94.81316187465477</v>
      </c>
      <c r="AD5" t="n">
        <v>76606.74107242542</v>
      </c>
      <c r="AE5" t="n">
        <v>104816.7227861434</v>
      </c>
      <c r="AF5" t="n">
        <v>4.742292111576703e-06</v>
      </c>
      <c r="AG5" t="n">
        <v>4</v>
      </c>
      <c r="AH5" t="n">
        <v>94813.16187465476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8.2355</v>
      </c>
      <c r="E6" t="n">
        <v>12.14</v>
      </c>
      <c r="F6" t="n">
        <v>9.48</v>
      </c>
      <c r="G6" t="n">
        <v>20.32</v>
      </c>
      <c r="H6" t="n">
        <v>0.32</v>
      </c>
      <c r="I6" t="n">
        <v>28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68.84</v>
      </c>
      <c r="Q6" t="n">
        <v>1325.95</v>
      </c>
      <c r="R6" t="n">
        <v>54.1</v>
      </c>
      <c r="S6" t="n">
        <v>30.42</v>
      </c>
      <c r="T6" t="n">
        <v>11917.06</v>
      </c>
      <c r="U6" t="n">
        <v>0.5600000000000001</v>
      </c>
      <c r="V6" t="n">
        <v>0.91</v>
      </c>
      <c r="W6" t="n">
        <v>0.16</v>
      </c>
      <c r="X6" t="n">
        <v>0.76</v>
      </c>
      <c r="Y6" t="n">
        <v>1</v>
      </c>
      <c r="Z6" t="n">
        <v>10</v>
      </c>
      <c r="AA6" t="n">
        <v>75.89902346267689</v>
      </c>
      <c r="AB6" t="n">
        <v>103.8483923301886</v>
      </c>
      <c r="AC6" t="n">
        <v>93.9372475183556</v>
      </c>
      <c r="AD6" t="n">
        <v>75899.02346267689</v>
      </c>
      <c r="AE6" t="n">
        <v>103848.3923301886</v>
      </c>
      <c r="AF6" t="n">
        <v>4.776336303308132e-06</v>
      </c>
      <c r="AG6" t="n">
        <v>4</v>
      </c>
      <c r="AH6" t="n">
        <v>93937.24751835561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3.8377</v>
      </c>
      <c r="E2" t="n">
        <v>26.06</v>
      </c>
      <c r="F2" t="n">
        <v>14.02</v>
      </c>
      <c r="G2" t="n">
        <v>4.81</v>
      </c>
      <c r="H2" t="n">
        <v>0.06</v>
      </c>
      <c r="I2" t="n">
        <v>175</v>
      </c>
      <c r="J2" t="n">
        <v>274.09</v>
      </c>
      <c r="K2" t="n">
        <v>60.56</v>
      </c>
      <c r="L2" t="n">
        <v>1</v>
      </c>
      <c r="M2" t="n">
        <v>173</v>
      </c>
      <c r="N2" t="n">
        <v>72.53</v>
      </c>
      <c r="O2" t="n">
        <v>34038.11</v>
      </c>
      <c r="P2" t="n">
        <v>239.15</v>
      </c>
      <c r="Q2" t="n">
        <v>1326.34</v>
      </c>
      <c r="R2" t="n">
        <v>204.35</v>
      </c>
      <c r="S2" t="n">
        <v>30.42</v>
      </c>
      <c r="T2" t="n">
        <v>86304.37</v>
      </c>
      <c r="U2" t="n">
        <v>0.15</v>
      </c>
      <c r="V2" t="n">
        <v>0.62</v>
      </c>
      <c r="W2" t="n">
        <v>0.36</v>
      </c>
      <c r="X2" t="n">
        <v>5.29</v>
      </c>
      <c r="Y2" t="n">
        <v>1</v>
      </c>
      <c r="Z2" t="n">
        <v>10</v>
      </c>
      <c r="AA2" t="n">
        <v>304.2994036317784</v>
      </c>
      <c r="AB2" t="n">
        <v>416.3558687912177</v>
      </c>
      <c r="AC2" t="n">
        <v>376.6194490329151</v>
      </c>
      <c r="AD2" t="n">
        <v>304299.4036317784</v>
      </c>
      <c r="AE2" t="n">
        <v>416355.8687912177</v>
      </c>
      <c r="AF2" t="n">
        <v>1.908078905635927e-06</v>
      </c>
      <c r="AG2" t="n">
        <v>8</v>
      </c>
      <c r="AH2" t="n">
        <v>376619.4490329151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4.6297</v>
      </c>
      <c r="E3" t="n">
        <v>21.6</v>
      </c>
      <c r="F3" t="n">
        <v>12.33</v>
      </c>
      <c r="G3" t="n">
        <v>6.06</v>
      </c>
      <c r="H3" t="n">
        <v>0.08</v>
      </c>
      <c r="I3" t="n">
        <v>122</v>
      </c>
      <c r="J3" t="n">
        <v>274.57</v>
      </c>
      <c r="K3" t="n">
        <v>60.56</v>
      </c>
      <c r="L3" t="n">
        <v>1.25</v>
      </c>
      <c r="M3" t="n">
        <v>120</v>
      </c>
      <c r="N3" t="n">
        <v>72.76000000000001</v>
      </c>
      <c r="O3" t="n">
        <v>34097.72</v>
      </c>
      <c r="P3" t="n">
        <v>208.9</v>
      </c>
      <c r="Q3" t="n">
        <v>1326.22</v>
      </c>
      <c r="R3" t="n">
        <v>148.56</v>
      </c>
      <c r="S3" t="n">
        <v>30.42</v>
      </c>
      <c r="T3" t="n">
        <v>58676.48</v>
      </c>
      <c r="U3" t="n">
        <v>0.2</v>
      </c>
      <c r="V3" t="n">
        <v>0.7</v>
      </c>
      <c r="W3" t="n">
        <v>0.27</v>
      </c>
      <c r="X3" t="n">
        <v>3.6</v>
      </c>
      <c r="Y3" t="n">
        <v>1</v>
      </c>
      <c r="Z3" t="n">
        <v>10</v>
      </c>
      <c r="AA3" t="n">
        <v>236.6851799774661</v>
      </c>
      <c r="AB3" t="n">
        <v>323.8431050582124</v>
      </c>
      <c r="AC3" t="n">
        <v>292.9359736282054</v>
      </c>
      <c r="AD3" t="n">
        <v>236685.1799774661</v>
      </c>
      <c r="AE3" t="n">
        <v>323843.1050582124</v>
      </c>
      <c r="AF3" t="n">
        <v>2.301856036017054e-06</v>
      </c>
      <c r="AG3" t="n">
        <v>7</v>
      </c>
      <c r="AH3" t="n">
        <v>292935.9736282054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5.1878</v>
      </c>
      <c r="E4" t="n">
        <v>19.28</v>
      </c>
      <c r="F4" t="n">
        <v>11.47</v>
      </c>
      <c r="G4" t="n">
        <v>7.32</v>
      </c>
      <c r="H4" t="n">
        <v>0.1</v>
      </c>
      <c r="I4" t="n">
        <v>94</v>
      </c>
      <c r="J4" t="n">
        <v>275.05</v>
      </c>
      <c r="K4" t="n">
        <v>60.56</v>
      </c>
      <c r="L4" t="n">
        <v>1.5</v>
      </c>
      <c r="M4" t="n">
        <v>92</v>
      </c>
      <c r="N4" t="n">
        <v>73</v>
      </c>
      <c r="O4" t="n">
        <v>34157.42</v>
      </c>
      <c r="P4" t="n">
        <v>193.07</v>
      </c>
      <c r="Q4" t="n">
        <v>1326.16</v>
      </c>
      <c r="R4" t="n">
        <v>120.38</v>
      </c>
      <c r="S4" t="n">
        <v>30.42</v>
      </c>
      <c r="T4" t="n">
        <v>44727.15</v>
      </c>
      <c r="U4" t="n">
        <v>0.25</v>
      </c>
      <c r="V4" t="n">
        <v>0.75</v>
      </c>
      <c r="W4" t="n">
        <v>0.23</v>
      </c>
      <c r="X4" t="n">
        <v>2.74</v>
      </c>
      <c r="Y4" t="n">
        <v>1</v>
      </c>
      <c r="Z4" t="n">
        <v>10</v>
      </c>
      <c r="AA4" t="n">
        <v>198.6073006819149</v>
      </c>
      <c r="AB4" t="n">
        <v>271.7432707285906</v>
      </c>
      <c r="AC4" t="n">
        <v>245.8084743644094</v>
      </c>
      <c r="AD4" t="n">
        <v>198607.3006819149</v>
      </c>
      <c r="AE4" t="n">
        <v>271743.2707285906</v>
      </c>
      <c r="AF4" t="n">
        <v>2.579339642665675e-06</v>
      </c>
      <c r="AG4" t="n">
        <v>6</v>
      </c>
      <c r="AH4" t="n">
        <v>245808.4743644094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5.5975</v>
      </c>
      <c r="E5" t="n">
        <v>17.87</v>
      </c>
      <c r="F5" t="n">
        <v>10.94</v>
      </c>
      <c r="G5" t="n">
        <v>8.529999999999999</v>
      </c>
      <c r="H5" t="n">
        <v>0.11</v>
      </c>
      <c r="I5" t="n">
        <v>77</v>
      </c>
      <c r="J5" t="n">
        <v>275.54</v>
      </c>
      <c r="K5" t="n">
        <v>60.56</v>
      </c>
      <c r="L5" t="n">
        <v>1.75</v>
      </c>
      <c r="M5" t="n">
        <v>75</v>
      </c>
      <c r="N5" t="n">
        <v>73.23</v>
      </c>
      <c r="O5" t="n">
        <v>34217.22</v>
      </c>
      <c r="P5" t="n">
        <v>183.13</v>
      </c>
      <c r="Q5" t="n">
        <v>1326.33</v>
      </c>
      <c r="R5" t="n">
        <v>103.04</v>
      </c>
      <c r="S5" t="n">
        <v>30.42</v>
      </c>
      <c r="T5" t="n">
        <v>36142.27</v>
      </c>
      <c r="U5" t="n">
        <v>0.3</v>
      </c>
      <c r="V5" t="n">
        <v>0.79</v>
      </c>
      <c r="W5" t="n">
        <v>0.21</v>
      </c>
      <c r="X5" t="n">
        <v>2.22</v>
      </c>
      <c r="Y5" t="n">
        <v>1</v>
      </c>
      <c r="Z5" t="n">
        <v>10</v>
      </c>
      <c r="AA5" t="n">
        <v>184.3510924625586</v>
      </c>
      <c r="AB5" t="n">
        <v>252.2372977033587</v>
      </c>
      <c r="AC5" t="n">
        <v>228.1641240278943</v>
      </c>
      <c r="AD5" t="n">
        <v>184351.0924625586</v>
      </c>
      <c r="AE5" t="n">
        <v>252237.2977033587</v>
      </c>
      <c r="AF5" t="n">
        <v>2.783039756702478e-06</v>
      </c>
      <c r="AG5" t="n">
        <v>6</v>
      </c>
      <c r="AH5" t="n">
        <v>228164.1240278943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5.9232</v>
      </c>
      <c r="E6" t="n">
        <v>16.88</v>
      </c>
      <c r="F6" t="n">
        <v>10.59</v>
      </c>
      <c r="G6" t="n">
        <v>9.77</v>
      </c>
      <c r="H6" t="n">
        <v>0.13</v>
      </c>
      <c r="I6" t="n">
        <v>65</v>
      </c>
      <c r="J6" t="n">
        <v>276.02</v>
      </c>
      <c r="K6" t="n">
        <v>60.56</v>
      </c>
      <c r="L6" t="n">
        <v>2</v>
      </c>
      <c r="M6" t="n">
        <v>63</v>
      </c>
      <c r="N6" t="n">
        <v>73.47</v>
      </c>
      <c r="O6" t="n">
        <v>34277.1</v>
      </c>
      <c r="P6" t="n">
        <v>176.01</v>
      </c>
      <c r="Q6" t="n">
        <v>1326.06</v>
      </c>
      <c r="R6" t="n">
        <v>91.51000000000001</v>
      </c>
      <c r="S6" t="n">
        <v>30.42</v>
      </c>
      <c r="T6" t="n">
        <v>30433.6</v>
      </c>
      <c r="U6" t="n">
        <v>0.33</v>
      </c>
      <c r="V6" t="n">
        <v>0.82</v>
      </c>
      <c r="W6" t="n">
        <v>0.18</v>
      </c>
      <c r="X6" t="n">
        <v>1.86</v>
      </c>
      <c r="Y6" t="n">
        <v>1</v>
      </c>
      <c r="Z6" t="n">
        <v>10</v>
      </c>
      <c r="AA6" t="n">
        <v>161.8924641414552</v>
      </c>
      <c r="AB6" t="n">
        <v>221.5084116296865</v>
      </c>
      <c r="AC6" t="n">
        <v>200.3679597128211</v>
      </c>
      <c r="AD6" t="n">
        <v>161892.4641414552</v>
      </c>
      <c r="AE6" t="n">
        <v>221508.4116296865</v>
      </c>
      <c r="AF6" t="n">
        <v>2.944975629638252e-06</v>
      </c>
      <c r="AG6" t="n">
        <v>5</v>
      </c>
      <c r="AH6" t="n">
        <v>200367.9597128211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6.1975</v>
      </c>
      <c r="E7" t="n">
        <v>16.14</v>
      </c>
      <c r="F7" t="n">
        <v>10.31</v>
      </c>
      <c r="G7" t="n">
        <v>11.05</v>
      </c>
      <c r="H7" t="n">
        <v>0.14</v>
      </c>
      <c r="I7" t="n">
        <v>56</v>
      </c>
      <c r="J7" t="n">
        <v>276.51</v>
      </c>
      <c r="K7" t="n">
        <v>60.56</v>
      </c>
      <c r="L7" t="n">
        <v>2.25</v>
      </c>
      <c r="M7" t="n">
        <v>54</v>
      </c>
      <c r="N7" t="n">
        <v>73.70999999999999</v>
      </c>
      <c r="O7" t="n">
        <v>34337.08</v>
      </c>
      <c r="P7" t="n">
        <v>170.32</v>
      </c>
      <c r="Q7" t="n">
        <v>1325.88</v>
      </c>
      <c r="R7" t="n">
        <v>82.38</v>
      </c>
      <c r="S7" t="n">
        <v>30.42</v>
      </c>
      <c r="T7" t="n">
        <v>25914.1</v>
      </c>
      <c r="U7" t="n">
        <v>0.37</v>
      </c>
      <c r="V7" t="n">
        <v>0.84</v>
      </c>
      <c r="W7" t="n">
        <v>0.17</v>
      </c>
      <c r="X7" t="n">
        <v>1.59</v>
      </c>
      <c r="Y7" t="n">
        <v>1</v>
      </c>
      <c r="Z7" t="n">
        <v>10</v>
      </c>
      <c r="AA7" t="n">
        <v>154.8563321993605</v>
      </c>
      <c r="AB7" t="n">
        <v>211.8812654942838</v>
      </c>
      <c r="AC7" t="n">
        <v>191.6596148927937</v>
      </c>
      <c r="AD7" t="n">
        <v>154856.3321993605</v>
      </c>
      <c r="AE7" t="n">
        <v>211881.2654942838</v>
      </c>
      <c r="AF7" t="n">
        <v>3.081355764566968e-06</v>
      </c>
      <c r="AG7" t="n">
        <v>5</v>
      </c>
      <c r="AH7" t="n">
        <v>191659.6148927937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6.4328</v>
      </c>
      <c r="E8" t="n">
        <v>15.55</v>
      </c>
      <c r="F8" t="n">
        <v>10.09</v>
      </c>
      <c r="G8" t="n">
        <v>12.35</v>
      </c>
      <c r="H8" t="n">
        <v>0.16</v>
      </c>
      <c r="I8" t="n">
        <v>49</v>
      </c>
      <c r="J8" t="n">
        <v>277</v>
      </c>
      <c r="K8" t="n">
        <v>60.56</v>
      </c>
      <c r="L8" t="n">
        <v>2.5</v>
      </c>
      <c r="M8" t="n">
        <v>47</v>
      </c>
      <c r="N8" t="n">
        <v>73.94</v>
      </c>
      <c r="O8" t="n">
        <v>34397.15</v>
      </c>
      <c r="P8" t="n">
        <v>165.59</v>
      </c>
      <c r="Q8" t="n">
        <v>1326</v>
      </c>
      <c r="R8" t="n">
        <v>75.11</v>
      </c>
      <c r="S8" t="n">
        <v>30.42</v>
      </c>
      <c r="T8" t="n">
        <v>22313.08</v>
      </c>
      <c r="U8" t="n">
        <v>0.4</v>
      </c>
      <c r="V8" t="n">
        <v>0.86</v>
      </c>
      <c r="W8" t="n">
        <v>0.16</v>
      </c>
      <c r="X8" t="n">
        <v>1.36</v>
      </c>
      <c r="Y8" t="n">
        <v>1</v>
      </c>
      <c r="Z8" t="n">
        <v>10</v>
      </c>
      <c r="AA8" t="n">
        <v>149.3967834044713</v>
      </c>
      <c r="AB8" t="n">
        <v>204.4112699748262</v>
      </c>
      <c r="AC8" t="n">
        <v>184.9025452615063</v>
      </c>
      <c r="AD8" t="n">
        <v>149396.7834044713</v>
      </c>
      <c r="AE8" t="n">
        <v>204411.2699748263</v>
      </c>
      <c r="AF8" t="n">
        <v>3.198345358984493e-06</v>
      </c>
      <c r="AG8" t="n">
        <v>5</v>
      </c>
      <c r="AH8" t="n">
        <v>184902.5452615063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6.5995</v>
      </c>
      <c r="E9" t="n">
        <v>15.15</v>
      </c>
      <c r="F9" t="n">
        <v>9.949999999999999</v>
      </c>
      <c r="G9" t="n">
        <v>13.57</v>
      </c>
      <c r="H9" t="n">
        <v>0.18</v>
      </c>
      <c r="I9" t="n">
        <v>44</v>
      </c>
      <c r="J9" t="n">
        <v>277.48</v>
      </c>
      <c r="K9" t="n">
        <v>60.56</v>
      </c>
      <c r="L9" t="n">
        <v>2.75</v>
      </c>
      <c r="M9" t="n">
        <v>42</v>
      </c>
      <c r="N9" t="n">
        <v>74.18000000000001</v>
      </c>
      <c r="O9" t="n">
        <v>34457.31</v>
      </c>
      <c r="P9" t="n">
        <v>162.25</v>
      </c>
      <c r="Q9" t="n">
        <v>1325.97</v>
      </c>
      <c r="R9" t="n">
        <v>70.75</v>
      </c>
      <c r="S9" t="n">
        <v>30.42</v>
      </c>
      <c r="T9" t="n">
        <v>20161.91</v>
      </c>
      <c r="U9" t="n">
        <v>0.43</v>
      </c>
      <c r="V9" t="n">
        <v>0.87</v>
      </c>
      <c r="W9" t="n">
        <v>0.15</v>
      </c>
      <c r="X9" t="n">
        <v>1.23</v>
      </c>
      <c r="Y9" t="n">
        <v>1</v>
      </c>
      <c r="Z9" t="n">
        <v>10</v>
      </c>
      <c r="AA9" t="n">
        <v>145.8001649671137</v>
      </c>
      <c r="AB9" t="n">
        <v>199.4902179572291</v>
      </c>
      <c r="AC9" t="n">
        <v>180.4511515417272</v>
      </c>
      <c r="AD9" t="n">
        <v>145800.1649671138</v>
      </c>
      <c r="AE9" t="n">
        <v>199490.2179572291</v>
      </c>
      <c r="AF9" t="n">
        <v>3.281227489836177e-06</v>
      </c>
      <c r="AG9" t="n">
        <v>5</v>
      </c>
      <c r="AH9" t="n">
        <v>180451.1515417272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6.7806</v>
      </c>
      <c r="E10" t="n">
        <v>14.75</v>
      </c>
      <c r="F10" t="n">
        <v>9.81</v>
      </c>
      <c r="G10" t="n">
        <v>15.09</v>
      </c>
      <c r="H10" t="n">
        <v>0.19</v>
      </c>
      <c r="I10" t="n">
        <v>39</v>
      </c>
      <c r="J10" t="n">
        <v>277.97</v>
      </c>
      <c r="K10" t="n">
        <v>60.56</v>
      </c>
      <c r="L10" t="n">
        <v>3</v>
      </c>
      <c r="M10" t="n">
        <v>37</v>
      </c>
      <c r="N10" t="n">
        <v>74.42</v>
      </c>
      <c r="O10" t="n">
        <v>34517.57</v>
      </c>
      <c r="P10" t="n">
        <v>158.74</v>
      </c>
      <c r="Q10" t="n">
        <v>1325.92</v>
      </c>
      <c r="R10" t="n">
        <v>66.14</v>
      </c>
      <c r="S10" t="n">
        <v>30.42</v>
      </c>
      <c r="T10" t="n">
        <v>17881.36</v>
      </c>
      <c r="U10" t="n">
        <v>0.46</v>
      </c>
      <c r="V10" t="n">
        <v>0.88</v>
      </c>
      <c r="W10" t="n">
        <v>0.14</v>
      </c>
      <c r="X10" t="n">
        <v>1.09</v>
      </c>
      <c r="Y10" t="n">
        <v>1</v>
      </c>
      <c r="Z10" t="n">
        <v>10</v>
      </c>
      <c r="AA10" t="n">
        <v>142.1590070875326</v>
      </c>
      <c r="AB10" t="n">
        <v>194.5082251098403</v>
      </c>
      <c r="AC10" t="n">
        <v>175.9446330994206</v>
      </c>
      <c r="AD10" t="n">
        <v>142159.0070875326</v>
      </c>
      <c r="AE10" t="n">
        <v>194508.2251098403</v>
      </c>
      <c r="AF10" t="n">
        <v>3.371269204876609e-06</v>
      </c>
      <c r="AG10" t="n">
        <v>5</v>
      </c>
      <c r="AH10" t="n">
        <v>175944.6330994206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6.8979</v>
      </c>
      <c r="E11" t="n">
        <v>14.5</v>
      </c>
      <c r="F11" t="n">
        <v>9.720000000000001</v>
      </c>
      <c r="G11" t="n">
        <v>16.19</v>
      </c>
      <c r="H11" t="n">
        <v>0.21</v>
      </c>
      <c r="I11" t="n">
        <v>36</v>
      </c>
      <c r="J11" t="n">
        <v>278.46</v>
      </c>
      <c r="K11" t="n">
        <v>60.56</v>
      </c>
      <c r="L11" t="n">
        <v>3.25</v>
      </c>
      <c r="M11" t="n">
        <v>34</v>
      </c>
      <c r="N11" t="n">
        <v>74.66</v>
      </c>
      <c r="O11" t="n">
        <v>34577.92</v>
      </c>
      <c r="P11" t="n">
        <v>156.28</v>
      </c>
      <c r="Q11" t="n">
        <v>1325.83</v>
      </c>
      <c r="R11" t="n">
        <v>62.98</v>
      </c>
      <c r="S11" t="n">
        <v>30.42</v>
      </c>
      <c r="T11" t="n">
        <v>16314.7</v>
      </c>
      <c r="U11" t="n">
        <v>0.48</v>
      </c>
      <c r="V11" t="n">
        <v>0.89</v>
      </c>
      <c r="W11" t="n">
        <v>0.14</v>
      </c>
      <c r="X11" t="n">
        <v>1</v>
      </c>
      <c r="Y11" t="n">
        <v>1</v>
      </c>
      <c r="Z11" t="n">
        <v>10</v>
      </c>
      <c r="AA11" t="n">
        <v>139.8385080069561</v>
      </c>
      <c r="AB11" t="n">
        <v>191.3332158946027</v>
      </c>
      <c r="AC11" t="n">
        <v>173.0726423075309</v>
      </c>
      <c r="AD11" t="n">
        <v>139838.5080069561</v>
      </c>
      <c r="AE11" t="n">
        <v>191333.2158946027</v>
      </c>
      <c r="AF11" t="n">
        <v>3.429589984414118e-06</v>
      </c>
      <c r="AG11" t="n">
        <v>5</v>
      </c>
      <c r="AH11" t="n">
        <v>173072.6423075309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7.0221</v>
      </c>
      <c r="E12" t="n">
        <v>14.24</v>
      </c>
      <c r="F12" t="n">
        <v>9.619999999999999</v>
      </c>
      <c r="G12" t="n">
        <v>17.48</v>
      </c>
      <c r="H12" t="n">
        <v>0.22</v>
      </c>
      <c r="I12" t="n">
        <v>33</v>
      </c>
      <c r="J12" t="n">
        <v>278.95</v>
      </c>
      <c r="K12" t="n">
        <v>60.56</v>
      </c>
      <c r="L12" t="n">
        <v>3.5</v>
      </c>
      <c r="M12" t="n">
        <v>31</v>
      </c>
      <c r="N12" t="n">
        <v>74.90000000000001</v>
      </c>
      <c r="O12" t="n">
        <v>34638.36</v>
      </c>
      <c r="P12" t="n">
        <v>153.58</v>
      </c>
      <c r="Q12" t="n">
        <v>1325.83</v>
      </c>
      <c r="R12" t="n">
        <v>59.7</v>
      </c>
      <c r="S12" t="n">
        <v>30.42</v>
      </c>
      <c r="T12" t="n">
        <v>14692.42</v>
      </c>
      <c r="U12" t="n">
        <v>0.51</v>
      </c>
      <c r="V12" t="n">
        <v>0.9</v>
      </c>
      <c r="W12" t="n">
        <v>0.13</v>
      </c>
      <c r="X12" t="n">
        <v>0.9</v>
      </c>
      <c r="Y12" t="n">
        <v>1</v>
      </c>
      <c r="Z12" t="n">
        <v>10</v>
      </c>
      <c r="AA12" t="n">
        <v>137.424374407189</v>
      </c>
      <c r="AB12" t="n">
        <v>188.0300917993454</v>
      </c>
      <c r="AC12" t="n">
        <v>170.0847637399602</v>
      </c>
      <c r="AD12" t="n">
        <v>137424.3744071891</v>
      </c>
      <c r="AE12" t="n">
        <v>188030.0917993454</v>
      </c>
      <c r="AF12" t="n">
        <v>3.491341398042067e-06</v>
      </c>
      <c r="AG12" t="n">
        <v>5</v>
      </c>
      <c r="AH12" t="n">
        <v>170084.7637399602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7.1482</v>
      </c>
      <c r="E13" t="n">
        <v>13.99</v>
      </c>
      <c r="F13" t="n">
        <v>9.52</v>
      </c>
      <c r="G13" t="n">
        <v>19.04</v>
      </c>
      <c r="H13" t="n">
        <v>0.24</v>
      </c>
      <c r="I13" t="n">
        <v>30</v>
      </c>
      <c r="J13" t="n">
        <v>279.44</v>
      </c>
      <c r="K13" t="n">
        <v>60.56</v>
      </c>
      <c r="L13" t="n">
        <v>3.75</v>
      </c>
      <c r="M13" t="n">
        <v>28</v>
      </c>
      <c r="N13" t="n">
        <v>75.14</v>
      </c>
      <c r="O13" t="n">
        <v>34698.9</v>
      </c>
      <c r="P13" t="n">
        <v>151.03</v>
      </c>
      <c r="Q13" t="n">
        <v>1325.93</v>
      </c>
      <c r="R13" t="n">
        <v>56.55</v>
      </c>
      <c r="S13" t="n">
        <v>30.42</v>
      </c>
      <c r="T13" t="n">
        <v>13131.1</v>
      </c>
      <c r="U13" t="n">
        <v>0.54</v>
      </c>
      <c r="V13" t="n">
        <v>0.91</v>
      </c>
      <c r="W13" t="n">
        <v>0.13</v>
      </c>
      <c r="X13" t="n">
        <v>0.8</v>
      </c>
      <c r="Y13" t="n">
        <v>1</v>
      </c>
      <c r="Z13" t="n">
        <v>10</v>
      </c>
      <c r="AA13" t="n">
        <v>135.1266789199523</v>
      </c>
      <c r="AB13" t="n">
        <v>184.8862834665389</v>
      </c>
      <c r="AC13" t="n">
        <v>167.240996062073</v>
      </c>
      <c r="AD13" t="n">
        <v>135126.6789199523</v>
      </c>
      <c r="AE13" t="n">
        <v>184886.2834665389</v>
      </c>
      <c r="AF13" t="n">
        <v>3.554037479028254e-06</v>
      </c>
      <c r="AG13" t="n">
        <v>5</v>
      </c>
      <c r="AH13" t="n">
        <v>167240.996062073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7.2966</v>
      </c>
      <c r="E14" t="n">
        <v>13.7</v>
      </c>
      <c r="F14" t="n">
        <v>9.34</v>
      </c>
      <c r="G14" t="n">
        <v>20.02</v>
      </c>
      <c r="H14" t="n">
        <v>0.25</v>
      </c>
      <c r="I14" t="n">
        <v>28</v>
      </c>
      <c r="J14" t="n">
        <v>279.94</v>
      </c>
      <c r="K14" t="n">
        <v>60.56</v>
      </c>
      <c r="L14" t="n">
        <v>4</v>
      </c>
      <c r="M14" t="n">
        <v>26</v>
      </c>
      <c r="N14" t="n">
        <v>75.38</v>
      </c>
      <c r="O14" t="n">
        <v>34759.54</v>
      </c>
      <c r="P14" t="n">
        <v>146.58</v>
      </c>
      <c r="Q14" t="n">
        <v>1325.9</v>
      </c>
      <c r="R14" t="n">
        <v>50.45</v>
      </c>
      <c r="S14" t="n">
        <v>30.42</v>
      </c>
      <c r="T14" t="n">
        <v>10088.79</v>
      </c>
      <c r="U14" t="n">
        <v>0.6</v>
      </c>
      <c r="V14" t="n">
        <v>0.93</v>
      </c>
      <c r="W14" t="n">
        <v>0.12</v>
      </c>
      <c r="X14" t="n">
        <v>0.62</v>
      </c>
      <c r="Y14" t="n">
        <v>1</v>
      </c>
      <c r="Z14" t="n">
        <v>10</v>
      </c>
      <c r="AA14" t="n">
        <v>118.9216362858418</v>
      </c>
      <c r="AB14" t="n">
        <v>162.7138292185353</v>
      </c>
      <c r="AC14" t="n">
        <v>147.1846497282568</v>
      </c>
      <c r="AD14" t="n">
        <v>118921.6362858418</v>
      </c>
      <c r="AE14" t="n">
        <v>162713.8292185353</v>
      </c>
      <c r="AF14" t="n">
        <v>3.627820971640072e-06</v>
      </c>
      <c r="AG14" t="n">
        <v>4</v>
      </c>
      <c r="AH14" t="n">
        <v>147184.6497282568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7.3064</v>
      </c>
      <c r="E15" t="n">
        <v>13.69</v>
      </c>
      <c r="F15" t="n">
        <v>9.43</v>
      </c>
      <c r="G15" t="n">
        <v>21.76</v>
      </c>
      <c r="H15" t="n">
        <v>0.27</v>
      </c>
      <c r="I15" t="n">
        <v>26</v>
      </c>
      <c r="J15" t="n">
        <v>280.43</v>
      </c>
      <c r="K15" t="n">
        <v>60.56</v>
      </c>
      <c r="L15" t="n">
        <v>4.25</v>
      </c>
      <c r="M15" t="n">
        <v>24</v>
      </c>
      <c r="N15" t="n">
        <v>75.62</v>
      </c>
      <c r="O15" t="n">
        <v>34820.27</v>
      </c>
      <c r="P15" t="n">
        <v>147.22</v>
      </c>
      <c r="Q15" t="n">
        <v>1325.88</v>
      </c>
      <c r="R15" t="n">
        <v>54.24</v>
      </c>
      <c r="S15" t="n">
        <v>30.42</v>
      </c>
      <c r="T15" t="n">
        <v>11996.03</v>
      </c>
      <c r="U15" t="n">
        <v>0.5600000000000001</v>
      </c>
      <c r="V15" t="n">
        <v>0.92</v>
      </c>
      <c r="W15" t="n">
        <v>0.11</v>
      </c>
      <c r="X15" t="n">
        <v>0.71</v>
      </c>
      <c r="Y15" t="n">
        <v>1</v>
      </c>
      <c r="Z15" t="n">
        <v>10</v>
      </c>
      <c r="AA15" t="n">
        <v>119.2077179278459</v>
      </c>
      <c r="AB15" t="n">
        <v>163.1052587421563</v>
      </c>
      <c r="AC15" t="n">
        <v>147.5387217675184</v>
      </c>
      <c r="AD15" t="n">
        <v>119207.7179278459</v>
      </c>
      <c r="AE15" t="n">
        <v>163105.2587421563</v>
      </c>
      <c r="AF15" t="n">
        <v>3.632693466435191e-06</v>
      </c>
      <c r="AG15" t="n">
        <v>4</v>
      </c>
      <c r="AH15" t="n">
        <v>147538.7217675183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7.2972</v>
      </c>
      <c r="E16" t="n">
        <v>13.7</v>
      </c>
      <c r="F16" t="n">
        <v>9.5</v>
      </c>
      <c r="G16" t="n">
        <v>22.79</v>
      </c>
      <c r="H16" t="n">
        <v>0.29</v>
      </c>
      <c r="I16" t="n">
        <v>25</v>
      </c>
      <c r="J16" t="n">
        <v>280.92</v>
      </c>
      <c r="K16" t="n">
        <v>60.56</v>
      </c>
      <c r="L16" t="n">
        <v>4.5</v>
      </c>
      <c r="M16" t="n">
        <v>23</v>
      </c>
      <c r="N16" t="n">
        <v>75.87</v>
      </c>
      <c r="O16" t="n">
        <v>34881.09</v>
      </c>
      <c r="P16" t="n">
        <v>147.7</v>
      </c>
      <c r="Q16" t="n">
        <v>1325.84</v>
      </c>
      <c r="R16" t="n">
        <v>56.37</v>
      </c>
      <c r="S16" t="n">
        <v>30.42</v>
      </c>
      <c r="T16" t="n">
        <v>13066.41</v>
      </c>
      <c r="U16" t="n">
        <v>0.54</v>
      </c>
      <c r="V16" t="n">
        <v>0.91</v>
      </c>
      <c r="W16" t="n">
        <v>0.12</v>
      </c>
      <c r="X16" t="n">
        <v>0.78</v>
      </c>
      <c r="Y16" t="n">
        <v>1</v>
      </c>
      <c r="Z16" t="n">
        <v>10</v>
      </c>
      <c r="AA16" t="n">
        <v>119.5757848230752</v>
      </c>
      <c r="AB16" t="n">
        <v>163.6088641061743</v>
      </c>
      <c r="AC16" t="n">
        <v>147.9942637424091</v>
      </c>
      <c r="AD16" t="n">
        <v>119575.7848230752</v>
      </c>
      <c r="AE16" t="n">
        <v>163608.8641061743</v>
      </c>
      <c r="AF16" t="n">
        <v>3.628119287647936e-06</v>
      </c>
      <c r="AG16" t="n">
        <v>4</v>
      </c>
      <c r="AH16" t="n">
        <v>147994.2637424091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7.4268</v>
      </c>
      <c r="E17" t="n">
        <v>13.46</v>
      </c>
      <c r="F17" t="n">
        <v>9.359999999999999</v>
      </c>
      <c r="G17" t="n">
        <v>24.42</v>
      </c>
      <c r="H17" t="n">
        <v>0.3</v>
      </c>
      <c r="I17" t="n">
        <v>23</v>
      </c>
      <c r="J17" t="n">
        <v>281.41</v>
      </c>
      <c r="K17" t="n">
        <v>60.56</v>
      </c>
      <c r="L17" t="n">
        <v>4.75</v>
      </c>
      <c r="M17" t="n">
        <v>21</v>
      </c>
      <c r="N17" t="n">
        <v>76.11</v>
      </c>
      <c r="O17" t="n">
        <v>34942.02</v>
      </c>
      <c r="P17" t="n">
        <v>143.9</v>
      </c>
      <c r="Q17" t="n">
        <v>1325.87</v>
      </c>
      <c r="R17" t="n">
        <v>51.58</v>
      </c>
      <c r="S17" t="n">
        <v>30.42</v>
      </c>
      <c r="T17" t="n">
        <v>10681.67</v>
      </c>
      <c r="U17" t="n">
        <v>0.59</v>
      </c>
      <c r="V17" t="n">
        <v>0.92</v>
      </c>
      <c r="W17" t="n">
        <v>0.12</v>
      </c>
      <c r="X17" t="n">
        <v>0.64</v>
      </c>
      <c r="Y17" t="n">
        <v>1</v>
      </c>
      <c r="Z17" t="n">
        <v>10</v>
      </c>
      <c r="AA17" t="n">
        <v>116.9373973054629</v>
      </c>
      <c r="AB17" t="n">
        <v>159.9989059071365</v>
      </c>
      <c r="AC17" t="n">
        <v>144.7288348872782</v>
      </c>
      <c r="AD17" t="n">
        <v>116937.3973054629</v>
      </c>
      <c r="AE17" t="n">
        <v>159998.9059071365</v>
      </c>
      <c r="AF17" t="n">
        <v>3.692555545346666e-06</v>
      </c>
      <c r="AG17" t="n">
        <v>4</v>
      </c>
      <c r="AH17" t="n">
        <v>144728.8348872782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7.4649</v>
      </c>
      <c r="E18" t="n">
        <v>13.4</v>
      </c>
      <c r="F18" t="n">
        <v>9.35</v>
      </c>
      <c r="G18" t="n">
        <v>25.49</v>
      </c>
      <c r="H18" t="n">
        <v>0.32</v>
      </c>
      <c r="I18" t="n">
        <v>22</v>
      </c>
      <c r="J18" t="n">
        <v>281.91</v>
      </c>
      <c r="K18" t="n">
        <v>60.56</v>
      </c>
      <c r="L18" t="n">
        <v>5</v>
      </c>
      <c r="M18" t="n">
        <v>20</v>
      </c>
      <c r="N18" t="n">
        <v>76.34999999999999</v>
      </c>
      <c r="O18" t="n">
        <v>35003.04</v>
      </c>
      <c r="P18" t="n">
        <v>142.8</v>
      </c>
      <c r="Q18" t="n">
        <v>1325.84</v>
      </c>
      <c r="R18" t="n">
        <v>51.09</v>
      </c>
      <c r="S18" t="n">
        <v>30.42</v>
      </c>
      <c r="T18" t="n">
        <v>10441.06</v>
      </c>
      <c r="U18" t="n">
        <v>0.6</v>
      </c>
      <c r="V18" t="n">
        <v>0.93</v>
      </c>
      <c r="W18" t="n">
        <v>0.12</v>
      </c>
      <c r="X18" t="n">
        <v>0.63</v>
      </c>
      <c r="Y18" t="n">
        <v>1</v>
      </c>
      <c r="Z18" t="n">
        <v>10</v>
      </c>
      <c r="AA18" t="n">
        <v>116.2396165159574</v>
      </c>
      <c r="AB18" t="n">
        <v>159.0441714470198</v>
      </c>
      <c r="AC18" t="n">
        <v>143.8652189440566</v>
      </c>
      <c r="AD18" t="n">
        <v>116239.6165159574</v>
      </c>
      <c r="AE18" t="n">
        <v>159044.1714470198</v>
      </c>
      <c r="AF18" t="n">
        <v>3.711498611846062e-06</v>
      </c>
      <c r="AG18" t="n">
        <v>4</v>
      </c>
      <c r="AH18" t="n">
        <v>143865.2189440566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7.5205</v>
      </c>
      <c r="E19" t="n">
        <v>13.3</v>
      </c>
      <c r="F19" t="n">
        <v>9.300000000000001</v>
      </c>
      <c r="G19" t="n">
        <v>26.57</v>
      </c>
      <c r="H19" t="n">
        <v>0.33</v>
      </c>
      <c r="I19" t="n">
        <v>21</v>
      </c>
      <c r="J19" t="n">
        <v>282.4</v>
      </c>
      <c r="K19" t="n">
        <v>60.56</v>
      </c>
      <c r="L19" t="n">
        <v>5.25</v>
      </c>
      <c r="M19" t="n">
        <v>19</v>
      </c>
      <c r="N19" t="n">
        <v>76.59999999999999</v>
      </c>
      <c r="O19" t="n">
        <v>35064.15</v>
      </c>
      <c r="P19" t="n">
        <v>140.74</v>
      </c>
      <c r="Q19" t="n">
        <v>1325.79</v>
      </c>
      <c r="R19" t="n">
        <v>49.58</v>
      </c>
      <c r="S19" t="n">
        <v>30.42</v>
      </c>
      <c r="T19" t="n">
        <v>9691.24</v>
      </c>
      <c r="U19" t="n">
        <v>0.61</v>
      </c>
      <c r="V19" t="n">
        <v>0.93</v>
      </c>
      <c r="W19" t="n">
        <v>0.11</v>
      </c>
      <c r="X19" t="n">
        <v>0.58</v>
      </c>
      <c r="Y19" t="n">
        <v>1</v>
      </c>
      <c r="Z19" t="n">
        <v>10</v>
      </c>
      <c r="AA19" t="n">
        <v>115.0258632679481</v>
      </c>
      <c r="AB19" t="n">
        <v>157.3834607060801</v>
      </c>
      <c r="AC19" t="n">
        <v>142.3630041054095</v>
      </c>
      <c r="AD19" t="n">
        <v>115025.8632679481</v>
      </c>
      <c r="AE19" t="n">
        <v>157383.4607060801</v>
      </c>
      <c r="AF19" t="n">
        <v>3.739142561908171e-06</v>
      </c>
      <c r="AG19" t="n">
        <v>4</v>
      </c>
      <c r="AH19" t="n">
        <v>142363.0041054095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7.563</v>
      </c>
      <c r="E20" t="n">
        <v>13.22</v>
      </c>
      <c r="F20" t="n">
        <v>9.279999999999999</v>
      </c>
      <c r="G20" t="n">
        <v>27.83</v>
      </c>
      <c r="H20" t="n">
        <v>0.35</v>
      </c>
      <c r="I20" t="n">
        <v>20</v>
      </c>
      <c r="J20" t="n">
        <v>282.9</v>
      </c>
      <c r="K20" t="n">
        <v>60.56</v>
      </c>
      <c r="L20" t="n">
        <v>5.5</v>
      </c>
      <c r="M20" t="n">
        <v>18</v>
      </c>
      <c r="N20" t="n">
        <v>76.84999999999999</v>
      </c>
      <c r="O20" t="n">
        <v>35125.37</v>
      </c>
      <c r="P20" t="n">
        <v>139.22</v>
      </c>
      <c r="Q20" t="n">
        <v>1325.82</v>
      </c>
      <c r="R20" t="n">
        <v>48.79</v>
      </c>
      <c r="S20" t="n">
        <v>30.42</v>
      </c>
      <c r="T20" t="n">
        <v>9301.889999999999</v>
      </c>
      <c r="U20" t="n">
        <v>0.62</v>
      </c>
      <c r="V20" t="n">
        <v>0.93</v>
      </c>
      <c r="W20" t="n">
        <v>0.11</v>
      </c>
      <c r="X20" t="n">
        <v>0.5600000000000001</v>
      </c>
      <c r="Y20" t="n">
        <v>1</v>
      </c>
      <c r="Z20" t="n">
        <v>10</v>
      </c>
      <c r="AA20" t="n">
        <v>114.159268372224</v>
      </c>
      <c r="AB20" t="n">
        <v>156.1977473382824</v>
      </c>
      <c r="AC20" t="n">
        <v>141.2904535572748</v>
      </c>
      <c r="AD20" t="n">
        <v>114159.268372224</v>
      </c>
      <c r="AE20" t="n">
        <v>156197.7473382824</v>
      </c>
      <c r="AF20" t="n">
        <v>3.760273279131905e-06</v>
      </c>
      <c r="AG20" t="n">
        <v>4</v>
      </c>
      <c r="AH20" t="n">
        <v>141290.4535572748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7.6132</v>
      </c>
      <c r="E21" t="n">
        <v>13.14</v>
      </c>
      <c r="F21" t="n">
        <v>9.24</v>
      </c>
      <c r="G21" t="n">
        <v>29.18</v>
      </c>
      <c r="H21" t="n">
        <v>0.36</v>
      </c>
      <c r="I21" t="n">
        <v>19</v>
      </c>
      <c r="J21" t="n">
        <v>283.4</v>
      </c>
      <c r="K21" t="n">
        <v>60.56</v>
      </c>
      <c r="L21" t="n">
        <v>5.75</v>
      </c>
      <c r="M21" t="n">
        <v>17</v>
      </c>
      <c r="N21" t="n">
        <v>77.09</v>
      </c>
      <c r="O21" t="n">
        <v>35186.68</v>
      </c>
      <c r="P21" t="n">
        <v>137.78</v>
      </c>
      <c r="Q21" t="n">
        <v>1325.85</v>
      </c>
      <c r="R21" t="n">
        <v>47.64</v>
      </c>
      <c r="S21" t="n">
        <v>30.42</v>
      </c>
      <c r="T21" t="n">
        <v>8727.66</v>
      </c>
      <c r="U21" t="n">
        <v>0.64</v>
      </c>
      <c r="V21" t="n">
        <v>0.9399999999999999</v>
      </c>
      <c r="W21" t="n">
        <v>0.11</v>
      </c>
      <c r="X21" t="n">
        <v>0.52</v>
      </c>
      <c r="Y21" t="n">
        <v>1</v>
      </c>
      <c r="Z21" t="n">
        <v>10</v>
      </c>
      <c r="AA21" t="n">
        <v>113.2327502310697</v>
      </c>
      <c r="AB21" t="n">
        <v>154.9300443424603</v>
      </c>
      <c r="AC21" t="n">
        <v>140.1437383561412</v>
      </c>
      <c r="AD21" t="n">
        <v>113232.7502310697</v>
      </c>
      <c r="AE21" t="n">
        <v>154930.0443424603</v>
      </c>
      <c r="AF21" t="n">
        <v>3.785232385123235e-06</v>
      </c>
      <c r="AG21" t="n">
        <v>4</v>
      </c>
      <c r="AH21" t="n">
        <v>140143.7383561412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7.6659</v>
      </c>
      <c r="E22" t="n">
        <v>13.04</v>
      </c>
      <c r="F22" t="n">
        <v>9.199999999999999</v>
      </c>
      <c r="G22" t="n">
        <v>30.68</v>
      </c>
      <c r="H22" t="n">
        <v>0.38</v>
      </c>
      <c r="I22" t="n">
        <v>18</v>
      </c>
      <c r="J22" t="n">
        <v>283.9</v>
      </c>
      <c r="K22" t="n">
        <v>60.56</v>
      </c>
      <c r="L22" t="n">
        <v>6</v>
      </c>
      <c r="M22" t="n">
        <v>16</v>
      </c>
      <c r="N22" t="n">
        <v>77.34</v>
      </c>
      <c r="O22" t="n">
        <v>35248.1</v>
      </c>
      <c r="P22" t="n">
        <v>135.67</v>
      </c>
      <c r="Q22" t="n">
        <v>1325.79</v>
      </c>
      <c r="R22" t="n">
        <v>46.36</v>
      </c>
      <c r="S22" t="n">
        <v>30.42</v>
      </c>
      <c r="T22" t="n">
        <v>8094.02</v>
      </c>
      <c r="U22" t="n">
        <v>0.66</v>
      </c>
      <c r="V22" t="n">
        <v>0.9399999999999999</v>
      </c>
      <c r="W22" t="n">
        <v>0.11</v>
      </c>
      <c r="X22" t="n">
        <v>0.48</v>
      </c>
      <c r="Y22" t="n">
        <v>1</v>
      </c>
      <c r="Z22" t="n">
        <v>10</v>
      </c>
      <c r="AA22" t="n">
        <v>112.0877997144409</v>
      </c>
      <c r="AB22" t="n">
        <v>153.3634725339576</v>
      </c>
      <c r="AC22" t="n">
        <v>138.7266779623442</v>
      </c>
      <c r="AD22" t="n">
        <v>112087.7997144409</v>
      </c>
      <c r="AE22" t="n">
        <v>153363.4725339576</v>
      </c>
      <c r="AF22" t="n">
        <v>3.811434474480665e-06</v>
      </c>
      <c r="AG22" t="n">
        <v>4</v>
      </c>
      <c r="AH22" t="n">
        <v>138726.6779623442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7.7121</v>
      </c>
      <c r="E23" t="n">
        <v>12.97</v>
      </c>
      <c r="F23" t="n">
        <v>9.18</v>
      </c>
      <c r="G23" t="n">
        <v>32.39</v>
      </c>
      <c r="H23" t="n">
        <v>0.39</v>
      </c>
      <c r="I23" t="n">
        <v>17</v>
      </c>
      <c r="J23" t="n">
        <v>284.4</v>
      </c>
      <c r="K23" t="n">
        <v>60.56</v>
      </c>
      <c r="L23" t="n">
        <v>6.25</v>
      </c>
      <c r="M23" t="n">
        <v>15</v>
      </c>
      <c r="N23" t="n">
        <v>77.59</v>
      </c>
      <c r="O23" t="n">
        <v>35309.61</v>
      </c>
      <c r="P23" t="n">
        <v>134.22</v>
      </c>
      <c r="Q23" t="n">
        <v>1325.85</v>
      </c>
      <c r="R23" t="n">
        <v>45.44</v>
      </c>
      <c r="S23" t="n">
        <v>30.42</v>
      </c>
      <c r="T23" t="n">
        <v>7639.76</v>
      </c>
      <c r="U23" t="n">
        <v>0.67</v>
      </c>
      <c r="V23" t="n">
        <v>0.9399999999999999</v>
      </c>
      <c r="W23" t="n">
        <v>0.11</v>
      </c>
      <c r="X23" t="n">
        <v>0.46</v>
      </c>
      <c r="Y23" t="n">
        <v>1</v>
      </c>
      <c r="Z23" t="n">
        <v>10</v>
      </c>
      <c r="AA23" t="n">
        <v>111.2479961589037</v>
      </c>
      <c r="AB23" t="n">
        <v>152.2144162597542</v>
      </c>
      <c r="AC23" t="n">
        <v>137.6872860062397</v>
      </c>
      <c r="AD23" t="n">
        <v>111247.9961589037</v>
      </c>
      <c r="AE23" t="n">
        <v>152214.4162597542</v>
      </c>
      <c r="AF23" t="n">
        <v>3.834404807086231e-06</v>
      </c>
      <c r="AG23" t="n">
        <v>4</v>
      </c>
      <c r="AH23" t="n">
        <v>137687.2860062397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7.7638</v>
      </c>
      <c r="E24" t="n">
        <v>12.88</v>
      </c>
      <c r="F24" t="n">
        <v>9.140000000000001</v>
      </c>
      <c r="G24" t="n">
        <v>34.29</v>
      </c>
      <c r="H24" t="n">
        <v>0.41</v>
      </c>
      <c r="I24" t="n">
        <v>16</v>
      </c>
      <c r="J24" t="n">
        <v>284.89</v>
      </c>
      <c r="K24" t="n">
        <v>60.56</v>
      </c>
      <c r="L24" t="n">
        <v>6.5</v>
      </c>
      <c r="M24" t="n">
        <v>14</v>
      </c>
      <c r="N24" t="n">
        <v>77.84</v>
      </c>
      <c r="O24" t="n">
        <v>35371.22</v>
      </c>
      <c r="P24" t="n">
        <v>132.7</v>
      </c>
      <c r="Q24" t="n">
        <v>1325.91</v>
      </c>
      <c r="R24" t="n">
        <v>44.4</v>
      </c>
      <c r="S24" t="n">
        <v>30.42</v>
      </c>
      <c r="T24" t="n">
        <v>7126.96</v>
      </c>
      <c r="U24" t="n">
        <v>0.68</v>
      </c>
      <c r="V24" t="n">
        <v>0.95</v>
      </c>
      <c r="W24" t="n">
        <v>0.1</v>
      </c>
      <c r="X24" t="n">
        <v>0.42</v>
      </c>
      <c r="Y24" t="n">
        <v>1</v>
      </c>
      <c r="Z24" t="n">
        <v>10</v>
      </c>
      <c r="AA24" t="n">
        <v>110.3221954096307</v>
      </c>
      <c r="AB24" t="n">
        <v>150.947694831153</v>
      </c>
      <c r="AC24" t="n">
        <v>136.5414586929292</v>
      </c>
      <c r="AD24" t="n">
        <v>110322.1954096307</v>
      </c>
      <c r="AE24" t="n">
        <v>150947.694831153</v>
      </c>
      <c r="AF24" t="n">
        <v>3.860109703097221e-06</v>
      </c>
      <c r="AG24" t="n">
        <v>4</v>
      </c>
      <c r="AH24" t="n">
        <v>136541.4586929292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7.8154</v>
      </c>
      <c r="E25" t="n">
        <v>12.8</v>
      </c>
      <c r="F25" t="n">
        <v>9.109999999999999</v>
      </c>
      <c r="G25" t="n">
        <v>36.44</v>
      </c>
      <c r="H25" t="n">
        <v>0.42</v>
      </c>
      <c r="I25" t="n">
        <v>15</v>
      </c>
      <c r="J25" t="n">
        <v>285.39</v>
      </c>
      <c r="K25" t="n">
        <v>60.56</v>
      </c>
      <c r="L25" t="n">
        <v>6.75</v>
      </c>
      <c r="M25" t="n">
        <v>13</v>
      </c>
      <c r="N25" t="n">
        <v>78.09</v>
      </c>
      <c r="O25" t="n">
        <v>35432.93</v>
      </c>
      <c r="P25" t="n">
        <v>130.64</v>
      </c>
      <c r="Q25" t="n">
        <v>1325.79</v>
      </c>
      <c r="R25" t="n">
        <v>43.29</v>
      </c>
      <c r="S25" t="n">
        <v>30.42</v>
      </c>
      <c r="T25" t="n">
        <v>6575.65</v>
      </c>
      <c r="U25" t="n">
        <v>0.7</v>
      </c>
      <c r="V25" t="n">
        <v>0.95</v>
      </c>
      <c r="W25" t="n">
        <v>0.11</v>
      </c>
      <c r="X25" t="n">
        <v>0.39</v>
      </c>
      <c r="Y25" t="n">
        <v>1</v>
      </c>
      <c r="Z25" t="n">
        <v>10</v>
      </c>
      <c r="AA25" t="n">
        <v>109.2590678105461</v>
      </c>
      <c r="AB25" t="n">
        <v>149.4930767482067</v>
      </c>
      <c r="AC25" t="n">
        <v>135.2256673182495</v>
      </c>
      <c r="AD25" t="n">
        <v>109259.0678105461</v>
      </c>
      <c r="AE25" t="n">
        <v>149493.0767482067</v>
      </c>
      <c r="AF25" t="n">
        <v>3.885764879773568e-06</v>
      </c>
      <c r="AG25" t="n">
        <v>4</v>
      </c>
      <c r="AH25" t="n">
        <v>135225.6673182495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7.8416</v>
      </c>
      <c r="E26" t="n">
        <v>12.75</v>
      </c>
      <c r="F26" t="n">
        <v>9.07</v>
      </c>
      <c r="G26" t="n">
        <v>36.27</v>
      </c>
      <c r="H26" t="n">
        <v>0.44</v>
      </c>
      <c r="I26" t="n">
        <v>15</v>
      </c>
      <c r="J26" t="n">
        <v>285.9</v>
      </c>
      <c r="K26" t="n">
        <v>60.56</v>
      </c>
      <c r="L26" t="n">
        <v>7</v>
      </c>
      <c r="M26" t="n">
        <v>13</v>
      </c>
      <c r="N26" t="n">
        <v>78.34</v>
      </c>
      <c r="O26" t="n">
        <v>35494.74</v>
      </c>
      <c r="P26" t="n">
        <v>127.96</v>
      </c>
      <c r="Q26" t="n">
        <v>1325.85</v>
      </c>
      <c r="R26" t="n">
        <v>41.7</v>
      </c>
      <c r="S26" t="n">
        <v>30.42</v>
      </c>
      <c r="T26" t="n">
        <v>5780.3</v>
      </c>
      <c r="U26" t="n">
        <v>0.73</v>
      </c>
      <c r="V26" t="n">
        <v>0.95</v>
      </c>
      <c r="W26" t="n">
        <v>0.11</v>
      </c>
      <c r="X26" t="n">
        <v>0.35</v>
      </c>
      <c r="Y26" t="n">
        <v>1</v>
      </c>
      <c r="Z26" t="n">
        <v>10</v>
      </c>
      <c r="AA26" t="n">
        <v>108.1790906683649</v>
      </c>
      <c r="AB26" t="n">
        <v>148.0154043770463</v>
      </c>
      <c r="AC26" t="n">
        <v>133.889021924266</v>
      </c>
      <c r="AD26" t="n">
        <v>108179.090668365</v>
      </c>
      <c r="AE26" t="n">
        <v>148015.4043770463</v>
      </c>
      <c r="AF26" t="n">
        <v>3.898791345450317e-06</v>
      </c>
      <c r="AG26" t="n">
        <v>4</v>
      </c>
      <c r="AH26" t="n">
        <v>133889.021924266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7.8927</v>
      </c>
      <c r="E27" t="n">
        <v>12.67</v>
      </c>
      <c r="F27" t="n">
        <v>9.039999999999999</v>
      </c>
      <c r="G27" t="n">
        <v>38.73</v>
      </c>
      <c r="H27" t="n">
        <v>0.45</v>
      </c>
      <c r="I27" t="n">
        <v>14</v>
      </c>
      <c r="J27" t="n">
        <v>286.4</v>
      </c>
      <c r="K27" t="n">
        <v>60.56</v>
      </c>
      <c r="L27" t="n">
        <v>7.25</v>
      </c>
      <c r="M27" t="n">
        <v>12</v>
      </c>
      <c r="N27" t="n">
        <v>78.59</v>
      </c>
      <c r="O27" t="n">
        <v>35556.78</v>
      </c>
      <c r="P27" t="n">
        <v>126.99</v>
      </c>
      <c r="Q27" t="n">
        <v>1325.82</v>
      </c>
      <c r="R27" t="n">
        <v>41.03</v>
      </c>
      <c r="S27" t="n">
        <v>30.42</v>
      </c>
      <c r="T27" t="n">
        <v>5449.2</v>
      </c>
      <c r="U27" t="n">
        <v>0.74</v>
      </c>
      <c r="V27" t="n">
        <v>0.96</v>
      </c>
      <c r="W27" t="n">
        <v>0.1</v>
      </c>
      <c r="X27" t="n">
        <v>0.32</v>
      </c>
      <c r="Y27" t="n">
        <v>1</v>
      </c>
      <c r="Z27" t="n">
        <v>10</v>
      </c>
      <c r="AA27" t="n">
        <v>107.4778707510555</v>
      </c>
      <c r="AB27" t="n">
        <v>147.0559643505446</v>
      </c>
      <c r="AC27" t="n">
        <v>133.0211495073108</v>
      </c>
      <c r="AD27" t="n">
        <v>107477.8707510555</v>
      </c>
      <c r="AE27" t="n">
        <v>147055.9643505446</v>
      </c>
      <c r="AF27" t="n">
        <v>3.924197925453443e-06</v>
      </c>
      <c r="AG27" t="n">
        <v>4</v>
      </c>
      <c r="AH27" t="n">
        <v>133021.1495073108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7.8377</v>
      </c>
      <c r="E28" t="n">
        <v>12.76</v>
      </c>
      <c r="F28" t="n">
        <v>9.130000000000001</v>
      </c>
      <c r="G28" t="n">
        <v>39.11</v>
      </c>
      <c r="H28" t="n">
        <v>0.47</v>
      </c>
      <c r="I28" t="n">
        <v>14</v>
      </c>
      <c r="J28" t="n">
        <v>286.9</v>
      </c>
      <c r="K28" t="n">
        <v>60.56</v>
      </c>
      <c r="L28" t="n">
        <v>7.5</v>
      </c>
      <c r="M28" t="n">
        <v>12</v>
      </c>
      <c r="N28" t="n">
        <v>78.84999999999999</v>
      </c>
      <c r="O28" t="n">
        <v>35618.8</v>
      </c>
      <c r="P28" t="n">
        <v>126.54</v>
      </c>
      <c r="Q28" t="n">
        <v>1325.79</v>
      </c>
      <c r="R28" t="n">
        <v>43.88</v>
      </c>
      <c r="S28" t="n">
        <v>30.42</v>
      </c>
      <c r="T28" t="n">
        <v>6875.9</v>
      </c>
      <c r="U28" t="n">
        <v>0.6899999999999999</v>
      </c>
      <c r="V28" t="n">
        <v>0.95</v>
      </c>
      <c r="W28" t="n">
        <v>0.1</v>
      </c>
      <c r="X28" t="n">
        <v>0.41</v>
      </c>
      <c r="Y28" t="n">
        <v>1</v>
      </c>
      <c r="Z28" t="n">
        <v>10</v>
      </c>
      <c r="AA28" t="n">
        <v>107.8687558993592</v>
      </c>
      <c r="AB28" t="n">
        <v>147.5907906550891</v>
      </c>
      <c r="AC28" t="n">
        <v>133.5049327399831</v>
      </c>
      <c r="AD28" t="n">
        <v>107868.7558993592</v>
      </c>
      <c r="AE28" t="n">
        <v>147590.7906550891</v>
      </c>
      <c r="AF28" t="n">
        <v>3.896852291399198e-06</v>
      </c>
      <c r="AG28" t="n">
        <v>4</v>
      </c>
      <c r="AH28" t="n">
        <v>133504.9327399831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7.8953</v>
      </c>
      <c r="E29" t="n">
        <v>12.67</v>
      </c>
      <c r="F29" t="n">
        <v>9.09</v>
      </c>
      <c r="G29" t="n">
        <v>41.93</v>
      </c>
      <c r="H29" t="n">
        <v>0.48</v>
      </c>
      <c r="I29" t="n">
        <v>13</v>
      </c>
      <c r="J29" t="n">
        <v>287.41</v>
      </c>
      <c r="K29" t="n">
        <v>60.56</v>
      </c>
      <c r="L29" t="n">
        <v>7.75</v>
      </c>
      <c r="M29" t="n">
        <v>11</v>
      </c>
      <c r="N29" t="n">
        <v>79.09999999999999</v>
      </c>
      <c r="O29" t="n">
        <v>35680.92</v>
      </c>
      <c r="P29" t="n">
        <v>125.96</v>
      </c>
      <c r="Q29" t="n">
        <v>1325.82</v>
      </c>
      <c r="R29" t="n">
        <v>42.57</v>
      </c>
      <c r="S29" t="n">
        <v>30.42</v>
      </c>
      <c r="T29" t="n">
        <v>6226.97</v>
      </c>
      <c r="U29" t="n">
        <v>0.71</v>
      </c>
      <c r="V29" t="n">
        <v>0.95</v>
      </c>
      <c r="W29" t="n">
        <v>0.1</v>
      </c>
      <c r="X29" t="n">
        <v>0.37</v>
      </c>
      <c r="Y29" t="n">
        <v>1</v>
      </c>
      <c r="Z29" t="n">
        <v>10</v>
      </c>
      <c r="AA29" t="n">
        <v>107.2278359177143</v>
      </c>
      <c r="AB29" t="n">
        <v>146.713855660809</v>
      </c>
      <c r="AC29" t="n">
        <v>132.7116911907708</v>
      </c>
      <c r="AD29" t="n">
        <v>107227.8359177143</v>
      </c>
      <c r="AE29" t="n">
        <v>146713.855660809</v>
      </c>
      <c r="AF29" t="n">
        <v>3.925490628154189e-06</v>
      </c>
      <c r="AG29" t="n">
        <v>4</v>
      </c>
      <c r="AH29" t="n">
        <v>132711.6911907708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7.957</v>
      </c>
      <c r="E30" t="n">
        <v>12.57</v>
      </c>
      <c r="F30" t="n">
        <v>9.039999999999999</v>
      </c>
      <c r="G30" t="n">
        <v>45.2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122.72</v>
      </c>
      <c r="Q30" t="n">
        <v>1325.8</v>
      </c>
      <c r="R30" t="n">
        <v>40.99</v>
      </c>
      <c r="S30" t="n">
        <v>30.42</v>
      </c>
      <c r="T30" t="n">
        <v>5439.32</v>
      </c>
      <c r="U30" t="n">
        <v>0.74</v>
      </c>
      <c r="V30" t="n">
        <v>0.96</v>
      </c>
      <c r="W30" t="n">
        <v>0.1</v>
      </c>
      <c r="X30" t="n">
        <v>0.32</v>
      </c>
      <c r="Y30" t="n">
        <v>1</v>
      </c>
      <c r="Z30" t="n">
        <v>10</v>
      </c>
      <c r="AA30" t="n">
        <v>105.7437709950128</v>
      </c>
      <c r="AB30" t="n">
        <v>144.6832925612462</v>
      </c>
      <c r="AC30" t="n">
        <v>130.8749221835165</v>
      </c>
      <c r="AD30" t="n">
        <v>105743.7709950128</v>
      </c>
      <c r="AE30" t="n">
        <v>144683.2925612462</v>
      </c>
      <c r="AF30" t="n">
        <v>3.956167457629587e-06</v>
      </c>
      <c r="AG30" t="n">
        <v>4</v>
      </c>
      <c r="AH30" t="n">
        <v>130874.9221835165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7.9558</v>
      </c>
      <c r="E31" t="n">
        <v>12.57</v>
      </c>
      <c r="F31" t="n">
        <v>9.039999999999999</v>
      </c>
      <c r="G31" t="n">
        <v>45.21</v>
      </c>
      <c r="H31" t="n">
        <v>0.51</v>
      </c>
      <c r="I31" t="n">
        <v>12</v>
      </c>
      <c r="J31" t="n">
        <v>288.42</v>
      </c>
      <c r="K31" t="n">
        <v>60.56</v>
      </c>
      <c r="L31" t="n">
        <v>8.25</v>
      </c>
      <c r="M31" t="n">
        <v>10</v>
      </c>
      <c r="N31" t="n">
        <v>79.61</v>
      </c>
      <c r="O31" t="n">
        <v>35805.48</v>
      </c>
      <c r="P31" t="n">
        <v>121.8</v>
      </c>
      <c r="Q31" t="n">
        <v>1325.86</v>
      </c>
      <c r="R31" t="n">
        <v>41.11</v>
      </c>
      <c r="S31" t="n">
        <v>30.42</v>
      </c>
      <c r="T31" t="n">
        <v>5497.57</v>
      </c>
      <c r="U31" t="n">
        <v>0.74</v>
      </c>
      <c r="V31" t="n">
        <v>0.96</v>
      </c>
      <c r="W31" t="n">
        <v>0.1</v>
      </c>
      <c r="X31" t="n">
        <v>0.32</v>
      </c>
      <c r="Y31" t="n">
        <v>1</v>
      </c>
      <c r="Z31" t="n">
        <v>10</v>
      </c>
      <c r="AA31" t="n">
        <v>105.4719608562356</v>
      </c>
      <c r="AB31" t="n">
        <v>144.3113899379544</v>
      </c>
      <c r="AC31" t="n">
        <v>130.538513424623</v>
      </c>
      <c r="AD31" t="n">
        <v>105471.9608562356</v>
      </c>
      <c r="AE31" t="n">
        <v>144311.3899379544</v>
      </c>
      <c r="AF31" t="n">
        <v>3.955570825613859e-06</v>
      </c>
      <c r="AG31" t="n">
        <v>4</v>
      </c>
      <c r="AH31" t="n">
        <v>130538.513424623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7.9486</v>
      </c>
      <c r="E32" t="n">
        <v>12.58</v>
      </c>
      <c r="F32" t="n">
        <v>9.050000000000001</v>
      </c>
      <c r="G32" t="n">
        <v>45.27</v>
      </c>
      <c r="H32" t="n">
        <v>0.52</v>
      </c>
      <c r="I32" t="n">
        <v>12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120.3</v>
      </c>
      <c r="Q32" t="n">
        <v>1325.84</v>
      </c>
      <c r="R32" t="n">
        <v>41.4</v>
      </c>
      <c r="S32" t="n">
        <v>30.42</v>
      </c>
      <c r="T32" t="n">
        <v>5644.58</v>
      </c>
      <c r="U32" t="n">
        <v>0.73</v>
      </c>
      <c r="V32" t="n">
        <v>0.96</v>
      </c>
      <c r="W32" t="n">
        <v>0.1</v>
      </c>
      <c r="X32" t="n">
        <v>0.33</v>
      </c>
      <c r="Y32" t="n">
        <v>1</v>
      </c>
      <c r="Z32" t="n">
        <v>10</v>
      </c>
      <c r="AA32" t="n">
        <v>105.079148908748</v>
      </c>
      <c r="AB32" t="n">
        <v>143.7739273017621</v>
      </c>
      <c r="AC32" t="n">
        <v>130.0523454680952</v>
      </c>
      <c r="AD32" t="n">
        <v>105079.148908748</v>
      </c>
      <c r="AE32" t="n">
        <v>143773.9273017621</v>
      </c>
      <c r="AF32" t="n">
        <v>3.951991033519485e-06</v>
      </c>
      <c r="AG32" t="n">
        <v>4</v>
      </c>
      <c r="AH32" t="n">
        <v>130052.3454680952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8.0062</v>
      </c>
      <c r="E33" t="n">
        <v>12.49</v>
      </c>
      <c r="F33" t="n">
        <v>9.01</v>
      </c>
      <c r="G33" t="n">
        <v>49.17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4</v>
      </c>
      <c r="N33" t="n">
        <v>80.12</v>
      </c>
      <c r="O33" t="n">
        <v>35930.44</v>
      </c>
      <c r="P33" t="n">
        <v>118.3</v>
      </c>
      <c r="Q33" t="n">
        <v>1325.91</v>
      </c>
      <c r="R33" t="n">
        <v>39.97</v>
      </c>
      <c r="S33" t="n">
        <v>30.42</v>
      </c>
      <c r="T33" t="n">
        <v>4935.75</v>
      </c>
      <c r="U33" t="n">
        <v>0.76</v>
      </c>
      <c r="V33" t="n">
        <v>0.96</v>
      </c>
      <c r="W33" t="n">
        <v>0.11</v>
      </c>
      <c r="X33" t="n">
        <v>0.29</v>
      </c>
      <c r="Y33" t="n">
        <v>1</v>
      </c>
      <c r="Z33" t="n">
        <v>10</v>
      </c>
      <c r="AA33" t="n">
        <v>104.0381988092957</v>
      </c>
      <c r="AB33" t="n">
        <v>142.3496534522149</v>
      </c>
      <c r="AC33" t="n">
        <v>128.7640023157673</v>
      </c>
      <c r="AD33" t="n">
        <v>104038.1988092957</v>
      </c>
      <c r="AE33" t="n">
        <v>142349.6534522148</v>
      </c>
      <c r="AF33" t="n">
        <v>3.980629370274475e-06</v>
      </c>
      <c r="AG33" t="n">
        <v>4</v>
      </c>
      <c r="AH33" t="n">
        <v>128764.0023157673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8.002000000000001</v>
      </c>
      <c r="E34" t="n">
        <v>12.5</v>
      </c>
      <c r="F34" t="n">
        <v>9.02</v>
      </c>
      <c r="G34" t="n">
        <v>49.21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2</v>
      </c>
      <c r="N34" t="n">
        <v>80.38</v>
      </c>
      <c r="O34" t="n">
        <v>35993.08</v>
      </c>
      <c r="P34" t="n">
        <v>118.68</v>
      </c>
      <c r="Q34" t="n">
        <v>1325.88</v>
      </c>
      <c r="R34" t="n">
        <v>40.16</v>
      </c>
      <c r="S34" t="n">
        <v>30.42</v>
      </c>
      <c r="T34" t="n">
        <v>5028.03</v>
      </c>
      <c r="U34" t="n">
        <v>0.76</v>
      </c>
      <c r="V34" t="n">
        <v>0.96</v>
      </c>
      <c r="W34" t="n">
        <v>0.11</v>
      </c>
      <c r="X34" t="n">
        <v>0.3</v>
      </c>
      <c r="Y34" t="n">
        <v>1</v>
      </c>
      <c r="Z34" t="n">
        <v>10</v>
      </c>
      <c r="AA34" t="n">
        <v>104.1960123650811</v>
      </c>
      <c r="AB34" t="n">
        <v>142.5655809214831</v>
      </c>
      <c r="AC34" t="n">
        <v>128.9593219704248</v>
      </c>
      <c r="AD34" t="n">
        <v>104196.0123650811</v>
      </c>
      <c r="AE34" t="n">
        <v>142565.5809214831</v>
      </c>
      <c r="AF34" t="n">
        <v>3.978541158219424e-06</v>
      </c>
      <c r="AG34" t="n">
        <v>4</v>
      </c>
      <c r="AH34" t="n">
        <v>128959.3219704248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8.001200000000001</v>
      </c>
      <c r="E35" t="n">
        <v>12.5</v>
      </c>
      <c r="F35" t="n">
        <v>9.02</v>
      </c>
      <c r="G35" t="n">
        <v>49.21</v>
      </c>
      <c r="H35" t="n">
        <v>0.57</v>
      </c>
      <c r="I35" t="n">
        <v>11</v>
      </c>
      <c r="J35" t="n">
        <v>290.45</v>
      </c>
      <c r="K35" t="n">
        <v>60.56</v>
      </c>
      <c r="L35" t="n">
        <v>9.25</v>
      </c>
      <c r="M35" t="n">
        <v>0</v>
      </c>
      <c r="N35" t="n">
        <v>80.64</v>
      </c>
      <c r="O35" t="n">
        <v>36055.83</v>
      </c>
      <c r="P35" t="n">
        <v>118.77</v>
      </c>
      <c r="Q35" t="n">
        <v>1325.88</v>
      </c>
      <c r="R35" t="n">
        <v>40.07</v>
      </c>
      <c r="S35" t="n">
        <v>30.42</v>
      </c>
      <c r="T35" t="n">
        <v>4985.57</v>
      </c>
      <c r="U35" t="n">
        <v>0.76</v>
      </c>
      <c r="V35" t="n">
        <v>0.96</v>
      </c>
      <c r="W35" t="n">
        <v>0.11</v>
      </c>
      <c r="X35" t="n">
        <v>0.3</v>
      </c>
      <c r="Y35" t="n">
        <v>1</v>
      </c>
      <c r="Z35" t="n">
        <v>10</v>
      </c>
      <c r="AA35" t="n">
        <v>104.2282866483887</v>
      </c>
      <c r="AB35" t="n">
        <v>142.6097400197454</v>
      </c>
      <c r="AC35" t="n">
        <v>128.9992665863267</v>
      </c>
      <c r="AD35" t="n">
        <v>104228.2866483887</v>
      </c>
      <c r="AE35" t="n">
        <v>142609.7400197454</v>
      </c>
      <c r="AF35" t="n">
        <v>3.978143403542272e-06</v>
      </c>
      <c r="AG35" t="n">
        <v>4</v>
      </c>
      <c r="AH35" t="n">
        <v>128999.2665863266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7.7821</v>
      </c>
      <c r="E2" t="n">
        <v>12.85</v>
      </c>
      <c r="F2" t="n">
        <v>10.3</v>
      </c>
      <c r="G2" t="n">
        <v>11.45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53.57</v>
      </c>
      <c r="Q2" t="n">
        <v>1326.26</v>
      </c>
      <c r="R2" t="n">
        <v>79.98999999999999</v>
      </c>
      <c r="S2" t="n">
        <v>30.42</v>
      </c>
      <c r="T2" t="n">
        <v>24729.57</v>
      </c>
      <c r="U2" t="n">
        <v>0.38</v>
      </c>
      <c r="V2" t="n">
        <v>0.84</v>
      </c>
      <c r="W2" t="n">
        <v>0.23</v>
      </c>
      <c r="X2" t="n">
        <v>1.58</v>
      </c>
      <c r="Y2" t="n">
        <v>1</v>
      </c>
      <c r="Z2" t="n">
        <v>10</v>
      </c>
      <c r="AA2" t="n">
        <v>67.32445304024073</v>
      </c>
      <c r="AB2" t="n">
        <v>92.11628679486817</v>
      </c>
      <c r="AC2" t="n">
        <v>83.32483766920889</v>
      </c>
      <c r="AD2" t="n">
        <v>67324.45304024073</v>
      </c>
      <c r="AE2" t="n">
        <v>92116.28679486817</v>
      </c>
      <c r="AF2" t="n">
        <v>4.899841731249721e-06</v>
      </c>
      <c r="AG2" t="n">
        <v>4</v>
      </c>
      <c r="AH2" t="n">
        <v>83324.83766920889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5.6362</v>
      </c>
      <c r="E2" t="n">
        <v>17.74</v>
      </c>
      <c r="F2" t="n">
        <v>11.81</v>
      </c>
      <c r="G2" t="n">
        <v>6.75</v>
      </c>
      <c r="H2" t="n">
        <v>0.11</v>
      </c>
      <c r="I2" t="n">
        <v>105</v>
      </c>
      <c r="J2" t="n">
        <v>167.88</v>
      </c>
      <c r="K2" t="n">
        <v>51.39</v>
      </c>
      <c r="L2" t="n">
        <v>1</v>
      </c>
      <c r="M2" t="n">
        <v>103</v>
      </c>
      <c r="N2" t="n">
        <v>30.49</v>
      </c>
      <c r="O2" t="n">
        <v>20939.59</v>
      </c>
      <c r="P2" t="n">
        <v>143.93</v>
      </c>
      <c r="Q2" t="n">
        <v>1326.1</v>
      </c>
      <c r="R2" t="n">
        <v>131.54</v>
      </c>
      <c r="S2" t="n">
        <v>30.42</v>
      </c>
      <c r="T2" t="n">
        <v>50248.41</v>
      </c>
      <c r="U2" t="n">
        <v>0.23</v>
      </c>
      <c r="V2" t="n">
        <v>0.73</v>
      </c>
      <c r="W2" t="n">
        <v>0.25</v>
      </c>
      <c r="X2" t="n">
        <v>3.09</v>
      </c>
      <c r="Y2" t="n">
        <v>1</v>
      </c>
      <c r="Z2" t="n">
        <v>10</v>
      </c>
      <c r="AA2" t="n">
        <v>157.5296944326851</v>
      </c>
      <c r="AB2" t="n">
        <v>215.5390776423346</v>
      </c>
      <c r="AC2" t="n">
        <v>194.9683305832074</v>
      </c>
      <c r="AD2" t="n">
        <v>157529.6944326851</v>
      </c>
      <c r="AE2" t="n">
        <v>215539.0776423346</v>
      </c>
      <c r="AF2" t="n">
        <v>3.034614923003963e-06</v>
      </c>
      <c r="AG2" t="n">
        <v>6</v>
      </c>
      <c r="AH2" t="n">
        <v>194968.3305832074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6.2777</v>
      </c>
      <c r="E3" t="n">
        <v>15.93</v>
      </c>
      <c r="F3" t="n">
        <v>10.95</v>
      </c>
      <c r="G3" t="n">
        <v>8.529999999999999</v>
      </c>
      <c r="H3" t="n">
        <v>0.13</v>
      </c>
      <c r="I3" t="n">
        <v>77</v>
      </c>
      <c r="J3" t="n">
        <v>168.25</v>
      </c>
      <c r="K3" t="n">
        <v>51.39</v>
      </c>
      <c r="L3" t="n">
        <v>1.25</v>
      </c>
      <c r="M3" t="n">
        <v>75</v>
      </c>
      <c r="N3" t="n">
        <v>30.6</v>
      </c>
      <c r="O3" t="n">
        <v>20984.25</v>
      </c>
      <c r="P3" t="n">
        <v>131.32</v>
      </c>
      <c r="Q3" t="n">
        <v>1325.91</v>
      </c>
      <c r="R3" t="n">
        <v>103.12</v>
      </c>
      <c r="S3" t="n">
        <v>30.42</v>
      </c>
      <c r="T3" t="n">
        <v>36181.17</v>
      </c>
      <c r="U3" t="n">
        <v>0.29</v>
      </c>
      <c r="V3" t="n">
        <v>0.79</v>
      </c>
      <c r="W3" t="n">
        <v>0.21</v>
      </c>
      <c r="X3" t="n">
        <v>2.23</v>
      </c>
      <c r="Y3" t="n">
        <v>1</v>
      </c>
      <c r="Z3" t="n">
        <v>10</v>
      </c>
      <c r="AA3" t="n">
        <v>130.6224017489426</v>
      </c>
      <c r="AB3" t="n">
        <v>178.7233327264823</v>
      </c>
      <c r="AC3" t="n">
        <v>161.6662286908897</v>
      </c>
      <c r="AD3" t="n">
        <v>130622.4017489426</v>
      </c>
      <c r="AE3" t="n">
        <v>178723.3327264823</v>
      </c>
      <c r="AF3" t="n">
        <v>3.380008179649759e-06</v>
      </c>
      <c r="AG3" t="n">
        <v>5</v>
      </c>
      <c r="AH3" t="n">
        <v>161666.2286908897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6.7412</v>
      </c>
      <c r="E4" t="n">
        <v>14.83</v>
      </c>
      <c r="F4" t="n">
        <v>10.43</v>
      </c>
      <c r="G4" t="n">
        <v>10.43</v>
      </c>
      <c r="H4" t="n">
        <v>0.16</v>
      </c>
      <c r="I4" t="n">
        <v>60</v>
      </c>
      <c r="J4" t="n">
        <v>168.61</v>
      </c>
      <c r="K4" t="n">
        <v>51.39</v>
      </c>
      <c r="L4" t="n">
        <v>1.5</v>
      </c>
      <c r="M4" t="n">
        <v>58</v>
      </c>
      <c r="N4" t="n">
        <v>30.71</v>
      </c>
      <c r="O4" t="n">
        <v>21028.94</v>
      </c>
      <c r="P4" t="n">
        <v>123</v>
      </c>
      <c r="Q4" t="n">
        <v>1325.92</v>
      </c>
      <c r="R4" t="n">
        <v>86.37</v>
      </c>
      <c r="S4" t="n">
        <v>30.42</v>
      </c>
      <c r="T4" t="n">
        <v>27892.01</v>
      </c>
      <c r="U4" t="n">
        <v>0.35</v>
      </c>
      <c r="V4" t="n">
        <v>0.83</v>
      </c>
      <c r="W4" t="n">
        <v>0.18</v>
      </c>
      <c r="X4" t="n">
        <v>1.71</v>
      </c>
      <c r="Y4" t="n">
        <v>1</v>
      </c>
      <c r="Z4" t="n">
        <v>10</v>
      </c>
      <c r="AA4" t="n">
        <v>122.0398190376486</v>
      </c>
      <c r="AB4" t="n">
        <v>166.9802644240694</v>
      </c>
      <c r="AC4" t="n">
        <v>151.0439023457555</v>
      </c>
      <c r="AD4" t="n">
        <v>122039.8190376486</v>
      </c>
      <c r="AE4" t="n">
        <v>166980.2644240694</v>
      </c>
      <c r="AF4" t="n">
        <v>3.629563556820963e-06</v>
      </c>
      <c r="AG4" t="n">
        <v>5</v>
      </c>
      <c r="AH4" t="n">
        <v>151043.9023457555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7.0278</v>
      </c>
      <c r="E5" t="n">
        <v>14.23</v>
      </c>
      <c r="F5" t="n">
        <v>10.16</v>
      </c>
      <c r="G5" t="n">
        <v>12.19</v>
      </c>
      <c r="H5" t="n">
        <v>0.18</v>
      </c>
      <c r="I5" t="n">
        <v>50</v>
      </c>
      <c r="J5" t="n">
        <v>168.97</v>
      </c>
      <c r="K5" t="n">
        <v>51.39</v>
      </c>
      <c r="L5" t="n">
        <v>1.75</v>
      </c>
      <c r="M5" t="n">
        <v>48</v>
      </c>
      <c r="N5" t="n">
        <v>30.83</v>
      </c>
      <c r="O5" t="n">
        <v>21073.68</v>
      </c>
      <c r="P5" t="n">
        <v>118.03</v>
      </c>
      <c r="Q5" t="n">
        <v>1325.99</v>
      </c>
      <c r="R5" t="n">
        <v>77.73999999999999</v>
      </c>
      <c r="S5" t="n">
        <v>30.42</v>
      </c>
      <c r="T5" t="n">
        <v>23626.86</v>
      </c>
      <c r="U5" t="n">
        <v>0.39</v>
      </c>
      <c r="V5" t="n">
        <v>0.85</v>
      </c>
      <c r="W5" t="n">
        <v>0.16</v>
      </c>
      <c r="X5" t="n">
        <v>1.44</v>
      </c>
      <c r="Y5" t="n">
        <v>1</v>
      </c>
      <c r="Z5" t="n">
        <v>10</v>
      </c>
      <c r="AA5" t="n">
        <v>117.4382287058092</v>
      </c>
      <c r="AB5" t="n">
        <v>160.684165524212</v>
      </c>
      <c r="AC5" t="n">
        <v>145.3486942882681</v>
      </c>
      <c r="AD5" t="n">
        <v>117438.2287058092</v>
      </c>
      <c r="AE5" t="n">
        <v>160684.165524212</v>
      </c>
      <c r="AF5" t="n">
        <v>3.783873311076123e-06</v>
      </c>
      <c r="AG5" t="n">
        <v>5</v>
      </c>
      <c r="AH5" t="n">
        <v>145348.6942882682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7.3061</v>
      </c>
      <c r="E6" t="n">
        <v>13.69</v>
      </c>
      <c r="F6" t="n">
        <v>9.890000000000001</v>
      </c>
      <c r="G6" t="n">
        <v>14.13</v>
      </c>
      <c r="H6" t="n">
        <v>0.21</v>
      </c>
      <c r="I6" t="n">
        <v>42</v>
      </c>
      <c r="J6" t="n">
        <v>169.33</v>
      </c>
      <c r="K6" t="n">
        <v>51.39</v>
      </c>
      <c r="L6" t="n">
        <v>2</v>
      </c>
      <c r="M6" t="n">
        <v>40</v>
      </c>
      <c r="N6" t="n">
        <v>30.94</v>
      </c>
      <c r="O6" t="n">
        <v>21118.46</v>
      </c>
      <c r="P6" t="n">
        <v>112.63</v>
      </c>
      <c r="Q6" t="n">
        <v>1325.88</v>
      </c>
      <c r="R6" t="n">
        <v>68.72</v>
      </c>
      <c r="S6" t="n">
        <v>30.42</v>
      </c>
      <c r="T6" t="n">
        <v>19152.9</v>
      </c>
      <c r="U6" t="n">
        <v>0.44</v>
      </c>
      <c r="V6" t="n">
        <v>0.87</v>
      </c>
      <c r="W6" t="n">
        <v>0.15</v>
      </c>
      <c r="X6" t="n">
        <v>1.17</v>
      </c>
      <c r="Y6" t="n">
        <v>1</v>
      </c>
      <c r="Z6" t="n">
        <v>10</v>
      </c>
      <c r="AA6" t="n">
        <v>101.1514914200275</v>
      </c>
      <c r="AB6" t="n">
        <v>138.3999330496782</v>
      </c>
      <c r="AC6" t="n">
        <v>125.1912376849801</v>
      </c>
      <c r="AD6" t="n">
        <v>101151.4914200275</v>
      </c>
      <c r="AE6" t="n">
        <v>138399.9330496782</v>
      </c>
      <c r="AF6" t="n">
        <v>3.933714220389491e-06</v>
      </c>
      <c r="AG6" t="n">
        <v>4</v>
      </c>
      <c r="AH6" t="n">
        <v>125191.2376849801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7.5116</v>
      </c>
      <c r="E7" t="n">
        <v>13.31</v>
      </c>
      <c r="F7" t="n">
        <v>9.720000000000001</v>
      </c>
      <c r="G7" t="n">
        <v>16.2</v>
      </c>
      <c r="H7" t="n">
        <v>0.24</v>
      </c>
      <c r="I7" t="n">
        <v>36</v>
      </c>
      <c r="J7" t="n">
        <v>169.7</v>
      </c>
      <c r="K7" t="n">
        <v>51.39</v>
      </c>
      <c r="L7" t="n">
        <v>2.25</v>
      </c>
      <c r="M7" t="n">
        <v>34</v>
      </c>
      <c r="N7" t="n">
        <v>31.05</v>
      </c>
      <c r="O7" t="n">
        <v>21163.27</v>
      </c>
      <c r="P7" t="n">
        <v>108.73</v>
      </c>
      <c r="Q7" t="n">
        <v>1325.94</v>
      </c>
      <c r="R7" t="n">
        <v>63.07</v>
      </c>
      <c r="S7" t="n">
        <v>30.42</v>
      </c>
      <c r="T7" t="n">
        <v>16360.34</v>
      </c>
      <c r="U7" t="n">
        <v>0.48</v>
      </c>
      <c r="V7" t="n">
        <v>0.89</v>
      </c>
      <c r="W7" t="n">
        <v>0.14</v>
      </c>
      <c r="X7" t="n">
        <v>1</v>
      </c>
      <c r="Y7" t="n">
        <v>1</v>
      </c>
      <c r="Z7" t="n">
        <v>10</v>
      </c>
      <c r="AA7" t="n">
        <v>98.23419471430311</v>
      </c>
      <c r="AB7" t="n">
        <v>134.4083589948608</v>
      </c>
      <c r="AC7" t="n">
        <v>121.5806138557438</v>
      </c>
      <c r="AD7" t="n">
        <v>98234.19471430311</v>
      </c>
      <c r="AE7" t="n">
        <v>134408.3589948608</v>
      </c>
      <c r="AF7" t="n">
        <v>4.044358513827856e-06</v>
      </c>
      <c r="AG7" t="n">
        <v>4</v>
      </c>
      <c r="AH7" t="n">
        <v>121580.6138557438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7.7088</v>
      </c>
      <c r="E8" t="n">
        <v>12.97</v>
      </c>
      <c r="F8" t="n">
        <v>9.550000000000001</v>
      </c>
      <c r="G8" t="n">
        <v>18.48</v>
      </c>
      <c r="H8" t="n">
        <v>0.26</v>
      </c>
      <c r="I8" t="n">
        <v>31</v>
      </c>
      <c r="J8" t="n">
        <v>170.06</v>
      </c>
      <c r="K8" t="n">
        <v>51.39</v>
      </c>
      <c r="L8" t="n">
        <v>2.5</v>
      </c>
      <c r="M8" t="n">
        <v>29</v>
      </c>
      <c r="N8" t="n">
        <v>31.17</v>
      </c>
      <c r="O8" t="n">
        <v>21208.12</v>
      </c>
      <c r="P8" t="n">
        <v>104.46</v>
      </c>
      <c r="Q8" t="n">
        <v>1325.97</v>
      </c>
      <c r="R8" t="n">
        <v>57.58</v>
      </c>
      <c r="S8" t="n">
        <v>30.42</v>
      </c>
      <c r="T8" t="n">
        <v>13642.14</v>
      </c>
      <c r="U8" t="n">
        <v>0.53</v>
      </c>
      <c r="V8" t="n">
        <v>0.91</v>
      </c>
      <c r="W8" t="n">
        <v>0.13</v>
      </c>
      <c r="X8" t="n">
        <v>0.83</v>
      </c>
      <c r="Y8" t="n">
        <v>1</v>
      </c>
      <c r="Z8" t="n">
        <v>10</v>
      </c>
      <c r="AA8" t="n">
        <v>95.40588092548597</v>
      </c>
      <c r="AB8" t="n">
        <v>130.538535292605</v>
      </c>
      <c r="AC8" t="n">
        <v>118.0801206962985</v>
      </c>
      <c r="AD8" t="n">
        <v>95405.88092548598</v>
      </c>
      <c r="AE8" t="n">
        <v>130538.535292605</v>
      </c>
      <c r="AF8" t="n">
        <v>4.150533962324429e-06</v>
      </c>
      <c r="AG8" t="n">
        <v>4</v>
      </c>
      <c r="AH8" t="n">
        <v>118080.1206962985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7.9293</v>
      </c>
      <c r="E9" t="n">
        <v>12.61</v>
      </c>
      <c r="F9" t="n">
        <v>9.32</v>
      </c>
      <c r="G9" t="n">
        <v>20.72</v>
      </c>
      <c r="H9" t="n">
        <v>0.29</v>
      </c>
      <c r="I9" t="n">
        <v>27</v>
      </c>
      <c r="J9" t="n">
        <v>170.42</v>
      </c>
      <c r="K9" t="n">
        <v>51.39</v>
      </c>
      <c r="L9" t="n">
        <v>2.75</v>
      </c>
      <c r="M9" t="n">
        <v>25</v>
      </c>
      <c r="N9" t="n">
        <v>31.28</v>
      </c>
      <c r="O9" t="n">
        <v>21253.01</v>
      </c>
      <c r="P9" t="n">
        <v>99.26000000000001</v>
      </c>
      <c r="Q9" t="n">
        <v>1326.04</v>
      </c>
      <c r="R9" t="n">
        <v>50</v>
      </c>
      <c r="S9" t="n">
        <v>30.42</v>
      </c>
      <c r="T9" t="n">
        <v>9867.85</v>
      </c>
      <c r="U9" t="n">
        <v>0.61</v>
      </c>
      <c r="V9" t="n">
        <v>0.93</v>
      </c>
      <c r="W9" t="n">
        <v>0.12</v>
      </c>
      <c r="X9" t="n">
        <v>0.6</v>
      </c>
      <c r="Y9" t="n">
        <v>1</v>
      </c>
      <c r="Z9" t="n">
        <v>10</v>
      </c>
      <c r="AA9" t="n">
        <v>92.22608000529235</v>
      </c>
      <c r="AB9" t="n">
        <v>126.1877913906823</v>
      </c>
      <c r="AC9" t="n">
        <v>114.1446056860664</v>
      </c>
      <c r="AD9" t="n">
        <v>92226.08000529234</v>
      </c>
      <c r="AE9" t="n">
        <v>126187.7913906823</v>
      </c>
      <c r="AF9" t="n">
        <v>4.269254481561215e-06</v>
      </c>
      <c r="AG9" t="n">
        <v>4</v>
      </c>
      <c r="AH9" t="n">
        <v>114144.6056860664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7.8989</v>
      </c>
      <c r="E10" t="n">
        <v>12.66</v>
      </c>
      <c r="F10" t="n">
        <v>9.44</v>
      </c>
      <c r="G10" t="n">
        <v>22.66</v>
      </c>
      <c r="H10" t="n">
        <v>0.31</v>
      </c>
      <c r="I10" t="n">
        <v>25</v>
      </c>
      <c r="J10" t="n">
        <v>170.79</v>
      </c>
      <c r="K10" t="n">
        <v>51.39</v>
      </c>
      <c r="L10" t="n">
        <v>3</v>
      </c>
      <c r="M10" t="n">
        <v>23</v>
      </c>
      <c r="N10" t="n">
        <v>31.4</v>
      </c>
      <c r="O10" t="n">
        <v>21297.94</v>
      </c>
      <c r="P10" t="n">
        <v>99.40000000000001</v>
      </c>
      <c r="Q10" t="n">
        <v>1325.91</v>
      </c>
      <c r="R10" t="n">
        <v>54.27</v>
      </c>
      <c r="S10" t="n">
        <v>30.42</v>
      </c>
      <c r="T10" t="n">
        <v>12016.79</v>
      </c>
      <c r="U10" t="n">
        <v>0.5600000000000001</v>
      </c>
      <c r="V10" t="n">
        <v>0.92</v>
      </c>
      <c r="W10" t="n">
        <v>0.12</v>
      </c>
      <c r="X10" t="n">
        <v>0.72</v>
      </c>
      <c r="Y10" t="n">
        <v>1</v>
      </c>
      <c r="Z10" t="n">
        <v>10</v>
      </c>
      <c r="AA10" t="n">
        <v>92.59744841181909</v>
      </c>
      <c r="AB10" t="n">
        <v>126.6959140281098</v>
      </c>
      <c r="AC10" t="n">
        <v>114.6042338121326</v>
      </c>
      <c r="AD10" t="n">
        <v>92597.44841181909</v>
      </c>
      <c r="AE10" t="n">
        <v>126695.9140281098</v>
      </c>
      <c r="AF10" t="n">
        <v>4.252886663943082e-06</v>
      </c>
      <c r="AG10" t="n">
        <v>4</v>
      </c>
      <c r="AH10" t="n">
        <v>114604.2338121326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7.9784</v>
      </c>
      <c r="E11" t="n">
        <v>12.53</v>
      </c>
      <c r="F11" t="n">
        <v>9.380000000000001</v>
      </c>
      <c r="G11" t="n">
        <v>24.47</v>
      </c>
      <c r="H11" t="n">
        <v>0.34</v>
      </c>
      <c r="I11" t="n">
        <v>23</v>
      </c>
      <c r="J11" t="n">
        <v>171.15</v>
      </c>
      <c r="K11" t="n">
        <v>51.39</v>
      </c>
      <c r="L11" t="n">
        <v>3.25</v>
      </c>
      <c r="M11" t="n">
        <v>21</v>
      </c>
      <c r="N11" t="n">
        <v>31.51</v>
      </c>
      <c r="O11" t="n">
        <v>21342.91</v>
      </c>
      <c r="P11" t="n">
        <v>96.34</v>
      </c>
      <c r="Q11" t="n">
        <v>1326.06</v>
      </c>
      <c r="R11" t="n">
        <v>52.29</v>
      </c>
      <c r="S11" t="n">
        <v>30.42</v>
      </c>
      <c r="T11" t="n">
        <v>11036.83</v>
      </c>
      <c r="U11" t="n">
        <v>0.58</v>
      </c>
      <c r="V11" t="n">
        <v>0.92</v>
      </c>
      <c r="W11" t="n">
        <v>0.12</v>
      </c>
      <c r="X11" t="n">
        <v>0.66</v>
      </c>
      <c r="Y11" t="n">
        <v>1</v>
      </c>
      <c r="Z11" t="n">
        <v>10</v>
      </c>
      <c r="AA11" t="n">
        <v>91.15763942486097</v>
      </c>
      <c r="AB11" t="n">
        <v>124.7259038522652</v>
      </c>
      <c r="AC11" t="n">
        <v>112.8222386425433</v>
      </c>
      <c r="AD11" t="n">
        <v>91157.63942486097</v>
      </c>
      <c r="AE11" t="n">
        <v>124725.9038522652</v>
      </c>
      <c r="AF11" t="n">
        <v>4.295690660674712e-06</v>
      </c>
      <c r="AG11" t="n">
        <v>4</v>
      </c>
      <c r="AH11" t="n">
        <v>112822.2386425433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8.115399999999999</v>
      </c>
      <c r="E12" t="n">
        <v>12.32</v>
      </c>
      <c r="F12" t="n">
        <v>9.27</v>
      </c>
      <c r="G12" t="n">
        <v>27.82</v>
      </c>
      <c r="H12" t="n">
        <v>0.36</v>
      </c>
      <c r="I12" t="n">
        <v>20</v>
      </c>
      <c r="J12" t="n">
        <v>171.52</v>
      </c>
      <c r="K12" t="n">
        <v>51.39</v>
      </c>
      <c r="L12" t="n">
        <v>3.5</v>
      </c>
      <c r="M12" t="n">
        <v>18</v>
      </c>
      <c r="N12" t="n">
        <v>31.63</v>
      </c>
      <c r="O12" t="n">
        <v>21387.92</v>
      </c>
      <c r="P12" t="n">
        <v>92.03</v>
      </c>
      <c r="Q12" t="n">
        <v>1325.92</v>
      </c>
      <c r="R12" t="n">
        <v>48.57</v>
      </c>
      <c r="S12" t="n">
        <v>30.42</v>
      </c>
      <c r="T12" t="n">
        <v>9190.24</v>
      </c>
      <c r="U12" t="n">
        <v>0.63</v>
      </c>
      <c r="V12" t="n">
        <v>0.93</v>
      </c>
      <c r="W12" t="n">
        <v>0.11</v>
      </c>
      <c r="X12" t="n">
        <v>0.55</v>
      </c>
      <c r="Y12" t="n">
        <v>1</v>
      </c>
      <c r="Z12" t="n">
        <v>10</v>
      </c>
      <c r="AA12" t="n">
        <v>89.02096890363822</v>
      </c>
      <c r="AB12" t="n">
        <v>121.8024169818791</v>
      </c>
      <c r="AC12" t="n">
        <v>110.1777652559263</v>
      </c>
      <c r="AD12" t="n">
        <v>89020.96890363822</v>
      </c>
      <c r="AE12" t="n">
        <v>121802.4169818791</v>
      </c>
      <c r="AF12" t="n">
        <v>4.369453522966955e-06</v>
      </c>
      <c r="AG12" t="n">
        <v>4</v>
      </c>
      <c r="AH12" t="n">
        <v>110177.7652559263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8.201599999999999</v>
      </c>
      <c r="E13" t="n">
        <v>12.19</v>
      </c>
      <c r="F13" t="n">
        <v>9.210000000000001</v>
      </c>
      <c r="G13" t="n">
        <v>30.7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16</v>
      </c>
      <c r="N13" t="n">
        <v>31.74</v>
      </c>
      <c r="O13" t="n">
        <v>21432.96</v>
      </c>
      <c r="P13" t="n">
        <v>88.90000000000001</v>
      </c>
      <c r="Q13" t="n">
        <v>1325.81</v>
      </c>
      <c r="R13" t="n">
        <v>46.57</v>
      </c>
      <c r="S13" t="n">
        <v>30.42</v>
      </c>
      <c r="T13" t="n">
        <v>8198.75</v>
      </c>
      <c r="U13" t="n">
        <v>0.65</v>
      </c>
      <c r="V13" t="n">
        <v>0.9399999999999999</v>
      </c>
      <c r="W13" t="n">
        <v>0.11</v>
      </c>
      <c r="X13" t="n">
        <v>0.49</v>
      </c>
      <c r="Y13" t="n">
        <v>1</v>
      </c>
      <c r="Z13" t="n">
        <v>10</v>
      </c>
      <c r="AA13" t="n">
        <v>87.60192886345841</v>
      </c>
      <c r="AB13" t="n">
        <v>119.8608237952778</v>
      </c>
      <c r="AC13" t="n">
        <v>108.4214749980105</v>
      </c>
      <c r="AD13" t="n">
        <v>87601.92886345841</v>
      </c>
      <c r="AE13" t="n">
        <v>119860.8237952778</v>
      </c>
      <c r="AF13" t="n">
        <v>4.415864900555214e-06</v>
      </c>
      <c r="AG13" t="n">
        <v>4</v>
      </c>
      <c r="AH13" t="n">
        <v>108421.4749980105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8.244199999999999</v>
      </c>
      <c r="E14" t="n">
        <v>12.13</v>
      </c>
      <c r="F14" t="n">
        <v>9.18</v>
      </c>
      <c r="G14" t="n">
        <v>32.4</v>
      </c>
      <c r="H14" t="n">
        <v>0.41</v>
      </c>
      <c r="I14" t="n">
        <v>17</v>
      </c>
      <c r="J14" t="n">
        <v>172.25</v>
      </c>
      <c r="K14" t="n">
        <v>51.39</v>
      </c>
      <c r="L14" t="n">
        <v>4</v>
      </c>
      <c r="M14" t="n">
        <v>6</v>
      </c>
      <c r="N14" t="n">
        <v>31.86</v>
      </c>
      <c r="O14" t="n">
        <v>21478.05</v>
      </c>
      <c r="P14" t="n">
        <v>87.14</v>
      </c>
      <c r="Q14" t="n">
        <v>1325.87</v>
      </c>
      <c r="R14" t="n">
        <v>45.22</v>
      </c>
      <c r="S14" t="n">
        <v>30.42</v>
      </c>
      <c r="T14" t="n">
        <v>7527.75</v>
      </c>
      <c r="U14" t="n">
        <v>0.67</v>
      </c>
      <c r="V14" t="n">
        <v>0.9399999999999999</v>
      </c>
      <c r="W14" t="n">
        <v>0.12</v>
      </c>
      <c r="X14" t="n">
        <v>0.46</v>
      </c>
      <c r="Y14" t="n">
        <v>1</v>
      </c>
      <c r="Z14" t="n">
        <v>10</v>
      </c>
      <c r="AA14" t="n">
        <v>86.84860772744719</v>
      </c>
      <c r="AB14" t="n">
        <v>118.8300965828048</v>
      </c>
      <c r="AC14" t="n">
        <v>107.4891189440609</v>
      </c>
      <c r="AD14" t="n">
        <v>86848.60772744719</v>
      </c>
      <c r="AE14" t="n">
        <v>118830.0965828048</v>
      </c>
      <c r="AF14" t="n">
        <v>4.438801381822729e-06</v>
      </c>
      <c r="AG14" t="n">
        <v>4</v>
      </c>
      <c r="AH14" t="n">
        <v>107489.1189440609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8.236700000000001</v>
      </c>
      <c r="E15" t="n">
        <v>12.14</v>
      </c>
      <c r="F15" t="n">
        <v>9.19</v>
      </c>
      <c r="G15" t="n">
        <v>32.44</v>
      </c>
      <c r="H15" t="n">
        <v>0.44</v>
      </c>
      <c r="I15" t="n">
        <v>17</v>
      </c>
      <c r="J15" t="n">
        <v>172.61</v>
      </c>
      <c r="K15" t="n">
        <v>51.39</v>
      </c>
      <c r="L15" t="n">
        <v>4.25</v>
      </c>
      <c r="M15" t="n">
        <v>0</v>
      </c>
      <c r="N15" t="n">
        <v>31.97</v>
      </c>
      <c r="O15" t="n">
        <v>21523.17</v>
      </c>
      <c r="P15" t="n">
        <v>87.22</v>
      </c>
      <c r="Q15" t="n">
        <v>1325.94</v>
      </c>
      <c r="R15" t="n">
        <v>45.38</v>
      </c>
      <c r="S15" t="n">
        <v>30.42</v>
      </c>
      <c r="T15" t="n">
        <v>7607.65</v>
      </c>
      <c r="U15" t="n">
        <v>0.67</v>
      </c>
      <c r="V15" t="n">
        <v>0.9399999999999999</v>
      </c>
      <c r="W15" t="n">
        <v>0.13</v>
      </c>
      <c r="X15" t="n">
        <v>0.47</v>
      </c>
      <c r="Y15" t="n">
        <v>1</v>
      </c>
      <c r="Z15" t="n">
        <v>10</v>
      </c>
      <c r="AA15" t="n">
        <v>86.91933197380708</v>
      </c>
      <c r="AB15" t="n">
        <v>118.9268646168079</v>
      </c>
      <c r="AC15" t="n">
        <v>107.5766515727135</v>
      </c>
      <c r="AD15" t="n">
        <v>86919.33197380707</v>
      </c>
      <c r="AE15" t="n">
        <v>118926.8646168079</v>
      </c>
      <c r="AF15" t="n">
        <v>4.43476326892352e-06</v>
      </c>
      <c r="AG15" t="n">
        <v>4</v>
      </c>
      <c r="AH15" t="n">
        <v>107576.6515727135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7.5133</v>
      </c>
      <c r="E2" t="n">
        <v>13.31</v>
      </c>
      <c r="F2" t="n">
        <v>10.73</v>
      </c>
      <c r="G2" t="n">
        <v>9.470000000000001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49.72</v>
      </c>
      <c r="Q2" t="n">
        <v>1326.25</v>
      </c>
      <c r="R2" t="n">
        <v>93.09</v>
      </c>
      <c r="S2" t="n">
        <v>30.42</v>
      </c>
      <c r="T2" t="n">
        <v>31209.86</v>
      </c>
      <c r="U2" t="n">
        <v>0.33</v>
      </c>
      <c r="V2" t="n">
        <v>0.8100000000000001</v>
      </c>
      <c r="W2" t="n">
        <v>0.28</v>
      </c>
      <c r="X2" t="n">
        <v>2.01</v>
      </c>
      <c r="Y2" t="n">
        <v>1</v>
      </c>
      <c r="Z2" t="n">
        <v>10</v>
      </c>
      <c r="AA2" t="n">
        <v>65.57273798454864</v>
      </c>
      <c r="AB2" t="n">
        <v>89.71951297545739</v>
      </c>
      <c r="AC2" t="n">
        <v>81.15680857922874</v>
      </c>
      <c r="AD2" t="n">
        <v>65572.73798454864</v>
      </c>
      <c r="AE2" t="n">
        <v>89719.51297545739</v>
      </c>
      <c r="AF2" t="n">
        <v>4.841207166259436e-06</v>
      </c>
      <c r="AG2" t="n">
        <v>4</v>
      </c>
      <c r="AH2" t="n">
        <v>81156.80857922873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4.4547</v>
      </c>
      <c r="E2" t="n">
        <v>22.45</v>
      </c>
      <c r="F2" t="n">
        <v>13.09</v>
      </c>
      <c r="G2" t="n">
        <v>5.38</v>
      </c>
      <c r="H2" t="n">
        <v>0.08</v>
      </c>
      <c r="I2" t="n">
        <v>146</v>
      </c>
      <c r="J2" t="n">
        <v>232.68</v>
      </c>
      <c r="K2" t="n">
        <v>57.72</v>
      </c>
      <c r="L2" t="n">
        <v>1</v>
      </c>
      <c r="M2" t="n">
        <v>144</v>
      </c>
      <c r="N2" t="n">
        <v>53.95</v>
      </c>
      <c r="O2" t="n">
        <v>28931.02</v>
      </c>
      <c r="P2" t="n">
        <v>200.22</v>
      </c>
      <c r="Q2" t="n">
        <v>1326.46</v>
      </c>
      <c r="R2" t="n">
        <v>173.43</v>
      </c>
      <c r="S2" t="n">
        <v>30.42</v>
      </c>
      <c r="T2" t="n">
        <v>70988.85000000001</v>
      </c>
      <c r="U2" t="n">
        <v>0.18</v>
      </c>
      <c r="V2" t="n">
        <v>0.66</v>
      </c>
      <c r="W2" t="n">
        <v>0.31</v>
      </c>
      <c r="X2" t="n">
        <v>4.36</v>
      </c>
      <c r="Y2" t="n">
        <v>1</v>
      </c>
      <c r="Z2" t="n">
        <v>10</v>
      </c>
      <c r="AA2" t="n">
        <v>235.1241822445706</v>
      </c>
      <c r="AB2" t="n">
        <v>321.7072790937062</v>
      </c>
      <c r="AC2" t="n">
        <v>291.0039878961003</v>
      </c>
      <c r="AD2" t="n">
        <v>235124.1822445706</v>
      </c>
      <c r="AE2" t="n">
        <v>321707.2790937062</v>
      </c>
      <c r="AF2" t="n">
        <v>2.272375730913907e-06</v>
      </c>
      <c r="AG2" t="n">
        <v>7</v>
      </c>
      <c r="AH2" t="n">
        <v>291003.9878961003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5.2061</v>
      </c>
      <c r="E3" t="n">
        <v>19.21</v>
      </c>
      <c r="F3" t="n">
        <v>11.76</v>
      </c>
      <c r="G3" t="n">
        <v>6.79</v>
      </c>
      <c r="H3" t="n">
        <v>0.1</v>
      </c>
      <c r="I3" t="n">
        <v>104</v>
      </c>
      <c r="J3" t="n">
        <v>233.1</v>
      </c>
      <c r="K3" t="n">
        <v>57.72</v>
      </c>
      <c r="L3" t="n">
        <v>1.25</v>
      </c>
      <c r="M3" t="n">
        <v>102</v>
      </c>
      <c r="N3" t="n">
        <v>54.13</v>
      </c>
      <c r="O3" t="n">
        <v>28983.75</v>
      </c>
      <c r="P3" t="n">
        <v>178.31</v>
      </c>
      <c r="Q3" t="n">
        <v>1326.25</v>
      </c>
      <c r="R3" t="n">
        <v>130.1</v>
      </c>
      <c r="S3" t="n">
        <v>30.42</v>
      </c>
      <c r="T3" t="n">
        <v>49537</v>
      </c>
      <c r="U3" t="n">
        <v>0.23</v>
      </c>
      <c r="V3" t="n">
        <v>0.74</v>
      </c>
      <c r="W3" t="n">
        <v>0.24</v>
      </c>
      <c r="X3" t="n">
        <v>3.04</v>
      </c>
      <c r="Y3" t="n">
        <v>1</v>
      </c>
      <c r="Z3" t="n">
        <v>10</v>
      </c>
      <c r="AA3" t="n">
        <v>188.1946468486508</v>
      </c>
      <c r="AB3" t="n">
        <v>257.4962183800596</v>
      </c>
      <c r="AC3" t="n">
        <v>232.921140696154</v>
      </c>
      <c r="AD3" t="n">
        <v>188194.6468486508</v>
      </c>
      <c r="AE3" t="n">
        <v>257496.2183800596</v>
      </c>
      <c r="AF3" t="n">
        <v>2.655670481224525e-06</v>
      </c>
      <c r="AG3" t="n">
        <v>6</v>
      </c>
      <c r="AH3" t="n">
        <v>232921.140696154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5.727</v>
      </c>
      <c r="E4" t="n">
        <v>17.46</v>
      </c>
      <c r="F4" t="n">
        <v>11.06</v>
      </c>
      <c r="G4" t="n">
        <v>8.19</v>
      </c>
      <c r="H4" t="n">
        <v>0.11</v>
      </c>
      <c r="I4" t="n">
        <v>81</v>
      </c>
      <c r="J4" t="n">
        <v>233.53</v>
      </c>
      <c r="K4" t="n">
        <v>57.72</v>
      </c>
      <c r="L4" t="n">
        <v>1.5</v>
      </c>
      <c r="M4" t="n">
        <v>79</v>
      </c>
      <c r="N4" t="n">
        <v>54.31</v>
      </c>
      <c r="O4" t="n">
        <v>29036.54</v>
      </c>
      <c r="P4" t="n">
        <v>166.25</v>
      </c>
      <c r="Q4" t="n">
        <v>1326.1</v>
      </c>
      <c r="R4" t="n">
        <v>107.25</v>
      </c>
      <c r="S4" t="n">
        <v>30.42</v>
      </c>
      <c r="T4" t="n">
        <v>38223.4</v>
      </c>
      <c r="U4" t="n">
        <v>0.28</v>
      </c>
      <c r="V4" t="n">
        <v>0.78</v>
      </c>
      <c r="W4" t="n">
        <v>0.2</v>
      </c>
      <c r="X4" t="n">
        <v>2.34</v>
      </c>
      <c r="Y4" t="n">
        <v>1</v>
      </c>
      <c r="Z4" t="n">
        <v>10</v>
      </c>
      <c r="AA4" t="n">
        <v>171.5178328230153</v>
      </c>
      <c r="AB4" t="n">
        <v>234.678265701087</v>
      </c>
      <c r="AC4" t="n">
        <v>212.2809013956576</v>
      </c>
      <c r="AD4" t="n">
        <v>171517.8328230153</v>
      </c>
      <c r="AE4" t="n">
        <v>234678.265701087</v>
      </c>
      <c r="AF4" t="n">
        <v>2.921385460512257e-06</v>
      </c>
      <c r="AG4" t="n">
        <v>6</v>
      </c>
      <c r="AH4" t="n">
        <v>212280.9013956576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6.0956</v>
      </c>
      <c r="E5" t="n">
        <v>16.41</v>
      </c>
      <c r="F5" t="n">
        <v>10.64</v>
      </c>
      <c r="G5" t="n">
        <v>9.529999999999999</v>
      </c>
      <c r="H5" t="n">
        <v>0.13</v>
      </c>
      <c r="I5" t="n">
        <v>67</v>
      </c>
      <c r="J5" t="n">
        <v>233.96</v>
      </c>
      <c r="K5" t="n">
        <v>57.72</v>
      </c>
      <c r="L5" t="n">
        <v>1.75</v>
      </c>
      <c r="M5" t="n">
        <v>65</v>
      </c>
      <c r="N5" t="n">
        <v>54.49</v>
      </c>
      <c r="O5" t="n">
        <v>29089.39</v>
      </c>
      <c r="P5" t="n">
        <v>158.73</v>
      </c>
      <c r="Q5" t="n">
        <v>1325.91</v>
      </c>
      <c r="R5" t="n">
        <v>93.36</v>
      </c>
      <c r="S5" t="n">
        <v>30.42</v>
      </c>
      <c r="T5" t="n">
        <v>31349.21</v>
      </c>
      <c r="U5" t="n">
        <v>0.33</v>
      </c>
      <c r="V5" t="n">
        <v>0.8100000000000001</v>
      </c>
      <c r="W5" t="n">
        <v>0.19</v>
      </c>
      <c r="X5" t="n">
        <v>1.92</v>
      </c>
      <c r="Y5" t="n">
        <v>1</v>
      </c>
      <c r="Z5" t="n">
        <v>10</v>
      </c>
      <c r="AA5" t="n">
        <v>149.3303512773138</v>
      </c>
      <c r="AB5" t="n">
        <v>204.3203746076708</v>
      </c>
      <c r="AC5" t="n">
        <v>184.8203248206197</v>
      </c>
      <c r="AD5" t="n">
        <v>149330.3512773138</v>
      </c>
      <c r="AE5" t="n">
        <v>204320.3746076708</v>
      </c>
      <c r="AF5" t="n">
        <v>3.10941107265558e-06</v>
      </c>
      <c r="AG5" t="n">
        <v>5</v>
      </c>
      <c r="AH5" t="n">
        <v>184820.3248206197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6.424</v>
      </c>
      <c r="E6" t="n">
        <v>15.57</v>
      </c>
      <c r="F6" t="n">
        <v>10.31</v>
      </c>
      <c r="G6" t="n">
        <v>11.04</v>
      </c>
      <c r="H6" t="n">
        <v>0.15</v>
      </c>
      <c r="I6" t="n">
        <v>56</v>
      </c>
      <c r="J6" t="n">
        <v>234.39</v>
      </c>
      <c r="K6" t="n">
        <v>57.72</v>
      </c>
      <c r="L6" t="n">
        <v>2</v>
      </c>
      <c r="M6" t="n">
        <v>54</v>
      </c>
      <c r="N6" t="n">
        <v>54.67</v>
      </c>
      <c r="O6" t="n">
        <v>29142.31</v>
      </c>
      <c r="P6" t="n">
        <v>152.28</v>
      </c>
      <c r="Q6" t="n">
        <v>1326.12</v>
      </c>
      <c r="R6" t="n">
        <v>82.27</v>
      </c>
      <c r="S6" t="n">
        <v>30.42</v>
      </c>
      <c r="T6" t="n">
        <v>25862.37</v>
      </c>
      <c r="U6" t="n">
        <v>0.37</v>
      </c>
      <c r="V6" t="n">
        <v>0.84</v>
      </c>
      <c r="W6" t="n">
        <v>0.17</v>
      </c>
      <c r="X6" t="n">
        <v>1.58</v>
      </c>
      <c r="Y6" t="n">
        <v>1</v>
      </c>
      <c r="Z6" t="n">
        <v>10</v>
      </c>
      <c r="AA6" t="n">
        <v>141.9449261958246</v>
      </c>
      <c r="AB6" t="n">
        <v>194.2153101892231</v>
      </c>
      <c r="AC6" t="n">
        <v>175.6796735677185</v>
      </c>
      <c r="AD6" t="n">
        <v>141944.9261958246</v>
      </c>
      <c r="AE6" t="n">
        <v>194215.3101892231</v>
      </c>
      <c r="AF6" t="n">
        <v>3.27693036464654e-06</v>
      </c>
      <c r="AG6" t="n">
        <v>5</v>
      </c>
      <c r="AH6" t="n">
        <v>175679.6735677184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6.6391</v>
      </c>
      <c r="E7" t="n">
        <v>15.06</v>
      </c>
      <c r="F7" t="n">
        <v>10.12</v>
      </c>
      <c r="G7" t="n">
        <v>12.39</v>
      </c>
      <c r="H7" t="n">
        <v>0.17</v>
      </c>
      <c r="I7" t="n">
        <v>49</v>
      </c>
      <c r="J7" t="n">
        <v>234.82</v>
      </c>
      <c r="K7" t="n">
        <v>57.72</v>
      </c>
      <c r="L7" t="n">
        <v>2.25</v>
      </c>
      <c r="M7" t="n">
        <v>47</v>
      </c>
      <c r="N7" t="n">
        <v>54.85</v>
      </c>
      <c r="O7" t="n">
        <v>29195.29</v>
      </c>
      <c r="P7" t="n">
        <v>148.17</v>
      </c>
      <c r="Q7" t="n">
        <v>1326.38</v>
      </c>
      <c r="R7" t="n">
        <v>76.33</v>
      </c>
      <c r="S7" t="n">
        <v>30.42</v>
      </c>
      <c r="T7" t="n">
        <v>22927.29</v>
      </c>
      <c r="U7" t="n">
        <v>0.4</v>
      </c>
      <c r="V7" t="n">
        <v>0.85</v>
      </c>
      <c r="W7" t="n">
        <v>0.16</v>
      </c>
      <c r="X7" t="n">
        <v>1.4</v>
      </c>
      <c r="Y7" t="n">
        <v>1</v>
      </c>
      <c r="Z7" t="n">
        <v>10</v>
      </c>
      <c r="AA7" t="n">
        <v>137.5939790845458</v>
      </c>
      <c r="AB7" t="n">
        <v>188.2621524013351</v>
      </c>
      <c r="AC7" t="n">
        <v>170.2946768037951</v>
      </c>
      <c r="AD7" t="n">
        <v>137593.9790845458</v>
      </c>
      <c r="AE7" t="n">
        <v>188262.1524013351</v>
      </c>
      <c r="AF7" t="n">
        <v>3.386654480685686e-06</v>
      </c>
      <c r="AG7" t="n">
        <v>5</v>
      </c>
      <c r="AH7" t="n">
        <v>170294.6768037952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6.8548</v>
      </c>
      <c r="E8" t="n">
        <v>14.59</v>
      </c>
      <c r="F8" t="n">
        <v>9.92</v>
      </c>
      <c r="G8" t="n">
        <v>13.84</v>
      </c>
      <c r="H8" t="n">
        <v>0.19</v>
      </c>
      <c r="I8" t="n">
        <v>43</v>
      </c>
      <c r="J8" t="n">
        <v>235.25</v>
      </c>
      <c r="K8" t="n">
        <v>57.72</v>
      </c>
      <c r="L8" t="n">
        <v>2.5</v>
      </c>
      <c r="M8" t="n">
        <v>41</v>
      </c>
      <c r="N8" t="n">
        <v>55.03</v>
      </c>
      <c r="O8" t="n">
        <v>29248.33</v>
      </c>
      <c r="P8" t="n">
        <v>143.94</v>
      </c>
      <c r="Q8" t="n">
        <v>1325.96</v>
      </c>
      <c r="R8" t="n">
        <v>69.70999999999999</v>
      </c>
      <c r="S8" t="n">
        <v>30.42</v>
      </c>
      <c r="T8" t="n">
        <v>19646.11</v>
      </c>
      <c r="U8" t="n">
        <v>0.44</v>
      </c>
      <c r="V8" t="n">
        <v>0.87</v>
      </c>
      <c r="W8" t="n">
        <v>0.15</v>
      </c>
      <c r="X8" t="n">
        <v>1.2</v>
      </c>
      <c r="Y8" t="n">
        <v>1</v>
      </c>
      <c r="Z8" t="n">
        <v>10</v>
      </c>
      <c r="AA8" t="n">
        <v>133.449733910279</v>
      </c>
      <c r="AB8" t="n">
        <v>182.5918133227125</v>
      </c>
      <c r="AC8" t="n">
        <v>165.1655069284636</v>
      </c>
      <c r="AD8" t="n">
        <v>133449.7339102789</v>
      </c>
      <c r="AE8" t="n">
        <v>182591.8133227125</v>
      </c>
      <c r="AF8" t="n">
        <v>3.496684661204716e-06</v>
      </c>
      <c r="AG8" t="n">
        <v>5</v>
      </c>
      <c r="AH8" t="n">
        <v>165165.5069284636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7.0377</v>
      </c>
      <c r="E9" t="n">
        <v>14.21</v>
      </c>
      <c r="F9" t="n">
        <v>9.77</v>
      </c>
      <c r="G9" t="n">
        <v>15.43</v>
      </c>
      <c r="H9" t="n">
        <v>0.21</v>
      </c>
      <c r="I9" t="n">
        <v>38</v>
      </c>
      <c r="J9" t="n">
        <v>235.68</v>
      </c>
      <c r="K9" t="n">
        <v>57.72</v>
      </c>
      <c r="L9" t="n">
        <v>2.75</v>
      </c>
      <c r="M9" t="n">
        <v>36</v>
      </c>
      <c r="N9" t="n">
        <v>55.21</v>
      </c>
      <c r="O9" t="n">
        <v>29301.44</v>
      </c>
      <c r="P9" t="n">
        <v>140.14</v>
      </c>
      <c r="Q9" t="n">
        <v>1325.83</v>
      </c>
      <c r="R9" t="n">
        <v>64.93000000000001</v>
      </c>
      <c r="S9" t="n">
        <v>30.42</v>
      </c>
      <c r="T9" t="n">
        <v>17279.18</v>
      </c>
      <c r="U9" t="n">
        <v>0.47</v>
      </c>
      <c r="V9" t="n">
        <v>0.89</v>
      </c>
      <c r="W9" t="n">
        <v>0.14</v>
      </c>
      <c r="X9" t="n">
        <v>1.05</v>
      </c>
      <c r="Y9" t="n">
        <v>1</v>
      </c>
      <c r="Z9" t="n">
        <v>10</v>
      </c>
      <c r="AA9" t="n">
        <v>130.0958140599093</v>
      </c>
      <c r="AB9" t="n">
        <v>178.0028322189381</v>
      </c>
      <c r="AC9" t="n">
        <v>161.0144917405565</v>
      </c>
      <c r="AD9" t="n">
        <v>130095.8140599093</v>
      </c>
      <c r="AE9" t="n">
        <v>178002.8322189381</v>
      </c>
      <c r="AF9" t="n">
        <v>3.589983316823312e-06</v>
      </c>
      <c r="AG9" t="n">
        <v>5</v>
      </c>
      <c r="AH9" t="n">
        <v>161014.4917405565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7.1912</v>
      </c>
      <c r="E10" t="n">
        <v>13.91</v>
      </c>
      <c r="F10" t="n">
        <v>9.65</v>
      </c>
      <c r="G10" t="n">
        <v>17.03</v>
      </c>
      <c r="H10" t="n">
        <v>0.23</v>
      </c>
      <c r="I10" t="n">
        <v>34</v>
      </c>
      <c r="J10" t="n">
        <v>236.11</v>
      </c>
      <c r="K10" t="n">
        <v>57.72</v>
      </c>
      <c r="L10" t="n">
        <v>3</v>
      </c>
      <c r="M10" t="n">
        <v>32</v>
      </c>
      <c r="N10" t="n">
        <v>55.39</v>
      </c>
      <c r="O10" t="n">
        <v>29354.61</v>
      </c>
      <c r="P10" t="n">
        <v>137.1</v>
      </c>
      <c r="Q10" t="n">
        <v>1325.91</v>
      </c>
      <c r="R10" t="n">
        <v>60.82</v>
      </c>
      <c r="S10" t="n">
        <v>30.42</v>
      </c>
      <c r="T10" t="n">
        <v>15244.6</v>
      </c>
      <c r="U10" t="n">
        <v>0.5</v>
      </c>
      <c r="V10" t="n">
        <v>0.9</v>
      </c>
      <c r="W10" t="n">
        <v>0.14</v>
      </c>
      <c r="X10" t="n">
        <v>0.93</v>
      </c>
      <c r="Y10" t="n">
        <v>1</v>
      </c>
      <c r="Z10" t="n">
        <v>10</v>
      </c>
      <c r="AA10" t="n">
        <v>127.4729801276109</v>
      </c>
      <c r="AB10" t="n">
        <v>174.4141551215026</v>
      </c>
      <c r="AC10" t="n">
        <v>157.7683129485592</v>
      </c>
      <c r="AD10" t="n">
        <v>127472.9801276109</v>
      </c>
      <c r="AE10" t="n">
        <v>174414.1551215026</v>
      </c>
      <c r="AF10" t="n">
        <v>3.668284812927491e-06</v>
      </c>
      <c r="AG10" t="n">
        <v>5</v>
      </c>
      <c r="AH10" t="n">
        <v>157768.3129485592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7.3107</v>
      </c>
      <c r="E11" t="n">
        <v>13.68</v>
      </c>
      <c r="F11" t="n">
        <v>9.56</v>
      </c>
      <c r="G11" t="n">
        <v>18.5</v>
      </c>
      <c r="H11" t="n">
        <v>0.24</v>
      </c>
      <c r="I11" t="n">
        <v>31</v>
      </c>
      <c r="J11" t="n">
        <v>236.54</v>
      </c>
      <c r="K11" t="n">
        <v>57.72</v>
      </c>
      <c r="L11" t="n">
        <v>3.25</v>
      </c>
      <c r="M11" t="n">
        <v>29</v>
      </c>
      <c r="N11" t="n">
        <v>55.57</v>
      </c>
      <c r="O11" t="n">
        <v>29407.85</v>
      </c>
      <c r="P11" t="n">
        <v>134.51</v>
      </c>
      <c r="Q11" t="n">
        <v>1325.85</v>
      </c>
      <c r="R11" t="n">
        <v>57.78</v>
      </c>
      <c r="S11" t="n">
        <v>30.42</v>
      </c>
      <c r="T11" t="n">
        <v>13742.48</v>
      </c>
      <c r="U11" t="n">
        <v>0.53</v>
      </c>
      <c r="V11" t="n">
        <v>0.9</v>
      </c>
      <c r="W11" t="n">
        <v>0.13</v>
      </c>
      <c r="X11" t="n">
        <v>0.84</v>
      </c>
      <c r="Y11" t="n">
        <v>1</v>
      </c>
      <c r="Z11" t="n">
        <v>10</v>
      </c>
      <c r="AA11" t="n">
        <v>112.7755674558446</v>
      </c>
      <c r="AB11" t="n">
        <v>154.3045066999171</v>
      </c>
      <c r="AC11" t="n">
        <v>139.5779011482545</v>
      </c>
      <c r="AD11" t="n">
        <v>112775.5674558446</v>
      </c>
      <c r="AE11" t="n">
        <v>154304.5066999171</v>
      </c>
      <c r="AF11" t="n">
        <v>3.72924265517146e-06</v>
      </c>
      <c r="AG11" t="n">
        <v>4</v>
      </c>
      <c r="AH11" t="n">
        <v>139577.9011482545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7.4849</v>
      </c>
      <c r="E12" t="n">
        <v>13.36</v>
      </c>
      <c r="F12" t="n">
        <v>9.380000000000001</v>
      </c>
      <c r="G12" t="n">
        <v>20.09</v>
      </c>
      <c r="H12" t="n">
        <v>0.26</v>
      </c>
      <c r="I12" t="n">
        <v>28</v>
      </c>
      <c r="J12" t="n">
        <v>236.98</v>
      </c>
      <c r="K12" t="n">
        <v>57.72</v>
      </c>
      <c r="L12" t="n">
        <v>3.5</v>
      </c>
      <c r="M12" t="n">
        <v>26</v>
      </c>
      <c r="N12" t="n">
        <v>55.75</v>
      </c>
      <c r="O12" t="n">
        <v>29461.15</v>
      </c>
      <c r="P12" t="n">
        <v>130.45</v>
      </c>
      <c r="Q12" t="n">
        <v>1325.91</v>
      </c>
      <c r="R12" t="n">
        <v>51.55</v>
      </c>
      <c r="S12" t="n">
        <v>30.42</v>
      </c>
      <c r="T12" t="n">
        <v>10637.6</v>
      </c>
      <c r="U12" t="n">
        <v>0.59</v>
      </c>
      <c r="V12" t="n">
        <v>0.92</v>
      </c>
      <c r="W12" t="n">
        <v>0.13</v>
      </c>
      <c r="X12" t="n">
        <v>0.65</v>
      </c>
      <c r="Y12" t="n">
        <v>1</v>
      </c>
      <c r="Z12" t="n">
        <v>10</v>
      </c>
      <c r="AA12" t="n">
        <v>109.7547435611232</v>
      </c>
      <c r="AB12" t="n">
        <v>150.1712821778167</v>
      </c>
      <c r="AC12" t="n">
        <v>135.839145773525</v>
      </c>
      <c r="AD12" t="n">
        <v>109754.7435611232</v>
      </c>
      <c r="AE12" t="n">
        <v>150171.2821778167</v>
      </c>
      <c r="AF12" t="n">
        <v>3.818103375831707e-06</v>
      </c>
      <c r="AG12" t="n">
        <v>4</v>
      </c>
      <c r="AH12" t="n">
        <v>135839.1457735251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7.5066</v>
      </c>
      <c r="E13" t="n">
        <v>13.32</v>
      </c>
      <c r="F13" t="n">
        <v>9.43</v>
      </c>
      <c r="G13" t="n">
        <v>21.76</v>
      </c>
      <c r="H13" t="n">
        <v>0.28</v>
      </c>
      <c r="I13" t="n">
        <v>26</v>
      </c>
      <c r="J13" t="n">
        <v>237.41</v>
      </c>
      <c r="K13" t="n">
        <v>57.72</v>
      </c>
      <c r="L13" t="n">
        <v>3.75</v>
      </c>
      <c r="M13" t="n">
        <v>24</v>
      </c>
      <c r="N13" t="n">
        <v>55.93</v>
      </c>
      <c r="O13" t="n">
        <v>29514.51</v>
      </c>
      <c r="P13" t="n">
        <v>129.93</v>
      </c>
      <c r="Q13" t="n">
        <v>1325.94</v>
      </c>
      <c r="R13" t="n">
        <v>54.3</v>
      </c>
      <c r="S13" t="n">
        <v>30.42</v>
      </c>
      <c r="T13" t="n">
        <v>12022.76</v>
      </c>
      <c r="U13" t="n">
        <v>0.5600000000000001</v>
      </c>
      <c r="V13" t="n">
        <v>0.92</v>
      </c>
      <c r="W13" t="n">
        <v>0.11</v>
      </c>
      <c r="X13" t="n">
        <v>0.71</v>
      </c>
      <c r="Y13" t="n">
        <v>1</v>
      </c>
      <c r="Z13" t="n">
        <v>10</v>
      </c>
      <c r="AA13" t="n">
        <v>109.5028812207181</v>
      </c>
      <c r="AB13" t="n">
        <v>149.8266730122923</v>
      </c>
      <c r="AC13" t="n">
        <v>135.5274256230962</v>
      </c>
      <c r="AD13" t="n">
        <v>109502.8812207181</v>
      </c>
      <c r="AE13" t="n">
        <v>149826.6730122923</v>
      </c>
      <c r="AF13" t="n">
        <v>3.829172707854252e-06</v>
      </c>
      <c r="AG13" t="n">
        <v>4</v>
      </c>
      <c r="AH13" t="n">
        <v>135527.4256230962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7.5117</v>
      </c>
      <c r="E14" t="n">
        <v>13.31</v>
      </c>
      <c r="F14" t="n">
        <v>9.460000000000001</v>
      </c>
      <c r="G14" t="n">
        <v>22.72</v>
      </c>
      <c r="H14" t="n">
        <v>0.3</v>
      </c>
      <c r="I14" t="n">
        <v>25</v>
      </c>
      <c r="J14" t="n">
        <v>237.84</v>
      </c>
      <c r="K14" t="n">
        <v>57.72</v>
      </c>
      <c r="L14" t="n">
        <v>4</v>
      </c>
      <c r="M14" t="n">
        <v>23</v>
      </c>
      <c r="N14" t="n">
        <v>56.12</v>
      </c>
      <c r="O14" t="n">
        <v>29567.95</v>
      </c>
      <c r="P14" t="n">
        <v>129.24</v>
      </c>
      <c r="Q14" t="n">
        <v>1325.85</v>
      </c>
      <c r="R14" t="n">
        <v>54.99</v>
      </c>
      <c r="S14" t="n">
        <v>30.42</v>
      </c>
      <c r="T14" t="n">
        <v>12375.2</v>
      </c>
      <c r="U14" t="n">
        <v>0.55</v>
      </c>
      <c r="V14" t="n">
        <v>0.91</v>
      </c>
      <c r="W14" t="n">
        <v>0.12</v>
      </c>
      <c r="X14" t="n">
        <v>0.74</v>
      </c>
      <c r="Y14" t="n">
        <v>1</v>
      </c>
      <c r="Z14" t="n">
        <v>10</v>
      </c>
      <c r="AA14" t="n">
        <v>109.2910981827431</v>
      </c>
      <c r="AB14" t="n">
        <v>149.5369021165269</v>
      </c>
      <c r="AC14" t="n">
        <v>135.2653100549265</v>
      </c>
      <c r="AD14" t="n">
        <v>109291.0981827431</v>
      </c>
      <c r="AE14" t="n">
        <v>149536.9021165269</v>
      </c>
      <c r="AF14" t="n">
        <v>3.831774255933284e-06</v>
      </c>
      <c r="AG14" t="n">
        <v>4</v>
      </c>
      <c r="AH14" t="n">
        <v>135265.3100549265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7.6123</v>
      </c>
      <c r="E15" t="n">
        <v>13.14</v>
      </c>
      <c r="F15" t="n">
        <v>9.380000000000001</v>
      </c>
      <c r="G15" t="n">
        <v>24.47</v>
      </c>
      <c r="H15" t="n">
        <v>0.32</v>
      </c>
      <c r="I15" t="n">
        <v>23</v>
      </c>
      <c r="J15" t="n">
        <v>238.28</v>
      </c>
      <c r="K15" t="n">
        <v>57.72</v>
      </c>
      <c r="L15" t="n">
        <v>4.25</v>
      </c>
      <c r="M15" t="n">
        <v>21</v>
      </c>
      <c r="N15" t="n">
        <v>56.3</v>
      </c>
      <c r="O15" t="n">
        <v>29621.44</v>
      </c>
      <c r="P15" t="n">
        <v>126.6</v>
      </c>
      <c r="Q15" t="n">
        <v>1325.88</v>
      </c>
      <c r="R15" t="n">
        <v>52.25</v>
      </c>
      <c r="S15" t="n">
        <v>30.42</v>
      </c>
      <c r="T15" t="n">
        <v>11016.65</v>
      </c>
      <c r="U15" t="n">
        <v>0.58</v>
      </c>
      <c r="V15" t="n">
        <v>0.92</v>
      </c>
      <c r="W15" t="n">
        <v>0.12</v>
      </c>
      <c r="X15" t="n">
        <v>0.66</v>
      </c>
      <c r="Y15" t="n">
        <v>1</v>
      </c>
      <c r="Z15" t="n">
        <v>10</v>
      </c>
      <c r="AA15" t="n">
        <v>107.5668557562499</v>
      </c>
      <c r="AB15" t="n">
        <v>147.1777175603928</v>
      </c>
      <c r="AC15" t="n">
        <v>133.1312827616928</v>
      </c>
      <c r="AD15" t="n">
        <v>107566.8557562499</v>
      </c>
      <c r="AE15" t="n">
        <v>147177.7175603928</v>
      </c>
      <c r="AF15" t="n">
        <v>3.883091067060843e-06</v>
      </c>
      <c r="AG15" t="n">
        <v>4</v>
      </c>
      <c r="AH15" t="n">
        <v>133131.2827616928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7.7131</v>
      </c>
      <c r="E16" t="n">
        <v>12.96</v>
      </c>
      <c r="F16" t="n">
        <v>9.300000000000001</v>
      </c>
      <c r="G16" t="n">
        <v>26.57</v>
      </c>
      <c r="H16" t="n">
        <v>0.34</v>
      </c>
      <c r="I16" t="n">
        <v>21</v>
      </c>
      <c r="J16" t="n">
        <v>238.71</v>
      </c>
      <c r="K16" t="n">
        <v>57.72</v>
      </c>
      <c r="L16" t="n">
        <v>4.5</v>
      </c>
      <c r="M16" t="n">
        <v>19</v>
      </c>
      <c r="N16" t="n">
        <v>56.49</v>
      </c>
      <c r="O16" t="n">
        <v>29675.01</v>
      </c>
      <c r="P16" t="n">
        <v>124.03</v>
      </c>
      <c r="Q16" t="n">
        <v>1325.81</v>
      </c>
      <c r="R16" t="n">
        <v>49.51</v>
      </c>
      <c r="S16" t="n">
        <v>30.42</v>
      </c>
      <c r="T16" t="n">
        <v>9656.290000000001</v>
      </c>
      <c r="U16" t="n">
        <v>0.61</v>
      </c>
      <c r="V16" t="n">
        <v>0.93</v>
      </c>
      <c r="W16" t="n">
        <v>0.11</v>
      </c>
      <c r="X16" t="n">
        <v>0.58</v>
      </c>
      <c r="Y16" t="n">
        <v>1</v>
      </c>
      <c r="Z16" t="n">
        <v>10</v>
      </c>
      <c r="AA16" t="n">
        <v>105.9081483039106</v>
      </c>
      <c r="AB16" t="n">
        <v>144.9082008470952</v>
      </c>
      <c r="AC16" t="n">
        <v>131.0783655382249</v>
      </c>
      <c r="AD16" t="n">
        <v>105908.1483039106</v>
      </c>
      <c r="AE16" t="n">
        <v>144908.2008470952</v>
      </c>
      <c r="AF16" t="n">
        <v>3.934509899681698e-06</v>
      </c>
      <c r="AG16" t="n">
        <v>4</v>
      </c>
      <c r="AH16" t="n">
        <v>131078.3655382249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7.7534</v>
      </c>
      <c r="E17" t="n">
        <v>12.9</v>
      </c>
      <c r="F17" t="n">
        <v>9.279999999999999</v>
      </c>
      <c r="G17" t="n">
        <v>27.83</v>
      </c>
      <c r="H17" t="n">
        <v>0.35</v>
      </c>
      <c r="I17" t="n">
        <v>20</v>
      </c>
      <c r="J17" t="n">
        <v>239.14</v>
      </c>
      <c r="K17" t="n">
        <v>57.72</v>
      </c>
      <c r="L17" t="n">
        <v>4.75</v>
      </c>
      <c r="M17" t="n">
        <v>18</v>
      </c>
      <c r="N17" t="n">
        <v>56.67</v>
      </c>
      <c r="O17" t="n">
        <v>29728.63</v>
      </c>
      <c r="P17" t="n">
        <v>122.04</v>
      </c>
      <c r="Q17" t="n">
        <v>1325.86</v>
      </c>
      <c r="R17" t="n">
        <v>48.71</v>
      </c>
      <c r="S17" t="n">
        <v>30.42</v>
      </c>
      <c r="T17" t="n">
        <v>9259.59</v>
      </c>
      <c r="U17" t="n">
        <v>0.62</v>
      </c>
      <c r="V17" t="n">
        <v>0.93</v>
      </c>
      <c r="W17" t="n">
        <v>0.12</v>
      </c>
      <c r="X17" t="n">
        <v>0.5600000000000001</v>
      </c>
      <c r="Y17" t="n">
        <v>1</v>
      </c>
      <c r="Z17" t="n">
        <v>10</v>
      </c>
      <c r="AA17" t="n">
        <v>104.9759093883965</v>
      </c>
      <c r="AB17" t="n">
        <v>143.6326704354111</v>
      </c>
      <c r="AC17" t="n">
        <v>129.9245699588134</v>
      </c>
      <c r="AD17" t="n">
        <v>104975.9093883965</v>
      </c>
      <c r="AE17" t="n">
        <v>143632.6704354111</v>
      </c>
      <c r="AF17" t="n">
        <v>3.95506723058071e-06</v>
      </c>
      <c r="AG17" t="n">
        <v>4</v>
      </c>
      <c r="AH17" t="n">
        <v>129924.5699588134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7.8035</v>
      </c>
      <c r="E18" t="n">
        <v>12.81</v>
      </c>
      <c r="F18" t="n">
        <v>9.24</v>
      </c>
      <c r="G18" t="n">
        <v>29.18</v>
      </c>
      <c r="H18" t="n">
        <v>0.37</v>
      </c>
      <c r="I18" t="n">
        <v>19</v>
      </c>
      <c r="J18" t="n">
        <v>239.58</v>
      </c>
      <c r="K18" t="n">
        <v>57.72</v>
      </c>
      <c r="L18" t="n">
        <v>5</v>
      </c>
      <c r="M18" t="n">
        <v>17</v>
      </c>
      <c r="N18" t="n">
        <v>56.86</v>
      </c>
      <c r="O18" t="n">
        <v>29782.33</v>
      </c>
      <c r="P18" t="n">
        <v>120.38</v>
      </c>
      <c r="Q18" t="n">
        <v>1325.87</v>
      </c>
      <c r="R18" t="n">
        <v>47.58</v>
      </c>
      <c r="S18" t="n">
        <v>30.42</v>
      </c>
      <c r="T18" t="n">
        <v>8699.43</v>
      </c>
      <c r="U18" t="n">
        <v>0.64</v>
      </c>
      <c r="V18" t="n">
        <v>0.9399999999999999</v>
      </c>
      <c r="W18" t="n">
        <v>0.11</v>
      </c>
      <c r="X18" t="n">
        <v>0.52</v>
      </c>
      <c r="Y18" t="n">
        <v>1</v>
      </c>
      <c r="Z18" t="n">
        <v>10</v>
      </c>
      <c r="AA18" t="n">
        <v>104.0587004543283</v>
      </c>
      <c r="AB18" t="n">
        <v>142.3777047074173</v>
      </c>
      <c r="AC18" t="n">
        <v>128.7893763985434</v>
      </c>
      <c r="AD18" t="n">
        <v>104058.7004543283</v>
      </c>
      <c r="AE18" t="n">
        <v>142377.7047074173</v>
      </c>
      <c r="AF18" t="n">
        <v>3.980623614651194e-06</v>
      </c>
      <c r="AG18" t="n">
        <v>4</v>
      </c>
      <c r="AH18" t="n">
        <v>128789.3763985434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7.8998</v>
      </c>
      <c r="E19" t="n">
        <v>12.66</v>
      </c>
      <c r="F19" t="n">
        <v>9.18</v>
      </c>
      <c r="G19" t="n">
        <v>32.38</v>
      </c>
      <c r="H19" t="n">
        <v>0.39</v>
      </c>
      <c r="I19" t="n">
        <v>17</v>
      </c>
      <c r="J19" t="n">
        <v>240.02</v>
      </c>
      <c r="K19" t="n">
        <v>57.72</v>
      </c>
      <c r="L19" t="n">
        <v>5.25</v>
      </c>
      <c r="M19" t="n">
        <v>15</v>
      </c>
      <c r="N19" t="n">
        <v>57.04</v>
      </c>
      <c r="O19" t="n">
        <v>29836.09</v>
      </c>
      <c r="P19" t="n">
        <v>117.32</v>
      </c>
      <c r="Q19" t="n">
        <v>1325.95</v>
      </c>
      <c r="R19" t="n">
        <v>45.38</v>
      </c>
      <c r="S19" t="n">
        <v>30.42</v>
      </c>
      <c r="T19" t="n">
        <v>7609.48</v>
      </c>
      <c r="U19" t="n">
        <v>0.67</v>
      </c>
      <c r="V19" t="n">
        <v>0.9399999999999999</v>
      </c>
      <c r="W19" t="n">
        <v>0.11</v>
      </c>
      <c r="X19" t="n">
        <v>0.45</v>
      </c>
      <c r="Y19" t="n">
        <v>1</v>
      </c>
      <c r="Z19" t="n">
        <v>10</v>
      </c>
      <c r="AA19" t="n">
        <v>102.3948063781872</v>
      </c>
      <c r="AB19" t="n">
        <v>140.1010914266162</v>
      </c>
      <c r="AC19" t="n">
        <v>126.7300398940145</v>
      </c>
      <c r="AD19" t="n">
        <v>102394.8063781872</v>
      </c>
      <c r="AE19" t="n">
        <v>140101.0914266162</v>
      </c>
      <c r="AF19" t="n">
        <v>4.029746963672904e-06</v>
      </c>
      <c r="AG19" t="n">
        <v>4</v>
      </c>
      <c r="AH19" t="n">
        <v>126730.0398940145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7.949</v>
      </c>
      <c r="E20" t="n">
        <v>12.58</v>
      </c>
      <c r="F20" t="n">
        <v>9.140000000000001</v>
      </c>
      <c r="G20" t="n">
        <v>34.28</v>
      </c>
      <c r="H20" t="n">
        <v>0.41</v>
      </c>
      <c r="I20" t="n">
        <v>16</v>
      </c>
      <c r="J20" t="n">
        <v>240.45</v>
      </c>
      <c r="K20" t="n">
        <v>57.72</v>
      </c>
      <c r="L20" t="n">
        <v>5.5</v>
      </c>
      <c r="M20" t="n">
        <v>14</v>
      </c>
      <c r="N20" t="n">
        <v>57.23</v>
      </c>
      <c r="O20" t="n">
        <v>29890.04</v>
      </c>
      <c r="P20" t="n">
        <v>115.16</v>
      </c>
      <c r="Q20" t="n">
        <v>1325.9</v>
      </c>
      <c r="R20" t="n">
        <v>44.41</v>
      </c>
      <c r="S20" t="n">
        <v>30.42</v>
      </c>
      <c r="T20" t="n">
        <v>7130.25</v>
      </c>
      <c r="U20" t="n">
        <v>0.68</v>
      </c>
      <c r="V20" t="n">
        <v>0.95</v>
      </c>
      <c r="W20" t="n">
        <v>0.1</v>
      </c>
      <c r="X20" t="n">
        <v>0.42</v>
      </c>
      <c r="Y20" t="n">
        <v>1</v>
      </c>
      <c r="Z20" t="n">
        <v>10</v>
      </c>
      <c r="AA20" t="n">
        <v>101.3642112520989</v>
      </c>
      <c r="AB20" t="n">
        <v>138.6909857084548</v>
      </c>
      <c r="AC20" t="n">
        <v>125.4545126864981</v>
      </c>
      <c r="AD20" t="n">
        <v>101364.2112520989</v>
      </c>
      <c r="AE20" t="n">
        <v>138690.9857084548</v>
      </c>
      <c r="AF20" t="n">
        <v>4.05484425102356e-06</v>
      </c>
      <c r="AG20" t="n">
        <v>4</v>
      </c>
      <c r="AH20" t="n">
        <v>125454.5126864981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7.95</v>
      </c>
      <c r="E21" t="n">
        <v>12.58</v>
      </c>
      <c r="F21" t="n">
        <v>9.140000000000001</v>
      </c>
      <c r="G21" t="n">
        <v>34.28</v>
      </c>
      <c r="H21" t="n">
        <v>0.42</v>
      </c>
      <c r="I21" t="n">
        <v>16</v>
      </c>
      <c r="J21" t="n">
        <v>240.89</v>
      </c>
      <c r="K21" t="n">
        <v>57.72</v>
      </c>
      <c r="L21" t="n">
        <v>5.75</v>
      </c>
      <c r="M21" t="n">
        <v>14</v>
      </c>
      <c r="N21" t="n">
        <v>57.42</v>
      </c>
      <c r="O21" t="n">
        <v>29943.94</v>
      </c>
      <c r="P21" t="n">
        <v>113.55</v>
      </c>
      <c r="Q21" t="n">
        <v>1325.83</v>
      </c>
      <c r="R21" t="n">
        <v>44.23</v>
      </c>
      <c r="S21" t="n">
        <v>30.42</v>
      </c>
      <c r="T21" t="n">
        <v>7040.28</v>
      </c>
      <c r="U21" t="n">
        <v>0.6899999999999999</v>
      </c>
      <c r="V21" t="n">
        <v>0.95</v>
      </c>
      <c r="W21" t="n">
        <v>0.11</v>
      </c>
      <c r="X21" t="n">
        <v>0.42</v>
      </c>
      <c r="Y21" t="n">
        <v>1</v>
      </c>
      <c r="Z21" t="n">
        <v>10</v>
      </c>
      <c r="AA21" t="n">
        <v>100.8682023203851</v>
      </c>
      <c r="AB21" t="n">
        <v>138.0123244057147</v>
      </c>
      <c r="AC21" t="n">
        <v>124.8406218659841</v>
      </c>
      <c r="AD21" t="n">
        <v>100868.2023203851</v>
      </c>
      <c r="AE21" t="n">
        <v>138012.3244057146</v>
      </c>
      <c r="AF21" t="n">
        <v>4.055354358490036e-06</v>
      </c>
      <c r="AG21" t="n">
        <v>4</v>
      </c>
      <c r="AH21" t="n">
        <v>124840.6218659841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8.017799999999999</v>
      </c>
      <c r="E22" t="n">
        <v>12.47</v>
      </c>
      <c r="F22" t="n">
        <v>9.08</v>
      </c>
      <c r="G22" t="n">
        <v>36.32</v>
      </c>
      <c r="H22" t="n">
        <v>0.44</v>
      </c>
      <c r="I22" t="n">
        <v>15</v>
      </c>
      <c r="J22" t="n">
        <v>241.33</v>
      </c>
      <c r="K22" t="n">
        <v>57.72</v>
      </c>
      <c r="L22" t="n">
        <v>6</v>
      </c>
      <c r="M22" t="n">
        <v>13</v>
      </c>
      <c r="N22" t="n">
        <v>57.6</v>
      </c>
      <c r="O22" t="n">
        <v>29997.9</v>
      </c>
      <c r="P22" t="n">
        <v>110.22</v>
      </c>
      <c r="Q22" t="n">
        <v>1325.79</v>
      </c>
      <c r="R22" t="n">
        <v>41.99</v>
      </c>
      <c r="S22" t="n">
        <v>30.42</v>
      </c>
      <c r="T22" t="n">
        <v>5927.29</v>
      </c>
      <c r="U22" t="n">
        <v>0.72</v>
      </c>
      <c r="V22" t="n">
        <v>0.95</v>
      </c>
      <c r="W22" t="n">
        <v>0.11</v>
      </c>
      <c r="X22" t="n">
        <v>0.36</v>
      </c>
      <c r="Y22" t="n">
        <v>1</v>
      </c>
      <c r="Z22" t="n">
        <v>10</v>
      </c>
      <c r="AA22" t="n">
        <v>99.35895937667105</v>
      </c>
      <c r="AB22" t="n">
        <v>135.9473116270266</v>
      </c>
      <c r="AC22" t="n">
        <v>122.9726910086298</v>
      </c>
      <c r="AD22" t="n">
        <v>99358.95937667105</v>
      </c>
      <c r="AE22" t="n">
        <v>135947.3116270266</v>
      </c>
      <c r="AF22" t="n">
        <v>4.089939644717159e-06</v>
      </c>
      <c r="AG22" t="n">
        <v>4</v>
      </c>
      <c r="AH22" t="n">
        <v>122972.6910086298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8.0595</v>
      </c>
      <c r="E23" t="n">
        <v>12.41</v>
      </c>
      <c r="F23" t="n">
        <v>9.06</v>
      </c>
      <c r="G23" t="n">
        <v>38.83</v>
      </c>
      <c r="H23" t="n">
        <v>0.46</v>
      </c>
      <c r="I23" t="n">
        <v>14</v>
      </c>
      <c r="J23" t="n">
        <v>241.77</v>
      </c>
      <c r="K23" t="n">
        <v>57.72</v>
      </c>
      <c r="L23" t="n">
        <v>6.25</v>
      </c>
      <c r="M23" t="n">
        <v>12</v>
      </c>
      <c r="N23" t="n">
        <v>57.79</v>
      </c>
      <c r="O23" t="n">
        <v>30051.93</v>
      </c>
      <c r="P23" t="n">
        <v>109.31</v>
      </c>
      <c r="Q23" t="n">
        <v>1325.79</v>
      </c>
      <c r="R23" t="n">
        <v>41.89</v>
      </c>
      <c r="S23" t="n">
        <v>30.42</v>
      </c>
      <c r="T23" t="n">
        <v>5882.49</v>
      </c>
      <c r="U23" t="n">
        <v>0.73</v>
      </c>
      <c r="V23" t="n">
        <v>0.95</v>
      </c>
      <c r="W23" t="n">
        <v>0.1</v>
      </c>
      <c r="X23" t="n">
        <v>0.34</v>
      </c>
      <c r="Y23" t="n">
        <v>1</v>
      </c>
      <c r="Z23" t="n">
        <v>10</v>
      </c>
      <c r="AA23" t="n">
        <v>98.81077553412229</v>
      </c>
      <c r="AB23" t="n">
        <v>135.1972623094875</v>
      </c>
      <c r="AC23" t="n">
        <v>122.2942253452555</v>
      </c>
      <c r="AD23" t="n">
        <v>98810.77553412228</v>
      </c>
      <c r="AE23" t="n">
        <v>135197.2623094875</v>
      </c>
      <c r="AF23" t="n">
        <v>4.111211126069239e-06</v>
      </c>
      <c r="AG23" t="n">
        <v>4</v>
      </c>
      <c r="AH23" t="n">
        <v>122294.2253452555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8.0868</v>
      </c>
      <c r="E24" t="n">
        <v>12.37</v>
      </c>
      <c r="F24" t="n">
        <v>9.06</v>
      </c>
      <c r="G24" t="n">
        <v>41.84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107.48</v>
      </c>
      <c r="Q24" t="n">
        <v>1325.79</v>
      </c>
      <c r="R24" t="n">
        <v>41.97</v>
      </c>
      <c r="S24" t="n">
        <v>30.42</v>
      </c>
      <c r="T24" t="n">
        <v>5925</v>
      </c>
      <c r="U24" t="n">
        <v>0.72</v>
      </c>
      <c r="V24" t="n">
        <v>0.95</v>
      </c>
      <c r="W24" t="n">
        <v>0.1</v>
      </c>
      <c r="X24" t="n">
        <v>0.34</v>
      </c>
      <c r="Y24" t="n">
        <v>1</v>
      </c>
      <c r="Z24" t="n">
        <v>10</v>
      </c>
      <c r="AA24" t="n">
        <v>98.10581567593563</v>
      </c>
      <c r="AB24" t="n">
        <v>134.2327051308831</v>
      </c>
      <c r="AC24" t="n">
        <v>121.4217241500123</v>
      </c>
      <c r="AD24" t="n">
        <v>98105.81567593564</v>
      </c>
      <c r="AE24" t="n">
        <v>134232.7051308831</v>
      </c>
      <c r="AF24" t="n">
        <v>4.125137059904054e-06</v>
      </c>
      <c r="AG24" t="n">
        <v>4</v>
      </c>
      <c r="AH24" t="n">
        <v>121421.7241500123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8.0817</v>
      </c>
      <c r="E25" t="n">
        <v>12.37</v>
      </c>
      <c r="F25" t="n">
        <v>9.07</v>
      </c>
      <c r="G25" t="n">
        <v>41.87</v>
      </c>
      <c r="H25" t="n">
        <v>0.49</v>
      </c>
      <c r="I25" t="n">
        <v>13</v>
      </c>
      <c r="J25" t="n">
        <v>242.64</v>
      </c>
      <c r="K25" t="n">
        <v>57.72</v>
      </c>
      <c r="L25" t="n">
        <v>6.75</v>
      </c>
      <c r="M25" t="n">
        <v>7</v>
      </c>
      <c r="N25" t="n">
        <v>58.17</v>
      </c>
      <c r="O25" t="n">
        <v>30160.2</v>
      </c>
      <c r="P25" t="n">
        <v>106.8</v>
      </c>
      <c r="Q25" t="n">
        <v>1325.84</v>
      </c>
      <c r="R25" t="n">
        <v>41.94</v>
      </c>
      <c r="S25" t="n">
        <v>30.42</v>
      </c>
      <c r="T25" t="n">
        <v>5908.12</v>
      </c>
      <c r="U25" t="n">
        <v>0.73</v>
      </c>
      <c r="V25" t="n">
        <v>0.95</v>
      </c>
      <c r="W25" t="n">
        <v>0.11</v>
      </c>
      <c r="X25" t="n">
        <v>0.35</v>
      </c>
      <c r="Y25" t="n">
        <v>1</v>
      </c>
      <c r="Z25" t="n">
        <v>10</v>
      </c>
      <c r="AA25" t="n">
        <v>97.94661952229033</v>
      </c>
      <c r="AB25" t="n">
        <v>134.0148859302271</v>
      </c>
      <c r="AC25" t="n">
        <v>121.2246933081557</v>
      </c>
      <c r="AD25" t="n">
        <v>97946.61952229033</v>
      </c>
      <c r="AE25" t="n">
        <v>134014.8859302271</v>
      </c>
      <c r="AF25" t="n">
        <v>4.122535511825022e-06</v>
      </c>
      <c r="AG25" t="n">
        <v>4</v>
      </c>
      <c r="AH25" t="n">
        <v>121224.6933081557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8.074299999999999</v>
      </c>
      <c r="E26" t="n">
        <v>12.38</v>
      </c>
      <c r="F26" t="n">
        <v>9.08</v>
      </c>
      <c r="G26" t="n">
        <v>41.93</v>
      </c>
      <c r="H26" t="n">
        <v>0.51</v>
      </c>
      <c r="I26" t="n">
        <v>13</v>
      </c>
      <c r="J26" t="n">
        <v>243.08</v>
      </c>
      <c r="K26" t="n">
        <v>57.72</v>
      </c>
      <c r="L26" t="n">
        <v>7</v>
      </c>
      <c r="M26" t="n">
        <v>1</v>
      </c>
      <c r="N26" t="n">
        <v>58.36</v>
      </c>
      <c r="O26" t="n">
        <v>30214.44</v>
      </c>
      <c r="P26" t="n">
        <v>105.88</v>
      </c>
      <c r="Q26" t="n">
        <v>1325.88</v>
      </c>
      <c r="R26" t="n">
        <v>41.99</v>
      </c>
      <c r="S26" t="n">
        <v>30.42</v>
      </c>
      <c r="T26" t="n">
        <v>5936.31</v>
      </c>
      <c r="U26" t="n">
        <v>0.72</v>
      </c>
      <c r="V26" t="n">
        <v>0.95</v>
      </c>
      <c r="W26" t="n">
        <v>0.12</v>
      </c>
      <c r="X26" t="n">
        <v>0.36</v>
      </c>
      <c r="Y26" t="n">
        <v>1</v>
      </c>
      <c r="Z26" t="n">
        <v>10</v>
      </c>
      <c r="AA26" t="n">
        <v>97.72833996152919</v>
      </c>
      <c r="AB26" t="n">
        <v>133.7162262053792</v>
      </c>
      <c r="AC26" t="n">
        <v>120.9545372482757</v>
      </c>
      <c r="AD26" t="n">
        <v>97728.33996152919</v>
      </c>
      <c r="AE26" t="n">
        <v>133716.2262053792</v>
      </c>
      <c r="AF26" t="n">
        <v>4.118760716573094e-06</v>
      </c>
      <c r="AG26" t="n">
        <v>4</v>
      </c>
      <c r="AH26" t="n">
        <v>120954.5372482757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8.0748</v>
      </c>
      <c r="E27" t="n">
        <v>12.38</v>
      </c>
      <c r="F27" t="n">
        <v>9.08</v>
      </c>
      <c r="G27" t="n">
        <v>41.92</v>
      </c>
      <c r="H27" t="n">
        <v>0.53</v>
      </c>
      <c r="I27" t="n">
        <v>13</v>
      </c>
      <c r="J27" t="n">
        <v>243.52</v>
      </c>
      <c r="K27" t="n">
        <v>57.72</v>
      </c>
      <c r="L27" t="n">
        <v>7.25</v>
      </c>
      <c r="M27" t="n">
        <v>0</v>
      </c>
      <c r="N27" t="n">
        <v>58.55</v>
      </c>
      <c r="O27" t="n">
        <v>30268.74</v>
      </c>
      <c r="P27" t="n">
        <v>106.02</v>
      </c>
      <c r="Q27" t="n">
        <v>1325.91</v>
      </c>
      <c r="R27" t="n">
        <v>41.92</v>
      </c>
      <c r="S27" t="n">
        <v>30.42</v>
      </c>
      <c r="T27" t="n">
        <v>5901.3</v>
      </c>
      <c r="U27" t="n">
        <v>0.73</v>
      </c>
      <c r="V27" t="n">
        <v>0.95</v>
      </c>
      <c r="W27" t="n">
        <v>0.12</v>
      </c>
      <c r="X27" t="n">
        <v>0.36</v>
      </c>
      <c r="Y27" t="n">
        <v>1</v>
      </c>
      <c r="Z27" t="n">
        <v>10</v>
      </c>
      <c r="AA27" t="n">
        <v>97.76744991226546</v>
      </c>
      <c r="AB27" t="n">
        <v>133.7697381653858</v>
      </c>
      <c r="AC27" t="n">
        <v>121.0029421019238</v>
      </c>
      <c r="AD27" t="n">
        <v>97767.44991226547</v>
      </c>
      <c r="AE27" t="n">
        <v>133769.7381653858</v>
      </c>
      <c r="AF27" t="n">
        <v>4.119015770306332e-06</v>
      </c>
      <c r="AG27" t="n">
        <v>4</v>
      </c>
      <c r="AH27" t="n">
        <v>121002.9421019237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3.6903</v>
      </c>
      <c r="E2" t="n">
        <v>27.1</v>
      </c>
      <c r="F2" t="n">
        <v>14.29</v>
      </c>
      <c r="G2" t="n">
        <v>4.68</v>
      </c>
      <c r="H2" t="n">
        <v>0.06</v>
      </c>
      <c r="I2" t="n">
        <v>183</v>
      </c>
      <c r="J2" t="n">
        <v>285.18</v>
      </c>
      <c r="K2" t="n">
        <v>61.2</v>
      </c>
      <c r="L2" t="n">
        <v>1</v>
      </c>
      <c r="M2" t="n">
        <v>181</v>
      </c>
      <c r="N2" t="n">
        <v>77.98</v>
      </c>
      <c r="O2" t="n">
        <v>35406.83</v>
      </c>
      <c r="P2" t="n">
        <v>250.17</v>
      </c>
      <c r="Q2" t="n">
        <v>1326.13</v>
      </c>
      <c r="R2" t="n">
        <v>213.08</v>
      </c>
      <c r="S2" t="n">
        <v>30.42</v>
      </c>
      <c r="T2" t="n">
        <v>90630.57000000001</v>
      </c>
      <c r="U2" t="n">
        <v>0.14</v>
      </c>
      <c r="V2" t="n">
        <v>0.61</v>
      </c>
      <c r="W2" t="n">
        <v>0.38</v>
      </c>
      <c r="X2" t="n">
        <v>5.56</v>
      </c>
      <c r="Y2" t="n">
        <v>1</v>
      </c>
      <c r="Z2" t="n">
        <v>10</v>
      </c>
      <c r="AA2" t="n">
        <v>321.8040713326607</v>
      </c>
      <c r="AB2" t="n">
        <v>440.306527391001</v>
      </c>
      <c r="AC2" t="n">
        <v>398.2842903908955</v>
      </c>
      <c r="AD2" t="n">
        <v>321804.0713326607</v>
      </c>
      <c r="AE2" t="n">
        <v>440306.527391001</v>
      </c>
      <c r="AF2" t="n">
        <v>1.823874138978384e-06</v>
      </c>
      <c r="AG2" t="n">
        <v>8</v>
      </c>
      <c r="AH2" t="n">
        <v>398284.2903908956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4.488</v>
      </c>
      <c r="E3" t="n">
        <v>22.28</v>
      </c>
      <c r="F3" t="n">
        <v>12.49</v>
      </c>
      <c r="G3" t="n">
        <v>5.9</v>
      </c>
      <c r="H3" t="n">
        <v>0.08</v>
      </c>
      <c r="I3" t="n">
        <v>127</v>
      </c>
      <c r="J3" t="n">
        <v>285.68</v>
      </c>
      <c r="K3" t="n">
        <v>61.2</v>
      </c>
      <c r="L3" t="n">
        <v>1.25</v>
      </c>
      <c r="M3" t="n">
        <v>125</v>
      </c>
      <c r="N3" t="n">
        <v>78.23999999999999</v>
      </c>
      <c r="O3" t="n">
        <v>35468.6</v>
      </c>
      <c r="P3" t="n">
        <v>217.35</v>
      </c>
      <c r="Q3" t="n">
        <v>1326.26</v>
      </c>
      <c r="R3" t="n">
        <v>153.89</v>
      </c>
      <c r="S3" t="n">
        <v>30.42</v>
      </c>
      <c r="T3" t="n">
        <v>61315.05</v>
      </c>
      <c r="U3" t="n">
        <v>0.2</v>
      </c>
      <c r="V3" t="n">
        <v>0.6899999999999999</v>
      </c>
      <c r="W3" t="n">
        <v>0.28</v>
      </c>
      <c r="X3" t="n">
        <v>3.77</v>
      </c>
      <c r="Y3" t="n">
        <v>1</v>
      </c>
      <c r="Z3" t="n">
        <v>10</v>
      </c>
      <c r="AA3" t="n">
        <v>247.354207690396</v>
      </c>
      <c r="AB3" t="n">
        <v>338.4409394593191</v>
      </c>
      <c r="AC3" t="n">
        <v>306.1406112022643</v>
      </c>
      <c r="AD3" t="n">
        <v>247354.207690396</v>
      </c>
      <c r="AE3" t="n">
        <v>338440.9394593191</v>
      </c>
      <c r="AF3" t="n">
        <v>2.218125121463021e-06</v>
      </c>
      <c r="AG3" t="n">
        <v>7</v>
      </c>
      <c r="AH3" t="n">
        <v>306140.6112022643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5.047</v>
      </c>
      <c r="E4" t="n">
        <v>19.81</v>
      </c>
      <c r="F4" t="n">
        <v>11.58</v>
      </c>
      <c r="G4" t="n">
        <v>7.09</v>
      </c>
      <c r="H4" t="n">
        <v>0.09</v>
      </c>
      <c r="I4" t="n">
        <v>98</v>
      </c>
      <c r="J4" t="n">
        <v>286.19</v>
      </c>
      <c r="K4" t="n">
        <v>61.2</v>
      </c>
      <c r="L4" t="n">
        <v>1.5</v>
      </c>
      <c r="M4" t="n">
        <v>96</v>
      </c>
      <c r="N4" t="n">
        <v>78.48999999999999</v>
      </c>
      <c r="O4" t="n">
        <v>35530.47</v>
      </c>
      <c r="P4" t="n">
        <v>200.44</v>
      </c>
      <c r="Q4" t="n">
        <v>1326.31</v>
      </c>
      <c r="R4" t="n">
        <v>124.16</v>
      </c>
      <c r="S4" t="n">
        <v>30.42</v>
      </c>
      <c r="T4" t="n">
        <v>46595.99</v>
      </c>
      <c r="U4" t="n">
        <v>0.24</v>
      </c>
      <c r="V4" t="n">
        <v>0.75</v>
      </c>
      <c r="W4" t="n">
        <v>0.24</v>
      </c>
      <c r="X4" t="n">
        <v>2.86</v>
      </c>
      <c r="Y4" t="n">
        <v>1</v>
      </c>
      <c r="Z4" t="n">
        <v>10</v>
      </c>
      <c r="AA4" t="n">
        <v>206.6695679174037</v>
      </c>
      <c r="AB4" t="n">
        <v>282.7744204423085</v>
      </c>
      <c r="AC4" t="n">
        <v>255.7868266317694</v>
      </c>
      <c r="AD4" t="n">
        <v>206669.5679174037</v>
      </c>
      <c r="AE4" t="n">
        <v>282774.4204423085</v>
      </c>
      <c r="AF4" t="n">
        <v>2.494402292340434e-06</v>
      </c>
      <c r="AG4" t="n">
        <v>6</v>
      </c>
      <c r="AH4" t="n">
        <v>255786.8266317694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5.4902</v>
      </c>
      <c r="E5" t="n">
        <v>18.21</v>
      </c>
      <c r="F5" t="n">
        <v>11.01</v>
      </c>
      <c r="G5" t="n">
        <v>8.359999999999999</v>
      </c>
      <c r="H5" t="n">
        <v>0.11</v>
      </c>
      <c r="I5" t="n">
        <v>79</v>
      </c>
      <c r="J5" t="n">
        <v>286.69</v>
      </c>
      <c r="K5" t="n">
        <v>61.2</v>
      </c>
      <c r="L5" t="n">
        <v>1.75</v>
      </c>
      <c r="M5" t="n">
        <v>77</v>
      </c>
      <c r="N5" t="n">
        <v>78.73999999999999</v>
      </c>
      <c r="O5" t="n">
        <v>35592.57</v>
      </c>
      <c r="P5" t="n">
        <v>189.28</v>
      </c>
      <c r="Q5" t="n">
        <v>1326.02</v>
      </c>
      <c r="R5" t="n">
        <v>105.11</v>
      </c>
      <c r="S5" t="n">
        <v>30.42</v>
      </c>
      <c r="T5" t="n">
        <v>37167.27</v>
      </c>
      <c r="U5" t="n">
        <v>0.29</v>
      </c>
      <c r="V5" t="n">
        <v>0.79</v>
      </c>
      <c r="W5" t="n">
        <v>0.21</v>
      </c>
      <c r="X5" t="n">
        <v>2.29</v>
      </c>
      <c r="Y5" t="n">
        <v>1</v>
      </c>
      <c r="Z5" t="n">
        <v>10</v>
      </c>
      <c r="AA5" t="n">
        <v>190.1442416990458</v>
      </c>
      <c r="AB5" t="n">
        <v>260.1637400644232</v>
      </c>
      <c r="AC5" t="n">
        <v>235.3340778548531</v>
      </c>
      <c r="AD5" t="n">
        <v>190144.2416990458</v>
      </c>
      <c r="AE5" t="n">
        <v>260163.7400644232</v>
      </c>
      <c r="AF5" t="n">
        <v>2.713447090431435e-06</v>
      </c>
      <c r="AG5" t="n">
        <v>6</v>
      </c>
      <c r="AH5" t="n">
        <v>235334.0778548531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5.8093</v>
      </c>
      <c r="E6" t="n">
        <v>17.21</v>
      </c>
      <c r="F6" t="n">
        <v>10.65</v>
      </c>
      <c r="G6" t="n">
        <v>9.539999999999999</v>
      </c>
      <c r="H6" t="n">
        <v>0.12</v>
      </c>
      <c r="I6" t="n">
        <v>67</v>
      </c>
      <c r="J6" t="n">
        <v>287.19</v>
      </c>
      <c r="K6" t="n">
        <v>61.2</v>
      </c>
      <c r="L6" t="n">
        <v>2</v>
      </c>
      <c r="M6" t="n">
        <v>65</v>
      </c>
      <c r="N6" t="n">
        <v>78.98999999999999</v>
      </c>
      <c r="O6" t="n">
        <v>35654.65</v>
      </c>
      <c r="P6" t="n">
        <v>182.14</v>
      </c>
      <c r="Q6" t="n">
        <v>1326.1</v>
      </c>
      <c r="R6" t="n">
        <v>93.62</v>
      </c>
      <c r="S6" t="n">
        <v>30.42</v>
      </c>
      <c r="T6" t="n">
        <v>31477.79</v>
      </c>
      <c r="U6" t="n">
        <v>0.32</v>
      </c>
      <c r="V6" t="n">
        <v>0.8100000000000001</v>
      </c>
      <c r="W6" t="n">
        <v>0.19</v>
      </c>
      <c r="X6" t="n">
        <v>1.93</v>
      </c>
      <c r="Y6" t="n">
        <v>1</v>
      </c>
      <c r="Z6" t="n">
        <v>10</v>
      </c>
      <c r="AA6" t="n">
        <v>167.2037446976879</v>
      </c>
      <c r="AB6" t="n">
        <v>228.7755400038813</v>
      </c>
      <c r="AC6" t="n">
        <v>206.9415235544638</v>
      </c>
      <c r="AD6" t="n">
        <v>167203.7446976879</v>
      </c>
      <c r="AE6" t="n">
        <v>228775.5400038813</v>
      </c>
      <c r="AF6" t="n">
        <v>2.871157368118345e-06</v>
      </c>
      <c r="AG6" t="n">
        <v>5</v>
      </c>
      <c r="AH6" t="n">
        <v>206941.5235544638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6.0803</v>
      </c>
      <c r="E7" t="n">
        <v>16.45</v>
      </c>
      <c r="F7" t="n">
        <v>10.37</v>
      </c>
      <c r="G7" t="n">
        <v>10.73</v>
      </c>
      <c r="H7" t="n">
        <v>0.14</v>
      </c>
      <c r="I7" t="n">
        <v>58</v>
      </c>
      <c r="J7" t="n">
        <v>287.7</v>
      </c>
      <c r="K7" t="n">
        <v>61.2</v>
      </c>
      <c r="L7" t="n">
        <v>2.25</v>
      </c>
      <c r="M7" t="n">
        <v>56</v>
      </c>
      <c r="N7" t="n">
        <v>79.25</v>
      </c>
      <c r="O7" t="n">
        <v>35716.83</v>
      </c>
      <c r="P7" t="n">
        <v>176.27</v>
      </c>
      <c r="Q7" t="n">
        <v>1326.11</v>
      </c>
      <c r="R7" t="n">
        <v>84.45999999999999</v>
      </c>
      <c r="S7" t="n">
        <v>30.42</v>
      </c>
      <c r="T7" t="n">
        <v>26943.23</v>
      </c>
      <c r="U7" t="n">
        <v>0.36</v>
      </c>
      <c r="V7" t="n">
        <v>0.83</v>
      </c>
      <c r="W7" t="n">
        <v>0.17</v>
      </c>
      <c r="X7" t="n">
        <v>1.65</v>
      </c>
      <c r="Y7" t="n">
        <v>1</v>
      </c>
      <c r="Z7" t="n">
        <v>10</v>
      </c>
      <c r="AA7" t="n">
        <v>159.7850537538482</v>
      </c>
      <c r="AB7" t="n">
        <v>218.6249597649793</v>
      </c>
      <c r="AC7" t="n">
        <v>197.7597004471306</v>
      </c>
      <c r="AD7" t="n">
        <v>159785.0537538482</v>
      </c>
      <c r="AE7" t="n">
        <v>218624.9597649793</v>
      </c>
      <c r="AF7" t="n">
        <v>3.005094959008826e-06</v>
      </c>
      <c r="AG7" t="n">
        <v>5</v>
      </c>
      <c r="AH7" t="n">
        <v>197759.7004471306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6.3056</v>
      </c>
      <c r="E8" t="n">
        <v>15.86</v>
      </c>
      <c r="F8" t="n">
        <v>10.16</v>
      </c>
      <c r="G8" t="n">
        <v>11.95</v>
      </c>
      <c r="H8" t="n">
        <v>0.15</v>
      </c>
      <c r="I8" t="n">
        <v>51</v>
      </c>
      <c r="J8" t="n">
        <v>288.2</v>
      </c>
      <c r="K8" t="n">
        <v>61.2</v>
      </c>
      <c r="L8" t="n">
        <v>2.5</v>
      </c>
      <c r="M8" t="n">
        <v>49</v>
      </c>
      <c r="N8" t="n">
        <v>79.5</v>
      </c>
      <c r="O8" t="n">
        <v>35779.11</v>
      </c>
      <c r="P8" t="n">
        <v>171.67</v>
      </c>
      <c r="Q8" t="n">
        <v>1326.02</v>
      </c>
      <c r="R8" t="n">
        <v>77.59</v>
      </c>
      <c r="S8" t="n">
        <v>30.42</v>
      </c>
      <c r="T8" t="n">
        <v>23547.46</v>
      </c>
      <c r="U8" t="n">
        <v>0.39</v>
      </c>
      <c r="V8" t="n">
        <v>0.85</v>
      </c>
      <c r="W8" t="n">
        <v>0.16</v>
      </c>
      <c r="X8" t="n">
        <v>1.44</v>
      </c>
      <c r="Y8" t="n">
        <v>1</v>
      </c>
      <c r="Z8" t="n">
        <v>10</v>
      </c>
      <c r="AA8" t="n">
        <v>154.2584813676901</v>
      </c>
      <c r="AB8" t="n">
        <v>211.0632596110756</v>
      </c>
      <c r="AC8" t="n">
        <v>190.9196783430002</v>
      </c>
      <c r="AD8" t="n">
        <v>154258.4813676901</v>
      </c>
      <c r="AE8" t="n">
        <v>211063.2596110756</v>
      </c>
      <c r="AF8" t="n">
        <v>3.116446026269436e-06</v>
      </c>
      <c r="AG8" t="n">
        <v>5</v>
      </c>
      <c r="AH8" t="n">
        <v>190919.6783430002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6.5115</v>
      </c>
      <c r="E9" t="n">
        <v>15.36</v>
      </c>
      <c r="F9" t="n">
        <v>9.98</v>
      </c>
      <c r="G9" t="n">
        <v>13.31</v>
      </c>
      <c r="H9" t="n">
        <v>0.17</v>
      </c>
      <c r="I9" t="n">
        <v>45</v>
      </c>
      <c r="J9" t="n">
        <v>288.71</v>
      </c>
      <c r="K9" t="n">
        <v>61.2</v>
      </c>
      <c r="L9" t="n">
        <v>2.75</v>
      </c>
      <c r="M9" t="n">
        <v>43</v>
      </c>
      <c r="N9" t="n">
        <v>79.76000000000001</v>
      </c>
      <c r="O9" t="n">
        <v>35841.5</v>
      </c>
      <c r="P9" t="n">
        <v>167.53</v>
      </c>
      <c r="Q9" t="n">
        <v>1325.92</v>
      </c>
      <c r="R9" t="n">
        <v>71.78</v>
      </c>
      <c r="S9" t="n">
        <v>30.42</v>
      </c>
      <c r="T9" t="n">
        <v>20669.97</v>
      </c>
      <c r="U9" t="n">
        <v>0.42</v>
      </c>
      <c r="V9" t="n">
        <v>0.87</v>
      </c>
      <c r="W9" t="n">
        <v>0.15</v>
      </c>
      <c r="X9" t="n">
        <v>1.26</v>
      </c>
      <c r="Y9" t="n">
        <v>1</v>
      </c>
      <c r="Z9" t="n">
        <v>10</v>
      </c>
      <c r="AA9" t="n">
        <v>149.5903969987251</v>
      </c>
      <c r="AB9" t="n">
        <v>204.676180636113</v>
      </c>
      <c r="AC9" t="n">
        <v>185.1421732210844</v>
      </c>
      <c r="AD9" t="n">
        <v>149590.3969987251</v>
      </c>
      <c r="AE9" t="n">
        <v>204676.180636113</v>
      </c>
      <c r="AF9" t="n">
        <v>3.218208941267037e-06</v>
      </c>
      <c r="AG9" t="n">
        <v>5</v>
      </c>
      <c r="AH9" t="n">
        <v>185142.1732210844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6.6623</v>
      </c>
      <c r="E10" t="n">
        <v>15.01</v>
      </c>
      <c r="F10" t="n">
        <v>9.85</v>
      </c>
      <c r="G10" t="n">
        <v>14.42</v>
      </c>
      <c r="H10" t="n">
        <v>0.18</v>
      </c>
      <c r="I10" t="n">
        <v>41</v>
      </c>
      <c r="J10" t="n">
        <v>289.21</v>
      </c>
      <c r="K10" t="n">
        <v>61.2</v>
      </c>
      <c r="L10" t="n">
        <v>3</v>
      </c>
      <c r="M10" t="n">
        <v>39</v>
      </c>
      <c r="N10" t="n">
        <v>80.02</v>
      </c>
      <c r="O10" t="n">
        <v>35903.99</v>
      </c>
      <c r="P10" t="n">
        <v>164.35</v>
      </c>
      <c r="Q10" t="n">
        <v>1325.91</v>
      </c>
      <c r="R10" t="n">
        <v>67.44</v>
      </c>
      <c r="S10" t="n">
        <v>30.42</v>
      </c>
      <c r="T10" t="n">
        <v>18521.26</v>
      </c>
      <c r="U10" t="n">
        <v>0.45</v>
      </c>
      <c r="V10" t="n">
        <v>0.88</v>
      </c>
      <c r="W10" t="n">
        <v>0.14</v>
      </c>
      <c r="X10" t="n">
        <v>1.13</v>
      </c>
      <c r="Y10" t="n">
        <v>1</v>
      </c>
      <c r="Z10" t="n">
        <v>10</v>
      </c>
      <c r="AA10" t="n">
        <v>146.3045422163174</v>
      </c>
      <c r="AB10" t="n">
        <v>200.180329161143</v>
      </c>
      <c r="AC10" t="n">
        <v>181.0753995009169</v>
      </c>
      <c r="AD10" t="n">
        <v>146304.5422163174</v>
      </c>
      <c r="AE10" t="n">
        <v>200180.329161143</v>
      </c>
      <c r="AF10" t="n">
        <v>3.292739526899083e-06</v>
      </c>
      <c r="AG10" t="n">
        <v>5</v>
      </c>
      <c r="AH10" t="n">
        <v>181075.3995009169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6.808</v>
      </c>
      <c r="E11" t="n">
        <v>14.69</v>
      </c>
      <c r="F11" t="n">
        <v>9.75</v>
      </c>
      <c r="G11" t="n">
        <v>15.8</v>
      </c>
      <c r="H11" t="n">
        <v>0.2</v>
      </c>
      <c r="I11" t="n">
        <v>37</v>
      </c>
      <c r="J11" t="n">
        <v>289.72</v>
      </c>
      <c r="K11" t="n">
        <v>61.2</v>
      </c>
      <c r="L11" t="n">
        <v>3.25</v>
      </c>
      <c r="M11" t="n">
        <v>35</v>
      </c>
      <c r="N11" t="n">
        <v>80.27</v>
      </c>
      <c r="O11" t="n">
        <v>35966.59</v>
      </c>
      <c r="P11" t="n">
        <v>161.69</v>
      </c>
      <c r="Q11" t="n">
        <v>1325.86</v>
      </c>
      <c r="R11" t="n">
        <v>63.95</v>
      </c>
      <c r="S11" t="n">
        <v>30.42</v>
      </c>
      <c r="T11" t="n">
        <v>16793</v>
      </c>
      <c r="U11" t="n">
        <v>0.48</v>
      </c>
      <c r="V11" t="n">
        <v>0.89</v>
      </c>
      <c r="W11" t="n">
        <v>0.14</v>
      </c>
      <c r="X11" t="n">
        <v>1.02</v>
      </c>
      <c r="Y11" t="n">
        <v>1</v>
      </c>
      <c r="Z11" t="n">
        <v>10</v>
      </c>
      <c r="AA11" t="n">
        <v>143.464764246212</v>
      </c>
      <c r="AB11" t="n">
        <v>196.2948196602848</v>
      </c>
      <c r="AC11" t="n">
        <v>177.5607175734725</v>
      </c>
      <c r="AD11" t="n">
        <v>143464.764246212</v>
      </c>
      <c r="AE11" t="n">
        <v>196294.8196602848</v>
      </c>
      <c r="AF11" t="n">
        <v>3.364749515802194e-06</v>
      </c>
      <c r="AG11" t="n">
        <v>5</v>
      </c>
      <c r="AH11" t="n">
        <v>177560.7175734725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6.9293</v>
      </c>
      <c r="E12" t="n">
        <v>14.43</v>
      </c>
      <c r="F12" t="n">
        <v>9.65</v>
      </c>
      <c r="G12" t="n">
        <v>17.03</v>
      </c>
      <c r="H12" t="n">
        <v>0.21</v>
      </c>
      <c r="I12" t="n">
        <v>34</v>
      </c>
      <c r="J12" t="n">
        <v>290.23</v>
      </c>
      <c r="K12" t="n">
        <v>61.2</v>
      </c>
      <c r="L12" t="n">
        <v>3.5</v>
      </c>
      <c r="M12" t="n">
        <v>32</v>
      </c>
      <c r="N12" t="n">
        <v>80.53</v>
      </c>
      <c r="O12" t="n">
        <v>36029.29</v>
      </c>
      <c r="P12" t="n">
        <v>158.91</v>
      </c>
      <c r="Q12" t="n">
        <v>1325.82</v>
      </c>
      <c r="R12" t="n">
        <v>60.83</v>
      </c>
      <c r="S12" t="n">
        <v>30.42</v>
      </c>
      <c r="T12" t="n">
        <v>15249.49</v>
      </c>
      <c r="U12" t="n">
        <v>0.5</v>
      </c>
      <c r="V12" t="n">
        <v>0.9</v>
      </c>
      <c r="W12" t="n">
        <v>0.14</v>
      </c>
      <c r="X12" t="n">
        <v>0.93</v>
      </c>
      <c r="Y12" t="n">
        <v>1</v>
      </c>
      <c r="Z12" t="n">
        <v>10</v>
      </c>
      <c r="AA12" t="n">
        <v>140.9620500286929</v>
      </c>
      <c r="AB12" t="n">
        <v>192.870495655918</v>
      </c>
      <c r="AC12" t="n">
        <v>174.4632062460124</v>
      </c>
      <c r="AD12" t="n">
        <v>140962.0500286929</v>
      </c>
      <c r="AE12" t="n">
        <v>192870.495655918</v>
      </c>
      <c r="AF12" t="n">
        <v>3.424700179178635e-06</v>
      </c>
      <c r="AG12" t="n">
        <v>5</v>
      </c>
      <c r="AH12" t="n">
        <v>174463.2062460124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7.054</v>
      </c>
      <c r="E13" t="n">
        <v>14.18</v>
      </c>
      <c r="F13" t="n">
        <v>9.56</v>
      </c>
      <c r="G13" t="n">
        <v>18.5</v>
      </c>
      <c r="H13" t="n">
        <v>0.23</v>
      </c>
      <c r="I13" t="n">
        <v>31</v>
      </c>
      <c r="J13" t="n">
        <v>290.74</v>
      </c>
      <c r="K13" t="n">
        <v>61.2</v>
      </c>
      <c r="L13" t="n">
        <v>3.75</v>
      </c>
      <c r="M13" t="n">
        <v>29</v>
      </c>
      <c r="N13" t="n">
        <v>80.79000000000001</v>
      </c>
      <c r="O13" t="n">
        <v>36092.1</v>
      </c>
      <c r="P13" t="n">
        <v>156.38</v>
      </c>
      <c r="Q13" t="n">
        <v>1325.86</v>
      </c>
      <c r="R13" t="n">
        <v>57.83</v>
      </c>
      <c r="S13" t="n">
        <v>30.42</v>
      </c>
      <c r="T13" t="n">
        <v>13762.66</v>
      </c>
      <c r="U13" t="n">
        <v>0.53</v>
      </c>
      <c r="V13" t="n">
        <v>0.9</v>
      </c>
      <c r="W13" t="n">
        <v>0.13</v>
      </c>
      <c r="X13" t="n">
        <v>0.84</v>
      </c>
      <c r="Y13" t="n">
        <v>1</v>
      </c>
      <c r="Z13" t="n">
        <v>10</v>
      </c>
      <c r="AA13" t="n">
        <v>138.6155532907704</v>
      </c>
      <c r="AB13" t="n">
        <v>189.6599152989641</v>
      </c>
      <c r="AC13" t="n">
        <v>171.5590391722473</v>
      </c>
      <c r="AD13" t="n">
        <v>138615.5532907704</v>
      </c>
      <c r="AE13" t="n">
        <v>189659.9152989641</v>
      </c>
      <c r="AF13" t="n">
        <v>3.486331240374365e-06</v>
      </c>
      <c r="AG13" t="n">
        <v>5</v>
      </c>
      <c r="AH13" t="n">
        <v>171559.0391722473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7.1596</v>
      </c>
      <c r="E14" t="n">
        <v>13.97</v>
      </c>
      <c r="F14" t="n">
        <v>9.460000000000001</v>
      </c>
      <c r="G14" t="n">
        <v>19.56</v>
      </c>
      <c r="H14" t="n">
        <v>0.24</v>
      </c>
      <c r="I14" t="n">
        <v>29</v>
      </c>
      <c r="J14" t="n">
        <v>291.25</v>
      </c>
      <c r="K14" t="n">
        <v>61.2</v>
      </c>
      <c r="L14" t="n">
        <v>4</v>
      </c>
      <c r="M14" t="n">
        <v>27</v>
      </c>
      <c r="N14" t="n">
        <v>81.05</v>
      </c>
      <c r="O14" t="n">
        <v>36155.02</v>
      </c>
      <c r="P14" t="n">
        <v>153.89</v>
      </c>
      <c r="Q14" t="n">
        <v>1325.82</v>
      </c>
      <c r="R14" t="n">
        <v>54.22</v>
      </c>
      <c r="S14" t="n">
        <v>30.42</v>
      </c>
      <c r="T14" t="n">
        <v>11972.26</v>
      </c>
      <c r="U14" t="n">
        <v>0.5600000000000001</v>
      </c>
      <c r="V14" t="n">
        <v>0.91</v>
      </c>
      <c r="W14" t="n">
        <v>0.13</v>
      </c>
      <c r="X14" t="n">
        <v>0.73</v>
      </c>
      <c r="Y14" t="n">
        <v>1</v>
      </c>
      <c r="Z14" t="n">
        <v>10</v>
      </c>
      <c r="AA14" t="n">
        <v>136.530680068194</v>
      </c>
      <c r="AB14" t="n">
        <v>186.8072997777214</v>
      </c>
      <c r="AC14" t="n">
        <v>168.9786732726801</v>
      </c>
      <c r="AD14" t="n">
        <v>136530.680068194</v>
      </c>
      <c r="AE14" t="n">
        <v>186807.2997777214</v>
      </c>
      <c r="AF14" t="n">
        <v>3.538522419702908e-06</v>
      </c>
      <c r="AG14" t="n">
        <v>5</v>
      </c>
      <c r="AH14" t="n">
        <v>168978.6732726801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7.2855</v>
      </c>
      <c r="E15" t="n">
        <v>13.73</v>
      </c>
      <c r="F15" t="n">
        <v>9.32</v>
      </c>
      <c r="G15" t="n">
        <v>20.71</v>
      </c>
      <c r="H15" t="n">
        <v>0.26</v>
      </c>
      <c r="I15" t="n">
        <v>27</v>
      </c>
      <c r="J15" t="n">
        <v>291.76</v>
      </c>
      <c r="K15" t="n">
        <v>61.2</v>
      </c>
      <c r="L15" t="n">
        <v>4.25</v>
      </c>
      <c r="M15" t="n">
        <v>25</v>
      </c>
      <c r="N15" t="n">
        <v>81.31</v>
      </c>
      <c r="O15" t="n">
        <v>36218.04</v>
      </c>
      <c r="P15" t="n">
        <v>150.3</v>
      </c>
      <c r="Q15" t="n">
        <v>1325.9</v>
      </c>
      <c r="R15" t="n">
        <v>50.09</v>
      </c>
      <c r="S15" t="n">
        <v>30.42</v>
      </c>
      <c r="T15" t="n">
        <v>9914.110000000001</v>
      </c>
      <c r="U15" t="n">
        <v>0.61</v>
      </c>
      <c r="V15" t="n">
        <v>0.93</v>
      </c>
      <c r="W15" t="n">
        <v>0.11</v>
      </c>
      <c r="X15" t="n">
        <v>0.6</v>
      </c>
      <c r="Y15" t="n">
        <v>1</v>
      </c>
      <c r="Z15" t="n">
        <v>10</v>
      </c>
      <c r="AA15" t="n">
        <v>120.7876585285708</v>
      </c>
      <c r="AB15" t="n">
        <v>165.267003174127</v>
      </c>
      <c r="AC15" t="n">
        <v>149.4941523449298</v>
      </c>
      <c r="AD15" t="n">
        <v>120787.6585285708</v>
      </c>
      <c r="AE15" t="n">
        <v>165267.0031741271</v>
      </c>
      <c r="AF15" t="n">
        <v>3.600746562481916e-06</v>
      </c>
      <c r="AG15" t="n">
        <v>4</v>
      </c>
      <c r="AH15" t="n">
        <v>149494.1523449298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7.1675</v>
      </c>
      <c r="E16" t="n">
        <v>13.95</v>
      </c>
      <c r="F16" t="n">
        <v>9.6</v>
      </c>
      <c r="G16" t="n">
        <v>22.16</v>
      </c>
      <c r="H16" t="n">
        <v>0.27</v>
      </c>
      <c r="I16" t="n">
        <v>26</v>
      </c>
      <c r="J16" t="n">
        <v>292.27</v>
      </c>
      <c r="K16" t="n">
        <v>61.2</v>
      </c>
      <c r="L16" t="n">
        <v>4.5</v>
      </c>
      <c r="M16" t="n">
        <v>24</v>
      </c>
      <c r="N16" t="n">
        <v>81.56999999999999</v>
      </c>
      <c r="O16" t="n">
        <v>36281.16</v>
      </c>
      <c r="P16" t="n">
        <v>154.54</v>
      </c>
      <c r="Q16" t="n">
        <v>1325.96</v>
      </c>
      <c r="R16" t="n">
        <v>60.41</v>
      </c>
      <c r="S16" t="n">
        <v>30.42</v>
      </c>
      <c r="T16" t="n">
        <v>15080.38</v>
      </c>
      <c r="U16" t="n">
        <v>0.5</v>
      </c>
      <c r="V16" t="n">
        <v>0.9</v>
      </c>
      <c r="W16" t="n">
        <v>0.11</v>
      </c>
      <c r="X16" t="n">
        <v>0.88</v>
      </c>
      <c r="Y16" t="n">
        <v>1</v>
      </c>
      <c r="Z16" t="n">
        <v>10</v>
      </c>
      <c r="AA16" t="n">
        <v>136.9337911714851</v>
      </c>
      <c r="AB16" t="n">
        <v>187.3588541732507</v>
      </c>
      <c r="AC16" t="n">
        <v>169.4775880908117</v>
      </c>
      <c r="AD16" t="n">
        <v>136933.7911714851</v>
      </c>
      <c r="AE16" t="n">
        <v>187358.8541732507</v>
      </c>
      <c r="AF16" t="n">
        <v>3.542426873459493e-06</v>
      </c>
      <c r="AG16" t="n">
        <v>5</v>
      </c>
      <c r="AH16" t="n">
        <v>169477.5880908117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7.3293</v>
      </c>
      <c r="E17" t="n">
        <v>13.64</v>
      </c>
      <c r="F17" t="n">
        <v>9.4</v>
      </c>
      <c r="G17" t="n">
        <v>23.5</v>
      </c>
      <c r="H17" t="n">
        <v>0.29</v>
      </c>
      <c r="I17" t="n">
        <v>24</v>
      </c>
      <c r="J17" t="n">
        <v>292.79</v>
      </c>
      <c r="K17" t="n">
        <v>61.2</v>
      </c>
      <c r="L17" t="n">
        <v>4.75</v>
      </c>
      <c r="M17" t="n">
        <v>22</v>
      </c>
      <c r="N17" t="n">
        <v>81.84</v>
      </c>
      <c r="O17" t="n">
        <v>36344.4</v>
      </c>
      <c r="P17" t="n">
        <v>150.01</v>
      </c>
      <c r="Q17" t="n">
        <v>1325.91</v>
      </c>
      <c r="R17" t="n">
        <v>52.96</v>
      </c>
      <c r="S17" t="n">
        <v>30.42</v>
      </c>
      <c r="T17" t="n">
        <v>11365.23</v>
      </c>
      <c r="U17" t="n">
        <v>0.57</v>
      </c>
      <c r="V17" t="n">
        <v>0.92</v>
      </c>
      <c r="W17" t="n">
        <v>0.12</v>
      </c>
      <c r="X17" t="n">
        <v>0.68</v>
      </c>
      <c r="Y17" t="n">
        <v>1</v>
      </c>
      <c r="Z17" t="n">
        <v>10</v>
      </c>
      <c r="AA17" t="n">
        <v>120.4373887817202</v>
      </c>
      <c r="AB17" t="n">
        <v>164.7877486536757</v>
      </c>
      <c r="AC17" t="n">
        <v>149.0606372032723</v>
      </c>
      <c r="AD17" t="n">
        <v>120437.3887817202</v>
      </c>
      <c r="AE17" t="n">
        <v>164787.7486536757</v>
      </c>
      <c r="AF17" t="n">
        <v>3.622394040271595e-06</v>
      </c>
      <c r="AG17" t="n">
        <v>4</v>
      </c>
      <c r="AH17" t="n">
        <v>149060.6372032723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7.3703</v>
      </c>
      <c r="E18" t="n">
        <v>13.57</v>
      </c>
      <c r="F18" t="n">
        <v>9.380000000000001</v>
      </c>
      <c r="G18" t="n">
        <v>24.47</v>
      </c>
      <c r="H18" t="n">
        <v>0.3</v>
      </c>
      <c r="I18" t="n">
        <v>23</v>
      </c>
      <c r="J18" t="n">
        <v>293.3</v>
      </c>
      <c r="K18" t="n">
        <v>61.2</v>
      </c>
      <c r="L18" t="n">
        <v>5</v>
      </c>
      <c r="M18" t="n">
        <v>21</v>
      </c>
      <c r="N18" t="n">
        <v>82.09999999999999</v>
      </c>
      <c r="O18" t="n">
        <v>36407.75</v>
      </c>
      <c r="P18" t="n">
        <v>148.64</v>
      </c>
      <c r="Q18" t="n">
        <v>1326.05</v>
      </c>
      <c r="R18" t="n">
        <v>52.2</v>
      </c>
      <c r="S18" t="n">
        <v>30.42</v>
      </c>
      <c r="T18" t="n">
        <v>10988.46</v>
      </c>
      <c r="U18" t="n">
        <v>0.58</v>
      </c>
      <c r="V18" t="n">
        <v>0.92</v>
      </c>
      <c r="W18" t="n">
        <v>0.12</v>
      </c>
      <c r="X18" t="n">
        <v>0.66</v>
      </c>
      <c r="Y18" t="n">
        <v>1</v>
      </c>
      <c r="Z18" t="n">
        <v>10</v>
      </c>
      <c r="AA18" t="n">
        <v>119.5810924020255</v>
      </c>
      <c r="AB18" t="n">
        <v>163.6161261698479</v>
      </c>
      <c r="AC18" t="n">
        <v>148.0008327249181</v>
      </c>
      <c r="AD18" t="n">
        <v>119581.0924020255</v>
      </c>
      <c r="AE18" t="n">
        <v>163616.1261698478</v>
      </c>
      <c r="AF18" t="n">
        <v>3.642657661033625e-06</v>
      </c>
      <c r="AG18" t="n">
        <v>4</v>
      </c>
      <c r="AH18" t="n">
        <v>148000.8327249181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7.471</v>
      </c>
      <c r="E19" t="n">
        <v>13.38</v>
      </c>
      <c r="F19" t="n">
        <v>9.300000000000001</v>
      </c>
      <c r="G19" t="n">
        <v>26.58</v>
      </c>
      <c r="H19" t="n">
        <v>0.32</v>
      </c>
      <c r="I19" t="n">
        <v>21</v>
      </c>
      <c r="J19" t="n">
        <v>293.81</v>
      </c>
      <c r="K19" t="n">
        <v>61.2</v>
      </c>
      <c r="L19" t="n">
        <v>5.25</v>
      </c>
      <c r="M19" t="n">
        <v>19</v>
      </c>
      <c r="N19" t="n">
        <v>82.36</v>
      </c>
      <c r="O19" t="n">
        <v>36471.2</v>
      </c>
      <c r="P19" t="n">
        <v>146.17</v>
      </c>
      <c r="Q19" t="n">
        <v>1325.82</v>
      </c>
      <c r="R19" t="n">
        <v>49.59</v>
      </c>
      <c r="S19" t="n">
        <v>30.42</v>
      </c>
      <c r="T19" t="n">
        <v>9694.75</v>
      </c>
      <c r="U19" t="n">
        <v>0.61</v>
      </c>
      <c r="V19" t="n">
        <v>0.93</v>
      </c>
      <c r="W19" t="n">
        <v>0.12</v>
      </c>
      <c r="X19" t="n">
        <v>0.58</v>
      </c>
      <c r="Y19" t="n">
        <v>1</v>
      </c>
      <c r="Z19" t="n">
        <v>10</v>
      </c>
      <c r="AA19" t="n">
        <v>117.7524133191507</v>
      </c>
      <c r="AB19" t="n">
        <v>161.1140467730325</v>
      </c>
      <c r="AC19" t="n">
        <v>145.7375482740435</v>
      </c>
      <c r="AD19" t="n">
        <v>117752.4133191507</v>
      </c>
      <c r="AE19" t="n">
        <v>161114.0467730325</v>
      </c>
      <c r="AF19" t="n">
        <v>3.692427090563777e-06</v>
      </c>
      <c r="AG19" t="n">
        <v>4</v>
      </c>
      <c r="AH19" t="n">
        <v>145737.5482740435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7.5185</v>
      </c>
      <c r="E20" t="n">
        <v>13.3</v>
      </c>
      <c r="F20" t="n">
        <v>9.27</v>
      </c>
      <c r="G20" t="n">
        <v>27.82</v>
      </c>
      <c r="H20" t="n">
        <v>0.33</v>
      </c>
      <c r="I20" t="n">
        <v>20</v>
      </c>
      <c r="J20" t="n">
        <v>294.33</v>
      </c>
      <c r="K20" t="n">
        <v>61.2</v>
      </c>
      <c r="L20" t="n">
        <v>5.5</v>
      </c>
      <c r="M20" t="n">
        <v>18</v>
      </c>
      <c r="N20" t="n">
        <v>82.63</v>
      </c>
      <c r="O20" t="n">
        <v>36534.76</v>
      </c>
      <c r="P20" t="n">
        <v>144.54</v>
      </c>
      <c r="Q20" t="n">
        <v>1325.92</v>
      </c>
      <c r="R20" t="n">
        <v>48.61</v>
      </c>
      <c r="S20" t="n">
        <v>30.42</v>
      </c>
      <c r="T20" t="n">
        <v>9212.190000000001</v>
      </c>
      <c r="U20" t="n">
        <v>0.63</v>
      </c>
      <c r="V20" t="n">
        <v>0.93</v>
      </c>
      <c r="W20" t="n">
        <v>0.11</v>
      </c>
      <c r="X20" t="n">
        <v>0.55</v>
      </c>
      <c r="Y20" t="n">
        <v>1</v>
      </c>
      <c r="Z20" t="n">
        <v>10</v>
      </c>
      <c r="AA20" t="n">
        <v>116.7709965517673</v>
      </c>
      <c r="AB20" t="n">
        <v>159.7712290548471</v>
      </c>
      <c r="AC20" t="n">
        <v>144.5228871942249</v>
      </c>
      <c r="AD20" t="n">
        <v>116770.9965517673</v>
      </c>
      <c r="AE20" t="n">
        <v>159771.2290548472</v>
      </c>
      <c r="AF20" t="n">
        <v>3.715903236568566e-06</v>
      </c>
      <c r="AG20" t="n">
        <v>4</v>
      </c>
      <c r="AH20" t="n">
        <v>144522.8871942249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7.5705</v>
      </c>
      <c r="E21" t="n">
        <v>13.21</v>
      </c>
      <c r="F21" t="n">
        <v>9.24</v>
      </c>
      <c r="G21" t="n">
        <v>29.17</v>
      </c>
      <c r="H21" t="n">
        <v>0.35</v>
      </c>
      <c r="I21" t="n">
        <v>19</v>
      </c>
      <c r="J21" t="n">
        <v>294.84</v>
      </c>
      <c r="K21" t="n">
        <v>61.2</v>
      </c>
      <c r="L21" t="n">
        <v>5.75</v>
      </c>
      <c r="M21" t="n">
        <v>17</v>
      </c>
      <c r="N21" t="n">
        <v>82.90000000000001</v>
      </c>
      <c r="O21" t="n">
        <v>36598.44</v>
      </c>
      <c r="P21" t="n">
        <v>143.02</v>
      </c>
      <c r="Q21" t="n">
        <v>1325.84</v>
      </c>
      <c r="R21" t="n">
        <v>47.43</v>
      </c>
      <c r="S21" t="n">
        <v>30.42</v>
      </c>
      <c r="T21" t="n">
        <v>8624.49</v>
      </c>
      <c r="U21" t="n">
        <v>0.64</v>
      </c>
      <c r="V21" t="n">
        <v>0.9399999999999999</v>
      </c>
      <c r="W21" t="n">
        <v>0.11</v>
      </c>
      <c r="X21" t="n">
        <v>0.52</v>
      </c>
      <c r="Y21" t="n">
        <v>1</v>
      </c>
      <c r="Z21" t="n">
        <v>10</v>
      </c>
      <c r="AA21" t="n">
        <v>115.8002091404236</v>
      </c>
      <c r="AB21" t="n">
        <v>158.4429548905295</v>
      </c>
      <c r="AC21" t="n">
        <v>143.3213816519047</v>
      </c>
      <c r="AD21" t="n">
        <v>115800.2091404236</v>
      </c>
      <c r="AE21" t="n">
        <v>158442.9548905295</v>
      </c>
      <c r="AF21" t="n">
        <v>3.741603438510651e-06</v>
      </c>
      <c r="AG21" t="n">
        <v>4</v>
      </c>
      <c r="AH21" t="n">
        <v>143321.3816519048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7.6131</v>
      </c>
      <c r="E22" t="n">
        <v>13.14</v>
      </c>
      <c r="F22" t="n">
        <v>9.220000000000001</v>
      </c>
      <c r="G22" t="n">
        <v>30.72</v>
      </c>
      <c r="H22" t="n">
        <v>0.36</v>
      </c>
      <c r="I22" t="n">
        <v>18</v>
      </c>
      <c r="J22" t="n">
        <v>295.36</v>
      </c>
      <c r="K22" t="n">
        <v>61.2</v>
      </c>
      <c r="L22" t="n">
        <v>6</v>
      </c>
      <c r="M22" t="n">
        <v>16</v>
      </c>
      <c r="N22" t="n">
        <v>83.16</v>
      </c>
      <c r="O22" t="n">
        <v>36662.22</v>
      </c>
      <c r="P22" t="n">
        <v>141.5</v>
      </c>
      <c r="Q22" t="n">
        <v>1325.88</v>
      </c>
      <c r="R22" t="n">
        <v>46.87</v>
      </c>
      <c r="S22" t="n">
        <v>30.42</v>
      </c>
      <c r="T22" t="n">
        <v>8350.25</v>
      </c>
      <c r="U22" t="n">
        <v>0.65</v>
      </c>
      <c r="V22" t="n">
        <v>0.9399999999999999</v>
      </c>
      <c r="W22" t="n">
        <v>0.11</v>
      </c>
      <c r="X22" t="n">
        <v>0.5</v>
      </c>
      <c r="Y22" t="n">
        <v>1</v>
      </c>
      <c r="Z22" t="n">
        <v>10</v>
      </c>
      <c r="AA22" t="n">
        <v>114.9355172550193</v>
      </c>
      <c r="AB22" t="n">
        <v>157.2598453054062</v>
      </c>
      <c r="AC22" t="n">
        <v>142.2511863850805</v>
      </c>
      <c r="AD22" t="n">
        <v>114935.5172550193</v>
      </c>
      <c r="AE22" t="n">
        <v>157259.8453054062</v>
      </c>
      <c r="AF22" t="n">
        <v>3.762657834717052e-06</v>
      </c>
      <c r="AG22" t="n">
        <v>4</v>
      </c>
      <c r="AH22" t="n">
        <v>142251.1863850805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7.6671</v>
      </c>
      <c r="E23" t="n">
        <v>13.04</v>
      </c>
      <c r="F23" t="n">
        <v>9.18</v>
      </c>
      <c r="G23" t="n">
        <v>32.39</v>
      </c>
      <c r="H23" t="n">
        <v>0.38</v>
      </c>
      <c r="I23" t="n">
        <v>17</v>
      </c>
      <c r="J23" t="n">
        <v>295.88</v>
      </c>
      <c r="K23" t="n">
        <v>61.2</v>
      </c>
      <c r="L23" t="n">
        <v>6.25</v>
      </c>
      <c r="M23" t="n">
        <v>15</v>
      </c>
      <c r="N23" t="n">
        <v>83.43000000000001</v>
      </c>
      <c r="O23" t="n">
        <v>36726.12</v>
      </c>
      <c r="P23" t="n">
        <v>139.59</v>
      </c>
      <c r="Q23" t="n">
        <v>1325.93</v>
      </c>
      <c r="R23" t="n">
        <v>45.46</v>
      </c>
      <c r="S23" t="n">
        <v>30.42</v>
      </c>
      <c r="T23" t="n">
        <v>7647.93</v>
      </c>
      <c r="U23" t="n">
        <v>0.67</v>
      </c>
      <c r="V23" t="n">
        <v>0.9399999999999999</v>
      </c>
      <c r="W23" t="n">
        <v>0.11</v>
      </c>
      <c r="X23" t="n">
        <v>0.46</v>
      </c>
      <c r="Y23" t="n">
        <v>1</v>
      </c>
      <c r="Z23" t="n">
        <v>10</v>
      </c>
      <c r="AA23" t="n">
        <v>113.8330473126131</v>
      </c>
      <c r="AB23" t="n">
        <v>155.7513972926657</v>
      </c>
      <c r="AC23" t="n">
        <v>140.8867025335554</v>
      </c>
      <c r="AD23" t="n">
        <v>113833.0473126131</v>
      </c>
      <c r="AE23" t="n">
        <v>155751.3972926657</v>
      </c>
      <c r="AF23" t="n">
        <v>3.789346505964601e-06</v>
      </c>
      <c r="AG23" t="n">
        <v>4</v>
      </c>
      <c r="AH23" t="n">
        <v>140886.7025335554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7.6718</v>
      </c>
      <c r="E24" t="n">
        <v>13.03</v>
      </c>
      <c r="F24" t="n">
        <v>9.17</v>
      </c>
      <c r="G24" t="n">
        <v>32.36</v>
      </c>
      <c r="H24" t="n">
        <v>0.39</v>
      </c>
      <c r="I24" t="n">
        <v>17</v>
      </c>
      <c r="J24" t="n">
        <v>296.4</v>
      </c>
      <c r="K24" t="n">
        <v>61.2</v>
      </c>
      <c r="L24" t="n">
        <v>6.5</v>
      </c>
      <c r="M24" t="n">
        <v>15</v>
      </c>
      <c r="N24" t="n">
        <v>83.7</v>
      </c>
      <c r="O24" t="n">
        <v>36790.13</v>
      </c>
      <c r="P24" t="n">
        <v>138.16</v>
      </c>
      <c r="Q24" t="n">
        <v>1325.82</v>
      </c>
      <c r="R24" t="n">
        <v>45.31</v>
      </c>
      <c r="S24" t="n">
        <v>30.42</v>
      </c>
      <c r="T24" t="n">
        <v>7573.71</v>
      </c>
      <c r="U24" t="n">
        <v>0.67</v>
      </c>
      <c r="V24" t="n">
        <v>0.9399999999999999</v>
      </c>
      <c r="W24" t="n">
        <v>0.11</v>
      </c>
      <c r="X24" t="n">
        <v>0.45</v>
      </c>
      <c r="Y24" t="n">
        <v>1</v>
      </c>
      <c r="Z24" t="n">
        <v>10</v>
      </c>
      <c r="AA24" t="n">
        <v>113.3280755273462</v>
      </c>
      <c r="AB24" t="n">
        <v>155.060472618281</v>
      </c>
      <c r="AC24" t="n">
        <v>140.2617187403749</v>
      </c>
      <c r="AD24" t="n">
        <v>113328.0755273462</v>
      </c>
      <c r="AE24" t="n">
        <v>155060.472618281</v>
      </c>
      <c r="AF24" t="n">
        <v>3.791669408832444e-06</v>
      </c>
      <c r="AG24" t="n">
        <v>4</v>
      </c>
      <c r="AH24" t="n">
        <v>140261.7187403749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7.7146</v>
      </c>
      <c r="E25" t="n">
        <v>12.96</v>
      </c>
      <c r="F25" t="n">
        <v>9.15</v>
      </c>
      <c r="G25" t="n">
        <v>34.32</v>
      </c>
      <c r="H25" t="n">
        <v>0.4</v>
      </c>
      <c r="I25" t="n">
        <v>16</v>
      </c>
      <c r="J25" t="n">
        <v>296.92</v>
      </c>
      <c r="K25" t="n">
        <v>61.2</v>
      </c>
      <c r="L25" t="n">
        <v>6.75</v>
      </c>
      <c r="M25" t="n">
        <v>14</v>
      </c>
      <c r="N25" t="n">
        <v>83.97</v>
      </c>
      <c r="O25" t="n">
        <v>36854.25</v>
      </c>
      <c r="P25" t="n">
        <v>137.38</v>
      </c>
      <c r="Q25" t="n">
        <v>1325.81</v>
      </c>
      <c r="R25" t="n">
        <v>44.66</v>
      </c>
      <c r="S25" t="n">
        <v>30.42</v>
      </c>
      <c r="T25" t="n">
        <v>7252.7</v>
      </c>
      <c r="U25" t="n">
        <v>0.68</v>
      </c>
      <c r="V25" t="n">
        <v>0.9399999999999999</v>
      </c>
      <c r="W25" t="n">
        <v>0.11</v>
      </c>
      <c r="X25" t="n">
        <v>0.43</v>
      </c>
      <c r="Y25" t="n">
        <v>1</v>
      </c>
      <c r="Z25" t="n">
        <v>10</v>
      </c>
      <c r="AA25" t="n">
        <v>112.7188705482428</v>
      </c>
      <c r="AB25" t="n">
        <v>154.2269314896453</v>
      </c>
      <c r="AC25" t="n">
        <v>139.5077296071736</v>
      </c>
      <c r="AD25" t="n">
        <v>112718.8705482428</v>
      </c>
      <c r="AE25" t="n">
        <v>154226.9314896453</v>
      </c>
      <c r="AF25" t="n">
        <v>3.812822651969391e-06</v>
      </c>
      <c r="AG25" t="n">
        <v>4</v>
      </c>
      <c r="AH25" t="n">
        <v>139507.7296071736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7.7705</v>
      </c>
      <c r="E26" t="n">
        <v>12.87</v>
      </c>
      <c r="F26" t="n">
        <v>9.109999999999999</v>
      </c>
      <c r="G26" t="n">
        <v>36.45</v>
      </c>
      <c r="H26" t="n">
        <v>0.42</v>
      </c>
      <c r="I26" t="n">
        <v>15</v>
      </c>
      <c r="J26" t="n">
        <v>297.44</v>
      </c>
      <c r="K26" t="n">
        <v>61.2</v>
      </c>
      <c r="L26" t="n">
        <v>7</v>
      </c>
      <c r="M26" t="n">
        <v>13</v>
      </c>
      <c r="N26" t="n">
        <v>84.23999999999999</v>
      </c>
      <c r="O26" t="n">
        <v>36918.48</v>
      </c>
      <c r="P26" t="n">
        <v>135.33</v>
      </c>
      <c r="Q26" t="n">
        <v>1325.9</v>
      </c>
      <c r="R26" t="n">
        <v>43.24</v>
      </c>
      <c r="S26" t="n">
        <v>30.42</v>
      </c>
      <c r="T26" t="n">
        <v>6550.47</v>
      </c>
      <c r="U26" t="n">
        <v>0.7</v>
      </c>
      <c r="V26" t="n">
        <v>0.95</v>
      </c>
      <c r="W26" t="n">
        <v>0.11</v>
      </c>
      <c r="X26" t="n">
        <v>0.39</v>
      </c>
      <c r="Y26" t="n">
        <v>1</v>
      </c>
      <c r="Z26" t="n">
        <v>10</v>
      </c>
      <c r="AA26" t="n">
        <v>111.5884996268864</v>
      </c>
      <c r="AB26" t="n">
        <v>152.6803081266007</v>
      </c>
      <c r="AC26" t="n">
        <v>138.1087138071979</v>
      </c>
      <c r="AD26" t="n">
        <v>111588.4996268864</v>
      </c>
      <c r="AE26" t="n">
        <v>152680.3081266007</v>
      </c>
      <c r="AF26" t="n">
        <v>3.840450369057132e-06</v>
      </c>
      <c r="AG26" t="n">
        <v>4</v>
      </c>
      <c r="AH26" t="n">
        <v>138108.7138071979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7.7966</v>
      </c>
      <c r="E27" t="n">
        <v>12.83</v>
      </c>
      <c r="F27" t="n">
        <v>9.07</v>
      </c>
      <c r="G27" t="n">
        <v>36.27</v>
      </c>
      <c r="H27" t="n">
        <v>0.43</v>
      </c>
      <c r="I27" t="n">
        <v>15</v>
      </c>
      <c r="J27" t="n">
        <v>297.96</v>
      </c>
      <c r="K27" t="n">
        <v>61.2</v>
      </c>
      <c r="L27" t="n">
        <v>7.25</v>
      </c>
      <c r="M27" t="n">
        <v>13</v>
      </c>
      <c r="N27" t="n">
        <v>84.51000000000001</v>
      </c>
      <c r="O27" t="n">
        <v>36982.83</v>
      </c>
      <c r="P27" t="n">
        <v>132.54</v>
      </c>
      <c r="Q27" t="n">
        <v>1325.79</v>
      </c>
      <c r="R27" t="n">
        <v>41.73</v>
      </c>
      <c r="S27" t="n">
        <v>30.42</v>
      </c>
      <c r="T27" t="n">
        <v>5793.44</v>
      </c>
      <c r="U27" t="n">
        <v>0.73</v>
      </c>
      <c r="V27" t="n">
        <v>0.95</v>
      </c>
      <c r="W27" t="n">
        <v>0.11</v>
      </c>
      <c r="X27" t="n">
        <v>0.35</v>
      </c>
      <c r="Y27" t="n">
        <v>1</v>
      </c>
      <c r="Z27" t="n">
        <v>10</v>
      </c>
      <c r="AA27" t="n">
        <v>110.4612175417243</v>
      </c>
      <c r="AB27" t="n">
        <v>151.137911045507</v>
      </c>
      <c r="AC27" t="n">
        <v>136.7135209387554</v>
      </c>
      <c r="AD27" t="n">
        <v>110461.2175417243</v>
      </c>
      <c r="AE27" t="n">
        <v>151137.911045507</v>
      </c>
      <c r="AF27" t="n">
        <v>3.853349893493447e-06</v>
      </c>
      <c r="AG27" t="n">
        <v>4</v>
      </c>
      <c r="AH27" t="n">
        <v>136713.5209387554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7.8539</v>
      </c>
      <c r="E28" t="n">
        <v>12.73</v>
      </c>
      <c r="F28" t="n">
        <v>9.029999999999999</v>
      </c>
      <c r="G28" t="n">
        <v>38.7</v>
      </c>
      <c r="H28" t="n">
        <v>0.45</v>
      </c>
      <c r="I28" t="n">
        <v>14</v>
      </c>
      <c r="J28" t="n">
        <v>298.48</v>
      </c>
      <c r="K28" t="n">
        <v>61.2</v>
      </c>
      <c r="L28" t="n">
        <v>7.5</v>
      </c>
      <c r="M28" t="n">
        <v>12</v>
      </c>
      <c r="N28" t="n">
        <v>84.79000000000001</v>
      </c>
      <c r="O28" t="n">
        <v>37047.29</v>
      </c>
      <c r="P28" t="n">
        <v>131.49</v>
      </c>
      <c r="Q28" t="n">
        <v>1325.79</v>
      </c>
      <c r="R28" t="n">
        <v>40.71</v>
      </c>
      <c r="S28" t="n">
        <v>30.42</v>
      </c>
      <c r="T28" t="n">
        <v>5288.14</v>
      </c>
      <c r="U28" t="n">
        <v>0.75</v>
      </c>
      <c r="V28" t="n">
        <v>0.96</v>
      </c>
      <c r="W28" t="n">
        <v>0.1</v>
      </c>
      <c r="X28" t="n">
        <v>0.31</v>
      </c>
      <c r="Y28" t="n">
        <v>1</v>
      </c>
      <c r="Z28" t="n">
        <v>10</v>
      </c>
      <c r="AA28" t="n">
        <v>109.6567790652993</v>
      </c>
      <c r="AB28" t="n">
        <v>150.0372428327419</v>
      </c>
      <c r="AC28" t="n">
        <v>135.7178989554188</v>
      </c>
      <c r="AD28" t="n">
        <v>109656.7790652993</v>
      </c>
      <c r="AE28" t="n">
        <v>150037.2428327419</v>
      </c>
      <c r="AF28" t="n">
        <v>3.881669539095014e-06</v>
      </c>
      <c r="AG28" t="n">
        <v>4</v>
      </c>
      <c r="AH28" t="n">
        <v>135717.8989554188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7.7801</v>
      </c>
      <c r="E29" t="n">
        <v>12.85</v>
      </c>
      <c r="F29" t="n">
        <v>9.15</v>
      </c>
      <c r="G29" t="n">
        <v>39.21</v>
      </c>
      <c r="H29" t="n">
        <v>0.46</v>
      </c>
      <c r="I29" t="n">
        <v>14</v>
      </c>
      <c r="J29" t="n">
        <v>299.01</v>
      </c>
      <c r="K29" t="n">
        <v>61.2</v>
      </c>
      <c r="L29" t="n">
        <v>7.75</v>
      </c>
      <c r="M29" t="n">
        <v>12</v>
      </c>
      <c r="N29" t="n">
        <v>85.06</v>
      </c>
      <c r="O29" t="n">
        <v>37111.87</v>
      </c>
      <c r="P29" t="n">
        <v>132.21</v>
      </c>
      <c r="Q29" t="n">
        <v>1325.82</v>
      </c>
      <c r="R29" t="n">
        <v>44.74</v>
      </c>
      <c r="S29" t="n">
        <v>30.42</v>
      </c>
      <c r="T29" t="n">
        <v>7305.79</v>
      </c>
      <c r="U29" t="n">
        <v>0.68</v>
      </c>
      <c r="V29" t="n">
        <v>0.9399999999999999</v>
      </c>
      <c r="W29" t="n">
        <v>0.1</v>
      </c>
      <c r="X29" t="n">
        <v>0.43</v>
      </c>
      <c r="Y29" t="n">
        <v>1</v>
      </c>
      <c r="Z29" t="n">
        <v>10</v>
      </c>
      <c r="AA29" t="n">
        <v>110.6158632557864</v>
      </c>
      <c r="AB29" t="n">
        <v>151.3495041339739</v>
      </c>
      <c r="AC29" t="n">
        <v>136.904919879832</v>
      </c>
      <c r="AD29" t="n">
        <v>110615.8632557863</v>
      </c>
      <c r="AE29" t="n">
        <v>151349.5041339739</v>
      </c>
      <c r="AF29" t="n">
        <v>3.845195021723362e-06</v>
      </c>
      <c r="AG29" t="n">
        <v>4</v>
      </c>
      <c r="AH29" t="n">
        <v>136904.919879832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7.8486</v>
      </c>
      <c r="E30" t="n">
        <v>12.74</v>
      </c>
      <c r="F30" t="n">
        <v>9.09</v>
      </c>
      <c r="G30" t="n">
        <v>41.96</v>
      </c>
      <c r="H30" t="n">
        <v>0.48</v>
      </c>
      <c r="I30" t="n">
        <v>13</v>
      </c>
      <c r="J30" t="n">
        <v>299.53</v>
      </c>
      <c r="K30" t="n">
        <v>61.2</v>
      </c>
      <c r="L30" t="n">
        <v>8</v>
      </c>
      <c r="M30" t="n">
        <v>11</v>
      </c>
      <c r="N30" t="n">
        <v>85.33</v>
      </c>
      <c r="O30" t="n">
        <v>37176.68</v>
      </c>
      <c r="P30" t="n">
        <v>130.84</v>
      </c>
      <c r="Q30" t="n">
        <v>1325.88</v>
      </c>
      <c r="R30" t="n">
        <v>42.78</v>
      </c>
      <c r="S30" t="n">
        <v>30.42</v>
      </c>
      <c r="T30" t="n">
        <v>6328.55</v>
      </c>
      <c r="U30" t="n">
        <v>0.71</v>
      </c>
      <c r="V30" t="n">
        <v>0.95</v>
      </c>
      <c r="W30" t="n">
        <v>0.1</v>
      </c>
      <c r="X30" t="n">
        <v>0.37</v>
      </c>
      <c r="Y30" t="n">
        <v>1</v>
      </c>
      <c r="Z30" t="n">
        <v>10</v>
      </c>
      <c r="AA30" t="n">
        <v>109.5961232514288</v>
      </c>
      <c r="AB30" t="n">
        <v>149.9542508722587</v>
      </c>
      <c r="AC30" t="n">
        <v>135.6428276311641</v>
      </c>
      <c r="AD30" t="n">
        <v>109596.1232514288</v>
      </c>
      <c r="AE30" t="n">
        <v>149954.2508722587</v>
      </c>
      <c r="AF30" t="n">
        <v>3.879050095435532e-06</v>
      </c>
      <c r="AG30" t="n">
        <v>4</v>
      </c>
      <c r="AH30" t="n">
        <v>135642.8276311641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7.8561</v>
      </c>
      <c r="E31" t="n">
        <v>12.73</v>
      </c>
      <c r="F31" t="n">
        <v>9.08</v>
      </c>
      <c r="G31" t="n">
        <v>41.9</v>
      </c>
      <c r="H31" t="n">
        <v>0.49</v>
      </c>
      <c r="I31" t="n">
        <v>13</v>
      </c>
      <c r="J31" t="n">
        <v>300.06</v>
      </c>
      <c r="K31" t="n">
        <v>61.2</v>
      </c>
      <c r="L31" t="n">
        <v>8.25</v>
      </c>
      <c r="M31" t="n">
        <v>11</v>
      </c>
      <c r="N31" t="n">
        <v>85.61</v>
      </c>
      <c r="O31" t="n">
        <v>37241.49</v>
      </c>
      <c r="P31" t="n">
        <v>128.67</v>
      </c>
      <c r="Q31" t="n">
        <v>1325.83</v>
      </c>
      <c r="R31" t="n">
        <v>42.35</v>
      </c>
      <c r="S31" t="n">
        <v>30.42</v>
      </c>
      <c r="T31" t="n">
        <v>6113.59</v>
      </c>
      <c r="U31" t="n">
        <v>0.72</v>
      </c>
      <c r="V31" t="n">
        <v>0.95</v>
      </c>
      <c r="W31" t="n">
        <v>0.1</v>
      </c>
      <c r="X31" t="n">
        <v>0.36</v>
      </c>
      <c r="Y31" t="n">
        <v>1</v>
      </c>
      <c r="Z31" t="n">
        <v>10</v>
      </c>
      <c r="AA31" t="n">
        <v>108.857834181425</v>
      </c>
      <c r="AB31" t="n">
        <v>148.9440911956651</v>
      </c>
      <c r="AC31" t="n">
        <v>134.7290761763363</v>
      </c>
      <c r="AD31" t="n">
        <v>108857.834181425</v>
      </c>
      <c r="AE31" t="n">
        <v>148944.0911956651</v>
      </c>
      <c r="AF31" t="n">
        <v>3.882756855331025e-06</v>
      </c>
      <c r="AG31" t="n">
        <v>4</v>
      </c>
      <c r="AH31" t="n">
        <v>134729.0761763363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7.9131</v>
      </c>
      <c r="E32" t="n">
        <v>12.64</v>
      </c>
      <c r="F32" t="n">
        <v>9.039999999999999</v>
      </c>
      <c r="G32" t="n">
        <v>45.21</v>
      </c>
      <c r="H32" t="n">
        <v>0.5</v>
      </c>
      <c r="I32" t="n">
        <v>12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127.01</v>
      </c>
      <c r="Q32" t="n">
        <v>1325.79</v>
      </c>
      <c r="R32" t="n">
        <v>41.06</v>
      </c>
      <c r="S32" t="n">
        <v>30.42</v>
      </c>
      <c r="T32" t="n">
        <v>5476.62</v>
      </c>
      <c r="U32" t="n">
        <v>0.74</v>
      </c>
      <c r="V32" t="n">
        <v>0.96</v>
      </c>
      <c r="W32" t="n">
        <v>0.1</v>
      </c>
      <c r="X32" t="n">
        <v>0.32</v>
      </c>
      <c r="Y32" t="n">
        <v>1</v>
      </c>
      <c r="Z32" t="n">
        <v>10</v>
      </c>
      <c r="AA32" t="n">
        <v>107.8866632517694</v>
      </c>
      <c r="AB32" t="n">
        <v>147.6152922846734</v>
      </c>
      <c r="AC32" t="n">
        <v>133.5270959684282</v>
      </c>
      <c r="AD32" t="n">
        <v>107886.6632517694</v>
      </c>
      <c r="AE32" t="n">
        <v>147615.2922846734</v>
      </c>
      <c r="AF32" t="n">
        <v>3.910928230536773e-06</v>
      </c>
      <c r="AG32" t="n">
        <v>4</v>
      </c>
      <c r="AH32" t="n">
        <v>133527.0959684282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7.9095</v>
      </c>
      <c r="E33" t="n">
        <v>12.64</v>
      </c>
      <c r="F33" t="n">
        <v>9.050000000000001</v>
      </c>
      <c r="G33" t="n">
        <v>45.24</v>
      </c>
      <c r="H33" t="n">
        <v>0.52</v>
      </c>
      <c r="I33" t="n">
        <v>12</v>
      </c>
      <c r="J33" t="n">
        <v>301.11</v>
      </c>
      <c r="K33" t="n">
        <v>61.2</v>
      </c>
      <c r="L33" t="n">
        <v>8.75</v>
      </c>
      <c r="M33" t="n">
        <v>10</v>
      </c>
      <c r="N33" t="n">
        <v>86.16</v>
      </c>
      <c r="O33" t="n">
        <v>37371.47</v>
      </c>
      <c r="P33" t="n">
        <v>125.66</v>
      </c>
      <c r="Q33" t="n">
        <v>1325.84</v>
      </c>
      <c r="R33" t="n">
        <v>41.34</v>
      </c>
      <c r="S33" t="n">
        <v>30.42</v>
      </c>
      <c r="T33" t="n">
        <v>5617.21</v>
      </c>
      <c r="U33" t="n">
        <v>0.74</v>
      </c>
      <c r="V33" t="n">
        <v>0.96</v>
      </c>
      <c r="W33" t="n">
        <v>0.1</v>
      </c>
      <c r="X33" t="n">
        <v>0.33</v>
      </c>
      <c r="Y33" t="n">
        <v>1</v>
      </c>
      <c r="Z33" t="n">
        <v>10</v>
      </c>
      <c r="AA33" t="n">
        <v>107.5153111428376</v>
      </c>
      <c r="AB33" t="n">
        <v>147.1071919463343</v>
      </c>
      <c r="AC33" t="n">
        <v>133.0674880132567</v>
      </c>
      <c r="AD33" t="n">
        <v>107515.3111428376</v>
      </c>
      <c r="AE33" t="n">
        <v>147107.1919463343</v>
      </c>
      <c r="AF33" t="n">
        <v>3.909148985786936e-06</v>
      </c>
      <c r="AG33" t="n">
        <v>4</v>
      </c>
      <c r="AH33" t="n">
        <v>133067.4880132567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7.972</v>
      </c>
      <c r="E34" t="n">
        <v>12.54</v>
      </c>
      <c r="F34" t="n">
        <v>9</v>
      </c>
      <c r="G34" t="n">
        <v>49.1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123.11</v>
      </c>
      <c r="Q34" t="n">
        <v>1325.83</v>
      </c>
      <c r="R34" t="n">
        <v>39.8</v>
      </c>
      <c r="S34" t="n">
        <v>30.42</v>
      </c>
      <c r="T34" t="n">
        <v>4847.95</v>
      </c>
      <c r="U34" t="n">
        <v>0.76</v>
      </c>
      <c r="V34" t="n">
        <v>0.96</v>
      </c>
      <c r="W34" t="n">
        <v>0.1</v>
      </c>
      <c r="X34" t="n">
        <v>0.28</v>
      </c>
      <c r="Y34" t="n">
        <v>1</v>
      </c>
      <c r="Z34" t="n">
        <v>10</v>
      </c>
      <c r="AA34" t="n">
        <v>106.2371280100598</v>
      </c>
      <c r="AB34" t="n">
        <v>145.3583253946086</v>
      </c>
      <c r="AC34" t="n">
        <v>131.4855308306775</v>
      </c>
      <c r="AD34" t="n">
        <v>106237.1280100598</v>
      </c>
      <c r="AE34" t="n">
        <v>145358.3253946086</v>
      </c>
      <c r="AF34" t="n">
        <v>3.94003865158271e-06</v>
      </c>
      <c r="AG34" t="n">
        <v>4</v>
      </c>
      <c r="AH34" t="n">
        <v>131485.5308306775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7.9694</v>
      </c>
      <c r="E35" t="n">
        <v>12.55</v>
      </c>
      <c r="F35" t="n">
        <v>9.01</v>
      </c>
      <c r="G35" t="n">
        <v>49.12</v>
      </c>
      <c r="H35" t="n">
        <v>0.55</v>
      </c>
      <c r="I35" t="n">
        <v>11</v>
      </c>
      <c r="J35" t="n">
        <v>302.17</v>
      </c>
      <c r="K35" t="n">
        <v>61.2</v>
      </c>
      <c r="L35" t="n">
        <v>9.25</v>
      </c>
      <c r="M35" t="n">
        <v>7</v>
      </c>
      <c r="N35" t="n">
        <v>86.72</v>
      </c>
      <c r="O35" t="n">
        <v>37501.91</v>
      </c>
      <c r="P35" t="n">
        <v>122.31</v>
      </c>
      <c r="Q35" t="n">
        <v>1325.87</v>
      </c>
      <c r="R35" t="n">
        <v>39.81</v>
      </c>
      <c r="S35" t="n">
        <v>30.42</v>
      </c>
      <c r="T35" t="n">
        <v>4854.29</v>
      </c>
      <c r="U35" t="n">
        <v>0.76</v>
      </c>
      <c r="V35" t="n">
        <v>0.96</v>
      </c>
      <c r="W35" t="n">
        <v>0.1</v>
      </c>
      <c r="X35" t="n">
        <v>0.28</v>
      </c>
      <c r="Y35" t="n">
        <v>1</v>
      </c>
      <c r="Z35" t="n">
        <v>10</v>
      </c>
      <c r="AA35" t="n">
        <v>106.0281664780281</v>
      </c>
      <c r="AB35" t="n">
        <v>145.0724150077507</v>
      </c>
      <c r="AC35" t="n">
        <v>131.2269073298635</v>
      </c>
      <c r="AD35" t="n">
        <v>106028.1664780281</v>
      </c>
      <c r="AE35" t="n">
        <v>145072.4150077507</v>
      </c>
      <c r="AF35" t="n">
        <v>3.938753641485607e-06</v>
      </c>
      <c r="AG35" t="n">
        <v>4</v>
      </c>
      <c r="AH35" t="n">
        <v>131226.9073298635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7.9588</v>
      </c>
      <c r="E36" t="n">
        <v>12.56</v>
      </c>
      <c r="F36" t="n">
        <v>9.02</v>
      </c>
      <c r="G36" t="n">
        <v>49.22</v>
      </c>
      <c r="H36" t="n">
        <v>0.5600000000000001</v>
      </c>
      <c r="I36" t="n">
        <v>11</v>
      </c>
      <c r="J36" t="n">
        <v>302.7</v>
      </c>
      <c r="K36" t="n">
        <v>61.2</v>
      </c>
      <c r="L36" t="n">
        <v>9.5</v>
      </c>
      <c r="M36" t="n">
        <v>3</v>
      </c>
      <c r="N36" t="n">
        <v>87</v>
      </c>
      <c r="O36" t="n">
        <v>37567.32</v>
      </c>
      <c r="P36" t="n">
        <v>121.71</v>
      </c>
      <c r="Q36" t="n">
        <v>1325.92</v>
      </c>
      <c r="R36" t="n">
        <v>40.22</v>
      </c>
      <c r="S36" t="n">
        <v>30.42</v>
      </c>
      <c r="T36" t="n">
        <v>5059.48</v>
      </c>
      <c r="U36" t="n">
        <v>0.76</v>
      </c>
      <c r="V36" t="n">
        <v>0.96</v>
      </c>
      <c r="W36" t="n">
        <v>0.11</v>
      </c>
      <c r="X36" t="n">
        <v>0.3</v>
      </c>
      <c r="Y36" t="n">
        <v>1</v>
      </c>
      <c r="Z36" t="n">
        <v>10</v>
      </c>
      <c r="AA36" t="n">
        <v>105.9321055820083</v>
      </c>
      <c r="AB36" t="n">
        <v>144.9409802519089</v>
      </c>
      <c r="AC36" t="n">
        <v>131.1080165226494</v>
      </c>
      <c r="AD36" t="n">
        <v>105932.1055820083</v>
      </c>
      <c r="AE36" t="n">
        <v>144940.9802519089</v>
      </c>
      <c r="AF36" t="n">
        <v>3.933514754166642e-06</v>
      </c>
      <c r="AG36" t="n">
        <v>4</v>
      </c>
      <c r="AH36" t="n">
        <v>131108.0165226494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7.9565</v>
      </c>
      <c r="E37" t="n">
        <v>12.57</v>
      </c>
      <c r="F37" t="n">
        <v>9.029999999999999</v>
      </c>
      <c r="G37" t="n">
        <v>49.23</v>
      </c>
      <c r="H37" t="n">
        <v>0.57</v>
      </c>
      <c r="I37" t="n">
        <v>11</v>
      </c>
      <c r="J37" t="n">
        <v>303.23</v>
      </c>
      <c r="K37" t="n">
        <v>61.2</v>
      </c>
      <c r="L37" t="n">
        <v>9.75</v>
      </c>
      <c r="M37" t="n">
        <v>0</v>
      </c>
      <c r="N37" t="n">
        <v>87.28</v>
      </c>
      <c r="O37" t="n">
        <v>37632.84</v>
      </c>
      <c r="P37" t="n">
        <v>121.6</v>
      </c>
      <c r="Q37" t="n">
        <v>1325.85</v>
      </c>
      <c r="R37" t="n">
        <v>40.16</v>
      </c>
      <c r="S37" t="n">
        <v>30.42</v>
      </c>
      <c r="T37" t="n">
        <v>5031.56</v>
      </c>
      <c r="U37" t="n">
        <v>0.76</v>
      </c>
      <c r="V37" t="n">
        <v>0.96</v>
      </c>
      <c r="W37" t="n">
        <v>0.11</v>
      </c>
      <c r="X37" t="n">
        <v>0.31</v>
      </c>
      <c r="Y37" t="n">
        <v>1</v>
      </c>
      <c r="Z37" t="n">
        <v>10</v>
      </c>
      <c r="AA37" t="n">
        <v>105.9304900082083</v>
      </c>
      <c r="AB37" t="n">
        <v>144.9387697525616</v>
      </c>
      <c r="AC37" t="n">
        <v>131.1060169902574</v>
      </c>
      <c r="AD37" t="n">
        <v>105930.4900082083</v>
      </c>
      <c r="AE37" t="n">
        <v>144938.7697525616</v>
      </c>
      <c r="AF37" t="n">
        <v>3.932378014465358e-06</v>
      </c>
      <c r="AG37" t="n">
        <v>4</v>
      </c>
      <c r="AH37" t="n">
        <v>131106.0169902574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6.4319</v>
      </c>
      <c r="E2" t="n">
        <v>15.55</v>
      </c>
      <c r="F2" t="n">
        <v>11.11</v>
      </c>
      <c r="G2" t="n">
        <v>8.029999999999999</v>
      </c>
      <c r="H2" t="n">
        <v>0.13</v>
      </c>
      <c r="I2" t="n">
        <v>83</v>
      </c>
      <c r="J2" t="n">
        <v>133.21</v>
      </c>
      <c r="K2" t="n">
        <v>46.47</v>
      </c>
      <c r="L2" t="n">
        <v>1</v>
      </c>
      <c r="M2" t="n">
        <v>81</v>
      </c>
      <c r="N2" t="n">
        <v>20.75</v>
      </c>
      <c r="O2" t="n">
        <v>16663.42</v>
      </c>
      <c r="P2" t="n">
        <v>113.61</v>
      </c>
      <c r="Q2" t="n">
        <v>1326.26</v>
      </c>
      <c r="R2" t="n">
        <v>108.59</v>
      </c>
      <c r="S2" t="n">
        <v>30.42</v>
      </c>
      <c r="T2" t="n">
        <v>38887.11</v>
      </c>
      <c r="U2" t="n">
        <v>0.28</v>
      </c>
      <c r="V2" t="n">
        <v>0.78</v>
      </c>
      <c r="W2" t="n">
        <v>0.21</v>
      </c>
      <c r="X2" t="n">
        <v>2.38</v>
      </c>
      <c r="Y2" t="n">
        <v>1</v>
      </c>
      <c r="Z2" t="n">
        <v>10</v>
      </c>
      <c r="AA2" t="n">
        <v>118.2532250386384</v>
      </c>
      <c r="AB2" t="n">
        <v>161.799279461889</v>
      </c>
      <c r="AC2" t="n">
        <v>146.3573833168059</v>
      </c>
      <c r="AD2" t="n">
        <v>118253.2250386384</v>
      </c>
      <c r="AE2" t="n">
        <v>161799.279461889</v>
      </c>
      <c r="AF2" t="n">
        <v>3.600337404337056e-06</v>
      </c>
      <c r="AG2" t="n">
        <v>5</v>
      </c>
      <c r="AH2" t="n">
        <v>146357.3833168059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6.9946</v>
      </c>
      <c r="E3" t="n">
        <v>14.3</v>
      </c>
      <c r="F3" t="n">
        <v>10.46</v>
      </c>
      <c r="G3" t="n">
        <v>10.28</v>
      </c>
      <c r="H3" t="n">
        <v>0.17</v>
      </c>
      <c r="I3" t="n">
        <v>61</v>
      </c>
      <c r="J3" t="n">
        <v>133.55</v>
      </c>
      <c r="K3" t="n">
        <v>46.47</v>
      </c>
      <c r="L3" t="n">
        <v>1.25</v>
      </c>
      <c r="M3" t="n">
        <v>59</v>
      </c>
      <c r="N3" t="n">
        <v>20.83</v>
      </c>
      <c r="O3" t="n">
        <v>16704.7</v>
      </c>
      <c r="P3" t="n">
        <v>104.28</v>
      </c>
      <c r="Q3" t="n">
        <v>1325.79</v>
      </c>
      <c r="R3" t="n">
        <v>87.28</v>
      </c>
      <c r="S3" t="n">
        <v>30.42</v>
      </c>
      <c r="T3" t="n">
        <v>28338.03</v>
      </c>
      <c r="U3" t="n">
        <v>0.35</v>
      </c>
      <c r="V3" t="n">
        <v>0.83</v>
      </c>
      <c r="W3" t="n">
        <v>0.18</v>
      </c>
      <c r="X3" t="n">
        <v>1.74</v>
      </c>
      <c r="Y3" t="n">
        <v>1</v>
      </c>
      <c r="Z3" t="n">
        <v>10</v>
      </c>
      <c r="AA3" t="n">
        <v>109.3526658038085</v>
      </c>
      <c r="AB3" t="n">
        <v>149.6211416518403</v>
      </c>
      <c r="AC3" t="n">
        <v>135.3415098872206</v>
      </c>
      <c r="AD3" t="n">
        <v>109352.6658038085</v>
      </c>
      <c r="AE3" t="n">
        <v>149621.1416518403</v>
      </c>
      <c r="AF3" t="n">
        <v>3.915315848874513e-06</v>
      </c>
      <c r="AG3" t="n">
        <v>5</v>
      </c>
      <c r="AH3" t="n">
        <v>135341.5098872206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7.3695</v>
      </c>
      <c r="E4" t="n">
        <v>13.57</v>
      </c>
      <c r="F4" t="n">
        <v>10.08</v>
      </c>
      <c r="G4" t="n">
        <v>12.6</v>
      </c>
      <c r="H4" t="n">
        <v>0.2</v>
      </c>
      <c r="I4" t="n">
        <v>48</v>
      </c>
      <c r="J4" t="n">
        <v>133.88</v>
      </c>
      <c r="K4" t="n">
        <v>46.47</v>
      </c>
      <c r="L4" t="n">
        <v>1.5</v>
      </c>
      <c r="M4" t="n">
        <v>46</v>
      </c>
      <c r="N4" t="n">
        <v>20.91</v>
      </c>
      <c r="O4" t="n">
        <v>16746.01</v>
      </c>
      <c r="P4" t="n">
        <v>97.8</v>
      </c>
      <c r="Q4" t="n">
        <v>1326.14</v>
      </c>
      <c r="R4" t="n">
        <v>74.95999999999999</v>
      </c>
      <c r="S4" t="n">
        <v>30.42</v>
      </c>
      <c r="T4" t="n">
        <v>22243.76</v>
      </c>
      <c r="U4" t="n">
        <v>0.41</v>
      </c>
      <c r="V4" t="n">
        <v>0.86</v>
      </c>
      <c r="W4" t="n">
        <v>0.16</v>
      </c>
      <c r="X4" t="n">
        <v>1.36</v>
      </c>
      <c r="Y4" t="n">
        <v>1</v>
      </c>
      <c r="Z4" t="n">
        <v>10</v>
      </c>
      <c r="AA4" t="n">
        <v>92.67953239312919</v>
      </c>
      <c r="AB4" t="n">
        <v>126.8082249526279</v>
      </c>
      <c r="AC4" t="n">
        <v>114.7058259396441</v>
      </c>
      <c r="AD4" t="n">
        <v>92679.53239312919</v>
      </c>
      <c r="AE4" t="n">
        <v>126808.2249526279</v>
      </c>
      <c r="AF4" t="n">
        <v>4.125170867280576e-06</v>
      </c>
      <c r="AG4" t="n">
        <v>4</v>
      </c>
      <c r="AH4" t="n">
        <v>114705.8259396441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7.6697</v>
      </c>
      <c r="E5" t="n">
        <v>13.04</v>
      </c>
      <c r="F5" t="n">
        <v>9.800000000000001</v>
      </c>
      <c r="G5" t="n">
        <v>15.07</v>
      </c>
      <c r="H5" t="n">
        <v>0.23</v>
      </c>
      <c r="I5" t="n">
        <v>39</v>
      </c>
      <c r="J5" t="n">
        <v>134.22</v>
      </c>
      <c r="K5" t="n">
        <v>46.47</v>
      </c>
      <c r="L5" t="n">
        <v>1.75</v>
      </c>
      <c r="M5" t="n">
        <v>37</v>
      </c>
      <c r="N5" t="n">
        <v>21</v>
      </c>
      <c r="O5" t="n">
        <v>16787.35</v>
      </c>
      <c r="P5" t="n">
        <v>92.23999999999999</v>
      </c>
      <c r="Q5" t="n">
        <v>1325.97</v>
      </c>
      <c r="R5" t="n">
        <v>65.64</v>
      </c>
      <c r="S5" t="n">
        <v>30.42</v>
      </c>
      <c r="T5" t="n">
        <v>17631.41</v>
      </c>
      <c r="U5" t="n">
        <v>0.46</v>
      </c>
      <c r="V5" t="n">
        <v>0.88</v>
      </c>
      <c r="W5" t="n">
        <v>0.14</v>
      </c>
      <c r="X5" t="n">
        <v>1.07</v>
      </c>
      <c r="Y5" t="n">
        <v>1</v>
      </c>
      <c r="Z5" t="n">
        <v>10</v>
      </c>
      <c r="AA5" t="n">
        <v>88.80101036704998</v>
      </c>
      <c r="AB5" t="n">
        <v>121.5014600082334</v>
      </c>
      <c r="AC5" t="n">
        <v>109.9055311934496</v>
      </c>
      <c r="AD5" t="n">
        <v>88801.01036704998</v>
      </c>
      <c r="AE5" t="n">
        <v>121501.4600082334</v>
      </c>
      <c r="AF5" t="n">
        <v>4.293211615548115e-06</v>
      </c>
      <c r="AG5" t="n">
        <v>4</v>
      </c>
      <c r="AH5" t="n">
        <v>109905.5311934496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7.8795</v>
      </c>
      <c r="E6" t="n">
        <v>12.69</v>
      </c>
      <c r="F6" t="n">
        <v>9.609999999999999</v>
      </c>
      <c r="G6" t="n">
        <v>17.48</v>
      </c>
      <c r="H6" t="n">
        <v>0.26</v>
      </c>
      <c r="I6" t="n">
        <v>33</v>
      </c>
      <c r="J6" t="n">
        <v>134.55</v>
      </c>
      <c r="K6" t="n">
        <v>46.47</v>
      </c>
      <c r="L6" t="n">
        <v>2</v>
      </c>
      <c r="M6" t="n">
        <v>31</v>
      </c>
      <c r="N6" t="n">
        <v>21.09</v>
      </c>
      <c r="O6" t="n">
        <v>16828.84</v>
      </c>
      <c r="P6" t="n">
        <v>87.65000000000001</v>
      </c>
      <c r="Q6" t="n">
        <v>1326.05</v>
      </c>
      <c r="R6" t="n">
        <v>59.64</v>
      </c>
      <c r="S6" t="n">
        <v>30.42</v>
      </c>
      <c r="T6" t="n">
        <v>14661.8</v>
      </c>
      <c r="U6" t="n">
        <v>0.51</v>
      </c>
      <c r="V6" t="n">
        <v>0.9</v>
      </c>
      <c r="W6" t="n">
        <v>0.13</v>
      </c>
      <c r="X6" t="n">
        <v>0.89</v>
      </c>
      <c r="Y6" t="n">
        <v>1</v>
      </c>
      <c r="Z6" t="n">
        <v>10</v>
      </c>
      <c r="AA6" t="n">
        <v>86.05665112380635</v>
      </c>
      <c r="AB6" t="n">
        <v>117.7465066190444</v>
      </c>
      <c r="AC6" t="n">
        <v>106.5089452856134</v>
      </c>
      <c r="AD6" t="n">
        <v>86056.65112380635</v>
      </c>
      <c r="AE6" t="n">
        <v>117746.5066190444</v>
      </c>
      <c r="AF6" t="n">
        <v>4.410649820033557e-06</v>
      </c>
      <c r="AG6" t="n">
        <v>4</v>
      </c>
      <c r="AH6" t="n">
        <v>106508.9452856134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8.1675</v>
      </c>
      <c r="E7" t="n">
        <v>12.24</v>
      </c>
      <c r="F7" t="n">
        <v>9.33</v>
      </c>
      <c r="G7" t="n">
        <v>20.73</v>
      </c>
      <c r="H7" t="n">
        <v>0.29</v>
      </c>
      <c r="I7" t="n">
        <v>27</v>
      </c>
      <c r="J7" t="n">
        <v>134.89</v>
      </c>
      <c r="K7" t="n">
        <v>46.47</v>
      </c>
      <c r="L7" t="n">
        <v>2.25</v>
      </c>
      <c r="M7" t="n">
        <v>25</v>
      </c>
      <c r="N7" t="n">
        <v>21.17</v>
      </c>
      <c r="O7" t="n">
        <v>16870.25</v>
      </c>
      <c r="P7" t="n">
        <v>81.26000000000001</v>
      </c>
      <c r="Q7" t="n">
        <v>1325.85</v>
      </c>
      <c r="R7" t="n">
        <v>50.22</v>
      </c>
      <c r="S7" t="n">
        <v>30.42</v>
      </c>
      <c r="T7" t="n">
        <v>9979.34</v>
      </c>
      <c r="U7" t="n">
        <v>0.61</v>
      </c>
      <c r="V7" t="n">
        <v>0.93</v>
      </c>
      <c r="W7" t="n">
        <v>0.12</v>
      </c>
      <c r="X7" t="n">
        <v>0.61</v>
      </c>
      <c r="Y7" t="n">
        <v>1</v>
      </c>
      <c r="Z7" t="n">
        <v>10</v>
      </c>
      <c r="AA7" t="n">
        <v>82.46992526104252</v>
      </c>
      <c r="AB7" t="n">
        <v>112.838990058436</v>
      </c>
      <c r="AC7" t="n">
        <v>102.0697952178051</v>
      </c>
      <c r="AD7" t="n">
        <v>82469.92526104252</v>
      </c>
      <c r="AE7" t="n">
        <v>112838.990058436</v>
      </c>
      <c r="AF7" t="n">
        <v>4.571861463941123e-06</v>
      </c>
      <c r="AG7" t="n">
        <v>4</v>
      </c>
      <c r="AH7" t="n">
        <v>102069.7952178051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8.168799999999999</v>
      </c>
      <c r="E8" t="n">
        <v>12.24</v>
      </c>
      <c r="F8" t="n">
        <v>9.41</v>
      </c>
      <c r="G8" t="n">
        <v>23.52</v>
      </c>
      <c r="H8" t="n">
        <v>0.33</v>
      </c>
      <c r="I8" t="n">
        <v>24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79.45</v>
      </c>
      <c r="Q8" t="n">
        <v>1325.83</v>
      </c>
      <c r="R8" t="n">
        <v>53.13</v>
      </c>
      <c r="S8" t="n">
        <v>30.42</v>
      </c>
      <c r="T8" t="n">
        <v>11450.31</v>
      </c>
      <c r="U8" t="n">
        <v>0.57</v>
      </c>
      <c r="V8" t="n">
        <v>0.92</v>
      </c>
      <c r="W8" t="n">
        <v>0.12</v>
      </c>
      <c r="X8" t="n">
        <v>0.6899999999999999</v>
      </c>
      <c r="Y8" t="n">
        <v>1</v>
      </c>
      <c r="Z8" t="n">
        <v>10</v>
      </c>
      <c r="AA8" t="n">
        <v>82.02292582215084</v>
      </c>
      <c r="AB8" t="n">
        <v>112.2273857059213</v>
      </c>
      <c r="AC8" t="n">
        <v>101.5165615263021</v>
      </c>
      <c r="AD8" t="n">
        <v>82022.92582215084</v>
      </c>
      <c r="AE8" t="n">
        <v>112227.3857059212</v>
      </c>
      <c r="AF8" t="n">
        <v>4.572589155389316e-06</v>
      </c>
      <c r="AG8" t="n">
        <v>4</v>
      </c>
      <c r="AH8" t="n">
        <v>101516.5615263021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8.251200000000001</v>
      </c>
      <c r="E9" t="n">
        <v>12.12</v>
      </c>
      <c r="F9" t="n">
        <v>9.34</v>
      </c>
      <c r="G9" t="n">
        <v>25.47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5</v>
      </c>
      <c r="N9" t="n">
        <v>21.34</v>
      </c>
      <c r="O9" t="n">
        <v>16953.14</v>
      </c>
      <c r="P9" t="n">
        <v>76.84999999999999</v>
      </c>
      <c r="Q9" t="n">
        <v>1325.83</v>
      </c>
      <c r="R9" t="n">
        <v>50.15</v>
      </c>
      <c r="S9" t="n">
        <v>30.42</v>
      </c>
      <c r="T9" t="n">
        <v>9967.530000000001</v>
      </c>
      <c r="U9" t="n">
        <v>0.61</v>
      </c>
      <c r="V9" t="n">
        <v>0.93</v>
      </c>
      <c r="W9" t="n">
        <v>0.14</v>
      </c>
      <c r="X9" t="n">
        <v>0.62</v>
      </c>
      <c r="Y9" t="n">
        <v>1</v>
      </c>
      <c r="Z9" t="n">
        <v>10</v>
      </c>
      <c r="AA9" t="n">
        <v>80.83301925702879</v>
      </c>
      <c r="AB9" t="n">
        <v>110.5993030485494</v>
      </c>
      <c r="AC9" t="n">
        <v>100.0438607927209</v>
      </c>
      <c r="AD9" t="n">
        <v>80833.01925702879</v>
      </c>
      <c r="AE9" t="n">
        <v>110599.3030485494</v>
      </c>
      <c r="AF9" t="n">
        <v>4.61871359795176e-06</v>
      </c>
      <c r="AG9" t="n">
        <v>4</v>
      </c>
      <c r="AH9" t="n">
        <v>100043.8607927209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8.2453</v>
      </c>
      <c r="E10" t="n">
        <v>12.13</v>
      </c>
      <c r="F10" t="n">
        <v>9.35</v>
      </c>
      <c r="G10" t="n">
        <v>25.5</v>
      </c>
      <c r="H10" t="n">
        <v>0.39</v>
      </c>
      <c r="I10" t="n">
        <v>22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77.03</v>
      </c>
      <c r="Q10" t="n">
        <v>1325.93</v>
      </c>
      <c r="R10" t="n">
        <v>50.2</v>
      </c>
      <c r="S10" t="n">
        <v>30.42</v>
      </c>
      <c r="T10" t="n">
        <v>9996.969999999999</v>
      </c>
      <c r="U10" t="n">
        <v>0.61</v>
      </c>
      <c r="V10" t="n">
        <v>0.92</v>
      </c>
      <c r="W10" t="n">
        <v>0.14</v>
      </c>
      <c r="X10" t="n">
        <v>0.63</v>
      </c>
      <c r="Y10" t="n">
        <v>1</v>
      </c>
      <c r="Z10" t="n">
        <v>10</v>
      </c>
      <c r="AA10" t="n">
        <v>80.92145693991594</v>
      </c>
      <c r="AB10" t="n">
        <v>110.7203073878707</v>
      </c>
      <c r="AC10" t="n">
        <v>100.1533166477281</v>
      </c>
      <c r="AD10" t="n">
        <v>80921.45693991594</v>
      </c>
      <c r="AE10" t="n">
        <v>110720.3073878707</v>
      </c>
      <c r="AF10" t="n">
        <v>4.615410998302264e-06</v>
      </c>
      <c r="AG10" t="n">
        <v>4</v>
      </c>
      <c r="AH10" t="n">
        <v>100153.3166477281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4.1391</v>
      </c>
      <c r="E2" t="n">
        <v>24.16</v>
      </c>
      <c r="F2" t="n">
        <v>13.53</v>
      </c>
      <c r="G2" t="n">
        <v>5.07</v>
      </c>
      <c r="H2" t="n">
        <v>0.07000000000000001</v>
      </c>
      <c r="I2" t="n">
        <v>160</v>
      </c>
      <c r="J2" t="n">
        <v>252.85</v>
      </c>
      <c r="K2" t="n">
        <v>59.19</v>
      </c>
      <c r="L2" t="n">
        <v>1</v>
      </c>
      <c r="M2" t="n">
        <v>158</v>
      </c>
      <c r="N2" t="n">
        <v>62.65</v>
      </c>
      <c r="O2" t="n">
        <v>31418.63</v>
      </c>
      <c r="P2" t="n">
        <v>218.9</v>
      </c>
      <c r="Q2" t="n">
        <v>1326.64</v>
      </c>
      <c r="R2" t="n">
        <v>188.26</v>
      </c>
      <c r="S2" t="n">
        <v>30.42</v>
      </c>
      <c r="T2" t="n">
        <v>78336.13</v>
      </c>
      <c r="U2" t="n">
        <v>0.16</v>
      </c>
      <c r="V2" t="n">
        <v>0.64</v>
      </c>
      <c r="W2" t="n">
        <v>0.34</v>
      </c>
      <c r="X2" t="n">
        <v>4.81</v>
      </c>
      <c r="Y2" t="n">
        <v>1</v>
      </c>
      <c r="Z2" t="n">
        <v>10</v>
      </c>
      <c r="AA2" t="n">
        <v>260.9762356972372</v>
      </c>
      <c r="AB2" t="n">
        <v>357.0791991399008</v>
      </c>
      <c r="AC2" t="n">
        <v>323.0000615377915</v>
      </c>
      <c r="AD2" t="n">
        <v>260976.2356972372</v>
      </c>
      <c r="AE2" t="n">
        <v>357079.1991399008</v>
      </c>
      <c r="AF2" t="n">
        <v>2.083703051636504e-06</v>
      </c>
      <c r="AG2" t="n">
        <v>7</v>
      </c>
      <c r="AH2" t="n">
        <v>323000.0615377915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4.9054</v>
      </c>
      <c r="E3" t="n">
        <v>20.39</v>
      </c>
      <c r="F3" t="n">
        <v>12.06</v>
      </c>
      <c r="G3" t="n">
        <v>6.4</v>
      </c>
      <c r="H3" t="n">
        <v>0.09</v>
      </c>
      <c r="I3" t="n">
        <v>113</v>
      </c>
      <c r="J3" t="n">
        <v>253.3</v>
      </c>
      <c r="K3" t="n">
        <v>59.19</v>
      </c>
      <c r="L3" t="n">
        <v>1.25</v>
      </c>
      <c r="M3" t="n">
        <v>111</v>
      </c>
      <c r="N3" t="n">
        <v>62.86</v>
      </c>
      <c r="O3" t="n">
        <v>31474.5</v>
      </c>
      <c r="P3" t="n">
        <v>193.55</v>
      </c>
      <c r="Q3" t="n">
        <v>1326.08</v>
      </c>
      <c r="R3" t="n">
        <v>139.59</v>
      </c>
      <c r="S3" t="n">
        <v>30.42</v>
      </c>
      <c r="T3" t="n">
        <v>54235.44</v>
      </c>
      <c r="U3" t="n">
        <v>0.22</v>
      </c>
      <c r="V3" t="n">
        <v>0.72</v>
      </c>
      <c r="W3" t="n">
        <v>0.26</v>
      </c>
      <c r="X3" t="n">
        <v>3.33</v>
      </c>
      <c r="Y3" t="n">
        <v>1</v>
      </c>
      <c r="Z3" t="n">
        <v>10</v>
      </c>
      <c r="AA3" t="n">
        <v>205.3135370474607</v>
      </c>
      <c r="AB3" t="n">
        <v>280.9190391821935</v>
      </c>
      <c r="AC3" t="n">
        <v>254.1085203550753</v>
      </c>
      <c r="AD3" t="n">
        <v>205313.5370474607</v>
      </c>
      <c r="AE3" t="n">
        <v>280919.0391821935</v>
      </c>
      <c r="AF3" t="n">
        <v>2.469473303253776e-06</v>
      </c>
      <c r="AG3" t="n">
        <v>6</v>
      </c>
      <c r="AH3" t="n">
        <v>254108.5203550752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5.4395</v>
      </c>
      <c r="E4" t="n">
        <v>18.38</v>
      </c>
      <c r="F4" t="n">
        <v>11.28</v>
      </c>
      <c r="G4" t="n">
        <v>7.69</v>
      </c>
      <c r="H4" t="n">
        <v>0.11</v>
      </c>
      <c r="I4" t="n">
        <v>88</v>
      </c>
      <c r="J4" t="n">
        <v>253.75</v>
      </c>
      <c r="K4" t="n">
        <v>59.19</v>
      </c>
      <c r="L4" t="n">
        <v>1.5</v>
      </c>
      <c r="M4" t="n">
        <v>86</v>
      </c>
      <c r="N4" t="n">
        <v>63.06</v>
      </c>
      <c r="O4" t="n">
        <v>31530.44</v>
      </c>
      <c r="P4" t="n">
        <v>179.7</v>
      </c>
      <c r="Q4" t="n">
        <v>1325.96</v>
      </c>
      <c r="R4" t="n">
        <v>114.08</v>
      </c>
      <c r="S4" t="n">
        <v>30.42</v>
      </c>
      <c r="T4" t="n">
        <v>41603.87</v>
      </c>
      <c r="U4" t="n">
        <v>0.27</v>
      </c>
      <c r="V4" t="n">
        <v>0.77</v>
      </c>
      <c r="W4" t="n">
        <v>0.22</v>
      </c>
      <c r="X4" t="n">
        <v>2.56</v>
      </c>
      <c r="Y4" t="n">
        <v>1</v>
      </c>
      <c r="Z4" t="n">
        <v>10</v>
      </c>
      <c r="AA4" t="n">
        <v>184.8742555408435</v>
      </c>
      <c r="AB4" t="n">
        <v>252.9531125073939</v>
      </c>
      <c r="AC4" t="n">
        <v>228.8116224716851</v>
      </c>
      <c r="AD4" t="n">
        <v>184874.2555408435</v>
      </c>
      <c r="AE4" t="n">
        <v>252953.1125073939</v>
      </c>
      <c r="AF4" t="n">
        <v>2.738349580676177e-06</v>
      </c>
      <c r="AG4" t="n">
        <v>6</v>
      </c>
      <c r="AH4" t="n">
        <v>228811.6224716851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5.8725</v>
      </c>
      <c r="E5" t="n">
        <v>17.03</v>
      </c>
      <c r="F5" t="n">
        <v>10.75</v>
      </c>
      <c r="G5" t="n">
        <v>9.09</v>
      </c>
      <c r="H5" t="n">
        <v>0.12</v>
      </c>
      <c r="I5" t="n">
        <v>71</v>
      </c>
      <c r="J5" t="n">
        <v>254.21</v>
      </c>
      <c r="K5" t="n">
        <v>59.19</v>
      </c>
      <c r="L5" t="n">
        <v>1.75</v>
      </c>
      <c r="M5" t="n">
        <v>69</v>
      </c>
      <c r="N5" t="n">
        <v>63.26</v>
      </c>
      <c r="O5" t="n">
        <v>31586.46</v>
      </c>
      <c r="P5" t="n">
        <v>169.95</v>
      </c>
      <c r="Q5" t="n">
        <v>1325.88</v>
      </c>
      <c r="R5" t="n">
        <v>97.19</v>
      </c>
      <c r="S5" t="n">
        <v>30.42</v>
      </c>
      <c r="T5" t="n">
        <v>33243.72</v>
      </c>
      <c r="U5" t="n">
        <v>0.31</v>
      </c>
      <c r="V5" t="n">
        <v>0.8</v>
      </c>
      <c r="W5" t="n">
        <v>0.19</v>
      </c>
      <c r="X5" t="n">
        <v>2.03</v>
      </c>
      <c r="Y5" t="n">
        <v>1</v>
      </c>
      <c r="Z5" t="n">
        <v>10</v>
      </c>
      <c r="AA5" t="n">
        <v>159.0231986912567</v>
      </c>
      <c r="AB5" t="n">
        <v>217.5825560576691</v>
      </c>
      <c r="AC5" t="n">
        <v>196.8167822866228</v>
      </c>
      <c r="AD5" t="n">
        <v>159023.1986912568</v>
      </c>
      <c r="AE5" t="n">
        <v>217582.556057669</v>
      </c>
      <c r="AF5" t="n">
        <v>2.956330161323806e-06</v>
      </c>
      <c r="AG5" t="n">
        <v>5</v>
      </c>
      <c r="AH5" t="n">
        <v>196816.7822866229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6.1845</v>
      </c>
      <c r="E6" t="n">
        <v>16.17</v>
      </c>
      <c r="F6" t="n">
        <v>10.43</v>
      </c>
      <c r="G6" t="n">
        <v>10.43</v>
      </c>
      <c r="H6" t="n">
        <v>0.14</v>
      </c>
      <c r="I6" t="n">
        <v>60</v>
      </c>
      <c r="J6" t="n">
        <v>254.66</v>
      </c>
      <c r="K6" t="n">
        <v>59.19</v>
      </c>
      <c r="L6" t="n">
        <v>2</v>
      </c>
      <c r="M6" t="n">
        <v>58</v>
      </c>
      <c r="N6" t="n">
        <v>63.47</v>
      </c>
      <c r="O6" t="n">
        <v>31642.55</v>
      </c>
      <c r="P6" t="n">
        <v>163.71</v>
      </c>
      <c r="Q6" t="n">
        <v>1326.05</v>
      </c>
      <c r="R6" t="n">
        <v>86.3</v>
      </c>
      <c r="S6" t="n">
        <v>30.42</v>
      </c>
      <c r="T6" t="n">
        <v>27856.11</v>
      </c>
      <c r="U6" t="n">
        <v>0.35</v>
      </c>
      <c r="V6" t="n">
        <v>0.83</v>
      </c>
      <c r="W6" t="n">
        <v>0.18</v>
      </c>
      <c r="X6" t="n">
        <v>1.71</v>
      </c>
      <c r="Y6" t="n">
        <v>1</v>
      </c>
      <c r="Z6" t="n">
        <v>10</v>
      </c>
      <c r="AA6" t="n">
        <v>151.2128100884279</v>
      </c>
      <c r="AB6" t="n">
        <v>206.8960378012573</v>
      </c>
      <c r="AC6" t="n">
        <v>187.1501703339771</v>
      </c>
      <c r="AD6" t="n">
        <v>151212.8100884279</v>
      </c>
      <c r="AE6" t="n">
        <v>206896.0378012573</v>
      </c>
      <c r="AF6" t="n">
        <v>3.113397000035264e-06</v>
      </c>
      <c r="AG6" t="n">
        <v>5</v>
      </c>
      <c r="AH6" t="n">
        <v>187150.1703339771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6.4438</v>
      </c>
      <c r="E7" t="n">
        <v>15.52</v>
      </c>
      <c r="F7" t="n">
        <v>10.17</v>
      </c>
      <c r="G7" t="n">
        <v>11.74</v>
      </c>
      <c r="H7" t="n">
        <v>0.16</v>
      </c>
      <c r="I7" t="n">
        <v>52</v>
      </c>
      <c r="J7" t="n">
        <v>255.12</v>
      </c>
      <c r="K7" t="n">
        <v>59.19</v>
      </c>
      <c r="L7" t="n">
        <v>2.25</v>
      </c>
      <c r="M7" t="n">
        <v>50</v>
      </c>
      <c r="N7" t="n">
        <v>63.67</v>
      </c>
      <c r="O7" t="n">
        <v>31698.72</v>
      </c>
      <c r="P7" t="n">
        <v>158.4</v>
      </c>
      <c r="Q7" t="n">
        <v>1325.98</v>
      </c>
      <c r="R7" t="n">
        <v>77.89</v>
      </c>
      <c r="S7" t="n">
        <v>30.42</v>
      </c>
      <c r="T7" t="n">
        <v>23689.65</v>
      </c>
      <c r="U7" t="n">
        <v>0.39</v>
      </c>
      <c r="V7" t="n">
        <v>0.85</v>
      </c>
      <c r="W7" t="n">
        <v>0.16</v>
      </c>
      <c r="X7" t="n">
        <v>1.45</v>
      </c>
      <c r="Y7" t="n">
        <v>1</v>
      </c>
      <c r="Z7" t="n">
        <v>10</v>
      </c>
      <c r="AA7" t="n">
        <v>145.2624111489137</v>
      </c>
      <c r="AB7" t="n">
        <v>198.7544394591441</v>
      </c>
      <c r="AC7" t="n">
        <v>179.7855947108276</v>
      </c>
      <c r="AD7" t="n">
        <v>145262.4111489137</v>
      </c>
      <c r="AE7" t="n">
        <v>198754.4394591441</v>
      </c>
      <c r="AF7" t="n">
        <v>3.24393363874642e-06</v>
      </c>
      <c r="AG7" t="n">
        <v>5</v>
      </c>
      <c r="AH7" t="n">
        <v>179785.5947108276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6.6401</v>
      </c>
      <c r="E8" t="n">
        <v>15.06</v>
      </c>
      <c r="F8" t="n">
        <v>10.01</v>
      </c>
      <c r="G8" t="n">
        <v>13.05</v>
      </c>
      <c r="H8" t="n">
        <v>0.17</v>
      </c>
      <c r="I8" t="n">
        <v>46</v>
      </c>
      <c r="J8" t="n">
        <v>255.57</v>
      </c>
      <c r="K8" t="n">
        <v>59.19</v>
      </c>
      <c r="L8" t="n">
        <v>2.5</v>
      </c>
      <c r="M8" t="n">
        <v>44</v>
      </c>
      <c r="N8" t="n">
        <v>63.88</v>
      </c>
      <c r="O8" t="n">
        <v>31754.97</v>
      </c>
      <c r="P8" t="n">
        <v>154.66</v>
      </c>
      <c r="Q8" t="n">
        <v>1325.95</v>
      </c>
      <c r="R8" t="n">
        <v>72.59</v>
      </c>
      <c r="S8" t="n">
        <v>30.42</v>
      </c>
      <c r="T8" t="n">
        <v>21067.88</v>
      </c>
      <c r="U8" t="n">
        <v>0.42</v>
      </c>
      <c r="V8" t="n">
        <v>0.86</v>
      </c>
      <c r="W8" t="n">
        <v>0.15</v>
      </c>
      <c r="X8" t="n">
        <v>1.28</v>
      </c>
      <c r="Y8" t="n">
        <v>1</v>
      </c>
      <c r="Z8" t="n">
        <v>10</v>
      </c>
      <c r="AA8" t="n">
        <v>141.2395402505663</v>
      </c>
      <c r="AB8" t="n">
        <v>193.2501700194895</v>
      </c>
      <c r="AC8" t="n">
        <v>174.8066450212012</v>
      </c>
      <c r="AD8" t="n">
        <v>141239.5402505663</v>
      </c>
      <c r="AE8" t="n">
        <v>193250.1700194895</v>
      </c>
      <c r="AF8" t="n">
        <v>3.342754858102377e-06</v>
      </c>
      <c r="AG8" t="n">
        <v>5</v>
      </c>
      <c r="AH8" t="n">
        <v>174806.6450212012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6.8191</v>
      </c>
      <c r="E9" t="n">
        <v>14.66</v>
      </c>
      <c r="F9" t="n">
        <v>9.859999999999999</v>
      </c>
      <c r="G9" t="n">
        <v>14.42</v>
      </c>
      <c r="H9" t="n">
        <v>0.19</v>
      </c>
      <c r="I9" t="n">
        <v>41</v>
      </c>
      <c r="J9" t="n">
        <v>256.03</v>
      </c>
      <c r="K9" t="n">
        <v>59.19</v>
      </c>
      <c r="L9" t="n">
        <v>2.75</v>
      </c>
      <c r="M9" t="n">
        <v>39</v>
      </c>
      <c r="N9" t="n">
        <v>64.09</v>
      </c>
      <c r="O9" t="n">
        <v>31811.29</v>
      </c>
      <c r="P9" t="n">
        <v>151.14</v>
      </c>
      <c r="Q9" t="n">
        <v>1326.16</v>
      </c>
      <c r="R9" t="n">
        <v>67.48999999999999</v>
      </c>
      <c r="S9" t="n">
        <v>30.42</v>
      </c>
      <c r="T9" t="n">
        <v>18545.96</v>
      </c>
      <c r="U9" t="n">
        <v>0.45</v>
      </c>
      <c r="V9" t="n">
        <v>0.88</v>
      </c>
      <c r="W9" t="n">
        <v>0.15</v>
      </c>
      <c r="X9" t="n">
        <v>1.13</v>
      </c>
      <c r="Y9" t="n">
        <v>1</v>
      </c>
      <c r="Z9" t="n">
        <v>10</v>
      </c>
      <c r="AA9" t="n">
        <v>137.7265481396549</v>
      </c>
      <c r="AB9" t="n">
        <v>188.4435392310692</v>
      </c>
      <c r="AC9" t="n">
        <v>170.4587523290775</v>
      </c>
      <c r="AD9" t="n">
        <v>137726.5481396549</v>
      </c>
      <c r="AE9" t="n">
        <v>188443.5392310692</v>
      </c>
      <c r="AF9" t="n">
        <v>3.432866922619526e-06</v>
      </c>
      <c r="AG9" t="n">
        <v>5</v>
      </c>
      <c r="AH9" t="n">
        <v>170458.7523290775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6.9661</v>
      </c>
      <c r="E10" t="n">
        <v>14.36</v>
      </c>
      <c r="F10" t="n">
        <v>9.74</v>
      </c>
      <c r="G10" t="n">
        <v>15.8</v>
      </c>
      <c r="H10" t="n">
        <v>0.21</v>
      </c>
      <c r="I10" t="n">
        <v>37</v>
      </c>
      <c r="J10" t="n">
        <v>256.49</v>
      </c>
      <c r="K10" t="n">
        <v>59.19</v>
      </c>
      <c r="L10" t="n">
        <v>3</v>
      </c>
      <c r="M10" t="n">
        <v>35</v>
      </c>
      <c r="N10" t="n">
        <v>64.29000000000001</v>
      </c>
      <c r="O10" t="n">
        <v>31867.69</v>
      </c>
      <c r="P10" t="n">
        <v>148.33</v>
      </c>
      <c r="Q10" t="n">
        <v>1325.99</v>
      </c>
      <c r="R10" t="n">
        <v>63.85</v>
      </c>
      <c r="S10" t="n">
        <v>30.42</v>
      </c>
      <c r="T10" t="n">
        <v>16745.24</v>
      </c>
      <c r="U10" t="n">
        <v>0.48</v>
      </c>
      <c r="V10" t="n">
        <v>0.89</v>
      </c>
      <c r="W10" t="n">
        <v>0.14</v>
      </c>
      <c r="X10" t="n">
        <v>1.02</v>
      </c>
      <c r="Y10" t="n">
        <v>1</v>
      </c>
      <c r="Z10" t="n">
        <v>10</v>
      </c>
      <c r="AA10" t="n">
        <v>135.0104500206399</v>
      </c>
      <c r="AB10" t="n">
        <v>184.7272539588425</v>
      </c>
      <c r="AC10" t="n">
        <v>167.0971441073918</v>
      </c>
      <c r="AD10" t="n">
        <v>135010.4500206399</v>
      </c>
      <c r="AE10" t="n">
        <v>184727.2539588425</v>
      </c>
      <c r="AF10" t="n">
        <v>3.506869567781655e-06</v>
      </c>
      <c r="AG10" t="n">
        <v>5</v>
      </c>
      <c r="AH10" t="n">
        <v>167097.1441073918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7.0792</v>
      </c>
      <c r="E11" t="n">
        <v>14.13</v>
      </c>
      <c r="F11" t="n">
        <v>9.66</v>
      </c>
      <c r="G11" t="n">
        <v>17.04</v>
      </c>
      <c r="H11" t="n">
        <v>0.23</v>
      </c>
      <c r="I11" t="n">
        <v>34</v>
      </c>
      <c r="J11" t="n">
        <v>256.95</v>
      </c>
      <c r="K11" t="n">
        <v>59.19</v>
      </c>
      <c r="L11" t="n">
        <v>3.25</v>
      </c>
      <c r="M11" t="n">
        <v>32</v>
      </c>
      <c r="N11" t="n">
        <v>64.5</v>
      </c>
      <c r="O11" t="n">
        <v>31924.29</v>
      </c>
      <c r="P11" t="n">
        <v>145.66</v>
      </c>
      <c r="Q11" t="n">
        <v>1325.96</v>
      </c>
      <c r="R11" t="n">
        <v>61.22</v>
      </c>
      <c r="S11" t="n">
        <v>30.42</v>
      </c>
      <c r="T11" t="n">
        <v>15443.27</v>
      </c>
      <c r="U11" t="n">
        <v>0.5</v>
      </c>
      <c r="V11" t="n">
        <v>0.9</v>
      </c>
      <c r="W11" t="n">
        <v>0.13</v>
      </c>
      <c r="X11" t="n">
        <v>0.9399999999999999</v>
      </c>
      <c r="Y11" t="n">
        <v>1</v>
      </c>
      <c r="Z11" t="n">
        <v>10</v>
      </c>
      <c r="AA11" t="n">
        <v>132.8461501081649</v>
      </c>
      <c r="AB11" t="n">
        <v>181.7659633364225</v>
      </c>
      <c r="AC11" t="n">
        <v>164.4184749057771</v>
      </c>
      <c r="AD11" t="n">
        <v>132846.1501081649</v>
      </c>
      <c r="AE11" t="n">
        <v>181765.9633364225</v>
      </c>
      <c r="AF11" t="n">
        <v>3.563806296814559e-06</v>
      </c>
      <c r="AG11" t="n">
        <v>5</v>
      </c>
      <c r="AH11" t="n">
        <v>164418.4749057771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7.2107</v>
      </c>
      <c r="E12" t="n">
        <v>13.87</v>
      </c>
      <c r="F12" t="n">
        <v>9.550000000000001</v>
      </c>
      <c r="G12" t="n">
        <v>18.48</v>
      </c>
      <c r="H12" t="n">
        <v>0.24</v>
      </c>
      <c r="I12" t="n">
        <v>31</v>
      </c>
      <c r="J12" t="n">
        <v>257.41</v>
      </c>
      <c r="K12" t="n">
        <v>59.19</v>
      </c>
      <c r="L12" t="n">
        <v>3.5</v>
      </c>
      <c r="M12" t="n">
        <v>29</v>
      </c>
      <c r="N12" t="n">
        <v>64.70999999999999</v>
      </c>
      <c r="O12" t="n">
        <v>31980.84</v>
      </c>
      <c r="P12" t="n">
        <v>142.7</v>
      </c>
      <c r="Q12" t="n">
        <v>1325.9</v>
      </c>
      <c r="R12" t="n">
        <v>57.48</v>
      </c>
      <c r="S12" t="n">
        <v>30.42</v>
      </c>
      <c r="T12" t="n">
        <v>13591.18</v>
      </c>
      <c r="U12" t="n">
        <v>0.53</v>
      </c>
      <c r="V12" t="n">
        <v>0.91</v>
      </c>
      <c r="W12" t="n">
        <v>0.13</v>
      </c>
      <c r="X12" t="n">
        <v>0.83</v>
      </c>
      <c r="Y12" t="n">
        <v>1</v>
      </c>
      <c r="Z12" t="n">
        <v>10</v>
      </c>
      <c r="AA12" t="n">
        <v>130.4334730689406</v>
      </c>
      <c r="AB12" t="n">
        <v>178.4648321715585</v>
      </c>
      <c r="AC12" t="n">
        <v>161.43239906612</v>
      </c>
      <c r="AD12" t="n">
        <v>130433.4730689406</v>
      </c>
      <c r="AE12" t="n">
        <v>178464.8321715585</v>
      </c>
      <c r="AF12" t="n">
        <v>3.630005941976598e-06</v>
      </c>
      <c r="AG12" t="n">
        <v>5</v>
      </c>
      <c r="AH12" t="n">
        <v>161432.39906612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7.3951</v>
      </c>
      <c r="E13" t="n">
        <v>13.52</v>
      </c>
      <c r="F13" t="n">
        <v>9.35</v>
      </c>
      <c r="G13" t="n">
        <v>20.03</v>
      </c>
      <c r="H13" t="n">
        <v>0.26</v>
      </c>
      <c r="I13" t="n">
        <v>28</v>
      </c>
      <c r="J13" t="n">
        <v>257.86</v>
      </c>
      <c r="K13" t="n">
        <v>59.19</v>
      </c>
      <c r="L13" t="n">
        <v>3.75</v>
      </c>
      <c r="M13" t="n">
        <v>26</v>
      </c>
      <c r="N13" t="n">
        <v>64.92</v>
      </c>
      <c r="O13" t="n">
        <v>32037.48</v>
      </c>
      <c r="P13" t="n">
        <v>138.27</v>
      </c>
      <c r="Q13" t="n">
        <v>1325.93</v>
      </c>
      <c r="R13" t="n">
        <v>50.64</v>
      </c>
      <c r="S13" t="n">
        <v>30.42</v>
      </c>
      <c r="T13" t="n">
        <v>10185.71</v>
      </c>
      <c r="U13" t="n">
        <v>0.6</v>
      </c>
      <c r="V13" t="n">
        <v>0.92</v>
      </c>
      <c r="W13" t="n">
        <v>0.12</v>
      </c>
      <c r="X13" t="n">
        <v>0.63</v>
      </c>
      <c r="Y13" t="n">
        <v>1</v>
      </c>
      <c r="Z13" t="n">
        <v>10</v>
      </c>
      <c r="AA13" t="n">
        <v>114.1835926308593</v>
      </c>
      <c r="AB13" t="n">
        <v>156.2310288620578</v>
      </c>
      <c r="AC13" t="n">
        <v>141.320558739132</v>
      </c>
      <c r="AD13" t="n">
        <v>114183.5926308593</v>
      </c>
      <c r="AE13" t="n">
        <v>156231.0288620578</v>
      </c>
      <c r="AF13" t="n">
        <v>3.722836471009908e-06</v>
      </c>
      <c r="AG13" t="n">
        <v>4</v>
      </c>
      <c r="AH13" t="n">
        <v>141320.558739132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7.4034</v>
      </c>
      <c r="E14" t="n">
        <v>13.51</v>
      </c>
      <c r="F14" t="n">
        <v>9.43</v>
      </c>
      <c r="G14" t="n">
        <v>21.76</v>
      </c>
      <c r="H14" t="n">
        <v>0.28</v>
      </c>
      <c r="I14" t="n">
        <v>26</v>
      </c>
      <c r="J14" t="n">
        <v>258.32</v>
      </c>
      <c r="K14" t="n">
        <v>59.19</v>
      </c>
      <c r="L14" t="n">
        <v>4</v>
      </c>
      <c r="M14" t="n">
        <v>24</v>
      </c>
      <c r="N14" t="n">
        <v>65.13</v>
      </c>
      <c r="O14" t="n">
        <v>32094.19</v>
      </c>
      <c r="P14" t="n">
        <v>138.56</v>
      </c>
      <c r="Q14" t="n">
        <v>1325.79</v>
      </c>
      <c r="R14" t="n">
        <v>54.36</v>
      </c>
      <c r="S14" t="n">
        <v>30.42</v>
      </c>
      <c r="T14" t="n">
        <v>12055</v>
      </c>
      <c r="U14" t="n">
        <v>0.5600000000000001</v>
      </c>
      <c r="V14" t="n">
        <v>0.92</v>
      </c>
      <c r="W14" t="n">
        <v>0.11</v>
      </c>
      <c r="X14" t="n">
        <v>0.71</v>
      </c>
      <c r="Y14" t="n">
        <v>1</v>
      </c>
      <c r="Z14" t="n">
        <v>10</v>
      </c>
      <c r="AA14" t="n">
        <v>114.3474453785333</v>
      </c>
      <c r="AB14" t="n">
        <v>156.4552194200982</v>
      </c>
      <c r="AC14" t="n">
        <v>141.5233528649666</v>
      </c>
      <c r="AD14" t="n">
        <v>114347.4453785332</v>
      </c>
      <c r="AE14" t="n">
        <v>156455.2194200982</v>
      </c>
      <c r="AF14" t="n">
        <v>3.727014851655117e-06</v>
      </c>
      <c r="AG14" t="n">
        <v>4</v>
      </c>
      <c r="AH14" t="n">
        <v>141523.3528649666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7.3952</v>
      </c>
      <c r="E15" t="n">
        <v>13.52</v>
      </c>
      <c r="F15" t="n">
        <v>9.49</v>
      </c>
      <c r="G15" t="n">
        <v>22.79</v>
      </c>
      <c r="H15" t="n">
        <v>0.29</v>
      </c>
      <c r="I15" t="n">
        <v>25</v>
      </c>
      <c r="J15" t="n">
        <v>258.78</v>
      </c>
      <c r="K15" t="n">
        <v>59.19</v>
      </c>
      <c r="L15" t="n">
        <v>4.25</v>
      </c>
      <c r="M15" t="n">
        <v>23</v>
      </c>
      <c r="N15" t="n">
        <v>65.34</v>
      </c>
      <c r="O15" t="n">
        <v>32150.98</v>
      </c>
      <c r="P15" t="n">
        <v>138.68</v>
      </c>
      <c r="Q15" t="n">
        <v>1325.8</v>
      </c>
      <c r="R15" t="n">
        <v>56.06</v>
      </c>
      <c r="S15" t="n">
        <v>30.42</v>
      </c>
      <c r="T15" t="n">
        <v>12911.66</v>
      </c>
      <c r="U15" t="n">
        <v>0.54</v>
      </c>
      <c r="V15" t="n">
        <v>0.91</v>
      </c>
      <c r="W15" t="n">
        <v>0.12</v>
      </c>
      <c r="X15" t="n">
        <v>0.77</v>
      </c>
      <c r="Y15" t="n">
        <v>1</v>
      </c>
      <c r="Z15" t="n">
        <v>10</v>
      </c>
      <c r="AA15" t="n">
        <v>114.5584489220958</v>
      </c>
      <c r="AB15" t="n">
        <v>156.7439237772197</v>
      </c>
      <c r="AC15" t="n">
        <v>141.7845036834436</v>
      </c>
      <c r="AD15" t="n">
        <v>114558.4489220958</v>
      </c>
      <c r="AE15" t="n">
        <v>156743.9237772197</v>
      </c>
      <c r="AF15" t="n">
        <v>3.722886812945392e-06</v>
      </c>
      <c r="AG15" t="n">
        <v>4</v>
      </c>
      <c r="AH15" t="n">
        <v>141784.5036834436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7.5157</v>
      </c>
      <c r="E16" t="n">
        <v>13.31</v>
      </c>
      <c r="F16" t="n">
        <v>9.380000000000001</v>
      </c>
      <c r="G16" t="n">
        <v>24.46</v>
      </c>
      <c r="H16" t="n">
        <v>0.31</v>
      </c>
      <c r="I16" t="n">
        <v>23</v>
      </c>
      <c r="J16" t="n">
        <v>259.25</v>
      </c>
      <c r="K16" t="n">
        <v>59.19</v>
      </c>
      <c r="L16" t="n">
        <v>4.5</v>
      </c>
      <c r="M16" t="n">
        <v>21</v>
      </c>
      <c r="N16" t="n">
        <v>65.55</v>
      </c>
      <c r="O16" t="n">
        <v>32207.85</v>
      </c>
      <c r="P16" t="n">
        <v>135.16</v>
      </c>
      <c r="Q16" t="n">
        <v>1325.85</v>
      </c>
      <c r="R16" t="n">
        <v>52.07</v>
      </c>
      <c r="S16" t="n">
        <v>30.42</v>
      </c>
      <c r="T16" t="n">
        <v>10922.69</v>
      </c>
      <c r="U16" t="n">
        <v>0.58</v>
      </c>
      <c r="V16" t="n">
        <v>0.92</v>
      </c>
      <c r="W16" t="n">
        <v>0.12</v>
      </c>
      <c r="X16" t="n">
        <v>0.66</v>
      </c>
      <c r="Y16" t="n">
        <v>1</v>
      </c>
      <c r="Z16" t="n">
        <v>10</v>
      </c>
      <c r="AA16" t="n">
        <v>112.2491210715394</v>
      </c>
      <c r="AB16" t="n">
        <v>153.5841995317357</v>
      </c>
      <c r="AC16" t="n">
        <v>138.9263390852467</v>
      </c>
      <c r="AD16" t="n">
        <v>112249.1210715394</v>
      </c>
      <c r="AE16" t="n">
        <v>153584.1995317357</v>
      </c>
      <c r="AF16" t="n">
        <v>3.783548845204144e-06</v>
      </c>
      <c r="AG16" t="n">
        <v>4</v>
      </c>
      <c r="AH16" t="n">
        <v>138926.3390852467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7.5664</v>
      </c>
      <c r="E17" t="n">
        <v>13.22</v>
      </c>
      <c r="F17" t="n">
        <v>9.34</v>
      </c>
      <c r="G17" t="n">
        <v>25.46</v>
      </c>
      <c r="H17" t="n">
        <v>0.33</v>
      </c>
      <c r="I17" t="n">
        <v>22</v>
      </c>
      <c r="J17" t="n">
        <v>259.71</v>
      </c>
      <c r="K17" t="n">
        <v>59.19</v>
      </c>
      <c r="L17" t="n">
        <v>4.75</v>
      </c>
      <c r="M17" t="n">
        <v>20</v>
      </c>
      <c r="N17" t="n">
        <v>65.76000000000001</v>
      </c>
      <c r="O17" t="n">
        <v>32264.79</v>
      </c>
      <c r="P17" t="n">
        <v>133.43</v>
      </c>
      <c r="Q17" t="n">
        <v>1325.83</v>
      </c>
      <c r="R17" t="n">
        <v>50.72</v>
      </c>
      <c r="S17" t="n">
        <v>30.42</v>
      </c>
      <c r="T17" t="n">
        <v>10256.37</v>
      </c>
      <c r="U17" t="n">
        <v>0.6</v>
      </c>
      <c r="V17" t="n">
        <v>0.93</v>
      </c>
      <c r="W17" t="n">
        <v>0.12</v>
      </c>
      <c r="X17" t="n">
        <v>0.62</v>
      </c>
      <c r="Y17" t="n">
        <v>1</v>
      </c>
      <c r="Z17" t="n">
        <v>10</v>
      </c>
      <c r="AA17" t="n">
        <v>111.2304737230286</v>
      </c>
      <c r="AB17" t="n">
        <v>152.1904412899545</v>
      </c>
      <c r="AC17" t="n">
        <v>137.6655991739087</v>
      </c>
      <c r="AD17" t="n">
        <v>111230.4737230286</v>
      </c>
      <c r="AE17" t="n">
        <v>152190.4412899546</v>
      </c>
      <c r="AF17" t="n">
        <v>3.809072206494755e-06</v>
      </c>
      <c r="AG17" t="n">
        <v>4</v>
      </c>
      <c r="AH17" t="n">
        <v>137665.5991739087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7.6606</v>
      </c>
      <c r="E18" t="n">
        <v>13.05</v>
      </c>
      <c r="F18" t="n">
        <v>9.27</v>
      </c>
      <c r="G18" t="n">
        <v>27.81</v>
      </c>
      <c r="H18" t="n">
        <v>0.34</v>
      </c>
      <c r="I18" t="n">
        <v>20</v>
      </c>
      <c r="J18" t="n">
        <v>260.17</v>
      </c>
      <c r="K18" t="n">
        <v>59.19</v>
      </c>
      <c r="L18" t="n">
        <v>5</v>
      </c>
      <c r="M18" t="n">
        <v>18</v>
      </c>
      <c r="N18" t="n">
        <v>65.98</v>
      </c>
      <c r="O18" t="n">
        <v>32321.82</v>
      </c>
      <c r="P18" t="n">
        <v>131.06</v>
      </c>
      <c r="Q18" t="n">
        <v>1325.82</v>
      </c>
      <c r="R18" t="n">
        <v>48.59</v>
      </c>
      <c r="S18" t="n">
        <v>30.42</v>
      </c>
      <c r="T18" t="n">
        <v>9198.74</v>
      </c>
      <c r="U18" t="n">
        <v>0.63</v>
      </c>
      <c r="V18" t="n">
        <v>0.93</v>
      </c>
      <c r="W18" t="n">
        <v>0.11</v>
      </c>
      <c r="X18" t="n">
        <v>0.55</v>
      </c>
      <c r="Y18" t="n">
        <v>1</v>
      </c>
      <c r="Z18" t="n">
        <v>10</v>
      </c>
      <c r="AA18" t="n">
        <v>109.6474073006039</v>
      </c>
      <c r="AB18" t="n">
        <v>150.0244199708326</v>
      </c>
      <c r="AC18" t="n">
        <v>135.7062998894531</v>
      </c>
      <c r="AD18" t="n">
        <v>109647.4073006039</v>
      </c>
      <c r="AE18" t="n">
        <v>150024.4199708326</v>
      </c>
      <c r="AF18" t="n">
        <v>3.856494309721098e-06</v>
      </c>
      <c r="AG18" t="n">
        <v>4</v>
      </c>
      <c r="AH18" t="n">
        <v>135706.2998894531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7.7122</v>
      </c>
      <c r="E19" t="n">
        <v>12.97</v>
      </c>
      <c r="F19" t="n">
        <v>9.23</v>
      </c>
      <c r="G19" t="n">
        <v>29.16</v>
      </c>
      <c r="H19" t="n">
        <v>0.36</v>
      </c>
      <c r="I19" t="n">
        <v>19</v>
      </c>
      <c r="J19" t="n">
        <v>260.63</v>
      </c>
      <c r="K19" t="n">
        <v>59.19</v>
      </c>
      <c r="L19" t="n">
        <v>5.25</v>
      </c>
      <c r="M19" t="n">
        <v>17</v>
      </c>
      <c r="N19" t="n">
        <v>66.19</v>
      </c>
      <c r="O19" t="n">
        <v>32378.93</v>
      </c>
      <c r="P19" t="n">
        <v>129.64</v>
      </c>
      <c r="Q19" t="n">
        <v>1325.93</v>
      </c>
      <c r="R19" t="n">
        <v>47.29</v>
      </c>
      <c r="S19" t="n">
        <v>30.42</v>
      </c>
      <c r="T19" t="n">
        <v>8556.110000000001</v>
      </c>
      <c r="U19" t="n">
        <v>0.64</v>
      </c>
      <c r="V19" t="n">
        <v>0.9399999999999999</v>
      </c>
      <c r="W19" t="n">
        <v>0.11</v>
      </c>
      <c r="X19" t="n">
        <v>0.51</v>
      </c>
      <c r="Y19" t="n">
        <v>1</v>
      </c>
      <c r="Z19" t="n">
        <v>10</v>
      </c>
      <c r="AA19" t="n">
        <v>108.7557103816715</v>
      </c>
      <c r="AB19" t="n">
        <v>148.8043609074583</v>
      </c>
      <c r="AC19" t="n">
        <v>134.6026815507232</v>
      </c>
      <c r="AD19" t="n">
        <v>108755.7103816715</v>
      </c>
      <c r="AE19" t="n">
        <v>148804.3609074584</v>
      </c>
      <c r="AF19" t="n">
        <v>3.882470748431071e-06</v>
      </c>
      <c r="AG19" t="n">
        <v>4</v>
      </c>
      <c r="AH19" t="n">
        <v>134602.6815507232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7.7628</v>
      </c>
      <c r="E20" t="n">
        <v>12.88</v>
      </c>
      <c r="F20" t="n">
        <v>9.199999999999999</v>
      </c>
      <c r="G20" t="n">
        <v>30.66</v>
      </c>
      <c r="H20" t="n">
        <v>0.37</v>
      </c>
      <c r="I20" t="n">
        <v>18</v>
      </c>
      <c r="J20" t="n">
        <v>261.1</v>
      </c>
      <c r="K20" t="n">
        <v>59.19</v>
      </c>
      <c r="L20" t="n">
        <v>5.5</v>
      </c>
      <c r="M20" t="n">
        <v>16</v>
      </c>
      <c r="N20" t="n">
        <v>66.40000000000001</v>
      </c>
      <c r="O20" t="n">
        <v>32436.11</v>
      </c>
      <c r="P20" t="n">
        <v>127.59</v>
      </c>
      <c r="Q20" t="n">
        <v>1325.92</v>
      </c>
      <c r="R20" t="n">
        <v>46.01</v>
      </c>
      <c r="S20" t="n">
        <v>30.42</v>
      </c>
      <c r="T20" t="n">
        <v>7920.37</v>
      </c>
      <c r="U20" t="n">
        <v>0.66</v>
      </c>
      <c r="V20" t="n">
        <v>0.9399999999999999</v>
      </c>
      <c r="W20" t="n">
        <v>0.11</v>
      </c>
      <c r="X20" t="n">
        <v>0.48</v>
      </c>
      <c r="Y20" t="n">
        <v>1</v>
      </c>
      <c r="Z20" t="n">
        <v>10</v>
      </c>
      <c r="AA20" t="n">
        <v>107.7031087966304</v>
      </c>
      <c r="AB20" t="n">
        <v>147.3641449813013</v>
      </c>
      <c r="AC20" t="n">
        <v>133.2999178112024</v>
      </c>
      <c r="AD20" t="n">
        <v>107703.1087966304</v>
      </c>
      <c r="AE20" t="n">
        <v>147364.1449813012</v>
      </c>
      <c r="AF20" t="n">
        <v>3.907943767786199e-06</v>
      </c>
      <c r="AG20" t="n">
        <v>4</v>
      </c>
      <c r="AH20" t="n">
        <v>133299.9178112024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7.8061</v>
      </c>
      <c r="E21" t="n">
        <v>12.81</v>
      </c>
      <c r="F21" t="n">
        <v>9.17</v>
      </c>
      <c r="G21" t="n">
        <v>32.38</v>
      </c>
      <c r="H21" t="n">
        <v>0.39</v>
      </c>
      <c r="I21" t="n">
        <v>17</v>
      </c>
      <c r="J21" t="n">
        <v>261.56</v>
      </c>
      <c r="K21" t="n">
        <v>59.19</v>
      </c>
      <c r="L21" t="n">
        <v>5.75</v>
      </c>
      <c r="M21" t="n">
        <v>15</v>
      </c>
      <c r="N21" t="n">
        <v>66.62</v>
      </c>
      <c r="O21" t="n">
        <v>32493.38</v>
      </c>
      <c r="P21" t="n">
        <v>126.04</v>
      </c>
      <c r="Q21" t="n">
        <v>1325.88</v>
      </c>
      <c r="R21" t="n">
        <v>45.39</v>
      </c>
      <c r="S21" t="n">
        <v>30.42</v>
      </c>
      <c r="T21" t="n">
        <v>7613.31</v>
      </c>
      <c r="U21" t="n">
        <v>0.67</v>
      </c>
      <c r="V21" t="n">
        <v>0.9399999999999999</v>
      </c>
      <c r="W21" t="n">
        <v>0.11</v>
      </c>
      <c r="X21" t="n">
        <v>0.45</v>
      </c>
      <c r="Y21" t="n">
        <v>1</v>
      </c>
      <c r="Z21" t="n">
        <v>10</v>
      </c>
      <c r="AA21" t="n">
        <v>106.8694088934958</v>
      </c>
      <c r="AB21" t="n">
        <v>146.2234399935891</v>
      </c>
      <c r="AC21" t="n">
        <v>132.2680801065276</v>
      </c>
      <c r="AD21" t="n">
        <v>106869.4088934958</v>
      </c>
      <c r="AE21" t="n">
        <v>146223.4399935891</v>
      </c>
      <c r="AF21" t="n">
        <v>3.929741825850961e-06</v>
      </c>
      <c r="AG21" t="n">
        <v>4</v>
      </c>
      <c r="AH21" t="n">
        <v>132268.0801065276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7.8589</v>
      </c>
      <c r="E22" t="n">
        <v>12.72</v>
      </c>
      <c r="F22" t="n">
        <v>9.140000000000001</v>
      </c>
      <c r="G22" t="n">
        <v>34.26</v>
      </c>
      <c r="H22" t="n">
        <v>0.41</v>
      </c>
      <c r="I22" t="n">
        <v>16</v>
      </c>
      <c r="J22" t="n">
        <v>262.03</v>
      </c>
      <c r="K22" t="n">
        <v>59.19</v>
      </c>
      <c r="L22" t="n">
        <v>6</v>
      </c>
      <c r="M22" t="n">
        <v>14</v>
      </c>
      <c r="N22" t="n">
        <v>66.83</v>
      </c>
      <c r="O22" t="n">
        <v>32550.72</v>
      </c>
      <c r="P22" t="n">
        <v>123.92</v>
      </c>
      <c r="Q22" t="n">
        <v>1325.81</v>
      </c>
      <c r="R22" t="n">
        <v>44.27</v>
      </c>
      <c r="S22" t="n">
        <v>30.42</v>
      </c>
      <c r="T22" t="n">
        <v>7061.95</v>
      </c>
      <c r="U22" t="n">
        <v>0.6899999999999999</v>
      </c>
      <c r="V22" t="n">
        <v>0.95</v>
      </c>
      <c r="W22" t="n">
        <v>0.1</v>
      </c>
      <c r="X22" t="n">
        <v>0.42</v>
      </c>
      <c r="Y22" t="n">
        <v>1</v>
      </c>
      <c r="Z22" t="n">
        <v>10</v>
      </c>
      <c r="AA22" t="n">
        <v>105.8051517783554</v>
      </c>
      <c r="AB22" t="n">
        <v>144.7672764569445</v>
      </c>
      <c r="AC22" t="n">
        <v>130.9508907740815</v>
      </c>
      <c r="AD22" t="n">
        <v>105805.1517783554</v>
      </c>
      <c r="AE22" t="n">
        <v>144767.2764569445</v>
      </c>
      <c r="AF22" t="n">
        <v>3.956322367786745e-06</v>
      </c>
      <c r="AG22" t="n">
        <v>4</v>
      </c>
      <c r="AH22" t="n">
        <v>130950.8907740815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7.9024</v>
      </c>
      <c r="E23" t="n">
        <v>12.65</v>
      </c>
      <c r="F23" t="n">
        <v>9.119999999999999</v>
      </c>
      <c r="G23" t="n">
        <v>36.46</v>
      </c>
      <c r="H23" t="n">
        <v>0.42</v>
      </c>
      <c r="I23" t="n">
        <v>15</v>
      </c>
      <c r="J23" t="n">
        <v>262.49</v>
      </c>
      <c r="K23" t="n">
        <v>59.19</v>
      </c>
      <c r="L23" t="n">
        <v>6.25</v>
      </c>
      <c r="M23" t="n">
        <v>13</v>
      </c>
      <c r="N23" t="n">
        <v>67.05</v>
      </c>
      <c r="O23" t="n">
        <v>32608.15</v>
      </c>
      <c r="P23" t="n">
        <v>121.56</v>
      </c>
      <c r="Q23" t="n">
        <v>1325.95</v>
      </c>
      <c r="R23" t="n">
        <v>43.37</v>
      </c>
      <c r="S23" t="n">
        <v>30.42</v>
      </c>
      <c r="T23" t="n">
        <v>6617.16</v>
      </c>
      <c r="U23" t="n">
        <v>0.7</v>
      </c>
      <c r="V23" t="n">
        <v>0.95</v>
      </c>
      <c r="W23" t="n">
        <v>0.11</v>
      </c>
      <c r="X23" t="n">
        <v>0.4</v>
      </c>
      <c r="Y23" t="n">
        <v>1</v>
      </c>
      <c r="Z23" t="n">
        <v>10</v>
      </c>
      <c r="AA23" t="n">
        <v>104.758906585109</v>
      </c>
      <c r="AB23" t="n">
        <v>143.3357576264652</v>
      </c>
      <c r="AC23" t="n">
        <v>129.6559940916334</v>
      </c>
      <c r="AD23" t="n">
        <v>104758.906585109</v>
      </c>
      <c r="AE23" t="n">
        <v>143335.7576264652</v>
      </c>
      <c r="AF23" t="n">
        <v>3.978221109722477e-06</v>
      </c>
      <c r="AG23" t="n">
        <v>4</v>
      </c>
      <c r="AH23" t="n">
        <v>129655.9940916334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7.9309</v>
      </c>
      <c r="E24" t="n">
        <v>12.61</v>
      </c>
      <c r="F24" t="n">
        <v>9.07</v>
      </c>
      <c r="G24" t="n">
        <v>36.28</v>
      </c>
      <c r="H24" t="n">
        <v>0.44</v>
      </c>
      <c r="I24" t="n">
        <v>15</v>
      </c>
      <c r="J24" t="n">
        <v>262.96</v>
      </c>
      <c r="K24" t="n">
        <v>59.19</v>
      </c>
      <c r="L24" t="n">
        <v>6.5</v>
      </c>
      <c r="M24" t="n">
        <v>13</v>
      </c>
      <c r="N24" t="n">
        <v>67.26000000000001</v>
      </c>
      <c r="O24" t="n">
        <v>32665.66</v>
      </c>
      <c r="P24" t="n">
        <v>118.92</v>
      </c>
      <c r="Q24" t="n">
        <v>1325.87</v>
      </c>
      <c r="R24" t="n">
        <v>41.73</v>
      </c>
      <c r="S24" t="n">
        <v>30.42</v>
      </c>
      <c r="T24" t="n">
        <v>5797.21</v>
      </c>
      <c r="U24" t="n">
        <v>0.73</v>
      </c>
      <c r="V24" t="n">
        <v>0.95</v>
      </c>
      <c r="W24" t="n">
        <v>0.11</v>
      </c>
      <c r="X24" t="n">
        <v>0.35</v>
      </c>
      <c r="Y24" t="n">
        <v>1</v>
      </c>
      <c r="Z24" t="n">
        <v>10</v>
      </c>
      <c r="AA24" t="n">
        <v>103.6867194913906</v>
      </c>
      <c r="AB24" t="n">
        <v>141.8687439432843</v>
      </c>
      <c r="AC24" t="n">
        <v>128.3289901354082</v>
      </c>
      <c r="AD24" t="n">
        <v>103686.7194913906</v>
      </c>
      <c r="AE24" t="n">
        <v>141868.7439432843</v>
      </c>
      <c r="AF24" t="n">
        <v>3.992568561335544e-06</v>
      </c>
      <c r="AG24" t="n">
        <v>4</v>
      </c>
      <c r="AH24" t="n">
        <v>128328.9901354082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7.9725</v>
      </c>
      <c r="E25" t="n">
        <v>12.54</v>
      </c>
      <c r="F25" t="n">
        <v>9.050000000000001</v>
      </c>
      <c r="G25" t="n">
        <v>38.8</v>
      </c>
      <c r="H25" t="n">
        <v>0.46</v>
      </c>
      <c r="I25" t="n">
        <v>14</v>
      </c>
      <c r="J25" t="n">
        <v>263.42</v>
      </c>
      <c r="K25" t="n">
        <v>59.19</v>
      </c>
      <c r="L25" t="n">
        <v>6.75</v>
      </c>
      <c r="M25" t="n">
        <v>12</v>
      </c>
      <c r="N25" t="n">
        <v>67.48</v>
      </c>
      <c r="O25" t="n">
        <v>32723.25</v>
      </c>
      <c r="P25" t="n">
        <v>118.05</v>
      </c>
      <c r="Q25" t="n">
        <v>1325.87</v>
      </c>
      <c r="R25" t="n">
        <v>41.64</v>
      </c>
      <c r="S25" t="n">
        <v>30.42</v>
      </c>
      <c r="T25" t="n">
        <v>5756.2</v>
      </c>
      <c r="U25" t="n">
        <v>0.73</v>
      </c>
      <c r="V25" t="n">
        <v>0.95</v>
      </c>
      <c r="W25" t="n">
        <v>0.1</v>
      </c>
      <c r="X25" t="n">
        <v>0.33</v>
      </c>
      <c r="Y25" t="n">
        <v>1</v>
      </c>
      <c r="Z25" t="n">
        <v>10</v>
      </c>
      <c r="AA25" t="n">
        <v>103.1253805890464</v>
      </c>
      <c r="AB25" t="n">
        <v>141.1006952925727</v>
      </c>
      <c r="AC25" t="n">
        <v>127.6342429699572</v>
      </c>
      <c r="AD25" t="n">
        <v>103125.3805890464</v>
      </c>
      <c r="AE25" t="n">
        <v>141100.6952925727</v>
      </c>
      <c r="AF25" t="n">
        <v>4.013510806497071e-06</v>
      </c>
      <c r="AG25" t="n">
        <v>4</v>
      </c>
      <c r="AH25" t="n">
        <v>127634.2429699572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7.9968</v>
      </c>
      <c r="E26" t="n">
        <v>12.5</v>
      </c>
      <c r="F26" t="n">
        <v>9.06</v>
      </c>
      <c r="G26" t="n">
        <v>41.84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116.4</v>
      </c>
      <c r="Q26" t="n">
        <v>1325.94</v>
      </c>
      <c r="R26" t="n">
        <v>41.79</v>
      </c>
      <c r="S26" t="n">
        <v>30.42</v>
      </c>
      <c r="T26" t="n">
        <v>5834.15</v>
      </c>
      <c r="U26" t="n">
        <v>0.73</v>
      </c>
      <c r="V26" t="n">
        <v>0.95</v>
      </c>
      <c r="W26" t="n">
        <v>0.1</v>
      </c>
      <c r="X26" t="n">
        <v>0.34</v>
      </c>
      <c r="Y26" t="n">
        <v>1</v>
      </c>
      <c r="Z26" t="n">
        <v>10</v>
      </c>
      <c r="AA26" t="n">
        <v>102.4894467960356</v>
      </c>
      <c r="AB26" t="n">
        <v>140.2305826215569</v>
      </c>
      <c r="AC26" t="n">
        <v>126.8471726310521</v>
      </c>
      <c r="AD26" t="n">
        <v>102489.4467960356</v>
      </c>
      <c r="AE26" t="n">
        <v>140230.5826215569</v>
      </c>
      <c r="AF26" t="n">
        <v>4.02574389681979e-06</v>
      </c>
      <c r="AG26" t="n">
        <v>4</v>
      </c>
      <c r="AH26" t="n">
        <v>126847.1726310521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7.994</v>
      </c>
      <c r="E27" t="n">
        <v>12.51</v>
      </c>
      <c r="F27" t="n">
        <v>9.07</v>
      </c>
      <c r="G27" t="n">
        <v>41.86</v>
      </c>
      <c r="H27" t="n">
        <v>0.49</v>
      </c>
      <c r="I27" t="n">
        <v>13</v>
      </c>
      <c r="J27" t="n">
        <v>264.36</v>
      </c>
      <c r="K27" t="n">
        <v>59.19</v>
      </c>
      <c r="L27" t="n">
        <v>7.25</v>
      </c>
      <c r="M27" t="n">
        <v>11</v>
      </c>
      <c r="N27" t="n">
        <v>67.92</v>
      </c>
      <c r="O27" t="n">
        <v>32838.68</v>
      </c>
      <c r="P27" t="n">
        <v>115.81</v>
      </c>
      <c r="Q27" t="n">
        <v>1325.79</v>
      </c>
      <c r="R27" t="n">
        <v>42.02</v>
      </c>
      <c r="S27" t="n">
        <v>30.42</v>
      </c>
      <c r="T27" t="n">
        <v>5947.51</v>
      </c>
      <c r="U27" t="n">
        <v>0.72</v>
      </c>
      <c r="V27" t="n">
        <v>0.95</v>
      </c>
      <c r="W27" t="n">
        <v>0.1</v>
      </c>
      <c r="X27" t="n">
        <v>0.35</v>
      </c>
      <c r="Y27" t="n">
        <v>1</v>
      </c>
      <c r="Z27" t="n">
        <v>10</v>
      </c>
      <c r="AA27" t="n">
        <v>102.3442969616396</v>
      </c>
      <c r="AB27" t="n">
        <v>140.0319822145776</v>
      </c>
      <c r="AC27" t="n">
        <v>126.6675263681774</v>
      </c>
      <c r="AD27" t="n">
        <v>102344.2969616396</v>
      </c>
      <c r="AE27" t="n">
        <v>140031.9822145776</v>
      </c>
      <c r="AF27" t="n">
        <v>4.024334322626226e-06</v>
      </c>
      <c r="AG27" t="n">
        <v>4</v>
      </c>
      <c r="AH27" t="n">
        <v>126667.5263681774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8.0479</v>
      </c>
      <c r="E28" t="n">
        <v>12.43</v>
      </c>
      <c r="F28" t="n">
        <v>9.029999999999999</v>
      </c>
      <c r="G28" t="n">
        <v>45.17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9</v>
      </c>
      <c r="N28" t="n">
        <v>68.14</v>
      </c>
      <c r="O28" t="n">
        <v>32896.51</v>
      </c>
      <c r="P28" t="n">
        <v>112.7</v>
      </c>
      <c r="Q28" t="n">
        <v>1325.84</v>
      </c>
      <c r="R28" t="n">
        <v>40.85</v>
      </c>
      <c r="S28" t="n">
        <v>30.42</v>
      </c>
      <c r="T28" t="n">
        <v>5370.55</v>
      </c>
      <c r="U28" t="n">
        <v>0.74</v>
      </c>
      <c r="V28" t="n">
        <v>0.96</v>
      </c>
      <c r="W28" t="n">
        <v>0.1</v>
      </c>
      <c r="X28" t="n">
        <v>0.31</v>
      </c>
      <c r="Y28" t="n">
        <v>1</v>
      </c>
      <c r="Z28" t="n">
        <v>10</v>
      </c>
      <c r="AA28" t="n">
        <v>101.0145696068784</v>
      </c>
      <c r="AB28" t="n">
        <v>138.2125905843636</v>
      </c>
      <c r="AC28" t="n">
        <v>125.0217749216183</v>
      </c>
      <c r="AD28" t="n">
        <v>101014.5696068784</v>
      </c>
      <c r="AE28" t="n">
        <v>138212.5905843636</v>
      </c>
      <c r="AF28" t="n">
        <v>4.05146862585234e-06</v>
      </c>
      <c r="AG28" t="n">
        <v>4</v>
      </c>
      <c r="AH28" t="n">
        <v>125021.7749216183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8.043100000000001</v>
      </c>
      <c r="E29" t="n">
        <v>12.43</v>
      </c>
      <c r="F29" t="n">
        <v>9.039999999999999</v>
      </c>
      <c r="G29" t="n">
        <v>45.21</v>
      </c>
      <c r="H29" t="n">
        <v>0.52</v>
      </c>
      <c r="I29" t="n">
        <v>12</v>
      </c>
      <c r="J29" t="n">
        <v>265.3</v>
      </c>
      <c r="K29" t="n">
        <v>59.19</v>
      </c>
      <c r="L29" t="n">
        <v>7.75</v>
      </c>
      <c r="M29" t="n">
        <v>5</v>
      </c>
      <c r="N29" t="n">
        <v>68.36</v>
      </c>
      <c r="O29" t="n">
        <v>32954.43</v>
      </c>
      <c r="P29" t="n">
        <v>112.41</v>
      </c>
      <c r="Q29" t="n">
        <v>1325.85</v>
      </c>
      <c r="R29" t="n">
        <v>40.89</v>
      </c>
      <c r="S29" t="n">
        <v>30.42</v>
      </c>
      <c r="T29" t="n">
        <v>5389.03</v>
      </c>
      <c r="U29" t="n">
        <v>0.74</v>
      </c>
      <c r="V29" t="n">
        <v>0.96</v>
      </c>
      <c r="W29" t="n">
        <v>0.11</v>
      </c>
      <c r="X29" t="n">
        <v>0.32</v>
      </c>
      <c r="Y29" t="n">
        <v>1</v>
      </c>
      <c r="Z29" t="n">
        <v>10</v>
      </c>
      <c r="AA29" t="n">
        <v>100.9719883584323</v>
      </c>
      <c r="AB29" t="n">
        <v>138.1543290416876</v>
      </c>
      <c r="AC29" t="n">
        <v>124.9690737788047</v>
      </c>
      <c r="AD29" t="n">
        <v>100971.9883584323</v>
      </c>
      <c r="AE29" t="n">
        <v>138154.3290416876</v>
      </c>
      <c r="AF29" t="n">
        <v>4.049052212949087e-06</v>
      </c>
      <c r="AG29" t="n">
        <v>4</v>
      </c>
      <c r="AH29" t="n">
        <v>124969.0737788047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8.038</v>
      </c>
      <c r="E30" t="n">
        <v>12.44</v>
      </c>
      <c r="F30" t="n">
        <v>9.050000000000001</v>
      </c>
      <c r="G30" t="n">
        <v>45.25</v>
      </c>
      <c r="H30" t="n">
        <v>0.54</v>
      </c>
      <c r="I30" t="n">
        <v>12</v>
      </c>
      <c r="J30" t="n">
        <v>265.77</v>
      </c>
      <c r="K30" t="n">
        <v>59.19</v>
      </c>
      <c r="L30" t="n">
        <v>8</v>
      </c>
      <c r="M30" t="n">
        <v>1</v>
      </c>
      <c r="N30" t="n">
        <v>68.58</v>
      </c>
      <c r="O30" t="n">
        <v>33012.44</v>
      </c>
      <c r="P30" t="n">
        <v>111.98</v>
      </c>
      <c r="Q30" t="n">
        <v>1325.85</v>
      </c>
      <c r="R30" t="n">
        <v>40.97</v>
      </c>
      <c r="S30" t="n">
        <v>30.42</v>
      </c>
      <c r="T30" t="n">
        <v>5431.99</v>
      </c>
      <c r="U30" t="n">
        <v>0.74</v>
      </c>
      <c r="V30" t="n">
        <v>0.96</v>
      </c>
      <c r="W30" t="n">
        <v>0.11</v>
      </c>
      <c r="X30" t="n">
        <v>0.33</v>
      </c>
      <c r="Y30" t="n">
        <v>1</v>
      </c>
      <c r="Z30" t="n">
        <v>10</v>
      </c>
      <c r="AA30" t="n">
        <v>100.8890253699497</v>
      </c>
      <c r="AB30" t="n">
        <v>138.040815420777</v>
      </c>
      <c r="AC30" t="n">
        <v>124.8663937385564</v>
      </c>
      <c r="AD30" t="n">
        <v>100889.0253699497</v>
      </c>
      <c r="AE30" t="n">
        <v>138040.815420777</v>
      </c>
      <c r="AF30" t="n">
        <v>4.04648477423938e-06</v>
      </c>
      <c r="AG30" t="n">
        <v>4</v>
      </c>
      <c r="AH30" t="n">
        <v>124866.3937385564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8.037000000000001</v>
      </c>
      <c r="E31" t="n">
        <v>12.44</v>
      </c>
      <c r="F31" t="n">
        <v>9.050000000000001</v>
      </c>
      <c r="G31" t="n">
        <v>45.25</v>
      </c>
      <c r="H31" t="n">
        <v>0.55</v>
      </c>
      <c r="I31" t="n">
        <v>12</v>
      </c>
      <c r="J31" t="n">
        <v>266.24</v>
      </c>
      <c r="K31" t="n">
        <v>59.19</v>
      </c>
      <c r="L31" t="n">
        <v>8.25</v>
      </c>
      <c r="M31" t="n">
        <v>0</v>
      </c>
      <c r="N31" t="n">
        <v>68.8</v>
      </c>
      <c r="O31" t="n">
        <v>33070.52</v>
      </c>
      <c r="P31" t="n">
        <v>112.24</v>
      </c>
      <c r="Q31" t="n">
        <v>1325.89</v>
      </c>
      <c r="R31" t="n">
        <v>40.98</v>
      </c>
      <c r="S31" t="n">
        <v>30.42</v>
      </c>
      <c r="T31" t="n">
        <v>5432.62</v>
      </c>
      <c r="U31" t="n">
        <v>0.74</v>
      </c>
      <c r="V31" t="n">
        <v>0.96</v>
      </c>
      <c r="W31" t="n">
        <v>0.11</v>
      </c>
      <c r="X31" t="n">
        <v>0.33</v>
      </c>
      <c r="Y31" t="n">
        <v>1</v>
      </c>
      <c r="Z31" t="n">
        <v>10</v>
      </c>
      <c r="AA31" t="n">
        <v>100.9732498143864</v>
      </c>
      <c r="AB31" t="n">
        <v>138.1560550213756</v>
      </c>
      <c r="AC31" t="n">
        <v>124.9706350334136</v>
      </c>
      <c r="AD31" t="n">
        <v>100973.2498143865</v>
      </c>
      <c r="AE31" t="n">
        <v>138156.0550213756</v>
      </c>
      <c r="AF31" t="n">
        <v>4.045981354884536e-06</v>
      </c>
      <c r="AG31" t="n">
        <v>4</v>
      </c>
      <c r="AH31" t="n">
        <v>124970.6350334136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6.0172</v>
      </c>
      <c r="E2" t="n">
        <v>16.62</v>
      </c>
      <c r="F2" t="n">
        <v>11.47</v>
      </c>
      <c r="G2" t="n">
        <v>7.32</v>
      </c>
      <c r="H2" t="n">
        <v>0.12</v>
      </c>
      <c r="I2" t="n">
        <v>94</v>
      </c>
      <c r="J2" t="n">
        <v>150.44</v>
      </c>
      <c r="K2" t="n">
        <v>49.1</v>
      </c>
      <c r="L2" t="n">
        <v>1</v>
      </c>
      <c r="M2" t="n">
        <v>92</v>
      </c>
      <c r="N2" t="n">
        <v>25.34</v>
      </c>
      <c r="O2" t="n">
        <v>18787.76</v>
      </c>
      <c r="P2" t="n">
        <v>128.89</v>
      </c>
      <c r="Q2" t="n">
        <v>1326</v>
      </c>
      <c r="R2" t="n">
        <v>120.4</v>
      </c>
      <c r="S2" t="n">
        <v>30.42</v>
      </c>
      <c r="T2" t="n">
        <v>44735.27</v>
      </c>
      <c r="U2" t="n">
        <v>0.25</v>
      </c>
      <c r="V2" t="n">
        <v>0.75</v>
      </c>
      <c r="W2" t="n">
        <v>0.23</v>
      </c>
      <c r="X2" t="n">
        <v>2.75</v>
      </c>
      <c r="Y2" t="n">
        <v>1</v>
      </c>
      <c r="Z2" t="n">
        <v>10</v>
      </c>
      <c r="AA2" t="n">
        <v>131.411260008845</v>
      </c>
      <c r="AB2" t="n">
        <v>179.8026833996504</v>
      </c>
      <c r="AC2" t="n">
        <v>162.6425676506893</v>
      </c>
      <c r="AD2" t="n">
        <v>131411.260008845</v>
      </c>
      <c r="AE2" t="n">
        <v>179802.6833996504</v>
      </c>
      <c r="AF2" t="n">
        <v>3.300168710902229e-06</v>
      </c>
      <c r="AG2" t="n">
        <v>5</v>
      </c>
      <c r="AH2" t="n">
        <v>162642.5676506893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6.6301</v>
      </c>
      <c r="E3" t="n">
        <v>15.08</v>
      </c>
      <c r="F3" t="n">
        <v>10.7</v>
      </c>
      <c r="G3" t="n">
        <v>9.300000000000001</v>
      </c>
      <c r="H3" t="n">
        <v>0.15</v>
      </c>
      <c r="I3" t="n">
        <v>69</v>
      </c>
      <c r="J3" t="n">
        <v>150.78</v>
      </c>
      <c r="K3" t="n">
        <v>49.1</v>
      </c>
      <c r="L3" t="n">
        <v>1.25</v>
      </c>
      <c r="M3" t="n">
        <v>67</v>
      </c>
      <c r="N3" t="n">
        <v>25.44</v>
      </c>
      <c r="O3" t="n">
        <v>18830.65</v>
      </c>
      <c r="P3" t="n">
        <v>117.78</v>
      </c>
      <c r="Q3" t="n">
        <v>1326.18</v>
      </c>
      <c r="R3" t="n">
        <v>95.11</v>
      </c>
      <c r="S3" t="n">
        <v>30.42</v>
      </c>
      <c r="T3" t="n">
        <v>32215.85</v>
      </c>
      <c r="U3" t="n">
        <v>0.32</v>
      </c>
      <c r="V3" t="n">
        <v>0.8100000000000001</v>
      </c>
      <c r="W3" t="n">
        <v>0.19</v>
      </c>
      <c r="X3" t="n">
        <v>1.98</v>
      </c>
      <c r="Y3" t="n">
        <v>1</v>
      </c>
      <c r="Z3" t="n">
        <v>10</v>
      </c>
      <c r="AA3" t="n">
        <v>119.5806165341416</v>
      </c>
      <c r="AB3" t="n">
        <v>163.6154750664153</v>
      </c>
      <c r="AC3" t="n">
        <v>148.0002437618833</v>
      </c>
      <c r="AD3" t="n">
        <v>119580.6165341416</v>
      </c>
      <c r="AE3" t="n">
        <v>163615.4750664153</v>
      </c>
      <c r="AF3" t="n">
        <v>3.636317318711838e-06</v>
      </c>
      <c r="AG3" t="n">
        <v>5</v>
      </c>
      <c r="AH3" t="n">
        <v>148000.2437618833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7.0184</v>
      </c>
      <c r="E4" t="n">
        <v>14.25</v>
      </c>
      <c r="F4" t="n">
        <v>10.29</v>
      </c>
      <c r="G4" t="n">
        <v>11.23</v>
      </c>
      <c r="H4" t="n">
        <v>0.18</v>
      </c>
      <c r="I4" t="n">
        <v>55</v>
      </c>
      <c r="J4" t="n">
        <v>151.13</v>
      </c>
      <c r="K4" t="n">
        <v>49.1</v>
      </c>
      <c r="L4" t="n">
        <v>1.5</v>
      </c>
      <c r="M4" t="n">
        <v>53</v>
      </c>
      <c r="N4" t="n">
        <v>25.54</v>
      </c>
      <c r="O4" t="n">
        <v>18873.58</v>
      </c>
      <c r="P4" t="n">
        <v>111.1</v>
      </c>
      <c r="Q4" t="n">
        <v>1326.05</v>
      </c>
      <c r="R4" t="n">
        <v>82.09999999999999</v>
      </c>
      <c r="S4" t="n">
        <v>30.42</v>
      </c>
      <c r="T4" t="n">
        <v>25778.13</v>
      </c>
      <c r="U4" t="n">
        <v>0.37</v>
      </c>
      <c r="V4" t="n">
        <v>0.84</v>
      </c>
      <c r="W4" t="n">
        <v>0.16</v>
      </c>
      <c r="X4" t="n">
        <v>1.57</v>
      </c>
      <c r="Y4" t="n">
        <v>1</v>
      </c>
      <c r="Z4" t="n">
        <v>10</v>
      </c>
      <c r="AA4" t="n">
        <v>113.3915600853003</v>
      </c>
      <c r="AB4" t="n">
        <v>155.1473349912146</v>
      </c>
      <c r="AC4" t="n">
        <v>140.3402910903479</v>
      </c>
      <c r="AD4" t="n">
        <v>113391.5600853003</v>
      </c>
      <c r="AE4" t="n">
        <v>155147.3349912146</v>
      </c>
      <c r="AF4" t="n">
        <v>3.849282736255436e-06</v>
      </c>
      <c r="AG4" t="n">
        <v>5</v>
      </c>
      <c r="AH4" t="n">
        <v>140340.2910903479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7.3318</v>
      </c>
      <c r="E5" t="n">
        <v>13.64</v>
      </c>
      <c r="F5" t="n">
        <v>9.99</v>
      </c>
      <c r="G5" t="n">
        <v>13.32</v>
      </c>
      <c r="H5" t="n">
        <v>0.2</v>
      </c>
      <c r="I5" t="n">
        <v>45</v>
      </c>
      <c r="J5" t="n">
        <v>151.48</v>
      </c>
      <c r="K5" t="n">
        <v>49.1</v>
      </c>
      <c r="L5" t="n">
        <v>1.75</v>
      </c>
      <c r="M5" t="n">
        <v>43</v>
      </c>
      <c r="N5" t="n">
        <v>25.64</v>
      </c>
      <c r="O5" t="n">
        <v>18916.54</v>
      </c>
      <c r="P5" t="n">
        <v>105.38</v>
      </c>
      <c r="Q5" t="n">
        <v>1325.95</v>
      </c>
      <c r="R5" t="n">
        <v>71.95999999999999</v>
      </c>
      <c r="S5" t="n">
        <v>30.42</v>
      </c>
      <c r="T5" t="n">
        <v>20760.28</v>
      </c>
      <c r="U5" t="n">
        <v>0.42</v>
      </c>
      <c r="V5" t="n">
        <v>0.87</v>
      </c>
      <c r="W5" t="n">
        <v>0.15</v>
      </c>
      <c r="X5" t="n">
        <v>1.27</v>
      </c>
      <c r="Y5" t="n">
        <v>1</v>
      </c>
      <c r="Z5" t="n">
        <v>10</v>
      </c>
      <c r="AA5" t="n">
        <v>97.07808903084425</v>
      </c>
      <c r="AB5" t="n">
        <v>132.8265241949701</v>
      </c>
      <c r="AC5" t="n">
        <v>120.1497471490351</v>
      </c>
      <c r="AD5" t="n">
        <v>97078.08903084425</v>
      </c>
      <c r="AE5" t="n">
        <v>132826.5241949701</v>
      </c>
      <c r="AF5" t="n">
        <v>4.021168808514421e-06</v>
      </c>
      <c r="AG5" t="n">
        <v>4</v>
      </c>
      <c r="AH5" t="n">
        <v>120149.7471490351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7.6089</v>
      </c>
      <c r="E6" t="n">
        <v>13.14</v>
      </c>
      <c r="F6" t="n">
        <v>9.74</v>
      </c>
      <c r="G6" t="n">
        <v>15.79</v>
      </c>
      <c r="H6" t="n">
        <v>0.23</v>
      </c>
      <c r="I6" t="n">
        <v>37</v>
      </c>
      <c r="J6" t="n">
        <v>151.83</v>
      </c>
      <c r="K6" t="n">
        <v>49.1</v>
      </c>
      <c r="L6" t="n">
        <v>2</v>
      </c>
      <c r="M6" t="n">
        <v>35</v>
      </c>
      <c r="N6" t="n">
        <v>25.73</v>
      </c>
      <c r="O6" t="n">
        <v>18959.54</v>
      </c>
      <c r="P6" t="n">
        <v>100.32</v>
      </c>
      <c r="Q6" t="n">
        <v>1325.86</v>
      </c>
      <c r="R6" t="n">
        <v>63.69</v>
      </c>
      <c r="S6" t="n">
        <v>30.42</v>
      </c>
      <c r="T6" t="n">
        <v>16666.24</v>
      </c>
      <c r="U6" t="n">
        <v>0.48</v>
      </c>
      <c r="V6" t="n">
        <v>0.89</v>
      </c>
      <c r="W6" t="n">
        <v>0.14</v>
      </c>
      <c r="X6" t="n">
        <v>1.01</v>
      </c>
      <c r="Y6" t="n">
        <v>1</v>
      </c>
      <c r="Z6" t="n">
        <v>10</v>
      </c>
      <c r="AA6" t="n">
        <v>93.36054661818051</v>
      </c>
      <c r="AB6" t="n">
        <v>127.7400186595698</v>
      </c>
      <c r="AC6" t="n">
        <v>115.5486905629765</v>
      </c>
      <c r="AD6" t="n">
        <v>93360.54661818051</v>
      </c>
      <c r="AE6" t="n">
        <v>127740.0186595698</v>
      </c>
      <c r="AF6" t="n">
        <v>4.173145932391142e-06</v>
      </c>
      <c r="AG6" t="n">
        <v>4</v>
      </c>
      <c r="AH6" t="n">
        <v>115548.6905629765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7.789</v>
      </c>
      <c r="E7" t="n">
        <v>12.84</v>
      </c>
      <c r="F7" t="n">
        <v>9.58</v>
      </c>
      <c r="G7" t="n">
        <v>17.97</v>
      </c>
      <c r="H7" t="n">
        <v>0.26</v>
      </c>
      <c r="I7" t="n">
        <v>32</v>
      </c>
      <c r="J7" t="n">
        <v>152.18</v>
      </c>
      <c r="K7" t="n">
        <v>49.1</v>
      </c>
      <c r="L7" t="n">
        <v>2.25</v>
      </c>
      <c r="M7" t="n">
        <v>30</v>
      </c>
      <c r="N7" t="n">
        <v>25.83</v>
      </c>
      <c r="O7" t="n">
        <v>19002.56</v>
      </c>
      <c r="P7" t="n">
        <v>96.45999999999999</v>
      </c>
      <c r="Q7" t="n">
        <v>1325.94</v>
      </c>
      <c r="R7" t="n">
        <v>58.68</v>
      </c>
      <c r="S7" t="n">
        <v>30.42</v>
      </c>
      <c r="T7" t="n">
        <v>14183.62</v>
      </c>
      <c r="U7" t="n">
        <v>0.52</v>
      </c>
      <c r="V7" t="n">
        <v>0.9</v>
      </c>
      <c r="W7" t="n">
        <v>0.13</v>
      </c>
      <c r="X7" t="n">
        <v>0.86</v>
      </c>
      <c r="Y7" t="n">
        <v>1</v>
      </c>
      <c r="Z7" t="n">
        <v>10</v>
      </c>
      <c r="AA7" t="n">
        <v>90.9120425554256</v>
      </c>
      <c r="AB7" t="n">
        <v>124.3898673805347</v>
      </c>
      <c r="AC7" t="n">
        <v>112.5182730200445</v>
      </c>
      <c r="AD7" t="n">
        <v>90912.04255542561</v>
      </c>
      <c r="AE7" t="n">
        <v>124389.8673805347</v>
      </c>
      <c r="AF7" t="n">
        <v>4.271922836072835e-06</v>
      </c>
      <c r="AG7" t="n">
        <v>4</v>
      </c>
      <c r="AH7" t="n">
        <v>112518.2730200445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8.0497</v>
      </c>
      <c r="E8" t="n">
        <v>12.42</v>
      </c>
      <c r="F8" t="n">
        <v>9.32</v>
      </c>
      <c r="G8" t="n">
        <v>20.71</v>
      </c>
      <c r="H8" t="n">
        <v>0.29</v>
      </c>
      <c r="I8" t="n">
        <v>27</v>
      </c>
      <c r="J8" t="n">
        <v>152.53</v>
      </c>
      <c r="K8" t="n">
        <v>49.1</v>
      </c>
      <c r="L8" t="n">
        <v>2.5</v>
      </c>
      <c r="M8" t="n">
        <v>25</v>
      </c>
      <c r="N8" t="n">
        <v>25.93</v>
      </c>
      <c r="O8" t="n">
        <v>19045.63</v>
      </c>
      <c r="P8" t="n">
        <v>90.45</v>
      </c>
      <c r="Q8" t="n">
        <v>1325.87</v>
      </c>
      <c r="R8" t="n">
        <v>49.88</v>
      </c>
      <c r="S8" t="n">
        <v>30.42</v>
      </c>
      <c r="T8" t="n">
        <v>9811.98</v>
      </c>
      <c r="U8" t="n">
        <v>0.61</v>
      </c>
      <c r="V8" t="n">
        <v>0.93</v>
      </c>
      <c r="W8" t="n">
        <v>0.12</v>
      </c>
      <c r="X8" t="n">
        <v>0.6</v>
      </c>
      <c r="Y8" t="n">
        <v>1</v>
      </c>
      <c r="Z8" t="n">
        <v>10</v>
      </c>
      <c r="AA8" t="n">
        <v>87.39882903709938</v>
      </c>
      <c r="AB8" t="n">
        <v>119.5829336527215</v>
      </c>
      <c r="AC8" t="n">
        <v>108.1701063006385</v>
      </c>
      <c r="AD8" t="n">
        <v>87398.82903709938</v>
      </c>
      <c r="AE8" t="n">
        <v>119582.9336527215</v>
      </c>
      <c r="AF8" t="n">
        <v>4.41490528354545e-06</v>
      </c>
      <c r="AG8" t="n">
        <v>4</v>
      </c>
      <c r="AH8" t="n">
        <v>108170.1063006385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7.9791</v>
      </c>
      <c r="E9" t="n">
        <v>12.53</v>
      </c>
      <c r="F9" t="n">
        <v>9.49</v>
      </c>
      <c r="G9" t="n">
        <v>22.78</v>
      </c>
      <c r="H9" t="n">
        <v>0.32</v>
      </c>
      <c r="I9" t="n">
        <v>25</v>
      </c>
      <c r="J9" t="n">
        <v>152.88</v>
      </c>
      <c r="K9" t="n">
        <v>49.1</v>
      </c>
      <c r="L9" t="n">
        <v>2.75</v>
      </c>
      <c r="M9" t="n">
        <v>23</v>
      </c>
      <c r="N9" t="n">
        <v>26.03</v>
      </c>
      <c r="O9" t="n">
        <v>19088.72</v>
      </c>
      <c r="P9" t="n">
        <v>90.58</v>
      </c>
      <c r="Q9" t="n">
        <v>1325.95</v>
      </c>
      <c r="R9" t="n">
        <v>56.26</v>
      </c>
      <c r="S9" t="n">
        <v>30.42</v>
      </c>
      <c r="T9" t="n">
        <v>13012.39</v>
      </c>
      <c r="U9" t="n">
        <v>0.54</v>
      </c>
      <c r="V9" t="n">
        <v>0.91</v>
      </c>
      <c r="W9" t="n">
        <v>0.12</v>
      </c>
      <c r="X9" t="n">
        <v>0.77</v>
      </c>
      <c r="Y9" t="n">
        <v>1</v>
      </c>
      <c r="Z9" t="n">
        <v>10</v>
      </c>
      <c r="AA9" t="n">
        <v>88.00121453406226</v>
      </c>
      <c r="AB9" t="n">
        <v>120.4071440650382</v>
      </c>
      <c r="AC9" t="n">
        <v>108.9156552279905</v>
      </c>
      <c r="AD9" t="n">
        <v>88001.21453406225</v>
      </c>
      <c r="AE9" t="n">
        <v>120407.1440650382</v>
      </c>
      <c r="AF9" t="n">
        <v>4.376184298537523e-06</v>
      </c>
      <c r="AG9" t="n">
        <v>4</v>
      </c>
      <c r="AH9" t="n">
        <v>108915.6552279905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8.130599999999999</v>
      </c>
      <c r="E10" t="n">
        <v>12.3</v>
      </c>
      <c r="F10" t="n">
        <v>9.35</v>
      </c>
      <c r="G10" t="n">
        <v>25.5</v>
      </c>
      <c r="H10" t="n">
        <v>0.35</v>
      </c>
      <c r="I10" t="n">
        <v>22</v>
      </c>
      <c r="J10" t="n">
        <v>153.23</v>
      </c>
      <c r="K10" t="n">
        <v>49.1</v>
      </c>
      <c r="L10" t="n">
        <v>3</v>
      </c>
      <c r="M10" t="n">
        <v>19</v>
      </c>
      <c r="N10" t="n">
        <v>26.13</v>
      </c>
      <c r="O10" t="n">
        <v>19131.85</v>
      </c>
      <c r="P10" t="n">
        <v>86.03</v>
      </c>
      <c r="Q10" t="n">
        <v>1326.01</v>
      </c>
      <c r="R10" t="n">
        <v>51.26</v>
      </c>
      <c r="S10" t="n">
        <v>30.42</v>
      </c>
      <c r="T10" t="n">
        <v>10527.3</v>
      </c>
      <c r="U10" t="n">
        <v>0.59</v>
      </c>
      <c r="V10" t="n">
        <v>0.92</v>
      </c>
      <c r="W10" t="n">
        <v>0.12</v>
      </c>
      <c r="X10" t="n">
        <v>0.63</v>
      </c>
      <c r="Y10" t="n">
        <v>1</v>
      </c>
      <c r="Z10" t="n">
        <v>10</v>
      </c>
      <c r="AA10" t="n">
        <v>85.73353202928305</v>
      </c>
      <c r="AB10" t="n">
        <v>117.3044008189095</v>
      </c>
      <c r="AC10" t="n">
        <v>106.1090334425438</v>
      </c>
      <c r="AD10" t="n">
        <v>85733.53202928306</v>
      </c>
      <c r="AE10" t="n">
        <v>117304.4008189095</v>
      </c>
      <c r="AF10" t="n">
        <v>4.459275364099858e-06</v>
      </c>
      <c r="AG10" t="n">
        <v>4</v>
      </c>
      <c r="AH10" t="n">
        <v>106109.0334425438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8.217499999999999</v>
      </c>
      <c r="E11" t="n">
        <v>12.17</v>
      </c>
      <c r="F11" t="n">
        <v>9.279999999999999</v>
      </c>
      <c r="G11" t="n">
        <v>27.85</v>
      </c>
      <c r="H11" t="n">
        <v>0.37</v>
      </c>
      <c r="I11" t="n">
        <v>20</v>
      </c>
      <c r="J11" t="n">
        <v>153.58</v>
      </c>
      <c r="K11" t="n">
        <v>49.1</v>
      </c>
      <c r="L11" t="n">
        <v>3.25</v>
      </c>
      <c r="M11" t="n">
        <v>12</v>
      </c>
      <c r="N11" t="n">
        <v>26.23</v>
      </c>
      <c r="O11" t="n">
        <v>19175.02</v>
      </c>
      <c r="P11" t="n">
        <v>82.11</v>
      </c>
      <c r="Q11" t="n">
        <v>1325.89</v>
      </c>
      <c r="R11" t="n">
        <v>48.73</v>
      </c>
      <c r="S11" t="n">
        <v>30.42</v>
      </c>
      <c r="T11" t="n">
        <v>9271.370000000001</v>
      </c>
      <c r="U11" t="n">
        <v>0.62</v>
      </c>
      <c r="V11" t="n">
        <v>0.93</v>
      </c>
      <c r="W11" t="n">
        <v>0.12</v>
      </c>
      <c r="X11" t="n">
        <v>0.5600000000000001</v>
      </c>
      <c r="Y11" t="n">
        <v>1</v>
      </c>
      <c r="Z11" t="n">
        <v>10</v>
      </c>
      <c r="AA11" t="n">
        <v>84.09773891589707</v>
      </c>
      <c r="AB11" t="n">
        <v>115.066236515077</v>
      </c>
      <c r="AC11" t="n">
        <v>104.084476398585</v>
      </c>
      <c r="AD11" t="n">
        <v>84097.73891589706</v>
      </c>
      <c r="AE11" t="n">
        <v>115066.2365150769</v>
      </c>
      <c r="AF11" t="n">
        <v>4.506936179924063e-06</v>
      </c>
      <c r="AG11" t="n">
        <v>4</v>
      </c>
      <c r="AH11" t="n">
        <v>104084.476398585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8.2637</v>
      </c>
      <c r="E12" t="n">
        <v>12.1</v>
      </c>
      <c r="F12" t="n">
        <v>9.24</v>
      </c>
      <c r="G12" t="n">
        <v>29.19</v>
      </c>
      <c r="H12" t="n">
        <v>0.4</v>
      </c>
      <c r="I12" t="n">
        <v>19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81.91</v>
      </c>
      <c r="Q12" t="n">
        <v>1325.83</v>
      </c>
      <c r="R12" t="n">
        <v>46.95</v>
      </c>
      <c r="S12" t="n">
        <v>30.42</v>
      </c>
      <c r="T12" t="n">
        <v>8384.42</v>
      </c>
      <c r="U12" t="n">
        <v>0.65</v>
      </c>
      <c r="V12" t="n">
        <v>0.9399999999999999</v>
      </c>
      <c r="W12" t="n">
        <v>0.13</v>
      </c>
      <c r="X12" t="n">
        <v>0.52</v>
      </c>
      <c r="Y12" t="n">
        <v>1</v>
      </c>
      <c r="Z12" t="n">
        <v>10</v>
      </c>
      <c r="AA12" t="n">
        <v>83.79006964439456</v>
      </c>
      <c r="AB12" t="n">
        <v>114.6452698443972</v>
      </c>
      <c r="AC12" t="n">
        <v>103.7036861961243</v>
      </c>
      <c r="AD12" t="n">
        <v>83790.06964439456</v>
      </c>
      <c r="AE12" t="n">
        <v>114645.2698443972</v>
      </c>
      <c r="AF12" t="n">
        <v>4.532274841501489e-06</v>
      </c>
      <c r="AG12" t="n">
        <v>4</v>
      </c>
      <c r="AH12" t="n">
        <v>103703.6861961243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5.2829</v>
      </c>
      <c r="E2" t="n">
        <v>18.93</v>
      </c>
      <c r="F2" t="n">
        <v>12.14</v>
      </c>
      <c r="G2" t="n">
        <v>6.28</v>
      </c>
      <c r="H2" t="n">
        <v>0.1</v>
      </c>
      <c r="I2" t="n">
        <v>116</v>
      </c>
      <c r="J2" t="n">
        <v>185.69</v>
      </c>
      <c r="K2" t="n">
        <v>53.44</v>
      </c>
      <c r="L2" t="n">
        <v>1</v>
      </c>
      <c r="M2" t="n">
        <v>114</v>
      </c>
      <c r="N2" t="n">
        <v>36.26</v>
      </c>
      <c r="O2" t="n">
        <v>23136.14</v>
      </c>
      <c r="P2" t="n">
        <v>159.05</v>
      </c>
      <c r="Q2" t="n">
        <v>1326.34</v>
      </c>
      <c r="R2" t="n">
        <v>142.56</v>
      </c>
      <c r="S2" t="n">
        <v>30.42</v>
      </c>
      <c r="T2" t="n">
        <v>55704.74</v>
      </c>
      <c r="U2" t="n">
        <v>0.21</v>
      </c>
      <c r="V2" t="n">
        <v>0.71</v>
      </c>
      <c r="W2" t="n">
        <v>0.27</v>
      </c>
      <c r="X2" t="n">
        <v>3.42</v>
      </c>
      <c r="Y2" t="n">
        <v>1</v>
      </c>
      <c r="Z2" t="n">
        <v>10</v>
      </c>
      <c r="AA2" t="n">
        <v>173.1883005505242</v>
      </c>
      <c r="AB2" t="n">
        <v>236.9638733416984</v>
      </c>
      <c r="AC2" t="n">
        <v>214.3483738509203</v>
      </c>
      <c r="AD2" t="n">
        <v>173188.3005505242</v>
      </c>
      <c r="AE2" t="n">
        <v>236963.8733416984</v>
      </c>
      <c r="AF2" t="n">
        <v>2.79667363785519e-06</v>
      </c>
      <c r="AG2" t="n">
        <v>6</v>
      </c>
      <c r="AH2" t="n">
        <v>214348.3738509203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5.9774</v>
      </c>
      <c r="E3" t="n">
        <v>16.73</v>
      </c>
      <c r="F3" t="n">
        <v>11.13</v>
      </c>
      <c r="G3" t="n">
        <v>7.95</v>
      </c>
      <c r="H3" t="n">
        <v>0.12</v>
      </c>
      <c r="I3" t="n">
        <v>84</v>
      </c>
      <c r="J3" t="n">
        <v>186.07</v>
      </c>
      <c r="K3" t="n">
        <v>53.44</v>
      </c>
      <c r="L3" t="n">
        <v>1.25</v>
      </c>
      <c r="M3" t="n">
        <v>82</v>
      </c>
      <c r="N3" t="n">
        <v>36.39</v>
      </c>
      <c r="O3" t="n">
        <v>23182.76</v>
      </c>
      <c r="P3" t="n">
        <v>143.9</v>
      </c>
      <c r="Q3" t="n">
        <v>1326.16</v>
      </c>
      <c r="R3" t="n">
        <v>109.52</v>
      </c>
      <c r="S3" t="n">
        <v>30.42</v>
      </c>
      <c r="T3" t="n">
        <v>39345.59</v>
      </c>
      <c r="U3" t="n">
        <v>0.28</v>
      </c>
      <c r="V3" t="n">
        <v>0.78</v>
      </c>
      <c r="W3" t="n">
        <v>0.21</v>
      </c>
      <c r="X3" t="n">
        <v>2.41</v>
      </c>
      <c r="Y3" t="n">
        <v>1</v>
      </c>
      <c r="Z3" t="n">
        <v>10</v>
      </c>
      <c r="AA3" t="n">
        <v>141.5172042196465</v>
      </c>
      <c r="AB3" t="n">
        <v>193.6300821116546</v>
      </c>
      <c r="AC3" t="n">
        <v>175.1502988365002</v>
      </c>
      <c r="AD3" t="n">
        <v>141517.2042196465</v>
      </c>
      <c r="AE3" t="n">
        <v>193630.0821116546</v>
      </c>
      <c r="AF3" t="n">
        <v>3.164329630111419e-06</v>
      </c>
      <c r="AG3" t="n">
        <v>5</v>
      </c>
      <c r="AH3" t="n">
        <v>175150.2988365002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6.4373</v>
      </c>
      <c r="E4" t="n">
        <v>15.53</v>
      </c>
      <c r="F4" t="n">
        <v>10.61</v>
      </c>
      <c r="G4" t="n">
        <v>9.640000000000001</v>
      </c>
      <c r="H4" t="n">
        <v>0.14</v>
      </c>
      <c r="I4" t="n">
        <v>66</v>
      </c>
      <c r="J4" t="n">
        <v>186.45</v>
      </c>
      <c r="K4" t="n">
        <v>53.44</v>
      </c>
      <c r="L4" t="n">
        <v>1.5</v>
      </c>
      <c r="M4" t="n">
        <v>64</v>
      </c>
      <c r="N4" t="n">
        <v>36.51</v>
      </c>
      <c r="O4" t="n">
        <v>23229.42</v>
      </c>
      <c r="P4" t="n">
        <v>135.37</v>
      </c>
      <c r="Q4" t="n">
        <v>1326.11</v>
      </c>
      <c r="R4" t="n">
        <v>92.19</v>
      </c>
      <c r="S4" t="n">
        <v>30.42</v>
      </c>
      <c r="T4" t="n">
        <v>30771.41</v>
      </c>
      <c r="U4" t="n">
        <v>0.33</v>
      </c>
      <c r="V4" t="n">
        <v>0.82</v>
      </c>
      <c r="W4" t="n">
        <v>0.18</v>
      </c>
      <c r="X4" t="n">
        <v>1.89</v>
      </c>
      <c r="Y4" t="n">
        <v>1</v>
      </c>
      <c r="Z4" t="n">
        <v>10</v>
      </c>
      <c r="AA4" t="n">
        <v>131.7481390016414</v>
      </c>
      <c r="AB4" t="n">
        <v>180.2636160996465</v>
      </c>
      <c r="AC4" t="n">
        <v>163.0595095807209</v>
      </c>
      <c r="AD4" t="n">
        <v>131748.1390016414</v>
      </c>
      <c r="AE4" t="n">
        <v>180263.6160996465</v>
      </c>
      <c r="AF4" t="n">
        <v>3.407792539886277e-06</v>
      </c>
      <c r="AG4" t="n">
        <v>5</v>
      </c>
      <c r="AH4" t="n">
        <v>163059.5095807209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6.7872</v>
      </c>
      <c r="E5" t="n">
        <v>14.73</v>
      </c>
      <c r="F5" t="n">
        <v>10.26</v>
      </c>
      <c r="G5" t="n">
        <v>11.39</v>
      </c>
      <c r="H5" t="n">
        <v>0.17</v>
      </c>
      <c r="I5" t="n">
        <v>54</v>
      </c>
      <c r="J5" t="n">
        <v>186.83</v>
      </c>
      <c r="K5" t="n">
        <v>53.44</v>
      </c>
      <c r="L5" t="n">
        <v>1.75</v>
      </c>
      <c r="M5" t="n">
        <v>52</v>
      </c>
      <c r="N5" t="n">
        <v>36.64</v>
      </c>
      <c r="O5" t="n">
        <v>23276.13</v>
      </c>
      <c r="P5" t="n">
        <v>129</v>
      </c>
      <c r="Q5" t="n">
        <v>1325.99</v>
      </c>
      <c r="R5" t="n">
        <v>80.84999999999999</v>
      </c>
      <c r="S5" t="n">
        <v>30.42</v>
      </c>
      <c r="T5" t="n">
        <v>25159.85</v>
      </c>
      <c r="U5" t="n">
        <v>0.38</v>
      </c>
      <c r="V5" t="n">
        <v>0.84</v>
      </c>
      <c r="W5" t="n">
        <v>0.16</v>
      </c>
      <c r="X5" t="n">
        <v>1.53</v>
      </c>
      <c r="Y5" t="n">
        <v>1</v>
      </c>
      <c r="Z5" t="n">
        <v>10</v>
      </c>
      <c r="AA5" t="n">
        <v>125.3207257075009</v>
      </c>
      <c r="AB5" t="n">
        <v>171.4693456731458</v>
      </c>
      <c r="AC5" t="n">
        <v>155.1045519808866</v>
      </c>
      <c r="AD5" t="n">
        <v>125320.7257075009</v>
      </c>
      <c r="AE5" t="n">
        <v>171469.3456731458</v>
      </c>
      <c r="AF5" t="n">
        <v>3.593023399051799e-06</v>
      </c>
      <c r="AG5" t="n">
        <v>5</v>
      </c>
      <c r="AH5" t="n">
        <v>155104.5519808866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7.0451</v>
      </c>
      <c r="E6" t="n">
        <v>14.19</v>
      </c>
      <c r="F6" t="n">
        <v>10.01</v>
      </c>
      <c r="G6" t="n">
        <v>13.06</v>
      </c>
      <c r="H6" t="n">
        <v>0.19</v>
      </c>
      <c r="I6" t="n">
        <v>46</v>
      </c>
      <c r="J6" t="n">
        <v>187.21</v>
      </c>
      <c r="K6" t="n">
        <v>53.44</v>
      </c>
      <c r="L6" t="n">
        <v>2</v>
      </c>
      <c r="M6" t="n">
        <v>44</v>
      </c>
      <c r="N6" t="n">
        <v>36.77</v>
      </c>
      <c r="O6" t="n">
        <v>23322.88</v>
      </c>
      <c r="P6" t="n">
        <v>124.19</v>
      </c>
      <c r="Q6" t="n">
        <v>1326.01</v>
      </c>
      <c r="R6" t="n">
        <v>72.69</v>
      </c>
      <c r="S6" t="n">
        <v>30.42</v>
      </c>
      <c r="T6" t="n">
        <v>21119.32</v>
      </c>
      <c r="U6" t="n">
        <v>0.42</v>
      </c>
      <c r="V6" t="n">
        <v>0.86</v>
      </c>
      <c r="W6" t="n">
        <v>0.16</v>
      </c>
      <c r="X6" t="n">
        <v>1.29</v>
      </c>
      <c r="Y6" t="n">
        <v>1</v>
      </c>
      <c r="Z6" t="n">
        <v>10</v>
      </c>
      <c r="AA6" t="n">
        <v>120.9652868579623</v>
      </c>
      <c r="AB6" t="n">
        <v>165.5100420908093</v>
      </c>
      <c r="AC6" t="n">
        <v>149.7139959685113</v>
      </c>
      <c r="AD6" t="n">
        <v>120965.2868579623</v>
      </c>
      <c r="AE6" t="n">
        <v>165510.0420908093</v>
      </c>
      <c r="AF6" t="n">
        <v>3.729551088616782e-06</v>
      </c>
      <c r="AG6" t="n">
        <v>5</v>
      </c>
      <c r="AH6" t="n">
        <v>149713.9959685113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7.2461</v>
      </c>
      <c r="E7" t="n">
        <v>13.8</v>
      </c>
      <c r="F7" t="n">
        <v>9.84</v>
      </c>
      <c r="G7" t="n">
        <v>14.76</v>
      </c>
      <c r="H7" t="n">
        <v>0.21</v>
      </c>
      <c r="I7" t="n">
        <v>40</v>
      </c>
      <c r="J7" t="n">
        <v>187.59</v>
      </c>
      <c r="K7" t="n">
        <v>53.44</v>
      </c>
      <c r="L7" t="n">
        <v>2.25</v>
      </c>
      <c r="M7" t="n">
        <v>38</v>
      </c>
      <c r="N7" t="n">
        <v>36.9</v>
      </c>
      <c r="O7" t="n">
        <v>23369.68</v>
      </c>
      <c r="P7" t="n">
        <v>120.14</v>
      </c>
      <c r="Q7" t="n">
        <v>1326.15</v>
      </c>
      <c r="R7" t="n">
        <v>67.20999999999999</v>
      </c>
      <c r="S7" t="n">
        <v>30.42</v>
      </c>
      <c r="T7" t="n">
        <v>18409.91</v>
      </c>
      <c r="U7" t="n">
        <v>0.45</v>
      </c>
      <c r="V7" t="n">
        <v>0.88</v>
      </c>
      <c r="W7" t="n">
        <v>0.14</v>
      </c>
      <c r="X7" t="n">
        <v>1.12</v>
      </c>
      <c r="Y7" t="n">
        <v>1</v>
      </c>
      <c r="Z7" t="n">
        <v>10</v>
      </c>
      <c r="AA7" t="n">
        <v>105.5457488028835</v>
      </c>
      <c r="AB7" t="n">
        <v>144.4123498618524</v>
      </c>
      <c r="AC7" t="n">
        <v>130.6298378750823</v>
      </c>
      <c r="AD7" t="n">
        <v>105545.7488028835</v>
      </c>
      <c r="AE7" t="n">
        <v>144412.3498618524</v>
      </c>
      <c r="AF7" t="n">
        <v>3.83595692654839e-06</v>
      </c>
      <c r="AG7" t="n">
        <v>4</v>
      </c>
      <c r="AH7" t="n">
        <v>130629.8378750823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7.4363</v>
      </c>
      <c r="E8" t="n">
        <v>13.45</v>
      </c>
      <c r="F8" t="n">
        <v>9.68</v>
      </c>
      <c r="G8" t="n">
        <v>16.59</v>
      </c>
      <c r="H8" t="n">
        <v>0.24</v>
      </c>
      <c r="I8" t="n">
        <v>35</v>
      </c>
      <c r="J8" t="n">
        <v>187.97</v>
      </c>
      <c r="K8" t="n">
        <v>53.44</v>
      </c>
      <c r="L8" t="n">
        <v>2.5</v>
      </c>
      <c r="M8" t="n">
        <v>33</v>
      </c>
      <c r="N8" t="n">
        <v>37.03</v>
      </c>
      <c r="O8" t="n">
        <v>23416.52</v>
      </c>
      <c r="P8" t="n">
        <v>116.4</v>
      </c>
      <c r="Q8" t="n">
        <v>1325.87</v>
      </c>
      <c r="R8" t="n">
        <v>61.68</v>
      </c>
      <c r="S8" t="n">
        <v>30.42</v>
      </c>
      <c r="T8" t="n">
        <v>15668.88</v>
      </c>
      <c r="U8" t="n">
        <v>0.49</v>
      </c>
      <c r="V8" t="n">
        <v>0.89</v>
      </c>
      <c r="W8" t="n">
        <v>0.14</v>
      </c>
      <c r="X8" t="n">
        <v>0.96</v>
      </c>
      <c r="Y8" t="n">
        <v>1</v>
      </c>
      <c r="Z8" t="n">
        <v>10</v>
      </c>
      <c r="AA8" t="n">
        <v>102.6711209154574</v>
      </c>
      <c r="AB8" t="n">
        <v>140.4791571666461</v>
      </c>
      <c r="AC8" t="n">
        <v>127.0720235704346</v>
      </c>
      <c r="AD8" t="n">
        <v>102671.1209154573</v>
      </c>
      <c r="AE8" t="n">
        <v>140479.1571666461</v>
      </c>
      <c r="AF8" t="n">
        <v>3.936645435874719e-06</v>
      </c>
      <c r="AG8" t="n">
        <v>4</v>
      </c>
      <c r="AH8" t="n">
        <v>127072.0235704346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7.5917</v>
      </c>
      <c r="E9" t="n">
        <v>13.17</v>
      </c>
      <c r="F9" t="n">
        <v>9.550000000000001</v>
      </c>
      <c r="G9" t="n">
        <v>18.48</v>
      </c>
      <c r="H9" t="n">
        <v>0.26</v>
      </c>
      <c r="I9" t="n">
        <v>31</v>
      </c>
      <c r="J9" t="n">
        <v>188.35</v>
      </c>
      <c r="K9" t="n">
        <v>53.44</v>
      </c>
      <c r="L9" t="n">
        <v>2.75</v>
      </c>
      <c r="M9" t="n">
        <v>29</v>
      </c>
      <c r="N9" t="n">
        <v>37.16</v>
      </c>
      <c r="O9" t="n">
        <v>23463.4</v>
      </c>
      <c r="P9" t="n">
        <v>112.96</v>
      </c>
      <c r="Q9" t="n">
        <v>1325.91</v>
      </c>
      <c r="R9" t="n">
        <v>57.38</v>
      </c>
      <c r="S9" t="n">
        <v>30.42</v>
      </c>
      <c r="T9" t="n">
        <v>13541.46</v>
      </c>
      <c r="U9" t="n">
        <v>0.53</v>
      </c>
      <c r="V9" t="n">
        <v>0.91</v>
      </c>
      <c r="W9" t="n">
        <v>0.13</v>
      </c>
      <c r="X9" t="n">
        <v>0.83</v>
      </c>
      <c r="Y9" t="n">
        <v>1</v>
      </c>
      <c r="Z9" t="n">
        <v>10</v>
      </c>
      <c r="AA9" t="n">
        <v>100.3080129091116</v>
      </c>
      <c r="AB9" t="n">
        <v>137.2458485393981</v>
      </c>
      <c r="AC9" t="n">
        <v>124.1472973805929</v>
      </c>
      <c r="AD9" t="n">
        <v>100308.0129091116</v>
      </c>
      <c r="AE9" t="n">
        <v>137245.8485393981</v>
      </c>
      <c r="AF9" t="n">
        <v>4.018911441917365e-06</v>
      </c>
      <c r="AG9" t="n">
        <v>4</v>
      </c>
      <c r="AH9" t="n">
        <v>124147.2973805929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7.8127</v>
      </c>
      <c r="E10" t="n">
        <v>12.8</v>
      </c>
      <c r="F10" t="n">
        <v>9.33</v>
      </c>
      <c r="G10" t="n">
        <v>20.72</v>
      </c>
      <c r="H10" t="n">
        <v>0.28</v>
      </c>
      <c r="I10" t="n">
        <v>27</v>
      </c>
      <c r="J10" t="n">
        <v>188.73</v>
      </c>
      <c r="K10" t="n">
        <v>53.44</v>
      </c>
      <c r="L10" t="n">
        <v>3</v>
      </c>
      <c r="M10" t="n">
        <v>25</v>
      </c>
      <c r="N10" t="n">
        <v>37.29</v>
      </c>
      <c r="O10" t="n">
        <v>23510.33</v>
      </c>
      <c r="P10" t="n">
        <v>107.89</v>
      </c>
      <c r="Q10" t="n">
        <v>1325.93</v>
      </c>
      <c r="R10" t="n">
        <v>50.08</v>
      </c>
      <c r="S10" t="n">
        <v>30.42</v>
      </c>
      <c r="T10" t="n">
        <v>9912.049999999999</v>
      </c>
      <c r="U10" t="n">
        <v>0.61</v>
      </c>
      <c r="V10" t="n">
        <v>0.93</v>
      </c>
      <c r="W10" t="n">
        <v>0.12</v>
      </c>
      <c r="X10" t="n">
        <v>0.61</v>
      </c>
      <c r="Y10" t="n">
        <v>1</v>
      </c>
      <c r="Z10" t="n">
        <v>10</v>
      </c>
      <c r="AA10" t="n">
        <v>97.00364968795509</v>
      </c>
      <c r="AB10" t="n">
        <v>132.7246730019971</v>
      </c>
      <c r="AC10" t="n">
        <v>120.0576164909704</v>
      </c>
      <c r="AD10" t="n">
        <v>97003.64968795508</v>
      </c>
      <c r="AE10" t="n">
        <v>132724.6730019971</v>
      </c>
      <c r="AF10" t="n">
        <v>4.135904925414307e-06</v>
      </c>
      <c r="AG10" t="n">
        <v>4</v>
      </c>
      <c r="AH10" t="n">
        <v>120057.6164909704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7.7836</v>
      </c>
      <c r="E11" t="n">
        <v>12.85</v>
      </c>
      <c r="F11" t="n">
        <v>9.449999999999999</v>
      </c>
      <c r="G11" t="n">
        <v>22.68</v>
      </c>
      <c r="H11" t="n">
        <v>0.3</v>
      </c>
      <c r="I11" t="n">
        <v>25</v>
      </c>
      <c r="J11" t="n">
        <v>189.11</v>
      </c>
      <c r="K11" t="n">
        <v>53.44</v>
      </c>
      <c r="L11" t="n">
        <v>3.25</v>
      </c>
      <c r="M11" t="n">
        <v>23</v>
      </c>
      <c r="N11" t="n">
        <v>37.42</v>
      </c>
      <c r="O11" t="n">
        <v>23557.3</v>
      </c>
      <c r="P11" t="n">
        <v>108.08</v>
      </c>
      <c r="Q11" t="n">
        <v>1325.84</v>
      </c>
      <c r="R11" t="n">
        <v>54.49</v>
      </c>
      <c r="S11" t="n">
        <v>30.42</v>
      </c>
      <c r="T11" t="n">
        <v>12123.5</v>
      </c>
      <c r="U11" t="n">
        <v>0.5600000000000001</v>
      </c>
      <c r="V11" t="n">
        <v>0.92</v>
      </c>
      <c r="W11" t="n">
        <v>0.12</v>
      </c>
      <c r="X11" t="n">
        <v>0.73</v>
      </c>
      <c r="Y11" t="n">
        <v>1</v>
      </c>
      <c r="Z11" t="n">
        <v>10</v>
      </c>
      <c r="AA11" t="n">
        <v>97.41113168582903</v>
      </c>
      <c r="AB11" t="n">
        <v>133.282207848325</v>
      </c>
      <c r="AC11" t="n">
        <v>120.56194099407</v>
      </c>
      <c r="AD11" t="n">
        <v>97411.13168582904</v>
      </c>
      <c r="AE11" t="n">
        <v>133282.207848325</v>
      </c>
      <c r="AF11" t="n">
        <v>4.120499901116746e-06</v>
      </c>
      <c r="AG11" t="n">
        <v>4</v>
      </c>
      <c r="AH11" t="n">
        <v>120561.94099407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7.8745</v>
      </c>
      <c r="E12" t="n">
        <v>12.7</v>
      </c>
      <c r="F12" t="n">
        <v>9.369999999999999</v>
      </c>
      <c r="G12" t="n">
        <v>24.46</v>
      </c>
      <c r="H12" t="n">
        <v>0.33</v>
      </c>
      <c r="I12" t="n">
        <v>23</v>
      </c>
      <c r="J12" t="n">
        <v>189.49</v>
      </c>
      <c r="K12" t="n">
        <v>53.44</v>
      </c>
      <c r="L12" t="n">
        <v>3.5</v>
      </c>
      <c r="M12" t="n">
        <v>21</v>
      </c>
      <c r="N12" t="n">
        <v>37.55</v>
      </c>
      <c r="O12" t="n">
        <v>23604.32</v>
      </c>
      <c r="P12" t="n">
        <v>105.02</v>
      </c>
      <c r="Q12" t="n">
        <v>1325.9</v>
      </c>
      <c r="R12" t="n">
        <v>52.04</v>
      </c>
      <c r="S12" t="n">
        <v>30.42</v>
      </c>
      <c r="T12" t="n">
        <v>10911.58</v>
      </c>
      <c r="U12" t="n">
        <v>0.58</v>
      </c>
      <c r="V12" t="n">
        <v>0.92</v>
      </c>
      <c r="W12" t="n">
        <v>0.12</v>
      </c>
      <c r="X12" t="n">
        <v>0.65</v>
      </c>
      <c r="Y12" t="n">
        <v>1</v>
      </c>
      <c r="Z12" t="n">
        <v>10</v>
      </c>
      <c r="AA12" t="n">
        <v>95.81172953101904</v>
      </c>
      <c r="AB12" t="n">
        <v>131.0938352594719</v>
      </c>
      <c r="AC12" t="n">
        <v>118.5824236136961</v>
      </c>
      <c r="AD12" t="n">
        <v>95811.72953101904</v>
      </c>
      <c r="AE12" t="n">
        <v>131093.8352594719</v>
      </c>
      <c r="AF12" t="n">
        <v>4.16862075021119e-06</v>
      </c>
      <c r="AG12" t="n">
        <v>4</v>
      </c>
      <c r="AH12" t="n">
        <v>118582.4236136961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7.9646</v>
      </c>
      <c r="E13" t="n">
        <v>12.56</v>
      </c>
      <c r="F13" t="n">
        <v>9.31</v>
      </c>
      <c r="G13" t="n">
        <v>26.59</v>
      </c>
      <c r="H13" t="n">
        <v>0.35</v>
      </c>
      <c r="I13" t="n">
        <v>21</v>
      </c>
      <c r="J13" t="n">
        <v>189.87</v>
      </c>
      <c r="K13" t="n">
        <v>53.44</v>
      </c>
      <c r="L13" t="n">
        <v>3.75</v>
      </c>
      <c r="M13" t="n">
        <v>19</v>
      </c>
      <c r="N13" t="n">
        <v>37.69</v>
      </c>
      <c r="O13" t="n">
        <v>23651.38</v>
      </c>
      <c r="P13" t="n">
        <v>102.29</v>
      </c>
      <c r="Q13" t="n">
        <v>1325.95</v>
      </c>
      <c r="R13" t="n">
        <v>49.72</v>
      </c>
      <c r="S13" t="n">
        <v>30.42</v>
      </c>
      <c r="T13" t="n">
        <v>9761.120000000001</v>
      </c>
      <c r="U13" t="n">
        <v>0.61</v>
      </c>
      <c r="V13" t="n">
        <v>0.93</v>
      </c>
      <c r="W13" t="n">
        <v>0.11</v>
      </c>
      <c r="X13" t="n">
        <v>0.58</v>
      </c>
      <c r="Y13" t="n">
        <v>1</v>
      </c>
      <c r="Z13" t="n">
        <v>10</v>
      </c>
      <c r="AA13" t="n">
        <v>94.38170883255572</v>
      </c>
      <c r="AB13" t="n">
        <v>129.1372178517747</v>
      </c>
      <c r="AC13" t="n">
        <v>116.8125430252591</v>
      </c>
      <c r="AD13" t="n">
        <v>94381.70883255571</v>
      </c>
      <c r="AE13" t="n">
        <v>129137.2178517747</v>
      </c>
      <c r="AF13" t="n">
        <v>4.21631809348302e-06</v>
      </c>
      <c r="AG13" t="n">
        <v>4</v>
      </c>
      <c r="AH13" t="n">
        <v>116812.5430252591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8.054399999999999</v>
      </c>
      <c r="E14" t="n">
        <v>12.42</v>
      </c>
      <c r="F14" t="n">
        <v>9.24</v>
      </c>
      <c r="G14" t="n">
        <v>29.18</v>
      </c>
      <c r="H14" t="n">
        <v>0.37</v>
      </c>
      <c r="I14" t="n">
        <v>19</v>
      </c>
      <c r="J14" t="n">
        <v>190.25</v>
      </c>
      <c r="K14" t="n">
        <v>53.44</v>
      </c>
      <c r="L14" t="n">
        <v>4</v>
      </c>
      <c r="M14" t="n">
        <v>17</v>
      </c>
      <c r="N14" t="n">
        <v>37.82</v>
      </c>
      <c r="O14" t="n">
        <v>23698.48</v>
      </c>
      <c r="P14" t="n">
        <v>99.54000000000001</v>
      </c>
      <c r="Q14" t="n">
        <v>1325.84</v>
      </c>
      <c r="R14" t="n">
        <v>47.53</v>
      </c>
      <c r="S14" t="n">
        <v>30.42</v>
      </c>
      <c r="T14" t="n">
        <v>8674.530000000001</v>
      </c>
      <c r="U14" t="n">
        <v>0.64</v>
      </c>
      <c r="V14" t="n">
        <v>0.9399999999999999</v>
      </c>
      <c r="W14" t="n">
        <v>0.11</v>
      </c>
      <c r="X14" t="n">
        <v>0.52</v>
      </c>
      <c r="Y14" t="n">
        <v>1</v>
      </c>
      <c r="Z14" t="n">
        <v>10</v>
      </c>
      <c r="AA14" t="n">
        <v>92.96530802439773</v>
      </c>
      <c r="AB14" t="n">
        <v>127.1992357788604</v>
      </c>
      <c r="AC14" t="n">
        <v>115.0595192414082</v>
      </c>
      <c r="AD14" t="n">
        <v>92965.30802439773</v>
      </c>
      <c r="AE14" t="n">
        <v>127199.2357788604</v>
      </c>
      <c r="AF14" t="n">
        <v>4.26385662207137e-06</v>
      </c>
      <c r="AG14" t="n">
        <v>4</v>
      </c>
      <c r="AH14" t="n">
        <v>115059.5192414082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8.1037</v>
      </c>
      <c r="E15" t="n">
        <v>12.34</v>
      </c>
      <c r="F15" t="n">
        <v>9.199999999999999</v>
      </c>
      <c r="G15" t="n">
        <v>30.67</v>
      </c>
      <c r="H15" t="n">
        <v>0.4</v>
      </c>
      <c r="I15" t="n">
        <v>18</v>
      </c>
      <c r="J15" t="n">
        <v>190.63</v>
      </c>
      <c r="K15" t="n">
        <v>53.44</v>
      </c>
      <c r="L15" t="n">
        <v>4.25</v>
      </c>
      <c r="M15" t="n">
        <v>16</v>
      </c>
      <c r="N15" t="n">
        <v>37.95</v>
      </c>
      <c r="O15" t="n">
        <v>23745.63</v>
      </c>
      <c r="P15" t="n">
        <v>96.26000000000001</v>
      </c>
      <c r="Q15" t="n">
        <v>1325.79</v>
      </c>
      <c r="R15" t="n">
        <v>46.29</v>
      </c>
      <c r="S15" t="n">
        <v>30.42</v>
      </c>
      <c r="T15" t="n">
        <v>8061.23</v>
      </c>
      <c r="U15" t="n">
        <v>0.66</v>
      </c>
      <c r="V15" t="n">
        <v>0.9399999999999999</v>
      </c>
      <c r="W15" t="n">
        <v>0.11</v>
      </c>
      <c r="X15" t="n">
        <v>0.48</v>
      </c>
      <c r="Y15" t="n">
        <v>1</v>
      </c>
      <c r="Z15" t="n">
        <v>10</v>
      </c>
      <c r="AA15" t="n">
        <v>91.6705212829349</v>
      </c>
      <c r="AB15" t="n">
        <v>125.4276514372322</v>
      </c>
      <c r="AC15" t="n">
        <v>113.4570124229103</v>
      </c>
      <c r="AD15" t="n">
        <v>91670.5212829349</v>
      </c>
      <c r="AE15" t="n">
        <v>125427.6514372322</v>
      </c>
      <c r="AF15" t="n">
        <v>4.289955168389919e-06</v>
      </c>
      <c r="AG15" t="n">
        <v>4</v>
      </c>
      <c r="AH15" t="n">
        <v>113457.0124229103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8.193899999999999</v>
      </c>
      <c r="E16" t="n">
        <v>12.2</v>
      </c>
      <c r="F16" t="n">
        <v>9.140000000000001</v>
      </c>
      <c r="G16" t="n">
        <v>34.27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12</v>
      </c>
      <c r="N16" t="n">
        <v>38.08</v>
      </c>
      <c r="O16" t="n">
        <v>23792.83</v>
      </c>
      <c r="P16" t="n">
        <v>93.40000000000001</v>
      </c>
      <c r="Q16" t="n">
        <v>1325.79</v>
      </c>
      <c r="R16" t="n">
        <v>44.22</v>
      </c>
      <c r="S16" t="n">
        <v>30.42</v>
      </c>
      <c r="T16" t="n">
        <v>7033.73</v>
      </c>
      <c r="U16" t="n">
        <v>0.6899999999999999</v>
      </c>
      <c r="V16" t="n">
        <v>0.95</v>
      </c>
      <c r="W16" t="n">
        <v>0.11</v>
      </c>
      <c r="X16" t="n">
        <v>0.42</v>
      </c>
      <c r="Y16" t="n">
        <v>1</v>
      </c>
      <c r="Z16" t="n">
        <v>10</v>
      </c>
      <c r="AA16" t="n">
        <v>90.28717588112166</v>
      </c>
      <c r="AB16" t="n">
        <v>123.5348972295804</v>
      </c>
      <c r="AC16" t="n">
        <v>111.7449000203389</v>
      </c>
      <c r="AD16" t="n">
        <v>90287.17588112166</v>
      </c>
      <c r="AE16" t="n">
        <v>123534.8972295804</v>
      </c>
      <c r="AF16" t="n">
        <v>4.337705449889576e-06</v>
      </c>
      <c r="AG16" t="n">
        <v>4</v>
      </c>
      <c r="AH16" t="n">
        <v>111744.9000203389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8.177899999999999</v>
      </c>
      <c r="E17" t="n">
        <v>12.23</v>
      </c>
      <c r="F17" t="n">
        <v>9.16</v>
      </c>
      <c r="G17" t="n">
        <v>34.36</v>
      </c>
      <c r="H17" t="n">
        <v>0.44</v>
      </c>
      <c r="I17" t="n">
        <v>16</v>
      </c>
      <c r="J17" t="n">
        <v>191.4</v>
      </c>
      <c r="K17" t="n">
        <v>53.44</v>
      </c>
      <c r="L17" t="n">
        <v>4.75</v>
      </c>
      <c r="M17" t="n">
        <v>4</v>
      </c>
      <c r="N17" t="n">
        <v>38.22</v>
      </c>
      <c r="O17" t="n">
        <v>23840.07</v>
      </c>
      <c r="P17" t="n">
        <v>91.92</v>
      </c>
      <c r="Q17" t="n">
        <v>1325.85</v>
      </c>
      <c r="R17" t="n">
        <v>44.64</v>
      </c>
      <c r="S17" t="n">
        <v>30.42</v>
      </c>
      <c r="T17" t="n">
        <v>7245.23</v>
      </c>
      <c r="U17" t="n">
        <v>0.68</v>
      </c>
      <c r="V17" t="n">
        <v>0.9399999999999999</v>
      </c>
      <c r="W17" t="n">
        <v>0.12</v>
      </c>
      <c r="X17" t="n">
        <v>0.44</v>
      </c>
      <c r="Y17" t="n">
        <v>1</v>
      </c>
      <c r="Z17" t="n">
        <v>10</v>
      </c>
      <c r="AA17" t="n">
        <v>89.95544116615169</v>
      </c>
      <c r="AB17" t="n">
        <v>123.081003157456</v>
      </c>
      <c r="AC17" t="n">
        <v>111.3343249614136</v>
      </c>
      <c r="AD17" t="n">
        <v>89955.44116615169</v>
      </c>
      <c r="AE17" t="n">
        <v>123081.003157456</v>
      </c>
      <c r="AF17" t="n">
        <v>4.329235333437308e-06</v>
      </c>
      <c r="AG17" t="n">
        <v>4</v>
      </c>
      <c r="AH17" t="n">
        <v>111334.3249614136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8.224399999999999</v>
      </c>
      <c r="E18" t="n">
        <v>12.16</v>
      </c>
      <c r="F18" t="n">
        <v>9.130000000000001</v>
      </c>
      <c r="G18" t="n">
        <v>36.53</v>
      </c>
      <c r="H18" t="n">
        <v>0.46</v>
      </c>
      <c r="I18" t="n">
        <v>15</v>
      </c>
      <c r="J18" t="n">
        <v>191.78</v>
      </c>
      <c r="K18" t="n">
        <v>53.44</v>
      </c>
      <c r="L18" t="n">
        <v>5</v>
      </c>
      <c r="M18" t="n">
        <v>0</v>
      </c>
      <c r="N18" t="n">
        <v>38.35</v>
      </c>
      <c r="O18" t="n">
        <v>23887.36</v>
      </c>
      <c r="P18" t="n">
        <v>91.43000000000001</v>
      </c>
      <c r="Q18" t="n">
        <v>1325.94</v>
      </c>
      <c r="R18" t="n">
        <v>43.46</v>
      </c>
      <c r="S18" t="n">
        <v>30.42</v>
      </c>
      <c r="T18" t="n">
        <v>6662.26</v>
      </c>
      <c r="U18" t="n">
        <v>0.7</v>
      </c>
      <c r="V18" t="n">
        <v>0.95</v>
      </c>
      <c r="W18" t="n">
        <v>0.12</v>
      </c>
      <c r="X18" t="n">
        <v>0.41</v>
      </c>
      <c r="Y18" t="n">
        <v>1</v>
      </c>
      <c r="Z18" t="n">
        <v>10</v>
      </c>
      <c r="AA18" t="n">
        <v>89.54540382746386</v>
      </c>
      <c r="AB18" t="n">
        <v>122.5199719810929</v>
      </c>
      <c r="AC18" t="n">
        <v>110.8268378131101</v>
      </c>
      <c r="AD18" t="n">
        <v>89545.40382746386</v>
      </c>
      <c r="AE18" t="n">
        <v>122519.9719810929</v>
      </c>
      <c r="AF18" t="n">
        <v>4.35385160937671e-06</v>
      </c>
      <c r="AG18" t="n">
        <v>4</v>
      </c>
      <c r="AH18" t="n">
        <v>110826.8378131101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6.8488</v>
      </c>
      <c r="E2" t="n">
        <v>14.6</v>
      </c>
      <c r="F2" t="n">
        <v>10.8</v>
      </c>
      <c r="G2" t="n">
        <v>9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98.63</v>
      </c>
      <c r="Q2" t="n">
        <v>1326.03</v>
      </c>
      <c r="R2" t="n">
        <v>98.59999999999999</v>
      </c>
      <c r="S2" t="n">
        <v>30.42</v>
      </c>
      <c r="T2" t="n">
        <v>33943.44</v>
      </c>
      <c r="U2" t="n">
        <v>0.31</v>
      </c>
      <c r="V2" t="n">
        <v>0.8</v>
      </c>
      <c r="W2" t="n">
        <v>0.19</v>
      </c>
      <c r="X2" t="n">
        <v>2.08</v>
      </c>
      <c r="Y2" t="n">
        <v>1</v>
      </c>
      <c r="Z2" t="n">
        <v>10</v>
      </c>
      <c r="AA2" t="n">
        <v>106.5456480985254</v>
      </c>
      <c r="AB2" t="n">
        <v>145.7804561905927</v>
      </c>
      <c r="AC2" t="n">
        <v>131.8673740559574</v>
      </c>
      <c r="AD2" t="n">
        <v>106545.6480985254</v>
      </c>
      <c r="AE2" t="n">
        <v>145780.4561905927</v>
      </c>
      <c r="AF2" t="n">
        <v>3.922380679278486e-06</v>
      </c>
      <c r="AG2" t="n">
        <v>5</v>
      </c>
      <c r="AH2" t="n">
        <v>131867.3740559574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7.371</v>
      </c>
      <c r="E3" t="n">
        <v>13.57</v>
      </c>
      <c r="F3" t="n">
        <v>10.22</v>
      </c>
      <c r="G3" t="n">
        <v>11.57</v>
      </c>
      <c r="H3" t="n">
        <v>0.19</v>
      </c>
      <c r="I3" t="n">
        <v>53</v>
      </c>
      <c r="J3" t="n">
        <v>116.37</v>
      </c>
      <c r="K3" t="n">
        <v>43.4</v>
      </c>
      <c r="L3" t="n">
        <v>1.25</v>
      </c>
      <c r="M3" t="n">
        <v>51</v>
      </c>
      <c r="N3" t="n">
        <v>16.72</v>
      </c>
      <c r="O3" t="n">
        <v>14585.96</v>
      </c>
      <c r="P3" t="n">
        <v>90.04000000000001</v>
      </c>
      <c r="Q3" t="n">
        <v>1325.92</v>
      </c>
      <c r="R3" t="n">
        <v>79.20999999999999</v>
      </c>
      <c r="S3" t="n">
        <v>30.42</v>
      </c>
      <c r="T3" t="n">
        <v>24347.24</v>
      </c>
      <c r="U3" t="n">
        <v>0.38</v>
      </c>
      <c r="V3" t="n">
        <v>0.85</v>
      </c>
      <c r="W3" t="n">
        <v>0.17</v>
      </c>
      <c r="X3" t="n">
        <v>1.5</v>
      </c>
      <c r="Y3" t="n">
        <v>1</v>
      </c>
      <c r="Z3" t="n">
        <v>10</v>
      </c>
      <c r="AA3" t="n">
        <v>88.33626889650029</v>
      </c>
      <c r="AB3" t="n">
        <v>120.865580225281</v>
      </c>
      <c r="AC3" t="n">
        <v>109.330338884519</v>
      </c>
      <c r="AD3" t="n">
        <v>88336.26889650029</v>
      </c>
      <c r="AE3" t="n">
        <v>120865.580225281</v>
      </c>
      <c r="AF3" t="n">
        <v>4.221450179149885e-06</v>
      </c>
      <c r="AG3" t="n">
        <v>4</v>
      </c>
      <c r="AH3" t="n">
        <v>109330.338884519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7.7389</v>
      </c>
      <c r="E4" t="n">
        <v>12.92</v>
      </c>
      <c r="F4" t="n">
        <v>9.859999999999999</v>
      </c>
      <c r="G4" t="n">
        <v>14.43</v>
      </c>
      <c r="H4" t="n">
        <v>0.23</v>
      </c>
      <c r="I4" t="n">
        <v>41</v>
      </c>
      <c r="J4" t="n">
        <v>116.69</v>
      </c>
      <c r="K4" t="n">
        <v>43.4</v>
      </c>
      <c r="L4" t="n">
        <v>1.5</v>
      </c>
      <c r="M4" t="n">
        <v>39</v>
      </c>
      <c r="N4" t="n">
        <v>16.79</v>
      </c>
      <c r="O4" t="n">
        <v>14625.77</v>
      </c>
      <c r="P4" t="n">
        <v>83.62</v>
      </c>
      <c r="Q4" t="n">
        <v>1325.81</v>
      </c>
      <c r="R4" t="n">
        <v>67.52</v>
      </c>
      <c r="S4" t="n">
        <v>30.42</v>
      </c>
      <c r="T4" t="n">
        <v>18561.77</v>
      </c>
      <c r="U4" t="n">
        <v>0.45</v>
      </c>
      <c r="V4" t="n">
        <v>0.88</v>
      </c>
      <c r="W4" t="n">
        <v>0.15</v>
      </c>
      <c r="X4" t="n">
        <v>1.14</v>
      </c>
      <c r="Y4" t="n">
        <v>1</v>
      </c>
      <c r="Z4" t="n">
        <v>10</v>
      </c>
      <c r="AA4" t="n">
        <v>83.91112790669752</v>
      </c>
      <c r="AB4" t="n">
        <v>114.8109070995935</v>
      </c>
      <c r="AC4" t="n">
        <v>103.8535152641582</v>
      </c>
      <c r="AD4" t="n">
        <v>83911.12790669751</v>
      </c>
      <c r="AE4" t="n">
        <v>114810.9070995935</v>
      </c>
      <c r="AF4" t="n">
        <v>4.432150426186819e-06</v>
      </c>
      <c r="AG4" t="n">
        <v>4</v>
      </c>
      <c r="AH4" t="n">
        <v>103853.5152641582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8.007300000000001</v>
      </c>
      <c r="E5" t="n">
        <v>12.49</v>
      </c>
      <c r="F5" t="n">
        <v>9.619999999999999</v>
      </c>
      <c r="G5" t="n">
        <v>17.48</v>
      </c>
      <c r="H5" t="n">
        <v>0.26</v>
      </c>
      <c r="I5" t="n">
        <v>33</v>
      </c>
      <c r="J5" t="n">
        <v>117.01</v>
      </c>
      <c r="K5" t="n">
        <v>43.4</v>
      </c>
      <c r="L5" t="n">
        <v>1.75</v>
      </c>
      <c r="M5" t="n">
        <v>31</v>
      </c>
      <c r="N5" t="n">
        <v>16.86</v>
      </c>
      <c r="O5" t="n">
        <v>14665.62</v>
      </c>
      <c r="P5" t="n">
        <v>78.09</v>
      </c>
      <c r="Q5" t="n">
        <v>1325.88</v>
      </c>
      <c r="R5" t="n">
        <v>59.61</v>
      </c>
      <c r="S5" t="n">
        <v>30.42</v>
      </c>
      <c r="T5" t="n">
        <v>14646.91</v>
      </c>
      <c r="U5" t="n">
        <v>0.51</v>
      </c>
      <c r="V5" t="n">
        <v>0.9</v>
      </c>
      <c r="W5" t="n">
        <v>0.14</v>
      </c>
      <c r="X5" t="n">
        <v>0.9</v>
      </c>
      <c r="Y5" t="n">
        <v>1</v>
      </c>
      <c r="Z5" t="n">
        <v>10</v>
      </c>
      <c r="AA5" t="n">
        <v>80.70919023475514</v>
      </c>
      <c r="AB5" t="n">
        <v>110.4298747173237</v>
      </c>
      <c r="AC5" t="n">
        <v>99.89060246363321</v>
      </c>
      <c r="AD5" t="n">
        <v>80709.19023475514</v>
      </c>
      <c r="AE5" t="n">
        <v>110429.8747173237</v>
      </c>
      <c r="AF5" t="n">
        <v>4.585865963845729e-06</v>
      </c>
      <c r="AG5" t="n">
        <v>4</v>
      </c>
      <c r="AH5" t="n">
        <v>99890.60246363321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8.297800000000001</v>
      </c>
      <c r="E6" t="n">
        <v>12.05</v>
      </c>
      <c r="F6" t="n">
        <v>9.32</v>
      </c>
      <c r="G6" t="n">
        <v>20.72</v>
      </c>
      <c r="H6" t="n">
        <v>0.3</v>
      </c>
      <c r="I6" t="n">
        <v>27</v>
      </c>
      <c r="J6" t="n">
        <v>117.34</v>
      </c>
      <c r="K6" t="n">
        <v>43.4</v>
      </c>
      <c r="L6" t="n">
        <v>2</v>
      </c>
      <c r="M6" t="n">
        <v>20</v>
      </c>
      <c r="N6" t="n">
        <v>16.94</v>
      </c>
      <c r="O6" t="n">
        <v>14705.49</v>
      </c>
      <c r="P6" t="n">
        <v>71.45999999999999</v>
      </c>
      <c r="Q6" t="n">
        <v>1325.92</v>
      </c>
      <c r="R6" t="n">
        <v>49.77</v>
      </c>
      <c r="S6" t="n">
        <v>30.42</v>
      </c>
      <c r="T6" t="n">
        <v>9756.299999999999</v>
      </c>
      <c r="U6" t="n">
        <v>0.61</v>
      </c>
      <c r="V6" t="n">
        <v>0.93</v>
      </c>
      <c r="W6" t="n">
        <v>0.12</v>
      </c>
      <c r="X6" t="n">
        <v>0.6</v>
      </c>
      <c r="Y6" t="n">
        <v>1</v>
      </c>
      <c r="Z6" t="n">
        <v>10</v>
      </c>
      <c r="AA6" t="n">
        <v>77.24538312593367</v>
      </c>
      <c r="AB6" t="n">
        <v>105.6905410186519</v>
      </c>
      <c r="AC6" t="n">
        <v>95.60358412146449</v>
      </c>
      <c r="AD6" t="n">
        <v>77245.38312593367</v>
      </c>
      <c r="AE6" t="n">
        <v>105690.5410186519</v>
      </c>
      <c r="AF6" t="n">
        <v>4.752238406803678e-06</v>
      </c>
      <c r="AG6" t="n">
        <v>4</v>
      </c>
      <c r="AH6" t="n">
        <v>95603.58412146449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8.1755</v>
      </c>
      <c r="E7" t="n">
        <v>12.23</v>
      </c>
      <c r="F7" t="n">
        <v>9.529999999999999</v>
      </c>
      <c r="G7" t="n">
        <v>21.98</v>
      </c>
      <c r="H7" t="n">
        <v>0.34</v>
      </c>
      <c r="I7" t="n">
        <v>26</v>
      </c>
      <c r="J7" t="n">
        <v>117.66</v>
      </c>
      <c r="K7" t="n">
        <v>43.4</v>
      </c>
      <c r="L7" t="n">
        <v>2.25</v>
      </c>
      <c r="M7" t="n">
        <v>2</v>
      </c>
      <c r="N7" t="n">
        <v>17.01</v>
      </c>
      <c r="O7" t="n">
        <v>14745.39</v>
      </c>
      <c r="P7" t="n">
        <v>72.04000000000001</v>
      </c>
      <c r="Q7" t="n">
        <v>1326.04</v>
      </c>
      <c r="R7" t="n">
        <v>56.26</v>
      </c>
      <c r="S7" t="n">
        <v>30.42</v>
      </c>
      <c r="T7" t="n">
        <v>13003.62</v>
      </c>
      <c r="U7" t="n">
        <v>0.54</v>
      </c>
      <c r="V7" t="n">
        <v>0.91</v>
      </c>
      <c r="W7" t="n">
        <v>0.15</v>
      </c>
      <c r="X7" t="n">
        <v>0.8100000000000001</v>
      </c>
      <c r="Y7" t="n">
        <v>1</v>
      </c>
      <c r="Z7" t="n">
        <v>10</v>
      </c>
      <c r="AA7" t="n">
        <v>78.1118174802523</v>
      </c>
      <c r="AB7" t="n">
        <v>106.876034726616</v>
      </c>
      <c r="AC7" t="n">
        <v>96.67593597379175</v>
      </c>
      <c r="AD7" t="n">
        <v>78111.8174802523</v>
      </c>
      <c r="AE7" t="n">
        <v>106876.034726616</v>
      </c>
      <c r="AF7" t="n">
        <v>4.682195894673705e-06</v>
      </c>
      <c r="AG7" t="n">
        <v>4</v>
      </c>
      <c r="AH7" t="n">
        <v>96675.93597379175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8.186299999999999</v>
      </c>
      <c r="E8" t="n">
        <v>12.22</v>
      </c>
      <c r="F8" t="n">
        <v>9.51</v>
      </c>
      <c r="G8" t="n">
        <v>21.95</v>
      </c>
      <c r="H8" t="n">
        <v>0.37</v>
      </c>
      <c r="I8" t="n">
        <v>26</v>
      </c>
      <c r="J8" t="n">
        <v>117.98</v>
      </c>
      <c r="K8" t="n">
        <v>43.4</v>
      </c>
      <c r="L8" t="n">
        <v>2.5</v>
      </c>
      <c r="M8" t="n">
        <v>0</v>
      </c>
      <c r="N8" t="n">
        <v>17.08</v>
      </c>
      <c r="O8" t="n">
        <v>14785.31</v>
      </c>
      <c r="P8" t="n">
        <v>72.03</v>
      </c>
      <c r="Q8" t="n">
        <v>1326.04</v>
      </c>
      <c r="R8" t="n">
        <v>55.51</v>
      </c>
      <c r="S8" t="n">
        <v>30.42</v>
      </c>
      <c r="T8" t="n">
        <v>12629.28</v>
      </c>
      <c r="U8" t="n">
        <v>0.55</v>
      </c>
      <c r="V8" t="n">
        <v>0.91</v>
      </c>
      <c r="W8" t="n">
        <v>0.15</v>
      </c>
      <c r="X8" t="n">
        <v>0.79</v>
      </c>
      <c r="Y8" t="n">
        <v>1</v>
      </c>
      <c r="Z8" t="n">
        <v>10</v>
      </c>
      <c r="AA8" t="n">
        <v>78.0448370418369</v>
      </c>
      <c r="AB8" t="n">
        <v>106.7843891358077</v>
      </c>
      <c r="AC8" t="n">
        <v>96.59303690954478</v>
      </c>
      <c r="AD8" t="n">
        <v>78044.8370418369</v>
      </c>
      <c r="AE8" t="n">
        <v>106784.3891358077</v>
      </c>
      <c r="AF8" t="n">
        <v>4.688381169661471e-06</v>
      </c>
      <c r="AG8" t="n">
        <v>4</v>
      </c>
      <c r="AH8" t="n">
        <v>96593.03690954478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7.5278</v>
      </c>
      <c r="E2" t="n">
        <v>13.28</v>
      </c>
      <c r="F2" t="n">
        <v>10.31</v>
      </c>
      <c r="G2" t="n">
        <v>11.24</v>
      </c>
      <c r="H2" t="n">
        <v>0.2</v>
      </c>
      <c r="I2" t="n">
        <v>55</v>
      </c>
      <c r="J2" t="n">
        <v>89.87</v>
      </c>
      <c r="K2" t="n">
        <v>37.55</v>
      </c>
      <c r="L2" t="n">
        <v>1</v>
      </c>
      <c r="M2" t="n">
        <v>53</v>
      </c>
      <c r="N2" t="n">
        <v>11.32</v>
      </c>
      <c r="O2" t="n">
        <v>11317.98</v>
      </c>
      <c r="P2" t="n">
        <v>74.15000000000001</v>
      </c>
      <c r="Q2" t="n">
        <v>1326.23</v>
      </c>
      <c r="R2" t="n">
        <v>82.27</v>
      </c>
      <c r="S2" t="n">
        <v>30.42</v>
      </c>
      <c r="T2" t="n">
        <v>25862.5</v>
      </c>
      <c r="U2" t="n">
        <v>0.37</v>
      </c>
      <c r="V2" t="n">
        <v>0.84</v>
      </c>
      <c r="W2" t="n">
        <v>0.17</v>
      </c>
      <c r="X2" t="n">
        <v>1.58</v>
      </c>
      <c r="Y2" t="n">
        <v>1</v>
      </c>
      <c r="Z2" t="n">
        <v>10</v>
      </c>
      <c r="AA2" t="n">
        <v>79.07265844105603</v>
      </c>
      <c r="AB2" t="n">
        <v>108.1906997184985</v>
      </c>
      <c r="AC2" t="n">
        <v>97.86513118399333</v>
      </c>
      <c r="AD2" t="n">
        <v>79072.65844105603</v>
      </c>
      <c r="AE2" t="n">
        <v>108190.6997184985</v>
      </c>
      <c r="AF2" t="n">
        <v>4.490894634326661e-06</v>
      </c>
      <c r="AG2" t="n">
        <v>4</v>
      </c>
      <c r="AH2" t="n">
        <v>97865.13118399333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8.0055</v>
      </c>
      <c r="E3" t="n">
        <v>12.49</v>
      </c>
      <c r="F3" t="n">
        <v>9.81</v>
      </c>
      <c r="G3" t="n">
        <v>15.1</v>
      </c>
      <c r="H3" t="n">
        <v>0.24</v>
      </c>
      <c r="I3" t="n">
        <v>39</v>
      </c>
      <c r="J3" t="n">
        <v>90.18000000000001</v>
      </c>
      <c r="K3" t="n">
        <v>37.55</v>
      </c>
      <c r="L3" t="n">
        <v>1.25</v>
      </c>
      <c r="M3" t="n">
        <v>31</v>
      </c>
      <c r="N3" t="n">
        <v>11.37</v>
      </c>
      <c r="O3" t="n">
        <v>11355.7</v>
      </c>
      <c r="P3" t="n">
        <v>65.83</v>
      </c>
      <c r="Q3" t="n">
        <v>1325.91</v>
      </c>
      <c r="R3" t="n">
        <v>65.94</v>
      </c>
      <c r="S3" t="n">
        <v>30.42</v>
      </c>
      <c r="T3" t="n">
        <v>17781.8</v>
      </c>
      <c r="U3" t="n">
        <v>0.46</v>
      </c>
      <c r="V3" t="n">
        <v>0.88</v>
      </c>
      <c r="W3" t="n">
        <v>0.15</v>
      </c>
      <c r="X3" t="n">
        <v>1.09</v>
      </c>
      <c r="Y3" t="n">
        <v>1</v>
      </c>
      <c r="Z3" t="n">
        <v>10</v>
      </c>
      <c r="AA3" t="n">
        <v>73.9935990403398</v>
      </c>
      <c r="AB3" t="n">
        <v>101.2413065741555</v>
      </c>
      <c r="AC3" t="n">
        <v>91.57897836780967</v>
      </c>
      <c r="AD3" t="n">
        <v>73993.5990403398</v>
      </c>
      <c r="AE3" t="n">
        <v>101241.3065741555</v>
      </c>
      <c r="AF3" t="n">
        <v>4.775878343619927e-06</v>
      </c>
      <c r="AG3" t="n">
        <v>4</v>
      </c>
      <c r="AH3" t="n">
        <v>91578.97836780967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8.110799999999999</v>
      </c>
      <c r="E4" t="n">
        <v>12.33</v>
      </c>
      <c r="F4" t="n">
        <v>9.73</v>
      </c>
      <c r="G4" t="n">
        <v>16.68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63.28</v>
      </c>
      <c r="Q4" t="n">
        <v>1325.87</v>
      </c>
      <c r="R4" t="n">
        <v>61.99</v>
      </c>
      <c r="S4" t="n">
        <v>30.42</v>
      </c>
      <c r="T4" t="n">
        <v>15824.78</v>
      </c>
      <c r="U4" t="n">
        <v>0.49</v>
      </c>
      <c r="V4" t="n">
        <v>0.89</v>
      </c>
      <c r="W4" t="n">
        <v>0.18</v>
      </c>
      <c r="X4" t="n">
        <v>1.01</v>
      </c>
      <c r="Y4" t="n">
        <v>1</v>
      </c>
      <c r="Z4" t="n">
        <v>10</v>
      </c>
      <c r="AA4" t="n">
        <v>72.77052791189955</v>
      </c>
      <c r="AB4" t="n">
        <v>99.5678466981344</v>
      </c>
      <c r="AC4" t="n">
        <v>90.06523115363979</v>
      </c>
      <c r="AD4" t="n">
        <v>72770.52791189955</v>
      </c>
      <c r="AE4" t="n">
        <v>99567.84669813441</v>
      </c>
      <c r="AF4" t="n">
        <v>4.838697654041909e-06</v>
      </c>
      <c r="AG4" t="n">
        <v>4</v>
      </c>
      <c r="AH4" t="n">
        <v>90065.23115363979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5.1044</v>
      </c>
      <c r="E2" t="n">
        <v>19.59</v>
      </c>
      <c r="F2" t="n">
        <v>12.33</v>
      </c>
      <c r="G2" t="n">
        <v>6.06</v>
      </c>
      <c r="H2" t="n">
        <v>0.09</v>
      </c>
      <c r="I2" t="n">
        <v>122</v>
      </c>
      <c r="J2" t="n">
        <v>194.77</v>
      </c>
      <c r="K2" t="n">
        <v>54.38</v>
      </c>
      <c r="L2" t="n">
        <v>1</v>
      </c>
      <c r="M2" t="n">
        <v>120</v>
      </c>
      <c r="N2" t="n">
        <v>39.4</v>
      </c>
      <c r="O2" t="n">
        <v>24256.19</v>
      </c>
      <c r="P2" t="n">
        <v>166.95</v>
      </c>
      <c r="Q2" t="n">
        <v>1326.31</v>
      </c>
      <c r="R2" t="n">
        <v>148.69</v>
      </c>
      <c r="S2" t="n">
        <v>30.42</v>
      </c>
      <c r="T2" t="n">
        <v>58741.02</v>
      </c>
      <c r="U2" t="n">
        <v>0.2</v>
      </c>
      <c r="V2" t="n">
        <v>0.7</v>
      </c>
      <c r="W2" t="n">
        <v>0.27</v>
      </c>
      <c r="X2" t="n">
        <v>3.61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5.7833</v>
      </c>
      <c r="E3" t="n">
        <v>17.29</v>
      </c>
      <c r="F3" t="n">
        <v>11.31</v>
      </c>
      <c r="G3" t="n">
        <v>7.63</v>
      </c>
      <c r="H3" t="n">
        <v>0.11</v>
      </c>
      <c r="I3" t="n">
        <v>89</v>
      </c>
      <c r="J3" t="n">
        <v>195.16</v>
      </c>
      <c r="K3" t="n">
        <v>54.38</v>
      </c>
      <c r="L3" t="n">
        <v>1.25</v>
      </c>
      <c r="M3" t="n">
        <v>87</v>
      </c>
      <c r="N3" t="n">
        <v>39.53</v>
      </c>
      <c r="O3" t="n">
        <v>24303.87</v>
      </c>
      <c r="P3" t="n">
        <v>151.41</v>
      </c>
      <c r="Q3" t="n">
        <v>1325.97</v>
      </c>
      <c r="R3" t="n">
        <v>115.27</v>
      </c>
      <c r="S3" t="n">
        <v>30.42</v>
      </c>
      <c r="T3" t="n">
        <v>42196.61</v>
      </c>
      <c r="U3" t="n">
        <v>0.26</v>
      </c>
      <c r="V3" t="n">
        <v>0.76</v>
      </c>
      <c r="W3" t="n">
        <v>0.22</v>
      </c>
      <c r="X3" t="n">
        <v>2.59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6.2919</v>
      </c>
      <c r="E4" t="n">
        <v>15.89</v>
      </c>
      <c r="F4" t="n">
        <v>10.69</v>
      </c>
      <c r="G4" t="n">
        <v>9.300000000000001</v>
      </c>
      <c r="H4" t="n">
        <v>0.14</v>
      </c>
      <c r="I4" t="n">
        <v>69</v>
      </c>
      <c r="J4" t="n">
        <v>195.55</v>
      </c>
      <c r="K4" t="n">
        <v>54.38</v>
      </c>
      <c r="L4" t="n">
        <v>1.5</v>
      </c>
      <c r="M4" t="n">
        <v>67</v>
      </c>
      <c r="N4" t="n">
        <v>39.67</v>
      </c>
      <c r="O4" t="n">
        <v>24351.61</v>
      </c>
      <c r="P4" t="n">
        <v>141.27</v>
      </c>
      <c r="Q4" t="n">
        <v>1326.12</v>
      </c>
      <c r="R4" t="n">
        <v>95.09</v>
      </c>
      <c r="S4" t="n">
        <v>30.42</v>
      </c>
      <c r="T4" t="n">
        <v>32207.32</v>
      </c>
      <c r="U4" t="n">
        <v>0.32</v>
      </c>
      <c r="V4" t="n">
        <v>0.8100000000000001</v>
      </c>
      <c r="W4" t="n">
        <v>0.19</v>
      </c>
      <c r="X4" t="n">
        <v>1.97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6.6348</v>
      </c>
      <c r="E5" t="n">
        <v>15.07</v>
      </c>
      <c r="F5" t="n">
        <v>10.34</v>
      </c>
      <c r="G5" t="n">
        <v>10.88</v>
      </c>
      <c r="H5" t="n">
        <v>0.16</v>
      </c>
      <c r="I5" t="n">
        <v>57</v>
      </c>
      <c r="J5" t="n">
        <v>195.93</v>
      </c>
      <c r="K5" t="n">
        <v>54.38</v>
      </c>
      <c r="L5" t="n">
        <v>1.75</v>
      </c>
      <c r="M5" t="n">
        <v>55</v>
      </c>
      <c r="N5" t="n">
        <v>39.81</v>
      </c>
      <c r="O5" t="n">
        <v>24399.39</v>
      </c>
      <c r="P5" t="n">
        <v>134.93</v>
      </c>
      <c r="Q5" t="n">
        <v>1326.07</v>
      </c>
      <c r="R5" t="n">
        <v>83.41</v>
      </c>
      <c r="S5" t="n">
        <v>30.42</v>
      </c>
      <c r="T5" t="n">
        <v>26425.69</v>
      </c>
      <c r="U5" t="n">
        <v>0.36</v>
      </c>
      <c r="V5" t="n">
        <v>0.84</v>
      </c>
      <c r="W5" t="n">
        <v>0.17</v>
      </c>
      <c r="X5" t="n">
        <v>1.62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6.9208</v>
      </c>
      <c r="E6" t="n">
        <v>14.45</v>
      </c>
      <c r="F6" t="n">
        <v>10.07</v>
      </c>
      <c r="G6" t="n">
        <v>12.58</v>
      </c>
      <c r="H6" t="n">
        <v>0.18</v>
      </c>
      <c r="I6" t="n">
        <v>48</v>
      </c>
      <c r="J6" t="n">
        <v>196.32</v>
      </c>
      <c r="K6" t="n">
        <v>54.38</v>
      </c>
      <c r="L6" t="n">
        <v>2</v>
      </c>
      <c r="M6" t="n">
        <v>46</v>
      </c>
      <c r="N6" t="n">
        <v>39.95</v>
      </c>
      <c r="O6" t="n">
        <v>24447.22</v>
      </c>
      <c r="P6" t="n">
        <v>129.63</v>
      </c>
      <c r="Q6" t="n">
        <v>1325.96</v>
      </c>
      <c r="R6" t="n">
        <v>74.43000000000001</v>
      </c>
      <c r="S6" t="n">
        <v>30.42</v>
      </c>
      <c r="T6" t="n">
        <v>21979.98</v>
      </c>
      <c r="U6" t="n">
        <v>0.41</v>
      </c>
      <c r="V6" t="n">
        <v>0.86</v>
      </c>
      <c r="W6" t="n">
        <v>0.16</v>
      </c>
      <c r="X6" t="n">
        <v>1.34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7.1583</v>
      </c>
      <c r="E7" t="n">
        <v>13.97</v>
      </c>
      <c r="F7" t="n">
        <v>9.859999999999999</v>
      </c>
      <c r="G7" t="n">
        <v>14.43</v>
      </c>
      <c r="H7" t="n">
        <v>0.2</v>
      </c>
      <c r="I7" t="n">
        <v>41</v>
      </c>
      <c r="J7" t="n">
        <v>196.71</v>
      </c>
      <c r="K7" t="n">
        <v>54.38</v>
      </c>
      <c r="L7" t="n">
        <v>2.25</v>
      </c>
      <c r="M7" t="n">
        <v>39</v>
      </c>
      <c r="N7" t="n">
        <v>40.08</v>
      </c>
      <c r="O7" t="n">
        <v>24495.09</v>
      </c>
      <c r="P7" t="n">
        <v>125.31</v>
      </c>
      <c r="Q7" t="n">
        <v>1325.87</v>
      </c>
      <c r="R7" t="n">
        <v>67.66</v>
      </c>
      <c r="S7" t="n">
        <v>30.42</v>
      </c>
      <c r="T7" t="n">
        <v>18628.93</v>
      </c>
      <c r="U7" t="n">
        <v>0.45</v>
      </c>
      <c r="V7" t="n">
        <v>0.88</v>
      </c>
      <c r="W7" t="n">
        <v>0.15</v>
      </c>
      <c r="X7" t="n">
        <v>1.14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7.3374</v>
      </c>
      <c r="E8" t="n">
        <v>13.63</v>
      </c>
      <c r="F8" t="n">
        <v>9.710000000000001</v>
      </c>
      <c r="G8" t="n">
        <v>16.19</v>
      </c>
      <c r="H8" t="n">
        <v>0.23</v>
      </c>
      <c r="I8" t="n">
        <v>36</v>
      </c>
      <c r="J8" t="n">
        <v>197.1</v>
      </c>
      <c r="K8" t="n">
        <v>54.38</v>
      </c>
      <c r="L8" t="n">
        <v>2.5</v>
      </c>
      <c r="M8" t="n">
        <v>34</v>
      </c>
      <c r="N8" t="n">
        <v>40.22</v>
      </c>
      <c r="O8" t="n">
        <v>24543.01</v>
      </c>
      <c r="P8" t="n">
        <v>121.76</v>
      </c>
      <c r="Q8" t="n">
        <v>1325.94</v>
      </c>
      <c r="R8" t="n">
        <v>62.87</v>
      </c>
      <c r="S8" t="n">
        <v>30.42</v>
      </c>
      <c r="T8" t="n">
        <v>16261.36</v>
      </c>
      <c r="U8" t="n">
        <v>0.48</v>
      </c>
      <c r="V8" t="n">
        <v>0.89</v>
      </c>
      <c r="W8" t="n">
        <v>0.14</v>
      </c>
      <c r="X8" t="n">
        <v>0.99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7.4891</v>
      </c>
      <c r="E9" t="n">
        <v>13.35</v>
      </c>
      <c r="F9" t="n">
        <v>9.59</v>
      </c>
      <c r="G9" t="n">
        <v>17.98</v>
      </c>
      <c r="H9" t="n">
        <v>0.25</v>
      </c>
      <c r="I9" t="n">
        <v>32</v>
      </c>
      <c r="J9" t="n">
        <v>197.49</v>
      </c>
      <c r="K9" t="n">
        <v>54.38</v>
      </c>
      <c r="L9" t="n">
        <v>2.75</v>
      </c>
      <c r="M9" t="n">
        <v>30</v>
      </c>
      <c r="N9" t="n">
        <v>40.36</v>
      </c>
      <c r="O9" t="n">
        <v>24590.98</v>
      </c>
      <c r="P9" t="n">
        <v>118.62</v>
      </c>
      <c r="Q9" t="n">
        <v>1325.95</v>
      </c>
      <c r="R9" t="n">
        <v>58.8</v>
      </c>
      <c r="S9" t="n">
        <v>30.42</v>
      </c>
      <c r="T9" t="n">
        <v>14246.53</v>
      </c>
      <c r="U9" t="n">
        <v>0.52</v>
      </c>
      <c r="V9" t="n">
        <v>0.9</v>
      </c>
      <c r="W9" t="n">
        <v>0.13</v>
      </c>
      <c r="X9" t="n">
        <v>0.87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7.6412</v>
      </c>
      <c r="E10" t="n">
        <v>13.09</v>
      </c>
      <c r="F10" t="n">
        <v>9.44</v>
      </c>
      <c r="G10" t="n">
        <v>19.54</v>
      </c>
      <c r="H10" t="n">
        <v>0.27</v>
      </c>
      <c r="I10" t="n">
        <v>29</v>
      </c>
      <c r="J10" t="n">
        <v>197.88</v>
      </c>
      <c r="K10" t="n">
        <v>54.38</v>
      </c>
      <c r="L10" t="n">
        <v>3</v>
      </c>
      <c r="M10" t="n">
        <v>27</v>
      </c>
      <c r="N10" t="n">
        <v>40.5</v>
      </c>
      <c r="O10" t="n">
        <v>24639</v>
      </c>
      <c r="P10" t="n">
        <v>114.93</v>
      </c>
      <c r="Q10" t="n">
        <v>1326.01</v>
      </c>
      <c r="R10" t="n">
        <v>53.7</v>
      </c>
      <c r="S10" t="n">
        <v>30.42</v>
      </c>
      <c r="T10" t="n">
        <v>11710.58</v>
      </c>
      <c r="U10" t="n">
        <v>0.57</v>
      </c>
      <c r="V10" t="n">
        <v>0.92</v>
      </c>
      <c r="W10" t="n">
        <v>0.13</v>
      </c>
      <c r="X10" t="n">
        <v>0.72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7.7248</v>
      </c>
      <c r="E11" t="n">
        <v>12.95</v>
      </c>
      <c r="F11" t="n">
        <v>9.42</v>
      </c>
      <c r="G11" t="n">
        <v>21.73</v>
      </c>
      <c r="H11" t="n">
        <v>0.29</v>
      </c>
      <c r="I11" t="n">
        <v>26</v>
      </c>
      <c r="J11" t="n">
        <v>198.27</v>
      </c>
      <c r="K11" t="n">
        <v>54.38</v>
      </c>
      <c r="L11" t="n">
        <v>3.25</v>
      </c>
      <c r="M11" t="n">
        <v>24</v>
      </c>
      <c r="N11" t="n">
        <v>40.64</v>
      </c>
      <c r="O11" t="n">
        <v>24687.06</v>
      </c>
      <c r="P11" t="n">
        <v>112.73</v>
      </c>
      <c r="Q11" t="n">
        <v>1325.81</v>
      </c>
      <c r="R11" t="n">
        <v>53.84</v>
      </c>
      <c r="S11" t="n">
        <v>30.42</v>
      </c>
      <c r="T11" t="n">
        <v>11793.13</v>
      </c>
      <c r="U11" t="n">
        <v>0.5600000000000001</v>
      </c>
      <c r="V11" t="n">
        <v>0.92</v>
      </c>
      <c r="W11" t="n">
        <v>0.11</v>
      </c>
      <c r="X11" t="n">
        <v>0.7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7.7792</v>
      </c>
      <c r="E12" t="n">
        <v>12.85</v>
      </c>
      <c r="F12" t="n">
        <v>9.4</v>
      </c>
      <c r="G12" t="n">
        <v>23.51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111</v>
      </c>
      <c r="Q12" t="n">
        <v>1325.9</v>
      </c>
      <c r="R12" t="n">
        <v>53.02</v>
      </c>
      <c r="S12" t="n">
        <v>30.42</v>
      </c>
      <c r="T12" t="n">
        <v>11392.7</v>
      </c>
      <c r="U12" t="n">
        <v>0.57</v>
      </c>
      <c r="V12" t="n">
        <v>0.92</v>
      </c>
      <c r="W12" t="n">
        <v>0.12</v>
      </c>
      <c r="X12" t="n">
        <v>0.68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7.8694</v>
      </c>
      <c r="E13" t="n">
        <v>12.71</v>
      </c>
      <c r="F13" t="n">
        <v>9.34</v>
      </c>
      <c r="G13" t="n">
        <v>25.46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108.34</v>
      </c>
      <c r="Q13" t="n">
        <v>1325.92</v>
      </c>
      <c r="R13" t="n">
        <v>50.81</v>
      </c>
      <c r="S13" t="n">
        <v>30.42</v>
      </c>
      <c r="T13" t="n">
        <v>10299.9</v>
      </c>
      <c r="U13" t="n">
        <v>0.6</v>
      </c>
      <c r="V13" t="n">
        <v>0.93</v>
      </c>
      <c r="W13" t="n">
        <v>0.11</v>
      </c>
      <c r="X13" t="n">
        <v>0.61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7.9567</v>
      </c>
      <c r="E14" t="n">
        <v>12.57</v>
      </c>
      <c r="F14" t="n">
        <v>9.27</v>
      </c>
      <c r="G14" t="n">
        <v>27.82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105.36</v>
      </c>
      <c r="Q14" t="n">
        <v>1325.82</v>
      </c>
      <c r="R14" t="n">
        <v>48.64</v>
      </c>
      <c r="S14" t="n">
        <v>30.42</v>
      </c>
      <c r="T14" t="n">
        <v>9227.01</v>
      </c>
      <c r="U14" t="n">
        <v>0.63</v>
      </c>
      <c r="V14" t="n">
        <v>0.93</v>
      </c>
      <c r="W14" t="n">
        <v>0.11</v>
      </c>
      <c r="X14" t="n">
        <v>0.55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8.001099999999999</v>
      </c>
      <c r="E15" t="n">
        <v>12.5</v>
      </c>
      <c r="F15" t="n">
        <v>9.24</v>
      </c>
      <c r="G15" t="n">
        <v>29.19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103.24</v>
      </c>
      <c r="Q15" t="n">
        <v>1325.95</v>
      </c>
      <c r="R15" t="n">
        <v>47.61</v>
      </c>
      <c r="S15" t="n">
        <v>30.42</v>
      </c>
      <c r="T15" t="n">
        <v>8716.92</v>
      </c>
      <c r="U15" t="n">
        <v>0.64</v>
      </c>
      <c r="V15" t="n">
        <v>0.9399999999999999</v>
      </c>
      <c r="W15" t="n">
        <v>0.11</v>
      </c>
      <c r="X15" t="n">
        <v>0.52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8.093</v>
      </c>
      <c r="E16" t="n">
        <v>12.36</v>
      </c>
      <c r="F16" t="n">
        <v>9.18</v>
      </c>
      <c r="G16" t="n">
        <v>32.4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100.08</v>
      </c>
      <c r="Q16" t="n">
        <v>1325.81</v>
      </c>
      <c r="R16" t="n">
        <v>45.55</v>
      </c>
      <c r="S16" t="n">
        <v>30.42</v>
      </c>
      <c r="T16" t="n">
        <v>7695.47</v>
      </c>
      <c r="U16" t="n">
        <v>0.67</v>
      </c>
      <c r="V16" t="n">
        <v>0.9399999999999999</v>
      </c>
      <c r="W16" t="n">
        <v>0.11</v>
      </c>
      <c r="X16" t="n">
        <v>0.46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8.1442</v>
      </c>
      <c r="E17" t="n">
        <v>12.28</v>
      </c>
      <c r="F17" t="n">
        <v>9.140000000000001</v>
      </c>
      <c r="G17" t="n">
        <v>34.27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97.79000000000001</v>
      </c>
      <c r="Q17" t="n">
        <v>1325.79</v>
      </c>
      <c r="R17" t="n">
        <v>44.25</v>
      </c>
      <c r="S17" t="n">
        <v>30.42</v>
      </c>
      <c r="T17" t="n">
        <v>7048.56</v>
      </c>
      <c r="U17" t="n">
        <v>0.6899999999999999</v>
      </c>
      <c r="V17" t="n">
        <v>0.95</v>
      </c>
      <c r="W17" t="n">
        <v>0.11</v>
      </c>
      <c r="X17" t="n">
        <v>0.42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8.192600000000001</v>
      </c>
      <c r="E18" t="n">
        <v>12.21</v>
      </c>
      <c r="F18" t="n">
        <v>9.109999999999999</v>
      </c>
      <c r="G18" t="n">
        <v>36.42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95.23</v>
      </c>
      <c r="Q18" t="n">
        <v>1325.79</v>
      </c>
      <c r="R18" t="n">
        <v>42.8</v>
      </c>
      <c r="S18" t="n">
        <v>30.42</v>
      </c>
      <c r="T18" t="n">
        <v>6331.14</v>
      </c>
      <c r="U18" t="n">
        <v>0.71</v>
      </c>
      <c r="V18" t="n">
        <v>0.95</v>
      </c>
      <c r="W18" t="n">
        <v>0.12</v>
      </c>
      <c r="X18" t="n">
        <v>0.39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8.185499999999999</v>
      </c>
      <c r="E19" t="n">
        <v>12.22</v>
      </c>
      <c r="F19" t="n">
        <v>9.119999999999999</v>
      </c>
      <c r="G19" t="n">
        <v>36.47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</v>
      </c>
      <c r="N19" t="n">
        <v>41.77</v>
      </c>
      <c r="O19" t="n">
        <v>25073.29</v>
      </c>
      <c r="P19" t="n">
        <v>94.45</v>
      </c>
      <c r="Q19" t="n">
        <v>1325.84</v>
      </c>
      <c r="R19" t="n">
        <v>42.9</v>
      </c>
      <c r="S19" t="n">
        <v>30.42</v>
      </c>
      <c r="T19" t="n">
        <v>6377.56</v>
      </c>
      <c r="U19" t="n">
        <v>0.71</v>
      </c>
      <c r="V19" t="n">
        <v>0.95</v>
      </c>
      <c r="W19" t="n">
        <v>0.12</v>
      </c>
      <c r="X19" t="n">
        <v>0.4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8.1859</v>
      </c>
      <c r="E20" t="n">
        <v>12.22</v>
      </c>
      <c r="F20" t="n">
        <v>9.119999999999999</v>
      </c>
      <c r="G20" t="n">
        <v>36.46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0</v>
      </c>
      <c r="N20" t="n">
        <v>41.92</v>
      </c>
      <c r="O20" t="n">
        <v>25121.79</v>
      </c>
      <c r="P20" t="n">
        <v>94.61</v>
      </c>
      <c r="Q20" t="n">
        <v>1325.79</v>
      </c>
      <c r="R20" t="n">
        <v>42.86</v>
      </c>
      <c r="S20" t="n">
        <v>30.42</v>
      </c>
      <c r="T20" t="n">
        <v>6359.58</v>
      </c>
      <c r="U20" t="n">
        <v>0.71</v>
      </c>
      <c r="V20" t="n">
        <v>0.95</v>
      </c>
      <c r="W20" t="n">
        <v>0.12</v>
      </c>
      <c r="X20" t="n">
        <v>0.4</v>
      </c>
      <c r="Y20" t="n">
        <v>1</v>
      </c>
      <c r="Z20" t="n">
        <v>10</v>
      </c>
    </row>
    <row r="21">
      <c r="A21" t="n">
        <v>0</v>
      </c>
      <c r="B21" t="n">
        <v>140</v>
      </c>
      <c r="C21" t="inlineStr">
        <is>
          <t xml:space="preserve">CONCLUIDO	</t>
        </is>
      </c>
      <c r="D21" t="n">
        <v>3.8377</v>
      </c>
      <c r="E21" t="n">
        <v>26.06</v>
      </c>
      <c r="F21" t="n">
        <v>14.02</v>
      </c>
      <c r="G21" t="n">
        <v>4.81</v>
      </c>
      <c r="H21" t="n">
        <v>0.06</v>
      </c>
      <c r="I21" t="n">
        <v>175</v>
      </c>
      <c r="J21" t="n">
        <v>274.09</v>
      </c>
      <c r="K21" t="n">
        <v>60.56</v>
      </c>
      <c r="L21" t="n">
        <v>1</v>
      </c>
      <c r="M21" t="n">
        <v>173</v>
      </c>
      <c r="N21" t="n">
        <v>72.53</v>
      </c>
      <c r="O21" t="n">
        <v>34038.11</v>
      </c>
      <c r="P21" t="n">
        <v>239.15</v>
      </c>
      <c r="Q21" t="n">
        <v>1326.34</v>
      </c>
      <c r="R21" t="n">
        <v>204.35</v>
      </c>
      <c r="S21" t="n">
        <v>30.42</v>
      </c>
      <c r="T21" t="n">
        <v>86304.37</v>
      </c>
      <c r="U21" t="n">
        <v>0.15</v>
      </c>
      <c r="V21" t="n">
        <v>0.62</v>
      </c>
      <c r="W21" t="n">
        <v>0.36</v>
      </c>
      <c r="X21" t="n">
        <v>5.29</v>
      </c>
      <c r="Y21" t="n">
        <v>1</v>
      </c>
      <c r="Z21" t="n">
        <v>10</v>
      </c>
    </row>
    <row r="22">
      <c r="A22" t="n">
        <v>1</v>
      </c>
      <c r="B22" t="n">
        <v>140</v>
      </c>
      <c r="C22" t="inlineStr">
        <is>
          <t xml:space="preserve">CONCLUIDO	</t>
        </is>
      </c>
      <c r="D22" t="n">
        <v>4.6297</v>
      </c>
      <c r="E22" t="n">
        <v>21.6</v>
      </c>
      <c r="F22" t="n">
        <v>12.33</v>
      </c>
      <c r="G22" t="n">
        <v>6.06</v>
      </c>
      <c r="H22" t="n">
        <v>0.08</v>
      </c>
      <c r="I22" t="n">
        <v>122</v>
      </c>
      <c r="J22" t="n">
        <v>274.57</v>
      </c>
      <c r="K22" t="n">
        <v>60.56</v>
      </c>
      <c r="L22" t="n">
        <v>1.25</v>
      </c>
      <c r="M22" t="n">
        <v>120</v>
      </c>
      <c r="N22" t="n">
        <v>72.76000000000001</v>
      </c>
      <c r="O22" t="n">
        <v>34097.72</v>
      </c>
      <c r="P22" t="n">
        <v>208.9</v>
      </c>
      <c r="Q22" t="n">
        <v>1326.22</v>
      </c>
      <c r="R22" t="n">
        <v>148.56</v>
      </c>
      <c r="S22" t="n">
        <v>30.42</v>
      </c>
      <c r="T22" t="n">
        <v>58676.48</v>
      </c>
      <c r="U22" t="n">
        <v>0.2</v>
      </c>
      <c r="V22" t="n">
        <v>0.7</v>
      </c>
      <c r="W22" t="n">
        <v>0.27</v>
      </c>
      <c r="X22" t="n">
        <v>3.6</v>
      </c>
      <c r="Y22" t="n">
        <v>1</v>
      </c>
      <c r="Z22" t="n">
        <v>10</v>
      </c>
    </row>
    <row r="23">
      <c r="A23" t="n">
        <v>2</v>
      </c>
      <c r="B23" t="n">
        <v>140</v>
      </c>
      <c r="C23" t="inlineStr">
        <is>
          <t xml:space="preserve">CONCLUIDO	</t>
        </is>
      </c>
      <c r="D23" t="n">
        <v>5.1878</v>
      </c>
      <c r="E23" t="n">
        <v>19.28</v>
      </c>
      <c r="F23" t="n">
        <v>11.47</v>
      </c>
      <c r="G23" t="n">
        <v>7.32</v>
      </c>
      <c r="H23" t="n">
        <v>0.1</v>
      </c>
      <c r="I23" t="n">
        <v>94</v>
      </c>
      <c r="J23" t="n">
        <v>275.05</v>
      </c>
      <c r="K23" t="n">
        <v>60.56</v>
      </c>
      <c r="L23" t="n">
        <v>1.5</v>
      </c>
      <c r="M23" t="n">
        <v>92</v>
      </c>
      <c r="N23" t="n">
        <v>73</v>
      </c>
      <c r="O23" t="n">
        <v>34157.42</v>
      </c>
      <c r="P23" t="n">
        <v>193.07</v>
      </c>
      <c r="Q23" t="n">
        <v>1326.16</v>
      </c>
      <c r="R23" t="n">
        <v>120.38</v>
      </c>
      <c r="S23" t="n">
        <v>30.42</v>
      </c>
      <c r="T23" t="n">
        <v>44727.15</v>
      </c>
      <c r="U23" t="n">
        <v>0.25</v>
      </c>
      <c r="V23" t="n">
        <v>0.75</v>
      </c>
      <c r="W23" t="n">
        <v>0.23</v>
      </c>
      <c r="X23" t="n">
        <v>2.74</v>
      </c>
      <c r="Y23" t="n">
        <v>1</v>
      </c>
      <c r="Z23" t="n">
        <v>10</v>
      </c>
    </row>
    <row r="24">
      <c r="A24" t="n">
        <v>3</v>
      </c>
      <c r="B24" t="n">
        <v>140</v>
      </c>
      <c r="C24" t="inlineStr">
        <is>
          <t xml:space="preserve">CONCLUIDO	</t>
        </is>
      </c>
      <c r="D24" t="n">
        <v>5.5975</v>
      </c>
      <c r="E24" t="n">
        <v>17.87</v>
      </c>
      <c r="F24" t="n">
        <v>10.94</v>
      </c>
      <c r="G24" t="n">
        <v>8.529999999999999</v>
      </c>
      <c r="H24" t="n">
        <v>0.11</v>
      </c>
      <c r="I24" t="n">
        <v>77</v>
      </c>
      <c r="J24" t="n">
        <v>275.54</v>
      </c>
      <c r="K24" t="n">
        <v>60.56</v>
      </c>
      <c r="L24" t="n">
        <v>1.75</v>
      </c>
      <c r="M24" t="n">
        <v>75</v>
      </c>
      <c r="N24" t="n">
        <v>73.23</v>
      </c>
      <c r="O24" t="n">
        <v>34217.22</v>
      </c>
      <c r="P24" t="n">
        <v>183.13</v>
      </c>
      <c r="Q24" t="n">
        <v>1326.33</v>
      </c>
      <c r="R24" t="n">
        <v>103.04</v>
      </c>
      <c r="S24" t="n">
        <v>30.42</v>
      </c>
      <c r="T24" t="n">
        <v>36142.27</v>
      </c>
      <c r="U24" t="n">
        <v>0.3</v>
      </c>
      <c r="V24" t="n">
        <v>0.79</v>
      </c>
      <c r="W24" t="n">
        <v>0.21</v>
      </c>
      <c r="X24" t="n">
        <v>2.22</v>
      </c>
      <c r="Y24" t="n">
        <v>1</v>
      </c>
      <c r="Z24" t="n">
        <v>10</v>
      </c>
    </row>
    <row r="25">
      <c r="A25" t="n">
        <v>4</v>
      </c>
      <c r="B25" t="n">
        <v>140</v>
      </c>
      <c r="C25" t="inlineStr">
        <is>
          <t xml:space="preserve">CONCLUIDO	</t>
        </is>
      </c>
      <c r="D25" t="n">
        <v>5.9232</v>
      </c>
      <c r="E25" t="n">
        <v>16.88</v>
      </c>
      <c r="F25" t="n">
        <v>10.59</v>
      </c>
      <c r="G25" t="n">
        <v>9.77</v>
      </c>
      <c r="H25" t="n">
        <v>0.13</v>
      </c>
      <c r="I25" t="n">
        <v>65</v>
      </c>
      <c r="J25" t="n">
        <v>276.02</v>
      </c>
      <c r="K25" t="n">
        <v>60.56</v>
      </c>
      <c r="L25" t="n">
        <v>2</v>
      </c>
      <c r="M25" t="n">
        <v>63</v>
      </c>
      <c r="N25" t="n">
        <v>73.47</v>
      </c>
      <c r="O25" t="n">
        <v>34277.1</v>
      </c>
      <c r="P25" t="n">
        <v>176.01</v>
      </c>
      <c r="Q25" t="n">
        <v>1326.06</v>
      </c>
      <c r="R25" t="n">
        <v>91.51000000000001</v>
      </c>
      <c r="S25" t="n">
        <v>30.42</v>
      </c>
      <c r="T25" t="n">
        <v>30433.6</v>
      </c>
      <c r="U25" t="n">
        <v>0.33</v>
      </c>
      <c r="V25" t="n">
        <v>0.82</v>
      </c>
      <c r="W25" t="n">
        <v>0.18</v>
      </c>
      <c r="X25" t="n">
        <v>1.86</v>
      </c>
      <c r="Y25" t="n">
        <v>1</v>
      </c>
      <c r="Z25" t="n">
        <v>10</v>
      </c>
    </row>
    <row r="26">
      <c r="A26" t="n">
        <v>5</v>
      </c>
      <c r="B26" t="n">
        <v>140</v>
      </c>
      <c r="C26" t="inlineStr">
        <is>
          <t xml:space="preserve">CONCLUIDO	</t>
        </is>
      </c>
      <c r="D26" t="n">
        <v>6.1975</v>
      </c>
      <c r="E26" t="n">
        <v>16.14</v>
      </c>
      <c r="F26" t="n">
        <v>10.31</v>
      </c>
      <c r="G26" t="n">
        <v>11.05</v>
      </c>
      <c r="H26" t="n">
        <v>0.14</v>
      </c>
      <c r="I26" t="n">
        <v>56</v>
      </c>
      <c r="J26" t="n">
        <v>276.51</v>
      </c>
      <c r="K26" t="n">
        <v>60.56</v>
      </c>
      <c r="L26" t="n">
        <v>2.25</v>
      </c>
      <c r="M26" t="n">
        <v>54</v>
      </c>
      <c r="N26" t="n">
        <v>73.70999999999999</v>
      </c>
      <c r="O26" t="n">
        <v>34337.08</v>
      </c>
      <c r="P26" t="n">
        <v>170.32</v>
      </c>
      <c r="Q26" t="n">
        <v>1325.88</v>
      </c>
      <c r="R26" t="n">
        <v>82.38</v>
      </c>
      <c r="S26" t="n">
        <v>30.42</v>
      </c>
      <c r="T26" t="n">
        <v>25914.1</v>
      </c>
      <c r="U26" t="n">
        <v>0.37</v>
      </c>
      <c r="V26" t="n">
        <v>0.84</v>
      </c>
      <c r="W26" t="n">
        <v>0.17</v>
      </c>
      <c r="X26" t="n">
        <v>1.59</v>
      </c>
      <c r="Y26" t="n">
        <v>1</v>
      </c>
      <c r="Z26" t="n">
        <v>10</v>
      </c>
    </row>
    <row r="27">
      <c r="A27" t="n">
        <v>6</v>
      </c>
      <c r="B27" t="n">
        <v>140</v>
      </c>
      <c r="C27" t="inlineStr">
        <is>
          <t xml:space="preserve">CONCLUIDO	</t>
        </is>
      </c>
      <c r="D27" t="n">
        <v>6.4328</v>
      </c>
      <c r="E27" t="n">
        <v>15.55</v>
      </c>
      <c r="F27" t="n">
        <v>10.09</v>
      </c>
      <c r="G27" t="n">
        <v>12.35</v>
      </c>
      <c r="H27" t="n">
        <v>0.16</v>
      </c>
      <c r="I27" t="n">
        <v>49</v>
      </c>
      <c r="J27" t="n">
        <v>277</v>
      </c>
      <c r="K27" t="n">
        <v>60.56</v>
      </c>
      <c r="L27" t="n">
        <v>2.5</v>
      </c>
      <c r="M27" t="n">
        <v>47</v>
      </c>
      <c r="N27" t="n">
        <v>73.94</v>
      </c>
      <c r="O27" t="n">
        <v>34397.15</v>
      </c>
      <c r="P27" t="n">
        <v>165.59</v>
      </c>
      <c r="Q27" t="n">
        <v>1326</v>
      </c>
      <c r="R27" t="n">
        <v>75.11</v>
      </c>
      <c r="S27" t="n">
        <v>30.42</v>
      </c>
      <c r="T27" t="n">
        <v>22313.08</v>
      </c>
      <c r="U27" t="n">
        <v>0.4</v>
      </c>
      <c r="V27" t="n">
        <v>0.86</v>
      </c>
      <c r="W27" t="n">
        <v>0.16</v>
      </c>
      <c r="X27" t="n">
        <v>1.36</v>
      </c>
      <c r="Y27" t="n">
        <v>1</v>
      </c>
      <c r="Z27" t="n">
        <v>10</v>
      </c>
    </row>
    <row r="28">
      <c r="A28" t="n">
        <v>7</v>
      </c>
      <c r="B28" t="n">
        <v>140</v>
      </c>
      <c r="C28" t="inlineStr">
        <is>
          <t xml:space="preserve">CONCLUIDO	</t>
        </is>
      </c>
      <c r="D28" t="n">
        <v>6.5995</v>
      </c>
      <c r="E28" t="n">
        <v>15.15</v>
      </c>
      <c r="F28" t="n">
        <v>9.949999999999999</v>
      </c>
      <c r="G28" t="n">
        <v>13.57</v>
      </c>
      <c r="H28" t="n">
        <v>0.18</v>
      </c>
      <c r="I28" t="n">
        <v>44</v>
      </c>
      <c r="J28" t="n">
        <v>277.48</v>
      </c>
      <c r="K28" t="n">
        <v>60.56</v>
      </c>
      <c r="L28" t="n">
        <v>2.75</v>
      </c>
      <c r="M28" t="n">
        <v>42</v>
      </c>
      <c r="N28" t="n">
        <v>74.18000000000001</v>
      </c>
      <c r="O28" t="n">
        <v>34457.31</v>
      </c>
      <c r="P28" t="n">
        <v>162.25</v>
      </c>
      <c r="Q28" t="n">
        <v>1325.97</v>
      </c>
      <c r="R28" t="n">
        <v>70.75</v>
      </c>
      <c r="S28" t="n">
        <v>30.42</v>
      </c>
      <c r="T28" t="n">
        <v>20161.91</v>
      </c>
      <c r="U28" t="n">
        <v>0.43</v>
      </c>
      <c r="V28" t="n">
        <v>0.87</v>
      </c>
      <c r="W28" t="n">
        <v>0.15</v>
      </c>
      <c r="X28" t="n">
        <v>1.23</v>
      </c>
      <c r="Y28" t="n">
        <v>1</v>
      </c>
      <c r="Z28" t="n">
        <v>10</v>
      </c>
    </row>
    <row r="29">
      <c r="A29" t="n">
        <v>8</v>
      </c>
      <c r="B29" t="n">
        <v>140</v>
      </c>
      <c r="C29" t="inlineStr">
        <is>
          <t xml:space="preserve">CONCLUIDO	</t>
        </is>
      </c>
      <c r="D29" t="n">
        <v>6.7806</v>
      </c>
      <c r="E29" t="n">
        <v>14.75</v>
      </c>
      <c r="F29" t="n">
        <v>9.81</v>
      </c>
      <c r="G29" t="n">
        <v>15.09</v>
      </c>
      <c r="H29" t="n">
        <v>0.19</v>
      </c>
      <c r="I29" t="n">
        <v>39</v>
      </c>
      <c r="J29" t="n">
        <v>277.97</v>
      </c>
      <c r="K29" t="n">
        <v>60.56</v>
      </c>
      <c r="L29" t="n">
        <v>3</v>
      </c>
      <c r="M29" t="n">
        <v>37</v>
      </c>
      <c r="N29" t="n">
        <v>74.42</v>
      </c>
      <c r="O29" t="n">
        <v>34517.57</v>
      </c>
      <c r="P29" t="n">
        <v>158.74</v>
      </c>
      <c r="Q29" t="n">
        <v>1325.92</v>
      </c>
      <c r="R29" t="n">
        <v>66.14</v>
      </c>
      <c r="S29" t="n">
        <v>30.42</v>
      </c>
      <c r="T29" t="n">
        <v>17881.36</v>
      </c>
      <c r="U29" t="n">
        <v>0.46</v>
      </c>
      <c r="V29" t="n">
        <v>0.88</v>
      </c>
      <c r="W29" t="n">
        <v>0.14</v>
      </c>
      <c r="X29" t="n">
        <v>1.09</v>
      </c>
      <c r="Y29" t="n">
        <v>1</v>
      </c>
      <c r="Z29" t="n">
        <v>10</v>
      </c>
    </row>
    <row r="30">
      <c r="A30" t="n">
        <v>9</v>
      </c>
      <c r="B30" t="n">
        <v>140</v>
      </c>
      <c r="C30" t="inlineStr">
        <is>
          <t xml:space="preserve">CONCLUIDO	</t>
        </is>
      </c>
      <c r="D30" t="n">
        <v>6.8979</v>
      </c>
      <c r="E30" t="n">
        <v>14.5</v>
      </c>
      <c r="F30" t="n">
        <v>9.720000000000001</v>
      </c>
      <c r="G30" t="n">
        <v>16.19</v>
      </c>
      <c r="H30" t="n">
        <v>0.21</v>
      </c>
      <c r="I30" t="n">
        <v>36</v>
      </c>
      <c r="J30" t="n">
        <v>278.46</v>
      </c>
      <c r="K30" t="n">
        <v>60.56</v>
      </c>
      <c r="L30" t="n">
        <v>3.25</v>
      </c>
      <c r="M30" t="n">
        <v>34</v>
      </c>
      <c r="N30" t="n">
        <v>74.66</v>
      </c>
      <c r="O30" t="n">
        <v>34577.92</v>
      </c>
      <c r="P30" t="n">
        <v>156.28</v>
      </c>
      <c r="Q30" t="n">
        <v>1325.83</v>
      </c>
      <c r="R30" t="n">
        <v>62.98</v>
      </c>
      <c r="S30" t="n">
        <v>30.42</v>
      </c>
      <c r="T30" t="n">
        <v>16314.7</v>
      </c>
      <c r="U30" t="n">
        <v>0.48</v>
      </c>
      <c r="V30" t="n">
        <v>0.89</v>
      </c>
      <c r="W30" t="n">
        <v>0.14</v>
      </c>
      <c r="X30" t="n">
        <v>1</v>
      </c>
      <c r="Y30" t="n">
        <v>1</v>
      </c>
      <c r="Z30" t="n">
        <v>10</v>
      </c>
    </row>
    <row r="31">
      <c r="A31" t="n">
        <v>10</v>
      </c>
      <c r="B31" t="n">
        <v>140</v>
      </c>
      <c r="C31" t="inlineStr">
        <is>
          <t xml:space="preserve">CONCLUIDO	</t>
        </is>
      </c>
      <c r="D31" t="n">
        <v>7.0221</v>
      </c>
      <c r="E31" t="n">
        <v>14.24</v>
      </c>
      <c r="F31" t="n">
        <v>9.619999999999999</v>
      </c>
      <c r="G31" t="n">
        <v>17.48</v>
      </c>
      <c r="H31" t="n">
        <v>0.22</v>
      </c>
      <c r="I31" t="n">
        <v>33</v>
      </c>
      <c r="J31" t="n">
        <v>278.95</v>
      </c>
      <c r="K31" t="n">
        <v>60.56</v>
      </c>
      <c r="L31" t="n">
        <v>3.5</v>
      </c>
      <c r="M31" t="n">
        <v>31</v>
      </c>
      <c r="N31" t="n">
        <v>74.90000000000001</v>
      </c>
      <c r="O31" t="n">
        <v>34638.36</v>
      </c>
      <c r="P31" t="n">
        <v>153.58</v>
      </c>
      <c r="Q31" t="n">
        <v>1325.83</v>
      </c>
      <c r="R31" t="n">
        <v>59.7</v>
      </c>
      <c r="S31" t="n">
        <v>30.42</v>
      </c>
      <c r="T31" t="n">
        <v>14692.42</v>
      </c>
      <c r="U31" t="n">
        <v>0.51</v>
      </c>
      <c r="V31" t="n">
        <v>0.9</v>
      </c>
      <c r="W31" t="n">
        <v>0.13</v>
      </c>
      <c r="X31" t="n">
        <v>0.9</v>
      </c>
      <c r="Y31" t="n">
        <v>1</v>
      </c>
      <c r="Z31" t="n">
        <v>10</v>
      </c>
    </row>
    <row r="32">
      <c r="A32" t="n">
        <v>11</v>
      </c>
      <c r="B32" t="n">
        <v>140</v>
      </c>
      <c r="C32" t="inlineStr">
        <is>
          <t xml:space="preserve">CONCLUIDO	</t>
        </is>
      </c>
      <c r="D32" t="n">
        <v>7.1482</v>
      </c>
      <c r="E32" t="n">
        <v>13.99</v>
      </c>
      <c r="F32" t="n">
        <v>9.52</v>
      </c>
      <c r="G32" t="n">
        <v>19.04</v>
      </c>
      <c r="H32" t="n">
        <v>0.24</v>
      </c>
      <c r="I32" t="n">
        <v>30</v>
      </c>
      <c r="J32" t="n">
        <v>279.44</v>
      </c>
      <c r="K32" t="n">
        <v>60.56</v>
      </c>
      <c r="L32" t="n">
        <v>3.75</v>
      </c>
      <c r="M32" t="n">
        <v>28</v>
      </c>
      <c r="N32" t="n">
        <v>75.14</v>
      </c>
      <c r="O32" t="n">
        <v>34698.9</v>
      </c>
      <c r="P32" t="n">
        <v>151.03</v>
      </c>
      <c r="Q32" t="n">
        <v>1325.93</v>
      </c>
      <c r="R32" t="n">
        <v>56.55</v>
      </c>
      <c r="S32" t="n">
        <v>30.42</v>
      </c>
      <c r="T32" t="n">
        <v>13131.1</v>
      </c>
      <c r="U32" t="n">
        <v>0.54</v>
      </c>
      <c r="V32" t="n">
        <v>0.91</v>
      </c>
      <c r="W32" t="n">
        <v>0.13</v>
      </c>
      <c r="X32" t="n">
        <v>0.8</v>
      </c>
      <c r="Y32" t="n">
        <v>1</v>
      </c>
      <c r="Z32" t="n">
        <v>10</v>
      </c>
    </row>
    <row r="33">
      <c r="A33" t="n">
        <v>12</v>
      </c>
      <c r="B33" t="n">
        <v>140</v>
      </c>
      <c r="C33" t="inlineStr">
        <is>
          <t xml:space="preserve">CONCLUIDO	</t>
        </is>
      </c>
      <c r="D33" t="n">
        <v>7.2966</v>
      </c>
      <c r="E33" t="n">
        <v>13.7</v>
      </c>
      <c r="F33" t="n">
        <v>9.34</v>
      </c>
      <c r="G33" t="n">
        <v>20.02</v>
      </c>
      <c r="H33" t="n">
        <v>0.25</v>
      </c>
      <c r="I33" t="n">
        <v>28</v>
      </c>
      <c r="J33" t="n">
        <v>279.94</v>
      </c>
      <c r="K33" t="n">
        <v>60.56</v>
      </c>
      <c r="L33" t="n">
        <v>4</v>
      </c>
      <c r="M33" t="n">
        <v>26</v>
      </c>
      <c r="N33" t="n">
        <v>75.38</v>
      </c>
      <c r="O33" t="n">
        <v>34759.54</v>
      </c>
      <c r="P33" t="n">
        <v>146.58</v>
      </c>
      <c r="Q33" t="n">
        <v>1325.9</v>
      </c>
      <c r="R33" t="n">
        <v>50.45</v>
      </c>
      <c r="S33" t="n">
        <v>30.42</v>
      </c>
      <c r="T33" t="n">
        <v>10088.79</v>
      </c>
      <c r="U33" t="n">
        <v>0.6</v>
      </c>
      <c r="V33" t="n">
        <v>0.93</v>
      </c>
      <c r="W33" t="n">
        <v>0.12</v>
      </c>
      <c r="X33" t="n">
        <v>0.62</v>
      </c>
      <c r="Y33" t="n">
        <v>1</v>
      </c>
      <c r="Z33" t="n">
        <v>10</v>
      </c>
    </row>
    <row r="34">
      <c r="A34" t="n">
        <v>13</v>
      </c>
      <c r="B34" t="n">
        <v>140</v>
      </c>
      <c r="C34" t="inlineStr">
        <is>
          <t xml:space="preserve">CONCLUIDO	</t>
        </is>
      </c>
      <c r="D34" t="n">
        <v>7.3064</v>
      </c>
      <c r="E34" t="n">
        <v>13.69</v>
      </c>
      <c r="F34" t="n">
        <v>9.43</v>
      </c>
      <c r="G34" t="n">
        <v>21.76</v>
      </c>
      <c r="H34" t="n">
        <v>0.27</v>
      </c>
      <c r="I34" t="n">
        <v>26</v>
      </c>
      <c r="J34" t="n">
        <v>280.43</v>
      </c>
      <c r="K34" t="n">
        <v>60.56</v>
      </c>
      <c r="L34" t="n">
        <v>4.25</v>
      </c>
      <c r="M34" t="n">
        <v>24</v>
      </c>
      <c r="N34" t="n">
        <v>75.62</v>
      </c>
      <c r="O34" t="n">
        <v>34820.27</v>
      </c>
      <c r="P34" t="n">
        <v>147.22</v>
      </c>
      <c r="Q34" t="n">
        <v>1325.88</v>
      </c>
      <c r="R34" t="n">
        <v>54.24</v>
      </c>
      <c r="S34" t="n">
        <v>30.42</v>
      </c>
      <c r="T34" t="n">
        <v>11996.03</v>
      </c>
      <c r="U34" t="n">
        <v>0.5600000000000001</v>
      </c>
      <c r="V34" t="n">
        <v>0.92</v>
      </c>
      <c r="W34" t="n">
        <v>0.11</v>
      </c>
      <c r="X34" t="n">
        <v>0.71</v>
      </c>
      <c r="Y34" t="n">
        <v>1</v>
      </c>
      <c r="Z34" t="n">
        <v>10</v>
      </c>
    </row>
    <row r="35">
      <c r="A35" t="n">
        <v>14</v>
      </c>
      <c r="B35" t="n">
        <v>140</v>
      </c>
      <c r="C35" t="inlineStr">
        <is>
          <t xml:space="preserve">CONCLUIDO	</t>
        </is>
      </c>
      <c r="D35" t="n">
        <v>7.2972</v>
      </c>
      <c r="E35" t="n">
        <v>13.7</v>
      </c>
      <c r="F35" t="n">
        <v>9.5</v>
      </c>
      <c r="G35" t="n">
        <v>22.79</v>
      </c>
      <c r="H35" t="n">
        <v>0.29</v>
      </c>
      <c r="I35" t="n">
        <v>25</v>
      </c>
      <c r="J35" t="n">
        <v>280.92</v>
      </c>
      <c r="K35" t="n">
        <v>60.56</v>
      </c>
      <c r="L35" t="n">
        <v>4.5</v>
      </c>
      <c r="M35" t="n">
        <v>23</v>
      </c>
      <c r="N35" t="n">
        <v>75.87</v>
      </c>
      <c r="O35" t="n">
        <v>34881.09</v>
      </c>
      <c r="P35" t="n">
        <v>147.7</v>
      </c>
      <c r="Q35" t="n">
        <v>1325.84</v>
      </c>
      <c r="R35" t="n">
        <v>56.37</v>
      </c>
      <c r="S35" t="n">
        <v>30.42</v>
      </c>
      <c r="T35" t="n">
        <v>13066.41</v>
      </c>
      <c r="U35" t="n">
        <v>0.54</v>
      </c>
      <c r="V35" t="n">
        <v>0.91</v>
      </c>
      <c r="W35" t="n">
        <v>0.12</v>
      </c>
      <c r="X35" t="n">
        <v>0.78</v>
      </c>
      <c r="Y35" t="n">
        <v>1</v>
      </c>
      <c r="Z35" t="n">
        <v>10</v>
      </c>
    </row>
    <row r="36">
      <c r="A36" t="n">
        <v>15</v>
      </c>
      <c r="B36" t="n">
        <v>140</v>
      </c>
      <c r="C36" t="inlineStr">
        <is>
          <t xml:space="preserve">CONCLUIDO	</t>
        </is>
      </c>
      <c r="D36" t="n">
        <v>7.4268</v>
      </c>
      <c r="E36" t="n">
        <v>13.46</v>
      </c>
      <c r="F36" t="n">
        <v>9.359999999999999</v>
      </c>
      <c r="G36" t="n">
        <v>24.42</v>
      </c>
      <c r="H36" t="n">
        <v>0.3</v>
      </c>
      <c r="I36" t="n">
        <v>23</v>
      </c>
      <c r="J36" t="n">
        <v>281.41</v>
      </c>
      <c r="K36" t="n">
        <v>60.56</v>
      </c>
      <c r="L36" t="n">
        <v>4.75</v>
      </c>
      <c r="M36" t="n">
        <v>21</v>
      </c>
      <c r="N36" t="n">
        <v>76.11</v>
      </c>
      <c r="O36" t="n">
        <v>34942.02</v>
      </c>
      <c r="P36" t="n">
        <v>143.9</v>
      </c>
      <c r="Q36" t="n">
        <v>1325.87</v>
      </c>
      <c r="R36" t="n">
        <v>51.58</v>
      </c>
      <c r="S36" t="n">
        <v>30.42</v>
      </c>
      <c r="T36" t="n">
        <v>10681.67</v>
      </c>
      <c r="U36" t="n">
        <v>0.59</v>
      </c>
      <c r="V36" t="n">
        <v>0.92</v>
      </c>
      <c r="W36" t="n">
        <v>0.12</v>
      </c>
      <c r="X36" t="n">
        <v>0.64</v>
      </c>
      <c r="Y36" t="n">
        <v>1</v>
      </c>
      <c r="Z36" t="n">
        <v>10</v>
      </c>
    </row>
    <row r="37">
      <c r="A37" t="n">
        <v>16</v>
      </c>
      <c r="B37" t="n">
        <v>140</v>
      </c>
      <c r="C37" t="inlineStr">
        <is>
          <t xml:space="preserve">CONCLUIDO	</t>
        </is>
      </c>
      <c r="D37" t="n">
        <v>7.4649</v>
      </c>
      <c r="E37" t="n">
        <v>13.4</v>
      </c>
      <c r="F37" t="n">
        <v>9.35</v>
      </c>
      <c r="G37" t="n">
        <v>25.49</v>
      </c>
      <c r="H37" t="n">
        <v>0.32</v>
      </c>
      <c r="I37" t="n">
        <v>22</v>
      </c>
      <c r="J37" t="n">
        <v>281.91</v>
      </c>
      <c r="K37" t="n">
        <v>60.56</v>
      </c>
      <c r="L37" t="n">
        <v>5</v>
      </c>
      <c r="M37" t="n">
        <v>20</v>
      </c>
      <c r="N37" t="n">
        <v>76.34999999999999</v>
      </c>
      <c r="O37" t="n">
        <v>35003.04</v>
      </c>
      <c r="P37" t="n">
        <v>142.8</v>
      </c>
      <c r="Q37" t="n">
        <v>1325.84</v>
      </c>
      <c r="R37" t="n">
        <v>51.09</v>
      </c>
      <c r="S37" t="n">
        <v>30.42</v>
      </c>
      <c r="T37" t="n">
        <v>10441.06</v>
      </c>
      <c r="U37" t="n">
        <v>0.6</v>
      </c>
      <c r="V37" t="n">
        <v>0.93</v>
      </c>
      <c r="W37" t="n">
        <v>0.12</v>
      </c>
      <c r="X37" t="n">
        <v>0.63</v>
      </c>
      <c r="Y37" t="n">
        <v>1</v>
      </c>
      <c r="Z37" t="n">
        <v>10</v>
      </c>
    </row>
    <row r="38">
      <c r="A38" t="n">
        <v>17</v>
      </c>
      <c r="B38" t="n">
        <v>140</v>
      </c>
      <c r="C38" t="inlineStr">
        <is>
          <t xml:space="preserve">CONCLUIDO	</t>
        </is>
      </c>
      <c r="D38" t="n">
        <v>7.5205</v>
      </c>
      <c r="E38" t="n">
        <v>13.3</v>
      </c>
      <c r="F38" t="n">
        <v>9.300000000000001</v>
      </c>
      <c r="G38" t="n">
        <v>26.57</v>
      </c>
      <c r="H38" t="n">
        <v>0.33</v>
      </c>
      <c r="I38" t="n">
        <v>21</v>
      </c>
      <c r="J38" t="n">
        <v>282.4</v>
      </c>
      <c r="K38" t="n">
        <v>60.56</v>
      </c>
      <c r="L38" t="n">
        <v>5.25</v>
      </c>
      <c r="M38" t="n">
        <v>19</v>
      </c>
      <c r="N38" t="n">
        <v>76.59999999999999</v>
      </c>
      <c r="O38" t="n">
        <v>35064.15</v>
      </c>
      <c r="P38" t="n">
        <v>140.74</v>
      </c>
      <c r="Q38" t="n">
        <v>1325.79</v>
      </c>
      <c r="R38" t="n">
        <v>49.58</v>
      </c>
      <c r="S38" t="n">
        <v>30.42</v>
      </c>
      <c r="T38" t="n">
        <v>9691.24</v>
      </c>
      <c r="U38" t="n">
        <v>0.61</v>
      </c>
      <c r="V38" t="n">
        <v>0.93</v>
      </c>
      <c r="W38" t="n">
        <v>0.11</v>
      </c>
      <c r="X38" t="n">
        <v>0.58</v>
      </c>
      <c r="Y38" t="n">
        <v>1</v>
      </c>
      <c r="Z38" t="n">
        <v>10</v>
      </c>
    </row>
    <row r="39">
      <c r="A39" t="n">
        <v>18</v>
      </c>
      <c r="B39" t="n">
        <v>140</v>
      </c>
      <c r="C39" t="inlineStr">
        <is>
          <t xml:space="preserve">CONCLUIDO	</t>
        </is>
      </c>
      <c r="D39" t="n">
        <v>7.563</v>
      </c>
      <c r="E39" t="n">
        <v>13.22</v>
      </c>
      <c r="F39" t="n">
        <v>9.279999999999999</v>
      </c>
      <c r="G39" t="n">
        <v>27.83</v>
      </c>
      <c r="H39" t="n">
        <v>0.35</v>
      </c>
      <c r="I39" t="n">
        <v>20</v>
      </c>
      <c r="J39" t="n">
        <v>282.9</v>
      </c>
      <c r="K39" t="n">
        <v>60.56</v>
      </c>
      <c r="L39" t="n">
        <v>5.5</v>
      </c>
      <c r="M39" t="n">
        <v>18</v>
      </c>
      <c r="N39" t="n">
        <v>76.84999999999999</v>
      </c>
      <c r="O39" t="n">
        <v>35125.37</v>
      </c>
      <c r="P39" t="n">
        <v>139.22</v>
      </c>
      <c r="Q39" t="n">
        <v>1325.82</v>
      </c>
      <c r="R39" t="n">
        <v>48.79</v>
      </c>
      <c r="S39" t="n">
        <v>30.42</v>
      </c>
      <c r="T39" t="n">
        <v>9301.889999999999</v>
      </c>
      <c r="U39" t="n">
        <v>0.62</v>
      </c>
      <c r="V39" t="n">
        <v>0.93</v>
      </c>
      <c r="W39" t="n">
        <v>0.11</v>
      </c>
      <c r="X39" t="n">
        <v>0.5600000000000001</v>
      </c>
      <c r="Y39" t="n">
        <v>1</v>
      </c>
      <c r="Z39" t="n">
        <v>10</v>
      </c>
    </row>
    <row r="40">
      <c r="A40" t="n">
        <v>19</v>
      </c>
      <c r="B40" t="n">
        <v>140</v>
      </c>
      <c r="C40" t="inlineStr">
        <is>
          <t xml:space="preserve">CONCLUIDO	</t>
        </is>
      </c>
      <c r="D40" t="n">
        <v>7.6132</v>
      </c>
      <c r="E40" t="n">
        <v>13.14</v>
      </c>
      <c r="F40" t="n">
        <v>9.24</v>
      </c>
      <c r="G40" t="n">
        <v>29.18</v>
      </c>
      <c r="H40" t="n">
        <v>0.36</v>
      </c>
      <c r="I40" t="n">
        <v>19</v>
      </c>
      <c r="J40" t="n">
        <v>283.4</v>
      </c>
      <c r="K40" t="n">
        <v>60.56</v>
      </c>
      <c r="L40" t="n">
        <v>5.75</v>
      </c>
      <c r="M40" t="n">
        <v>17</v>
      </c>
      <c r="N40" t="n">
        <v>77.09</v>
      </c>
      <c r="O40" t="n">
        <v>35186.68</v>
      </c>
      <c r="P40" t="n">
        <v>137.78</v>
      </c>
      <c r="Q40" t="n">
        <v>1325.85</v>
      </c>
      <c r="R40" t="n">
        <v>47.64</v>
      </c>
      <c r="S40" t="n">
        <v>30.42</v>
      </c>
      <c r="T40" t="n">
        <v>8727.66</v>
      </c>
      <c r="U40" t="n">
        <v>0.64</v>
      </c>
      <c r="V40" t="n">
        <v>0.9399999999999999</v>
      </c>
      <c r="W40" t="n">
        <v>0.11</v>
      </c>
      <c r="X40" t="n">
        <v>0.52</v>
      </c>
      <c r="Y40" t="n">
        <v>1</v>
      </c>
      <c r="Z40" t="n">
        <v>10</v>
      </c>
    </row>
    <row r="41">
      <c r="A41" t="n">
        <v>20</v>
      </c>
      <c r="B41" t="n">
        <v>140</v>
      </c>
      <c r="C41" t="inlineStr">
        <is>
          <t xml:space="preserve">CONCLUIDO	</t>
        </is>
      </c>
      <c r="D41" t="n">
        <v>7.6659</v>
      </c>
      <c r="E41" t="n">
        <v>13.04</v>
      </c>
      <c r="F41" t="n">
        <v>9.199999999999999</v>
      </c>
      <c r="G41" t="n">
        <v>30.68</v>
      </c>
      <c r="H41" t="n">
        <v>0.38</v>
      </c>
      <c r="I41" t="n">
        <v>18</v>
      </c>
      <c r="J41" t="n">
        <v>283.9</v>
      </c>
      <c r="K41" t="n">
        <v>60.56</v>
      </c>
      <c r="L41" t="n">
        <v>6</v>
      </c>
      <c r="M41" t="n">
        <v>16</v>
      </c>
      <c r="N41" t="n">
        <v>77.34</v>
      </c>
      <c r="O41" t="n">
        <v>35248.1</v>
      </c>
      <c r="P41" t="n">
        <v>135.67</v>
      </c>
      <c r="Q41" t="n">
        <v>1325.79</v>
      </c>
      <c r="R41" t="n">
        <v>46.36</v>
      </c>
      <c r="S41" t="n">
        <v>30.42</v>
      </c>
      <c r="T41" t="n">
        <v>8094.02</v>
      </c>
      <c r="U41" t="n">
        <v>0.66</v>
      </c>
      <c r="V41" t="n">
        <v>0.9399999999999999</v>
      </c>
      <c r="W41" t="n">
        <v>0.11</v>
      </c>
      <c r="X41" t="n">
        <v>0.48</v>
      </c>
      <c r="Y41" t="n">
        <v>1</v>
      </c>
      <c r="Z41" t="n">
        <v>10</v>
      </c>
    </row>
    <row r="42">
      <c r="A42" t="n">
        <v>21</v>
      </c>
      <c r="B42" t="n">
        <v>140</v>
      </c>
      <c r="C42" t="inlineStr">
        <is>
          <t xml:space="preserve">CONCLUIDO	</t>
        </is>
      </c>
      <c r="D42" t="n">
        <v>7.7121</v>
      </c>
      <c r="E42" t="n">
        <v>12.97</v>
      </c>
      <c r="F42" t="n">
        <v>9.18</v>
      </c>
      <c r="G42" t="n">
        <v>32.39</v>
      </c>
      <c r="H42" t="n">
        <v>0.39</v>
      </c>
      <c r="I42" t="n">
        <v>17</v>
      </c>
      <c r="J42" t="n">
        <v>284.4</v>
      </c>
      <c r="K42" t="n">
        <v>60.56</v>
      </c>
      <c r="L42" t="n">
        <v>6.25</v>
      </c>
      <c r="M42" t="n">
        <v>15</v>
      </c>
      <c r="N42" t="n">
        <v>77.59</v>
      </c>
      <c r="O42" t="n">
        <v>35309.61</v>
      </c>
      <c r="P42" t="n">
        <v>134.22</v>
      </c>
      <c r="Q42" t="n">
        <v>1325.85</v>
      </c>
      <c r="R42" t="n">
        <v>45.44</v>
      </c>
      <c r="S42" t="n">
        <v>30.42</v>
      </c>
      <c r="T42" t="n">
        <v>7639.76</v>
      </c>
      <c r="U42" t="n">
        <v>0.67</v>
      </c>
      <c r="V42" t="n">
        <v>0.9399999999999999</v>
      </c>
      <c r="W42" t="n">
        <v>0.11</v>
      </c>
      <c r="X42" t="n">
        <v>0.46</v>
      </c>
      <c r="Y42" t="n">
        <v>1</v>
      </c>
      <c r="Z42" t="n">
        <v>10</v>
      </c>
    </row>
    <row r="43">
      <c r="A43" t="n">
        <v>22</v>
      </c>
      <c r="B43" t="n">
        <v>140</v>
      </c>
      <c r="C43" t="inlineStr">
        <is>
          <t xml:space="preserve">CONCLUIDO	</t>
        </is>
      </c>
      <c r="D43" t="n">
        <v>7.7638</v>
      </c>
      <c r="E43" t="n">
        <v>12.88</v>
      </c>
      <c r="F43" t="n">
        <v>9.140000000000001</v>
      </c>
      <c r="G43" t="n">
        <v>34.29</v>
      </c>
      <c r="H43" t="n">
        <v>0.41</v>
      </c>
      <c r="I43" t="n">
        <v>16</v>
      </c>
      <c r="J43" t="n">
        <v>284.89</v>
      </c>
      <c r="K43" t="n">
        <v>60.56</v>
      </c>
      <c r="L43" t="n">
        <v>6.5</v>
      </c>
      <c r="M43" t="n">
        <v>14</v>
      </c>
      <c r="N43" t="n">
        <v>77.84</v>
      </c>
      <c r="O43" t="n">
        <v>35371.22</v>
      </c>
      <c r="P43" t="n">
        <v>132.7</v>
      </c>
      <c r="Q43" t="n">
        <v>1325.91</v>
      </c>
      <c r="R43" t="n">
        <v>44.4</v>
      </c>
      <c r="S43" t="n">
        <v>30.42</v>
      </c>
      <c r="T43" t="n">
        <v>7126.96</v>
      </c>
      <c r="U43" t="n">
        <v>0.68</v>
      </c>
      <c r="V43" t="n">
        <v>0.95</v>
      </c>
      <c r="W43" t="n">
        <v>0.1</v>
      </c>
      <c r="X43" t="n">
        <v>0.42</v>
      </c>
      <c r="Y43" t="n">
        <v>1</v>
      </c>
      <c r="Z43" t="n">
        <v>10</v>
      </c>
    </row>
    <row r="44">
      <c r="A44" t="n">
        <v>23</v>
      </c>
      <c r="B44" t="n">
        <v>140</v>
      </c>
      <c r="C44" t="inlineStr">
        <is>
          <t xml:space="preserve">CONCLUIDO	</t>
        </is>
      </c>
      <c r="D44" t="n">
        <v>7.8154</v>
      </c>
      <c r="E44" t="n">
        <v>12.8</v>
      </c>
      <c r="F44" t="n">
        <v>9.109999999999999</v>
      </c>
      <c r="G44" t="n">
        <v>36.44</v>
      </c>
      <c r="H44" t="n">
        <v>0.42</v>
      </c>
      <c r="I44" t="n">
        <v>15</v>
      </c>
      <c r="J44" t="n">
        <v>285.39</v>
      </c>
      <c r="K44" t="n">
        <v>60.56</v>
      </c>
      <c r="L44" t="n">
        <v>6.75</v>
      </c>
      <c r="M44" t="n">
        <v>13</v>
      </c>
      <c r="N44" t="n">
        <v>78.09</v>
      </c>
      <c r="O44" t="n">
        <v>35432.93</v>
      </c>
      <c r="P44" t="n">
        <v>130.64</v>
      </c>
      <c r="Q44" t="n">
        <v>1325.79</v>
      </c>
      <c r="R44" t="n">
        <v>43.29</v>
      </c>
      <c r="S44" t="n">
        <v>30.42</v>
      </c>
      <c r="T44" t="n">
        <v>6575.65</v>
      </c>
      <c r="U44" t="n">
        <v>0.7</v>
      </c>
      <c r="V44" t="n">
        <v>0.95</v>
      </c>
      <c r="W44" t="n">
        <v>0.11</v>
      </c>
      <c r="X44" t="n">
        <v>0.39</v>
      </c>
      <c r="Y44" t="n">
        <v>1</v>
      </c>
      <c r="Z44" t="n">
        <v>10</v>
      </c>
    </row>
    <row r="45">
      <c r="A45" t="n">
        <v>24</v>
      </c>
      <c r="B45" t="n">
        <v>140</v>
      </c>
      <c r="C45" t="inlineStr">
        <is>
          <t xml:space="preserve">CONCLUIDO	</t>
        </is>
      </c>
      <c r="D45" t="n">
        <v>7.8416</v>
      </c>
      <c r="E45" t="n">
        <v>12.75</v>
      </c>
      <c r="F45" t="n">
        <v>9.07</v>
      </c>
      <c r="G45" t="n">
        <v>36.27</v>
      </c>
      <c r="H45" t="n">
        <v>0.44</v>
      </c>
      <c r="I45" t="n">
        <v>15</v>
      </c>
      <c r="J45" t="n">
        <v>285.9</v>
      </c>
      <c r="K45" t="n">
        <v>60.56</v>
      </c>
      <c r="L45" t="n">
        <v>7</v>
      </c>
      <c r="M45" t="n">
        <v>13</v>
      </c>
      <c r="N45" t="n">
        <v>78.34</v>
      </c>
      <c r="O45" t="n">
        <v>35494.74</v>
      </c>
      <c r="P45" t="n">
        <v>127.96</v>
      </c>
      <c r="Q45" t="n">
        <v>1325.85</v>
      </c>
      <c r="R45" t="n">
        <v>41.7</v>
      </c>
      <c r="S45" t="n">
        <v>30.42</v>
      </c>
      <c r="T45" t="n">
        <v>5780.3</v>
      </c>
      <c r="U45" t="n">
        <v>0.73</v>
      </c>
      <c r="V45" t="n">
        <v>0.95</v>
      </c>
      <c r="W45" t="n">
        <v>0.11</v>
      </c>
      <c r="X45" t="n">
        <v>0.35</v>
      </c>
      <c r="Y45" t="n">
        <v>1</v>
      </c>
      <c r="Z45" t="n">
        <v>10</v>
      </c>
    </row>
    <row r="46">
      <c r="A46" t="n">
        <v>25</v>
      </c>
      <c r="B46" t="n">
        <v>140</v>
      </c>
      <c r="C46" t="inlineStr">
        <is>
          <t xml:space="preserve">CONCLUIDO	</t>
        </is>
      </c>
      <c r="D46" t="n">
        <v>7.8927</v>
      </c>
      <c r="E46" t="n">
        <v>12.67</v>
      </c>
      <c r="F46" t="n">
        <v>9.039999999999999</v>
      </c>
      <c r="G46" t="n">
        <v>38.73</v>
      </c>
      <c r="H46" t="n">
        <v>0.45</v>
      </c>
      <c r="I46" t="n">
        <v>14</v>
      </c>
      <c r="J46" t="n">
        <v>286.4</v>
      </c>
      <c r="K46" t="n">
        <v>60.56</v>
      </c>
      <c r="L46" t="n">
        <v>7.25</v>
      </c>
      <c r="M46" t="n">
        <v>12</v>
      </c>
      <c r="N46" t="n">
        <v>78.59</v>
      </c>
      <c r="O46" t="n">
        <v>35556.78</v>
      </c>
      <c r="P46" t="n">
        <v>126.99</v>
      </c>
      <c r="Q46" t="n">
        <v>1325.82</v>
      </c>
      <c r="R46" t="n">
        <v>41.03</v>
      </c>
      <c r="S46" t="n">
        <v>30.42</v>
      </c>
      <c r="T46" t="n">
        <v>5449.2</v>
      </c>
      <c r="U46" t="n">
        <v>0.74</v>
      </c>
      <c r="V46" t="n">
        <v>0.96</v>
      </c>
      <c r="W46" t="n">
        <v>0.1</v>
      </c>
      <c r="X46" t="n">
        <v>0.32</v>
      </c>
      <c r="Y46" t="n">
        <v>1</v>
      </c>
      <c r="Z46" t="n">
        <v>10</v>
      </c>
    </row>
    <row r="47">
      <c r="A47" t="n">
        <v>26</v>
      </c>
      <c r="B47" t="n">
        <v>140</v>
      </c>
      <c r="C47" t="inlineStr">
        <is>
          <t xml:space="preserve">CONCLUIDO	</t>
        </is>
      </c>
      <c r="D47" t="n">
        <v>7.8377</v>
      </c>
      <c r="E47" t="n">
        <v>12.76</v>
      </c>
      <c r="F47" t="n">
        <v>9.130000000000001</v>
      </c>
      <c r="G47" t="n">
        <v>39.11</v>
      </c>
      <c r="H47" t="n">
        <v>0.47</v>
      </c>
      <c r="I47" t="n">
        <v>14</v>
      </c>
      <c r="J47" t="n">
        <v>286.9</v>
      </c>
      <c r="K47" t="n">
        <v>60.56</v>
      </c>
      <c r="L47" t="n">
        <v>7.5</v>
      </c>
      <c r="M47" t="n">
        <v>12</v>
      </c>
      <c r="N47" t="n">
        <v>78.84999999999999</v>
      </c>
      <c r="O47" t="n">
        <v>35618.8</v>
      </c>
      <c r="P47" t="n">
        <v>126.54</v>
      </c>
      <c r="Q47" t="n">
        <v>1325.79</v>
      </c>
      <c r="R47" t="n">
        <v>43.88</v>
      </c>
      <c r="S47" t="n">
        <v>30.42</v>
      </c>
      <c r="T47" t="n">
        <v>6875.9</v>
      </c>
      <c r="U47" t="n">
        <v>0.6899999999999999</v>
      </c>
      <c r="V47" t="n">
        <v>0.95</v>
      </c>
      <c r="W47" t="n">
        <v>0.1</v>
      </c>
      <c r="X47" t="n">
        <v>0.41</v>
      </c>
      <c r="Y47" t="n">
        <v>1</v>
      </c>
      <c r="Z47" t="n">
        <v>10</v>
      </c>
    </row>
    <row r="48">
      <c r="A48" t="n">
        <v>27</v>
      </c>
      <c r="B48" t="n">
        <v>140</v>
      </c>
      <c r="C48" t="inlineStr">
        <is>
          <t xml:space="preserve">CONCLUIDO	</t>
        </is>
      </c>
      <c r="D48" t="n">
        <v>7.8953</v>
      </c>
      <c r="E48" t="n">
        <v>12.67</v>
      </c>
      <c r="F48" t="n">
        <v>9.09</v>
      </c>
      <c r="G48" t="n">
        <v>41.93</v>
      </c>
      <c r="H48" t="n">
        <v>0.48</v>
      </c>
      <c r="I48" t="n">
        <v>13</v>
      </c>
      <c r="J48" t="n">
        <v>287.41</v>
      </c>
      <c r="K48" t="n">
        <v>60.56</v>
      </c>
      <c r="L48" t="n">
        <v>7.75</v>
      </c>
      <c r="M48" t="n">
        <v>11</v>
      </c>
      <c r="N48" t="n">
        <v>79.09999999999999</v>
      </c>
      <c r="O48" t="n">
        <v>35680.92</v>
      </c>
      <c r="P48" t="n">
        <v>125.96</v>
      </c>
      <c r="Q48" t="n">
        <v>1325.82</v>
      </c>
      <c r="R48" t="n">
        <v>42.57</v>
      </c>
      <c r="S48" t="n">
        <v>30.42</v>
      </c>
      <c r="T48" t="n">
        <v>6226.97</v>
      </c>
      <c r="U48" t="n">
        <v>0.71</v>
      </c>
      <c r="V48" t="n">
        <v>0.95</v>
      </c>
      <c r="W48" t="n">
        <v>0.1</v>
      </c>
      <c r="X48" t="n">
        <v>0.37</v>
      </c>
      <c r="Y48" t="n">
        <v>1</v>
      </c>
      <c r="Z48" t="n">
        <v>10</v>
      </c>
    </row>
    <row r="49">
      <c r="A49" t="n">
        <v>28</v>
      </c>
      <c r="B49" t="n">
        <v>140</v>
      </c>
      <c r="C49" t="inlineStr">
        <is>
          <t xml:space="preserve">CONCLUIDO	</t>
        </is>
      </c>
      <c r="D49" t="n">
        <v>7.957</v>
      </c>
      <c r="E49" t="n">
        <v>12.57</v>
      </c>
      <c r="F49" t="n">
        <v>9.039999999999999</v>
      </c>
      <c r="G49" t="n">
        <v>45.2</v>
      </c>
      <c r="H49" t="n">
        <v>0.49</v>
      </c>
      <c r="I49" t="n">
        <v>12</v>
      </c>
      <c r="J49" t="n">
        <v>287.91</v>
      </c>
      <c r="K49" t="n">
        <v>60.56</v>
      </c>
      <c r="L49" t="n">
        <v>8</v>
      </c>
      <c r="M49" t="n">
        <v>10</v>
      </c>
      <c r="N49" t="n">
        <v>79.36</v>
      </c>
      <c r="O49" t="n">
        <v>35743.15</v>
      </c>
      <c r="P49" t="n">
        <v>122.72</v>
      </c>
      <c r="Q49" t="n">
        <v>1325.8</v>
      </c>
      <c r="R49" t="n">
        <v>40.99</v>
      </c>
      <c r="S49" t="n">
        <v>30.42</v>
      </c>
      <c r="T49" t="n">
        <v>5439.32</v>
      </c>
      <c r="U49" t="n">
        <v>0.74</v>
      </c>
      <c r="V49" t="n">
        <v>0.96</v>
      </c>
      <c r="W49" t="n">
        <v>0.1</v>
      </c>
      <c r="X49" t="n">
        <v>0.32</v>
      </c>
      <c r="Y49" t="n">
        <v>1</v>
      </c>
      <c r="Z49" t="n">
        <v>10</v>
      </c>
    </row>
    <row r="50">
      <c r="A50" t="n">
        <v>29</v>
      </c>
      <c r="B50" t="n">
        <v>140</v>
      </c>
      <c r="C50" t="inlineStr">
        <is>
          <t xml:space="preserve">CONCLUIDO	</t>
        </is>
      </c>
      <c r="D50" t="n">
        <v>7.9558</v>
      </c>
      <c r="E50" t="n">
        <v>12.57</v>
      </c>
      <c r="F50" t="n">
        <v>9.039999999999999</v>
      </c>
      <c r="G50" t="n">
        <v>45.21</v>
      </c>
      <c r="H50" t="n">
        <v>0.51</v>
      </c>
      <c r="I50" t="n">
        <v>12</v>
      </c>
      <c r="J50" t="n">
        <v>288.42</v>
      </c>
      <c r="K50" t="n">
        <v>60.56</v>
      </c>
      <c r="L50" t="n">
        <v>8.25</v>
      </c>
      <c r="M50" t="n">
        <v>10</v>
      </c>
      <c r="N50" t="n">
        <v>79.61</v>
      </c>
      <c r="O50" t="n">
        <v>35805.48</v>
      </c>
      <c r="P50" t="n">
        <v>121.8</v>
      </c>
      <c r="Q50" t="n">
        <v>1325.86</v>
      </c>
      <c r="R50" t="n">
        <v>41.11</v>
      </c>
      <c r="S50" t="n">
        <v>30.42</v>
      </c>
      <c r="T50" t="n">
        <v>5497.57</v>
      </c>
      <c r="U50" t="n">
        <v>0.74</v>
      </c>
      <c r="V50" t="n">
        <v>0.96</v>
      </c>
      <c r="W50" t="n">
        <v>0.1</v>
      </c>
      <c r="X50" t="n">
        <v>0.32</v>
      </c>
      <c r="Y50" t="n">
        <v>1</v>
      </c>
      <c r="Z50" t="n">
        <v>10</v>
      </c>
    </row>
    <row r="51">
      <c r="A51" t="n">
        <v>30</v>
      </c>
      <c r="B51" t="n">
        <v>140</v>
      </c>
      <c r="C51" t="inlineStr">
        <is>
          <t xml:space="preserve">CONCLUIDO	</t>
        </is>
      </c>
      <c r="D51" t="n">
        <v>7.9486</v>
      </c>
      <c r="E51" t="n">
        <v>12.58</v>
      </c>
      <c r="F51" t="n">
        <v>9.050000000000001</v>
      </c>
      <c r="G51" t="n">
        <v>45.27</v>
      </c>
      <c r="H51" t="n">
        <v>0.52</v>
      </c>
      <c r="I51" t="n">
        <v>12</v>
      </c>
      <c r="J51" t="n">
        <v>288.92</v>
      </c>
      <c r="K51" t="n">
        <v>60.56</v>
      </c>
      <c r="L51" t="n">
        <v>8.5</v>
      </c>
      <c r="M51" t="n">
        <v>9</v>
      </c>
      <c r="N51" t="n">
        <v>79.87</v>
      </c>
      <c r="O51" t="n">
        <v>35867.91</v>
      </c>
      <c r="P51" t="n">
        <v>120.3</v>
      </c>
      <c r="Q51" t="n">
        <v>1325.84</v>
      </c>
      <c r="R51" t="n">
        <v>41.4</v>
      </c>
      <c r="S51" t="n">
        <v>30.42</v>
      </c>
      <c r="T51" t="n">
        <v>5644.58</v>
      </c>
      <c r="U51" t="n">
        <v>0.73</v>
      </c>
      <c r="V51" t="n">
        <v>0.96</v>
      </c>
      <c r="W51" t="n">
        <v>0.1</v>
      </c>
      <c r="X51" t="n">
        <v>0.33</v>
      </c>
      <c r="Y51" t="n">
        <v>1</v>
      </c>
      <c r="Z51" t="n">
        <v>10</v>
      </c>
    </row>
    <row r="52">
      <c r="A52" t="n">
        <v>31</v>
      </c>
      <c r="B52" t="n">
        <v>140</v>
      </c>
      <c r="C52" t="inlineStr">
        <is>
          <t xml:space="preserve">CONCLUIDO	</t>
        </is>
      </c>
      <c r="D52" t="n">
        <v>8.0062</v>
      </c>
      <c r="E52" t="n">
        <v>12.49</v>
      </c>
      <c r="F52" t="n">
        <v>9.01</v>
      </c>
      <c r="G52" t="n">
        <v>49.17</v>
      </c>
      <c r="H52" t="n">
        <v>0.54</v>
      </c>
      <c r="I52" t="n">
        <v>11</v>
      </c>
      <c r="J52" t="n">
        <v>289.43</v>
      </c>
      <c r="K52" t="n">
        <v>60.56</v>
      </c>
      <c r="L52" t="n">
        <v>8.75</v>
      </c>
      <c r="M52" t="n">
        <v>4</v>
      </c>
      <c r="N52" t="n">
        <v>80.12</v>
      </c>
      <c r="O52" t="n">
        <v>35930.44</v>
      </c>
      <c r="P52" t="n">
        <v>118.3</v>
      </c>
      <c r="Q52" t="n">
        <v>1325.91</v>
      </c>
      <c r="R52" t="n">
        <v>39.97</v>
      </c>
      <c r="S52" t="n">
        <v>30.42</v>
      </c>
      <c r="T52" t="n">
        <v>4935.75</v>
      </c>
      <c r="U52" t="n">
        <v>0.76</v>
      </c>
      <c r="V52" t="n">
        <v>0.96</v>
      </c>
      <c r="W52" t="n">
        <v>0.11</v>
      </c>
      <c r="X52" t="n">
        <v>0.29</v>
      </c>
      <c r="Y52" t="n">
        <v>1</v>
      </c>
      <c r="Z52" t="n">
        <v>10</v>
      </c>
    </row>
    <row r="53">
      <c r="A53" t="n">
        <v>32</v>
      </c>
      <c r="B53" t="n">
        <v>140</v>
      </c>
      <c r="C53" t="inlineStr">
        <is>
          <t xml:space="preserve">CONCLUIDO	</t>
        </is>
      </c>
      <c r="D53" t="n">
        <v>8.002000000000001</v>
      </c>
      <c r="E53" t="n">
        <v>12.5</v>
      </c>
      <c r="F53" t="n">
        <v>9.02</v>
      </c>
      <c r="G53" t="n">
        <v>49.21</v>
      </c>
      <c r="H53" t="n">
        <v>0.55</v>
      </c>
      <c r="I53" t="n">
        <v>11</v>
      </c>
      <c r="J53" t="n">
        <v>289.94</v>
      </c>
      <c r="K53" t="n">
        <v>60.56</v>
      </c>
      <c r="L53" t="n">
        <v>9</v>
      </c>
      <c r="M53" t="n">
        <v>2</v>
      </c>
      <c r="N53" t="n">
        <v>80.38</v>
      </c>
      <c r="O53" t="n">
        <v>35993.08</v>
      </c>
      <c r="P53" t="n">
        <v>118.68</v>
      </c>
      <c r="Q53" t="n">
        <v>1325.88</v>
      </c>
      <c r="R53" t="n">
        <v>40.16</v>
      </c>
      <c r="S53" t="n">
        <v>30.42</v>
      </c>
      <c r="T53" t="n">
        <v>5028.03</v>
      </c>
      <c r="U53" t="n">
        <v>0.76</v>
      </c>
      <c r="V53" t="n">
        <v>0.96</v>
      </c>
      <c r="W53" t="n">
        <v>0.11</v>
      </c>
      <c r="X53" t="n">
        <v>0.3</v>
      </c>
      <c r="Y53" t="n">
        <v>1</v>
      </c>
      <c r="Z53" t="n">
        <v>10</v>
      </c>
    </row>
    <row r="54">
      <c r="A54" t="n">
        <v>33</v>
      </c>
      <c r="B54" t="n">
        <v>140</v>
      </c>
      <c r="C54" t="inlineStr">
        <is>
          <t xml:space="preserve">CONCLUIDO	</t>
        </is>
      </c>
      <c r="D54" t="n">
        <v>8.001200000000001</v>
      </c>
      <c r="E54" t="n">
        <v>12.5</v>
      </c>
      <c r="F54" t="n">
        <v>9.02</v>
      </c>
      <c r="G54" t="n">
        <v>49.21</v>
      </c>
      <c r="H54" t="n">
        <v>0.57</v>
      </c>
      <c r="I54" t="n">
        <v>11</v>
      </c>
      <c r="J54" t="n">
        <v>290.45</v>
      </c>
      <c r="K54" t="n">
        <v>60.56</v>
      </c>
      <c r="L54" t="n">
        <v>9.25</v>
      </c>
      <c r="M54" t="n">
        <v>0</v>
      </c>
      <c r="N54" t="n">
        <v>80.64</v>
      </c>
      <c r="O54" t="n">
        <v>36055.83</v>
      </c>
      <c r="P54" t="n">
        <v>118.77</v>
      </c>
      <c r="Q54" t="n">
        <v>1325.88</v>
      </c>
      <c r="R54" t="n">
        <v>40.07</v>
      </c>
      <c r="S54" t="n">
        <v>30.42</v>
      </c>
      <c r="T54" t="n">
        <v>4985.57</v>
      </c>
      <c r="U54" t="n">
        <v>0.76</v>
      </c>
      <c r="V54" t="n">
        <v>0.96</v>
      </c>
      <c r="W54" t="n">
        <v>0.11</v>
      </c>
      <c r="X54" t="n">
        <v>0.3</v>
      </c>
      <c r="Y54" t="n">
        <v>1</v>
      </c>
      <c r="Z54" t="n">
        <v>10</v>
      </c>
    </row>
    <row r="55">
      <c r="A55" t="n">
        <v>0</v>
      </c>
      <c r="B55" t="n">
        <v>40</v>
      </c>
      <c r="C55" t="inlineStr">
        <is>
          <t xml:space="preserve">CONCLUIDO	</t>
        </is>
      </c>
      <c r="D55" t="n">
        <v>7.5278</v>
      </c>
      <c r="E55" t="n">
        <v>13.28</v>
      </c>
      <c r="F55" t="n">
        <v>10.31</v>
      </c>
      <c r="G55" t="n">
        <v>11.24</v>
      </c>
      <c r="H55" t="n">
        <v>0.2</v>
      </c>
      <c r="I55" t="n">
        <v>55</v>
      </c>
      <c r="J55" t="n">
        <v>89.87</v>
      </c>
      <c r="K55" t="n">
        <v>37.55</v>
      </c>
      <c r="L55" t="n">
        <v>1</v>
      </c>
      <c r="M55" t="n">
        <v>53</v>
      </c>
      <c r="N55" t="n">
        <v>11.32</v>
      </c>
      <c r="O55" t="n">
        <v>11317.98</v>
      </c>
      <c r="P55" t="n">
        <v>74.15000000000001</v>
      </c>
      <c r="Q55" t="n">
        <v>1326.23</v>
      </c>
      <c r="R55" t="n">
        <v>82.27</v>
      </c>
      <c r="S55" t="n">
        <v>30.42</v>
      </c>
      <c r="T55" t="n">
        <v>25862.5</v>
      </c>
      <c r="U55" t="n">
        <v>0.37</v>
      </c>
      <c r="V55" t="n">
        <v>0.84</v>
      </c>
      <c r="W55" t="n">
        <v>0.17</v>
      </c>
      <c r="X55" t="n">
        <v>1.58</v>
      </c>
      <c r="Y55" t="n">
        <v>1</v>
      </c>
      <c r="Z55" t="n">
        <v>10</v>
      </c>
    </row>
    <row r="56">
      <c r="A56" t="n">
        <v>1</v>
      </c>
      <c r="B56" t="n">
        <v>40</v>
      </c>
      <c r="C56" t="inlineStr">
        <is>
          <t xml:space="preserve">CONCLUIDO	</t>
        </is>
      </c>
      <c r="D56" t="n">
        <v>8.0055</v>
      </c>
      <c r="E56" t="n">
        <v>12.49</v>
      </c>
      <c r="F56" t="n">
        <v>9.81</v>
      </c>
      <c r="G56" t="n">
        <v>15.1</v>
      </c>
      <c r="H56" t="n">
        <v>0.24</v>
      </c>
      <c r="I56" t="n">
        <v>39</v>
      </c>
      <c r="J56" t="n">
        <v>90.18000000000001</v>
      </c>
      <c r="K56" t="n">
        <v>37.55</v>
      </c>
      <c r="L56" t="n">
        <v>1.25</v>
      </c>
      <c r="M56" t="n">
        <v>31</v>
      </c>
      <c r="N56" t="n">
        <v>11.37</v>
      </c>
      <c r="O56" t="n">
        <v>11355.7</v>
      </c>
      <c r="P56" t="n">
        <v>65.83</v>
      </c>
      <c r="Q56" t="n">
        <v>1325.91</v>
      </c>
      <c r="R56" t="n">
        <v>65.94</v>
      </c>
      <c r="S56" t="n">
        <v>30.42</v>
      </c>
      <c r="T56" t="n">
        <v>17781.8</v>
      </c>
      <c r="U56" t="n">
        <v>0.46</v>
      </c>
      <c r="V56" t="n">
        <v>0.88</v>
      </c>
      <c r="W56" t="n">
        <v>0.15</v>
      </c>
      <c r="X56" t="n">
        <v>1.09</v>
      </c>
      <c r="Y56" t="n">
        <v>1</v>
      </c>
      <c r="Z56" t="n">
        <v>10</v>
      </c>
    </row>
    <row r="57">
      <c r="A57" t="n">
        <v>2</v>
      </c>
      <c r="B57" t="n">
        <v>40</v>
      </c>
      <c r="C57" t="inlineStr">
        <is>
          <t xml:space="preserve">CONCLUIDO	</t>
        </is>
      </c>
      <c r="D57" t="n">
        <v>8.110799999999999</v>
      </c>
      <c r="E57" t="n">
        <v>12.33</v>
      </c>
      <c r="F57" t="n">
        <v>9.73</v>
      </c>
      <c r="G57" t="n">
        <v>16.68</v>
      </c>
      <c r="H57" t="n">
        <v>0.29</v>
      </c>
      <c r="I57" t="n">
        <v>35</v>
      </c>
      <c r="J57" t="n">
        <v>90.48</v>
      </c>
      <c r="K57" t="n">
        <v>37.55</v>
      </c>
      <c r="L57" t="n">
        <v>1.5</v>
      </c>
      <c r="M57" t="n">
        <v>0</v>
      </c>
      <c r="N57" t="n">
        <v>11.43</v>
      </c>
      <c r="O57" t="n">
        <v>11393.43</v>
      </c>
      <c r="P57" t="n">
        <v>63.28</v>
      </c>
      <c r="Q57" t="n">
        <v>1325.87</v>
      </c>
      <c r="R57" t="n">
        <v>61.99</v>
      </c>
      <c r="S57" t="n">
        <v>30.42</v>
      </c>
      <c r="T57" t="n">
        <v>15824.78</v>
      </c>
      <c r="U57" t="n">
        <v>0.49</v>
      </c>
      <c r="V57" t="n">
        <v>0.89</v>
      </c>
      <c r="W57" t="n">
        <v>0.18</v>
      </c>
      <c r="X57" t="n">
        <v>1.01</v>
      </c>
      <c r="Y57" t="n">
        <v>1</v>
      </c>
      <c r="Z57" t="n">
        <v>10</v>
      </c>
    </row>
    <row r="58">
      <c r="A58" t="n">
        <v>0</v>
      </c>
      <c r="B58" t="n">
        <v>125</v>
      </c>
      <c r="C58" t="inlineStr">
        <is>
          <t xml:space="preserve">CONCLUIDO	</t>
        </is>
      </c>
      <c r="D58" t="n">
        <v>4.294</v>
      </c>
      <c r="E58" t="n">
        <v>23.29</v>
      </c>
      <c r="F58" t="n">
        <v>13.31</v>
      </c>
      <c r="G58" t="n">
        <v>5.22</v>
      </c>
      <c r="H58" t="n">
        <v>0.07000000000000001</v>
      </c>
      <c r="I58" t="n">
        <v>153</v>
      </c>
      <c r="J58" t="n">
        <v>242.64</v>
      </c>
      <c r="K58" t="n">
        <v>58.47</v>
      </c>
      <c r="L58" t="n">
        <v>1</v>
      </c>
      <c r="M58" t="n">
        <v>151</v>
      </c>
      <c r="N58" t="n">
        <v>58.17</v>
      </c>
      <c r="O58" t="n">
        <v>30160.1</v>
      </c>
      <c r="P58" t="n">
        <v>209.38</v>
      </c>
      <c r="Q58" t="n">
        <v>1326.29</v>
      </c>
      <c r="R58" t="n">
        <v>180.76</v>
      </c>
      <c r="S58" t="n">
        <v>30.42</v>
      </c>
      <c r="T58" t="n">
        <v>74619.49000000001</v>
      </c>
      <c r="U58" t="n">
        <v>0.17</v>
      </c>
      <c r="V58" t="n">
        <v>0.65</v>
      </c>
      <c r="W58" t="n">
        <v>0.33</v>
      </c>
      <c r="X58" t="n">
        <v>4.58</v>
      </c>
      <c r="Y58" t="n">
        <v>1</v>
      </c>
      <c r="Z58" t="n">
        <v>10</v>
      </c>
    </row>
    <row r="59">
      <c r="A59" t="n">
        <v>1</v>
      </c>
      <c r="B59" t="n">
        <v>125</v>
      </c>
      <c r="C59" t="inlineStr">
        <is>
          <t xml:space="preserve">CONCLUIDO	</t>
        </is>
      </c>
      <c r="D59" t="n">
        <v>5.0405</v>
      </c>
      <c r="E59" t="n">
        <v>19.84</v>
      </c>
      <c r="F59" t="n">
        <v>11.94</v>
      </c>
      <c r="G59" t="n">
        <v>6.57</v>
      </c>
      <c r="H59" t="n">
        <v>0.09</v>
      </c>
      <c r="I59" t="n">
        <v>109</v>
      </c>
      <c r="J59" t="n">
        <v>243.08</v>
      </c>
      <c r="K59" t="n">
        <v>58.47</v>
      </c>
      <c r="L59" t="n">
        <v>1.25</v>
      </c>
      <c r="M59" t="n">
        <v>107</v>
      </c>
      <c r="N59" t="n">
        <v>58.36</v>
      </c>
      <c r="O59" t="n">
        <v>30214.33</v>
      </c>
      <c r="P59" t="n">
        <v>186.28</v>
      </c>
      <c r="Q59" t="n">
        <v>1326.16</v>
      </c>
      <c r="R59" t="n">
        <v>135.73</v>
      </c>
      <c r="S59" t="n">
        <v>30.42</v>
      </c>
      <c r="T59" t="n">
        <v>52323.75</v>
      </c>
      <c r="U59" t="n">
        <v>0.22</v>
      </c>
      <c r="V59" t="n">
        <v>0.72</v>
      </c>
      <c r="W59" t="n">
        <v>0.26</v>
      </c>
      <c r="X59" t="n">
        <v>3.21</v>
      </c>
      <c r="Y59" t="n">
        <v>1</v>
      </c>
      <c r="Z59" t="n">
        <v>10</v>
      </c>
    </row>
    <row r="60">
      <c r="A60" t="n">
        <v>2</v>
      </c>
      <c r="B60" t="n">
        <v>125</v>
      </c>
      <c r="C60" t="inlineStr">
        <is>
          <t xml:space="preserve">CONCLUIDO	</t>
        </is>
      </c>
      <c r="D60" t="n">
        <v>5.5982</v>
      </c>
      <c r="E60" t="n">
        <v>17.86</v>
      </c>
      <c r="F60" t="n">
        <v>11.14</v>
      </c>
      <c r="G60" t="n">
        <v>7.96</v>
      </c>
      <c r="H60" t="n">
        <v>0.11</v>
      </c>
      <c r="I60" t="n">
        <v>84</v>
      </c>
      <c r="J60" t="n">
        <v>243.52</v>
      </c>
      <c r="K60" t="n">
        <v>58.47</v>
      </c>
      <c r="L60" t="n">
        <v>1.5</v>
      </c>
      <c r="M60" t="n">
        <v>82</v>
      </c>
      <c r="N60" t="n">
        <v>58.55</v>
      </c>
      <c r="O60" t="n">
        <v>30268.64</v>
      </c>
      <c r="P60" t="n">
        <v>172.46</v>
      </c>
      <c r="Q60" t="n">
        <v>1325.89</v>
      </c>
      <c r="R60" t="n">
        <v>109.64</v>
      </c>
      <c r="S60" t="n">
        <v>30.42</v>
      </c>
      <c r="T60" t="n">
        <v>39404.43</v>
      </c>
      <c r="U60" t="n">
        <v>0.28</v>
      </c>
      <c r="V60" t="n">
        <v>0.78</v>
      </c>
      <c r="W60" t="n">
        <v>0.21</v>
      </c>
      <c r="X60" t="n">
        <v>2.42</v>
      </c>
      <c r="Y60" t="n">
        <v>1</v>
      </c>
      <c r="Z60" t="n">
        <v>10</v>
      </c>
    </row>
    <row r="61">
      <c r="A61" t="n">
        <v>3</v>
      </c>
      <c r="B61" t="n">
        <v>125</v>
      </c>
      <c r="C61" t="inlineStr">
        <is>
          <t xml:space="preserve">CONCLUIDO	</t>
        </is>
      </c>
      <c r="D61" t="n">
        <v>5.9802</v>
      </c>
      <c r="E61" t="n">
        <v>16.72</v>
      </c>
      <c r="F61" t="n">
        <v>10.71</v>
      </c>
      <c r="G61" t="n">
        <v>9.31</v>
      </c>
      <c r="H61" t="n">
        <v>0.13</v>
      </c>
      <c r="I61" t="n">
        <v>69</v>
      </c>
      <c r="J61" t="n">
        <v>243.96</v>
      </c>
      <c r="K61" t="n">
        <v>58.47</v>
      </c>
      <c r="L61" t="n">
        <v>1.75</v>
      </c>
      <c r="M61" t="n">
        <v>67</v>
      </c>
      <c r="N61" t="n">
        <v>58.74</v>
      </c>
      <c r="O61" t="n">
        <v>30323.01</v>
      </c>
      <c r="P61" t="n">
        <v>164.44</v>
      </c>
      <c r="Q61" t="n">
        <v>1325.95</v>
      </c>
      <c r="R61" t="n">
        <v>95.52</v>
      </c>
      <c r="S61" t="n">
        <v>30.42</v>
      </c>
      <c r="T61" t="n">
        <v>32419.34</v>
      </c>
      <c r="U61" t="n">
        <v>0.32</v>
      </c>
      <c r="V61" t="n">
        <v>0.8100000000000001</v>
      </c>
      <c r="W61" t="n">
        <v>0.19</v>
      </c>
      <c r="X61" t="n">
        <v>1.99</v>
      </c>
      <c r="Y61" t="n">
        <v>1</v>
      </c>
      <c r="Z61" t="n">
        <v>10</v>
      </c>
    </row>
    <row r="62">
      <c r="A62" t="n">
        <v>4</v>
      </c>
      <c r="B62" t="n">
        <v>125</v>
      </c>
      <c r="C62" t="inlineStr">
        <is>
          <t xml:space="preserve">CONCLUIDO	</t>
        </is>
      </c>
      <c r="D62" t="n">
        <v>6.3023</v>
      </c>
      <c r="E62" t="n">
        <v>15.87</v>
      </c>
      <c r="F62" t="n">
        <v>10.37</v>
      </c>
      <c r="G62" t="n">
        <v>10.73</v>
      </c>
      <c r="H62" t="n">
        <v>0.15</v>
      </c>
      <c r="I62" t="n">
        <v>58</v>
      </c>
      <c r="J62" t="n">
        <v>244.41</v>
      </c>
      <c r="K62" t="n">
        <v>58.47</v>
      </c>
      <c r="L62" t="n">
        <v>2</v>
      </c>
      <c r="M62" t="n">
        <v>56</v>
      </c>
      <c r="N62" t="n">
        <v>58.93</v>
      </c>
      <c r="O62" t="n">
        <v>30377.45</v>
      </c>
      <c r="P62" t="n">
        <v>157.97</v>
      </c>
      <c r="Q62" t="n">
        <v>1326.13</v>
      </c>
      <c r="R62" t="n">
        <v>84.36</v>
      </c>
      <c r="S62" t="n">
        <v>30.42</v>
      </c>
      <c r="T62" t="n">
        <v>26893.72</v>
      </c>
      <c r="U62" t="n">
        <v>0.36</v>
      </c>
      <c r="V62" t="n">
        <v>0.83</v>
      </c>
      <c r="W62" t="n">
        <v>0.17</v>
      </c>
      <c r="X62" t="n">
        <v>1.65</v>
      </c>
      <c r="Y62" t="n">
        <v>1</v>
      </c>
      <c r="Z62" t="n">
        <v>10</v>
      </c>
    </row>
    <row r="63">
      <c r="A63" t="n">
        <v>5</v>
      </c>
      <c r="B63" t="n">
        <v>125</v>
      </c>
      <c r="C63" t="inlineStr">
        <is>
          <t xml:space="preserve">CONCLUIDO	</t>
        </is>
      </c>
      <c r="D63" t="n">
        <v>6.5677</v>
      </c>
      <c r="E63" t="n">
        <v>15.23</v>
      </c>
      <c r="F63" t="n">
        <v>10.11</v>
      </c>
      <c r="G63" t="n">
        <v>12.13</v>
      </c>
      <c r="H63" t="n">
        <v>0.16</v>
      </c>
      <c r="I63" t="n">
        <v>50</v>
      </c>
      <c r="J63" t="n">
        <v>244.85</v>
      </c>
      <c r="K63" t="n">
        <v>58.47</v>
      </c>
      <c r="L63" t="n">
        <v>2.25</v>
      </c>
      <c r="M63" t="n">
        <v>48</v>
      </c>
      <c r="N63" t="n">
        <v>59.12</v>
      </c>
      <c r="O63" t="n">
        <v>30431.96</v>
      </c>
      <c r="P63" t="n">
        <v>152.68</v>
      </c>
      <c r="Q63" t="n">
        <v>1326.12</v>
      </c>
      <c r="R63" t="n">
        <v>75.75</v>
      </c>
      <c r="S63" t="n">
        <v>30.42</v>
      </c>
      <c r="T63" t="n">
        <v>22630.79</v>
      </c>
      <c r="U63" t="n">
        <v>0.4</v>
      </c>
      <c r="V63" t="n">
        <v>0.86</v>
      </c>
      <c r="W63" t="n">
        <v>0.16</v>
      </c>
      <c r="X63" t="n">
        <v>1.39</v>
      </c>
      <c r="Y63" t="n">
        <v>1</v>
      </c>
      <c r="Z63" t="n">
        <v>10</v>
      </c>
    </row>
    <row r="64">
      <c r="A64" t="n">
        <v>6</v>
      </c>
      <c r="B64" t="n">
        <v>125</v>
      </c>
      <c r="C64" t="inlineStr">
        <is>
          <t xml:space="preserve">CONCLUIDO	</t>
        </is>
      </c>
      <c r="D64" t="n">
        <v>6.7598</v>
      </c>
      <c r="E64" t="n">
        <v>14.79</v>
      </c>
      <c r="F64" t="n">
        <v>9.960000000000001</v>
      </c>
      <c r="G64" t="n">
        <v>13.58</v>
      </c>
      <c r="H64" t="n">
        <v>0.18</v>
      </c>
      <c r="I64" t="n">
        <v>44</v>
      </c>
      <c r="J64" t="n">
        <v>245.29</v>
      </c>
      <c r="K64" t="n">
        <v>58.47</v>
      </c>
      <c r="L64" t="n">
        <v>2.5</v>
      </c>
      <c r="M64" t="n">
        <v>42</v>
      </c>
      <c r="N64" t="n">
        <v>59.32</v>
      </c>
      <c r="O64" t="n">
        <v>30486.54</v>
      </c>
      <c r="P64" t="n">
        <v>149.24</v>
      </c>
      <c r="Q64" t="n">
        <v>1326.08</v>
      </c>
      <c r="R64" t="n">
        <v>70.97</v>
      </c>
      <c r="S64" t="n">
        <v>30.42</v>
      </c>
      <c r="T64" t="n">
        <v>20270.49</v>
      </c>
      <c r="U64" t="n">
        <v>0.43</v>
      </c>
      <c r="V64" t="n">
        <v>0.87</v>
      </c>
      <c r="W64" t="n">
        <v>0.15</v>
      </c>
      <c r="X64" t="n">
        <v>1.24</v>
      </c>
      <c r="Y64" t="n">
        <v>1</v>
      </c>
      <c r="Z64" t="n">
        <v>10</v>
      </c>
    </row>
    <row r="65">
      <c r="A65" t="n">
        <v>7</v>
      </c>
      <c r="B65" t="n">
        <v>125</v>
      </c>
      <c r="C65" t="inlineStr">
        <is>
          <t xml:space="preserve">CONCLUIDO	</t>
        </is>
      </c>
      <c r="D65" t="n">
        <v>6.941</v>
      </c>
      <c r="E65" t="n">
        <v>14.41</v>
      </c>
      <c r="F65" t="n">
        <v>9.81</v>
      </c>
      <c r="G65" t="n">
        <v>15.09</v>
      </c>
      <c r="H65" t="n">
        <v>0.2</v>
      </c>
      <c r="I65" t="n">
        <v>39</v>
      </c>
      <c r="J65" t="n">
        <v>245.73</v>
      </c>
      <c r="K65" t="n">
        <v>58.47</v>
      </c>
      <c r="L65" t="n">
        <v>2.75</v>
      </c>
      <c r="M65" t="n">
        <v>37</v>
      </c>
      <c r="N65" t="n">
        <v>59.51</v>
      </c>
      <c r="O65" t="n">
        <v>30541.19</v>
      </c>
      <c r="P65" t="n">
        <v>145.55</v>
      </c>
      <c r="Q65" t="n">
        <v>1325.81</v>
      </c>
      <c r="R65" t="n">
        <v>66.12</v>
      </c>
      <c r="S65" t="n">
        <v>30.42</v>
      </c>
      <c r="T65" t="n">
        <v>17867.85</v>
      </c>
      <c r="U65" t="n">
        <v>0.46</v>
      </c>
      <c r="V65" t="n">
        <v>0.88</v>
      </c>
      <c r="W65" t="n">
        <v>0.14</v>
      </c>
      <c r="X65" t="n">
        <v>1.09</v>
      </c>
      <c r="Y65" t="n">
        <v>1</v>
      </c>
      <c r="Z65" t="n">
        <v>10</v>
      </c>
    </row>
    <row r="66">
      <c r="A66" t="n">
        <v>8</v>
      </c>
      <c r="B66" t="n">
        <v>125</v>
      </c>
      <c r="C66" t="inlineStr">
        <is>
          <t xml:space="preserve">CONCLUIDO	</t>
        </is>
      </c>
      <c r="D66" t="n">
        <v>7.0547</v>
      </c>
      <c r="E66" t="n">
        <v>14.18</v>
      </c>
      <c r="F66" t="n">
        <v>9.720000000000001</v>
      </c>
      <c r="G66" t="n">
        <v>16.2</v>
      </c>
      <c r="H66" t="n">
        <v>0.22</v>
      </c>
      <c r="I66" t="n">
        <v>36</v>
      </c>
      <c r="J66" t="n">
        <v>246.18</v>
      </c>
      <c r="K66" t="n">
        <v>58.47</v>
      </c>
      <c r="L66" t="n">
        <v>3</v>
      </c>
      <c r="M66" t="n">
        <v>34</v>
      </c>
      <c r="N66" t="n">
        <v>59.7</v>
      </c>
      <c r="O66" t="n">
        <v>30595.91</v>
      </c>
      <c r="P66" t="n">
        <v>142.89</v>
      </c>
      <c r="Q66" t="n">
        <v>1325.93</v>
      </c>
      <c r="R66" t="n">
        <v>62.97</v>
      </c>
      <c r="S66" t="n">
        <v>30.42</v>
      </c>
      <c r="T66" t="n">
        <v>16311.25</v>
      </c>
      <c r="U66" t="n">
        <v>0.48</v>
      </c>
      <c r="V66" t="n">
        <v>0.89</v>
      </c>
      <c r="W66" t="n">
        <v>0.14</v>
      </c>
      <c r="X66" t="n">
        <v>1</v>
      </c>
      <c r="Y66" t="n">
        <v>1</v>
      </c>
      <c r="Z66" t="n">
        <v>10</v>
      </c>
    </row>
    <row r="67">
      <c r="A67" t="n">
        <v>9</v>
      </c>
      <c r="B67" t="n">
        <v>125</v>
      </c>
      <c r="C67" t="inlineStr">
        <is>
          <t xml:space="preserve">CONCLUIDO	</t>
        </is>
      </c>
      <c r="D67" t="n">
        <v>7.2169</v>
      </c>
      <c r="E67" t="n">
        <v>13.86</v>
      </c>
      <c r="F67" t="n">
        <v>9.59</v>
      </c>
      <c r="G67" t="n">
        <v>17.98</v>
      </c>
      <c r="H67" t="n">
        <v>0.23</v>
      </c>
      <c r="I67" t="n">
        <v>32</v>
      </c>
      <c r="J67" t="n">
        <v>246.62</v>
      </c>
      <c r="K67" t="n">
        <v>58.47</v>
      </c>
      <c r="L67" t="n">
        <v>3.25</v>
      </c>
      <c r="M67" t="n">
        <v>30</v>
      </c>
      <c r="N67" t="n">
        <v>59.9</v>
      </c>
      <c r="O67" t="n">
        <v>30650.7</v>
      </c>
      <c r="P67" t="n">
        <v>139.93</v>
      </c>
      <c r="Q67" t="n">
        <v>1325.95</v>
      </c>
      <c r="R67" t="n">
        <v>58.83</v>
      </c>
      <c r="S67" t="n">
        <v>30.42</v>
      </c>
      <c r="T67" t="n">
        <v>14261.61</v>
      </c>
      <c r="U67" t="n">
        <v>0.52</v>
      </c>
      <c r="V67" t="n">
        <v>0.9</v>
      </c>
      <c r="W67" t="n">
        <v>0.13</v>
      </c>
      <c r="X67" t="n">
        <v>0.87</v>
      </c>
      <c r="Y67" t="n">
        <v>1</v>
      </c>
      <c r="Z67" t="n">
        <v>10</v>
      </c>
    </row>
    <row r="68">
      <c r="A68" t="n">
        <v>10</v>
      </c>
      <c r="B68" t="n">
        <v>125</v>
      </c>
      <c r="C68" t="inlineStr">
        <is>
          <t xml:space="preserve">CONCLUIDO	</t>
        </is>
      </c>
      <c r="D68" t="n">
        <v>7.354</v>
      </c>
      <c r="E68" t="n">
        <v>13.6</v>
      </c>
      <c r="F68" t="n">
        <v>9.470000000000001</v>
      </c>
      <c r="G68" t="n">
        <v>19.6</v>
      </c>
      <c r="H68" t="n">
        <v>0.25</v>
      </c>
      <c r="I68" t="n">
        <v>29</v>
      </c>
      <c r="J68" t="n">
        <v>247.07</v>
      </c>
      <c r="K68" t="n">
        <v>58.47</v>
      </c>
      <c r="L68" t="n">
        <v>3.5</v>
      </c>
      <c r="M68" t="n">
        <v>27</v>
      </c>
      <c r="N68" t="n">
        <v>60.09</v>
      </c>
      <c r="O68" t="n">
        <v>30705.56</v>
      </c>
      <c r="P68" t="n">
        <v>136.59</v>
      </c>
      <c r="Q68" t="n">
        <v>1325.89</v>
      </c>
      <c r="R68" t="n">
        <v>54.91</v>
      </c>
      <c r="S68" t="n">
        <v>30.42</v>
      </c>
      <c r="T68" t="n">
        <v>12313.14</v>
      </c>
      <c r="U68" t="n">
        <v>0.55</v>
      </c>
      <c r="V68" t="n">
        <v>0.91</v>
      </c>
      <c r="W68" t="n">
        <v>0.13</v>
      </c>
      <c r="X68" t="n">
        <v>0.75</v>
      </c>
      <c r="Y68" t="n">
        <v>1</v>
      </c>
      <c r="Z68" t="n">
        <v>10</v>
      </c>
    </row>
    <row r="69">
      <c r="A69" t="n">
        <v>11</v>
      </c>
      <c r="B69" t="n">
        <v>125</v>
      </c>
      <c r="C69" t="inlineStr">
        <is>
          <t xml:space="preserve">CONCLUIDO	</t>
        </is>
      </c>
      <c r="D69" t="n">
        <v>7.4889</v>
      </c>
      <c r="E69" t="n">
        <v>13.35</v>
      </c>
      <c r="F69" t="n">
        <v>9.32</v>
      </c>
      <c r="G69" t="n">
        <v>20.71</v>
      </c>
      <c r="H69" t="n">
        <v>0.27</v>
      </c>
      <c r="I69" t="n">
        <v>27</v>
      </c>
      <c r="J69" t="n">
        <v>247.51</v>
      </c>
      <c r="K69" t="n">
        <v>58.47</v>
      </c>
      <c r="L69" t="n">
        <v>3.75</v>
      </c>
      <c r="M69" t="n">
        <v>25</v>
      </c>
      <c r="N69" t="n">
        <v>60.29</v>
      </c>
      <c r="O69" t="n">
        <v>30760.49</v>
      </c>
      <c r="P69" t="n">
        <v>133.08</v>
      </c>
      <c r="Q69" t="n">
        <v>1325.95</v>
      </c>
      <c r="R69" t="n">
        <v>49.93</v>
      </c>
      <c r="S69" t="n">
        <v>30.42</v>
      </c>
      <c r="T69" t="n">
        <v>9835.84</v>
      </c>
      <c r="U69" t="n">
        <v>0.61</v>
      </c>
      <c r="V69" t="n">
        <v>0.93</v>
      </c>
      <c r="W69" t="n">
        <v>0.12</v>
      </c>
      <c r="X69" t="n">
        <v>0.6</v>
      </c>
      <c r="Y69" t="n">
        <v>1</v>
      </c>
      <c r="Z69" t="n">
        <v>10</v>
      </c>
    </row>
    <row r="70">
      <c r="A70" t="n">
        <v>12</v>
      </c>
      <c r="B70" t="n">
        <v>125</v>
      </c>
      <c r="C70" t="inlineStr">
        <is>
          <t xml:space="preserve">CONCLUIDO	</t>
        </is>
      </c>
      <c r="D70" t="n">
        <v>7.3629</v>
      </c>
      <c r="E70" t="n">
        <v>13.58</v>
      </c>
      <c r="F70" t="n">
        <v>9.6</v>
      </c>
      <c r="G70" t="n">
        <v>22.15</v>
      </c>
      <c r="H70" t="n">
        <v>0.29</v>
      </c>
      <c r="I70" t="n">
        <v>26</v>
      </c>
      <c r="J70" t="n">
        <v>247.96</v>
      </c>
      <c r="K70" t="n">
        <v>58.47</v>
      </c>
      <c r="L70" t="n">
        <v>4</v>
      </c>
      <c r="M70" t="n">
        <v>24</v>
      </c>
      <c r="N70" t="n">
        <v>60.48</v>
      </c>
      <c r="O70" t="n">
        <v>30815.5</v>
      </c>
      <c r="P70" t="n">
        <v>136.55</v>
      </c>
      <c r="Q70" t="n">
        <v>1325.82</v>
      </c>
      <c r="R70" t="n">
        <v>59.67</v>
      </c>
      <c r="S70" t="n">
        <v>30.42</v>
      </c>
      <c r="T70" t="n">
        <v>14710.06</v>
      </c>
      <c r="U70" t="n">
        <v>0.51</v>
      </c>
      <c r="V70" t="n">
        <v>0.9</v>
      </c>
      <c r="W70" t="n">
        <v>0.12</v>
      </c>
      <c r="X70" t="n">
        <v>0.88</v>
      </c>
      <c r="Y70" t="n">
        <v>1</v>
      </c>
      <c r="Z70" t="n">
        <v>10</v>
      </c>
    </row>
    <row r="71">
      <c r="A71" t="n">
        <v>13</v>
      </c>
      <c r="B71" t="n">
        <v>125</v>
      </c>
      <c r="C71" t="inlineStr">
        <is>
          <t xml:space="preserve">CONCLUIDO	</t>
        </is>
      </c>
      <c r="D71" t="n">
        <v>7.5089</v>
      </c>
      <c r="E71" t="n">
        <v>13.32</v>
      </c>
      <c r="F71" t="n">
        <v>9.43</v>
      </c>
      <c r="G71" t="n">
        <v>23.57</v>
      </c>
      <c r="H71" t="n">
        <v>0.3</v>
      </c>
      <c r="I71" t="n">
        <v>24</v>
      </c>
      <c r="J71" t="n">
        <v>248.4</v>
      </c>
      <c r="K71" t="n">
        <v>58.47</v>
      </c>
      <c r="L71" t="n">
        <v>4.25</v>
      </c>
      <c r="M71" t="n">
        <v>22</v>
      </c>
      <c r="N71" t="n">
        <v>60.68</v>
      </c>
      <c r="O71" t="n">
        <v>30870.57</v>
      </c>
      <c r="P71" t="n">
        <v>132.63</v>
      </c>
      <c r="Q71" t="n">
        <v>1325.89</v>
      </c>
      <c r="R71" t="n">
        <v>53.86</v>
      </c>
      <c r="S71" t="n">
        <v>30.42</v>
      </c>
      <c r="T71" t="n">
        <v>11812.57</v>
      </c>
      <c r="U71" t="n">
        <v>0.5600000000000001</v>
      </c>
      <c r="V71" t="n">
        <v>0.92</v>
      </c>
      <c r="W71" t="n">
        <v>0.12</v>
      </c>
      <c r="X71" t="n">
        <v>0.71</v>
      </c>
      <c r="Y71" t="n">
        <v>1</v>
      </c>
      <c r="Z71" t="n">
        <v>10</v>
      </c>
    </row>
    <row r="72">
      <c r="A72" t="n">
        <v>14</v>
      </c>
      <c r="B72" t="n">
        <v>125</v>
      </c>
      <c r="C72" t="inlineStr">
        <is>
          <t xml:space="preserve">CONCLUIDO	</t>
        </is>
      </c>
      <c r="D72" t="n">
        <v>7.6149</v>
      </c>
      <c r="E72" t="n">
        <v>13.13</v>
      </c>
      <c r="F72" t="n">
        <v>9.34</v>
      </c>
      <c r="G72" t="n">
        <v>25.46</v>
      </c>
      <c r="H72" t="n">
        <v>0.32</v>
      </c>
      <c r="I72" t="n">
        <v>22</v>
      </c>
      <c r="J72" t="n">
        <v>248.85</v>
      </c>
      <c r="K72" t="n">
        <v>58.47</v>
      </c>
      <c r="L72" t="n">
        <v>4.5</v>
      </c>
      <c r="M72" t="n">
        <v>20</v>
      </c>
      <c r="N72" t="n">
        <v>60.88</v>
      </c>
      <c r="O72" t="n">
        <v>30925.72</v>
      </c>
      <c r="P72" t="n">
        <v>129.67</v>
      </c>
      <c r="Q72" t="n">
        <v>1325.85</v>
      </c>
      <c r="R72" t="n">
        <v>50.73</v>
      </c>
      <c r="S72" t="n">
        <v>30.42</v>
      </c>
      <c r="T72" t="n">
        <v>10261.05</v>
      </c>
      <c r="U72" t="n">
        <v>0.6</v>
      </c>
      <c r="V72" t="n">
        <v>0.93</v>
      </c>
      <c r="W72" t="n">
        <v>0.12</v>
      </c>
      <c r="X72" t="n">
        <v>0.62</v>
      </c>
      <c r="Y72" t="n">
        <v>1</v>
      </c>
      <c r="Z72" t="n">
        <v>10</v>
      </c>
    </row>
    <row r="73">
      <c r="A73" t="n">
        <v>15</v>
      </c>
      <c r="B73" t="n">
        <v>125</v>
      </c>
      <c r="C73" t="inlineStr">
        <is>
          <t xml:space="preserve">CONCLUIDO	</t>
        </is>
      </c>
      <c r="D73" t="n">
        <v>7.6606</v>
      </c>
      <c r="E73" t="n">
        <v>13.05</v>
      </c>
      <c r="F73" t="n">
        <v>9.31</v>
      </c>
      <c r="G73" t="n">
        <v>26.59</v>
      </c>
      <c r="H73" t="n">
        <v>0.34</v>
      </c>
      <c r="I73" t="n">
        <v>21</v>
      </c>
      <c r="J73" t="n">
        <v>249.3</v>
      </c>
      <c r="K73" t="n">
        <v>58.47</v>
      </c>
      <c r="L73" t="n">
        <v>4.75</v>
      </c>
      <c r="M73" t="n">
        <v>19</v>
      </c>
      <c r="N73" t="n">
        <v>61.07</v>
      </c>
      <c r="O73" t="n">
        <v>30980.93</v>
      </c>
      <c r="P73" t="n">
        <v>127.8</v>
      </c>
      <c r="Q73" t="n">
        <v>1325.89</v>
      </c>
      <c r="R73" t="n">
        <v>49.58</v>
      </c>
      <c r="S73" t="n">
        <v>30.42</v>
      </c>
      <c r="T73" t="n">
        <v>9687.84</v>
      </c>
      <c r="U73" t="n">
        <v>0.61</v>
      </c>
      <c r="V73" t="n">
        <v>0.93</v>
      </c>
      <c r="W73" t="n">
        <v>0.12</v>
      </c>
      <c r="X73" t="n">
        <v>0.58</v>
      </c>
      <c r="Y73" t="n">
        <v>1</v>
      </c>
      <c r="Z73" t="n">
        <v>10</v>
      </c>
    </row>
    <row r="74">
      <c r="A74" t="n">
        <v>16</v>
      </c>
      <c r="B74" t="n">
        <v>125</v>
      </c>
      <c r="C74" t="inlineStr">
        <is>
          <t xml:space="preserve">CONCLUIDO	</t>
        </is>
      </c>
      <c r="D74" t="n">
        <v>7.7566</v>
      </c>
      <c r="E74" t="n">
        <v>12.89</v>
      </c>
      <c r="F74" t="n">
        <v>9.24</v>
      </c>
      <c r="G74" t="n">
        <v>29.17</v>
      </c>
      <c r="H74" t="n">
        <v>0.36</v>
      </c>
      <c r="I74" t="n">
        <v>19</v>
      </c>
      <c r="J74" t="n">
        <v>249.75</v>
      </c>
      <c r="K74" t="n">
        <v>58.47</v>
      </c>
      <c r="L74" t="n">
        <v>5</v>
      </c>
      <c r="M74" t="n">
        <v>17</v>
      </c>
      <c r="N74" t="n">
        <v>61.27</v>
      </c>
      <c r="O74" t="n">
        <v>31036.22</v>
      </c>
      <c r="P74" t="n">
        <v>125.27</v>
      </c>
      <c r="Q74" t="n">
        <v>1325.83</v>
      </c>
      <c r="R74" t="n">
        <v>47.51</v>
      </c>
      <c r="S74" t="n">
        <v>30.42</v>
      </c>
      <c r="T74" t="n">
        <v>8665.73</v>
      </c>
      <c r="U74" t="n">
        <v>0.64</v>
      </c>
      <c r="V74" t="n">
        <v>0.9399999999999999</v>
      </c>
      <c r="W74" t="n">
        <v>0.11</v>
      </c>
      <c r="X74" t="n">
        <v>0.52</v>
      </c>
      <c r="Y74" t="n">
        <v>1</v>
      </c>
      <c r="Z74" t="n">
        <v>10</v>
      </c>
    </row>
    <row r="75">
      <c r="A75" t="n">
        <v>17</v>
      </c>
      <c r="B75" t="n">
        <v>125</v>
      </c>
      <c r="C75" t="inlineStr">
        <is>
          <t xml:space="preserve">CONCLUIDO	</t>
        </is>
      </c>
      <c r="D75" t="n">
        <v>7.7963</v>
      </c>
      <c r="E75" t="n">
        <v>12.83</v>
      </c>
      <c r="F75" t="n">
        <v>9.220000000000001</v>
      </c>
      <c r="G75" t="n">
        <v>30.73</v>
      </c>
      <c r="H75" t="n">
        <v>0.37</v>
      </c>
      <c r="I75" t="n">
        <v>18</v>
      </c>
      <c r="J75" t="n">
        <v>250.2</v>
      </c>
      <c r="K75" t="n">
        <v>58.47</v>
      </c>
      <c r="L75" t="n">
        <v>5.25</v>
      </c>
      <c r="M75" t="n">
        <v>16</v>
      </c>
      <c r="N75" t="n">
        <v>61.47</v>
      </c>
      <c r="O75" t="n">
        <v>31091.59</v>
      </c>
      <c r="P75" t="n">
        <v>123.69</v>
      </c>
      <c r="Q75" t="n">
        <v>1325.79</v>
      </c>
      <c r="R75" t="n">
        <v>46.95</v>
      </c>
      <c r="S75" t="n">
        <v>30.42</v>
      </c>
      <c r="T75" t="n">
        <v>8389.25</v>
      </c>
      <c r="U75" t="n">
        <v>0.65</v>
      </c>
      <c r="V75" t="n">
        <v>0.9399999999999999</v>
      </c>
      <c r="W75" t="n">
        <v>0.11</v>
      </c>
      <c r="X75" t="n">
        <v>0.5</v>
      </c>
      <c r="Y75" t="n">
        <v>1</v>
      </c>
      <c r="Z75" t="n">
        <v>10</v>
      </c>
    </row>
    <row r="76">
      <c r="A76" t="n">
        <v>18</v>
      </c>
      <c r="B76" t="n">
        <v>125</v>
      </c>
      <c r="C76" t="inlineStr">
        <is>
          <t xml:space="preserve">CONCLUIDO	</t>
        </is>
      </c>
      <c r="D76" t="n">
        <v>7.8544</v>
      </c>
      <c r="E76" t="n">
        <v>12.73</v>
      </c>
      <c r="F76" t="n">
        <v>9.17</v>
      </c>
      <c r="G76" t="n">
        <v>32.37</v>
      </c>
      <c r="H76" t="n">
        <v>0.39</v>
      </c>
      <c r="I76" t="n">
        <v>17</v>
      </c>
      <c r="J76" t="n">
        <v>250.64</v>
      </c>
      <c r="K76" t="n">
        <v>58.47</v>
      </c>
      <c r="L76" t="n">
        <v>5.5</v>
      </c>
      <c r="M76" t="n">
        <v>15</v>
      </c>
      <c r="N76" t="n">
        <v>61.67</v>
      </c>
      <c r="O76" t="n">
        <v>31147.02</v>
      </c>
      <c r="P76" t="n">
        <v>121.82</v>
      </c>
      <c r="Q76" t="n">
        <v>1325.89</v>
      </c>
      <c r="R76" t="n">
        <v>45.34</v>
      </c>
      <c r="S76" t="n">
        <v>30.42</v>
      </c>
      <c r="T76" t="n">
        <v>7591.25</v>
      </c>
      <c r="U76" t="n">
        <v>0.67</v>
      </c>
      <c r="V76" t="n">
        <v>0.9399999999999999</v>
      </c>
      <c r="W76" t="n">
        <v>0.11</v>
      </c>
      <c r="X76" t="n">
        <v>0.45</v>
      </c>
      <c r="Y76" t="n">
        <v>1</v>
      </c>
      <c r="Z76" t="n">
        <v>10</v>
      </c>
    </row>
    <row r="77">
      <c r="A77" t="n">
        <v>19</v>
      </c>
      <c r="B77" t="n">
        <v>125</v>
      </c>
      <c r="C77" t="inlineStr">
        <is>
          <t xml:space="preserve">CONCLUIDO	</t>
        </is>
      </c>
      <c r="D77" t="n">
        <v>7.9025</v>
      </c>
      <c r="E77" t="n">
        <v>12.65</v>
      </c>
      <c r="F77" t="n">
        <v>9.140000000000001</v>
      </c>
      <c r="G77" t="n">
        <v>34.28</v>
      </c>
      <c r="H77" t="n">
        <v>0.41</v>
      </c>
      <c r="I77" t="n">
        <v>16</v>
      </c>
      <c r="J77" t="n">
        <v>251.09</v>
      </c>
      <c r="K77" t="n">
        <v>58.47</v>
      </c>
      <c r="L77" t="n">
        <v>5.75</v>
      </c>
      <c r="M77" t="n">
        <v>14</v>
      </c>
      <c r="N77" t="n">
        <v>61.87</v>
      </c>
      <c r="O77" t="n">
        <v>31202.53</v>
      </c>
      <c r="P77" t="n">
        <v>119.54</v>
      </c>
      <c r="Q77" t="n">
        <v>1325.87</v>
      </c>
      <c r="R77" t="n">
        <v>44.23</v>
      </c>
      <c r="S77" t="n">
        <v>30.42</v>
      </c>
      <c r="T77" t="n">
        <v>7041.09</v>
      </c>
      <c r="U77" t="n">
        <v>0.6899999999999999</v>
      </c>
      <c r="V77" t="n">
        <v>0.95</v>
      </c>
      <c r="W77" t="n">
        <v>0.11</v>
      </c>
      <c r="X77" t="n">
        <v>0.42</v>
      </c>
      <c r="Y77" t="n">
        <v>1</v>
      </c>
      <c r="Z77" t="n">
        <v>10</v>
      </c>
    </row>
    <row r="78">
      <c r="A78" t="n">
        <v>20</v>
      </c>
      <c r="B78" t="n">
        <v>125</v>
      </c>
      <c r="C78" t="inlineStr">
        <is>
          <t xml:space="preserve">CONCLUIDO	</t>
        </is>
      </c>
      <c r="D78" t="n">
        <v>7.9507</v>
      </c>
      <c r="E78" t="n">
        <v>12.58</v>
      </c>
      <c r="F78" t="n">
        <v>9.109999999999999</v>
      </c>
      <c r="G78" t="n">
        <v>36.45</v>
      </c>
      <c r="H78" t="n">
        <v>0.42</v>
      </c>
      <c r="I78" t="n">
        <v>15</v>
      </c>
      <c r="J78" t="n">
        <v>251.55</v>
      </c>
      <c r="K78" t="n">
        <v>58.47</v>
      </c>
      <c r="L78" t="n">
        <v>6</v>
      </c>
      <c r="M78" t="n">
        <v>13</v>
      </c>
      <c r="N78" t="n">
        <v>62.07</v>
      </c>
      <c r="O78" t="n">
        <v>31258.11</v>
      </c>
      <c r="P78" t="n">
        <v>117.13</v>
      </c>
      <c r="Q78" t="n">
        <v>1325.85</v>
      </c>
      <c r="R78" t="n">
        <v>43.37</v>
      </c>
      <c r="S78" t="n">
        <v>30.42</v>
      </c>
      <c r="T78" t="n">
        <v>6613.56</v>
      </c>
      <c r="U78" t="n">
        <v>0.7</v>
      </c>
      <c r="V78" t="n">
        <v>0.95</v>
      </c>
      <c r="W78" t="n">
        <v>0.1</v>
      </c>
      <c r="X78" t="n">
        <v>0.39</v>
      </c>
      <c r="Y78" t="n">
        <v>1</v>
      </c>
      <c r="Z78" t="n">
        <v>10</v>
      </c>
    </row>
    <row r="79">
      <c r="A79" t="n">
        <v>21</v>
      </c>
      <c r="B79" t="n">
        <v>125</v>
      </c>
      <c r="C79" t="inlineStr">
        <is>
          <t xml:space="preserve">CONCLUIDO	</t>
        </is>
      </c>
      <c r="D79" t="n">
        <v>7.975</v>
      </c>
      <c r="E79" t="n">
        <v>12.54</v>
      </c>
      <c r="F79" t="n">
        <v>9.07</v>
      </c>
      <c r="G79" t="n">
        <v>36.3</v>
      </c>
      <c r="H79" t="n">
        <v>0.44</v>
      </c>
      <c r="I79" t="n">
        <v>15</v>
      </c>
      <c r="J79" t="n">
        <v>252</v>
      </c>
      <c r="K79" t="n">
        <v>58.47</v>
      </c>
      <c r="L79" t="n">
        <v>6.25</v>
      </c>
      <c r="M79" t="n">
        <v>13</v>
      </c>
      <c r="N79" t="n">
        <v>62.27</v>
      </c>
      <c r="O79" t="n">
        <v>31313.77</v>
      </c>
      <c r="P79" t="n">
        <v>114.55</v>
      </c>
      <c r="Q79" t="n">
        <v>1325.92</v>
      </c>
      <c r="R79" t="n">
        <v>41.78</v>
      </c>
      <c r="S79" t="n">
        <v>30.42</v>
      </c>
      <c r="T79" t="n">
        <v>5817.8</v>
      </c>
      <c r="U79" t="n">
        <v>0.73</v>
      </c>
      <c r="V79" t="n">
        <v>0.95</v>
      </c>
      <c r="W79" t="n">
        <v>0.11</v>
      </c>
      <c r="X79" t="n">
        <v>0.35</v>
      </c>
      <c r="Y79" t="n">
        <v>1</v>
      </c>
      <c r="Z79" t="n">
        <v>10</v>
      </c>
    </row>
    <row r="80">
      <c r="A80" t="n">
        <v>22</v>
      </c>
      <c r="B80" t="n">
        <v>125</v>
      </c>
      <c r="C80" t="inlineStr">
        <is>
          <t xml:space="preserve">CONCLUIDO	</t>
        </is>
      </c>
      <c r="D80" t="n">
        <v>8.016</v>
      </c>
      <c r="E80" t="n">
        <v>12.48</v>
      </c>
      <c r="F80" t="n">
        <v>9.06</v>
      </c>
      <c r="G80" t="n">
        <v>38.82</v>
      </c>
      <c r="H80" t="n">
        <v>0.46</v>
      </c>
      <c r="I80" t="n">
        <v>14</v>
      </c>
      <c r="J80" t="n">
        <v>252.45</v>
      </c>
      <c r="K80" t="n">
        <v>58.47</v>
      </c>
      <c r="L80" t="n">
        <v>6.5</v>
      </c>
      <c r="M80" t="n">
        <v>12</v>
      </c>
      <c r="N80" t="n">
        <v>62.47</v>
      </c>
      <c r="O80" t="n">
        <v>31369.49</v>
      </c>
      <c r="P80" t="n">
        <v>113.69</v>
      </c>
      <c r="Q80" t="n">
        <v>1325.92</v>
      </c>
      <c r="R80" t="n">
        <v>41.75</v>
      </c>
      <c r="S80" t="n">
        <v>30.42</v>
      </c>
      <c r="T80" t="n">
        <v>5809.86</v>
      </c>
      <c r="U80" t="n">
        <v>0.73</v>
      </c>
      <c r="V80" t="n">
        <v>0.95</v>
      </c>
      <c r="W80" t="n">
        <v>0.1</v>
      </c>
      <c r="X80" t="n">
        <v>0.34</v>
      </c>
      <c r="Y80" t="n">
        <v>1</v>
      </c>
      <c r="Z80" t="n">
        <v>10</v>
      </c>
    </row>
    <row r="81">
      <c r="A81" t="n">
        <v>23</v>
      </c>
      <c r="B81" t="n">
        <v>125</v>
      </c>
      <c r="C81" t="inlineStr">
        <is>
          <t xml:space="preserve">CONCLUIDO	</t>
        </is>
      </c>
      <c r="D81" t="n">
        <v>8.045199999999999</v>
      </c>
      <c r="E81" t="n">
        <v>12.43</v>
      </c>
      <c r="F81" t="n">
        <v>9.06</v>
      </c>
      <c r="G81" t="n">
        <v>41.81</v>
      </c>
      <c r="H81" t="n">
        <v>0.47</v>
      </c>
      <c r="I81" t="n">
        <v>13</v>
      </c>
      <c r="J81" t="n">
        <v>252.9</v>
      </c>
      <c r="K81" t="n">
        <v>58.47</v>
      </c>
      <c r="L81" t="n">
        <v>6.75</v>
      </c>
      <c r="M81" t="n">
        <v>11</v>
      </c>
      <c r="N81" t="n">
        <v>62.68</v>
      </c>
      <c r="O81" t="n">
        <v>31425.3</v>
      </c>
      <c r="P81" t="n">
        <v>111.92</v>
      </c>
      <c r="Q81" t="n">
        <v>1325.79</v>
      </c>
      <c r="R81" t="n">
        <v>41.7</v>
      </c>
      <c r="S81" t="n">
        <v>30.42</v>
      </c>
      <c r="T81" t="n">
        <v>5789.23</v>
      </c>
      <c r="U81" t="n">
        <v>0.73</v>
      </c>
      <c r="V81" t="n">
        <v>0.95</v>
      </c>
      <c r="W81" t="n">
        <v>0.1</v>
      </c>
      <c r="X81" t="n">
        <v>0.34</v>
      </c>
      <c r="Y81" t="n">
        <v>1</v>
      </c>
      <c r="Z81" t="n">
        <v>10</v>
      </c>
    </row>
    <row r="82">
      <c r="A82" t="n">
        <v>24</v>
      </c>
      <c r="B82" t="n">
        <v>125</v>
      </c>
      <c r="C82" t="inlineStr">
        <is>
          <t xml:space="preserve">CONCLUIDO	</t>
        </is>
      </c>
      <c r="D82" t="n">
        <v>8.036300000000001</v>
      </c>
      <c r="E82" t="n">
        <v>12.44</v>
      </c>
      <c r="F82" t="n">
        <v>9.07</v>
      </c>
      <c r="G82" t="n">
        <v>41.87</v>
      </c>
      <c r="H82" t="n">
        <v>0.49</v>
      </c>
      <c r="I82" t="n">
        <v>13</v>
      </c>
      <c r="J82" t="n">
        <v>253.35</v>
      </c>
      <c r="K82" t="n">
        <v>58.47</v>
      </c>
      <c r="L82" t="n">
        <v>7</v>
      </c>
      <c r="M82" t="n">
        <v>10</v>
      </c>
      <c r="N82" t="n">
        <v>62.88</v>
      </c>
      <c r="O82" t="n">
        <v>31481.17</v>
      </c>
      <c r="P82" t="n">
        <v>111.18</v>
      </c>
      <c r="Q82" t="n">
        <v>1325.85</v>
      </c>
      <c r="R82" t="n">
        <v>42.13</v>
      </c>
      <c r="S82" t="n">
        <v>30.42</v>
      </c>
      <c r="T82" t="n">
        <v>6005.64</v>
      </c>
      <c r="U82" t="n">
        <v>0.72</v>
      </c>
      <c r="V82" t="n">
        <v>0.95</v>
      </c>
      <c r="W82" t="n">
        <v>0.1</v>
      </c>
      <c r="X82" t="n">
        <v>0.35</v>
      </c>
      <c r="Y82" t="n">
        <v>1</v>
      </c>
      <c r="Z82" t="n">
        <v>10</v>
      </c>
    </row>
    <row r="83">
      <c r="A83" t="n">
        <v>25</v>
      </c>
      <c r="B83" t="n">
        <v>125</v>
      </c>
      <c r="C83" t="inlineStr">
        <is>
          <t xml:space="preserve">CONCLUIDO	</t>
        </is>
      </c>
      <c r="D83" t="n">
        <v>8.0853</v>
      </c>
      <c r="E83" t="n">
        <v>12.37</v>
      </c>
      <c r="F83" t="n">
        <v>9.039999999999999</v>
      </c>
      <c r="G83" t="n">
        <v>45.22</v>
      </c>
      <c r="H83" t="n">
        <v>0.51</v>
      </c>
      <c r="I83" t="n">
        <v>12</v>
      </c>
      <c r="J83" t="n">
        <v>253.81</v>
      </c>
      <c r="K83" t="n">
        <v>58.47</v>
      </c>
      <c r="L83" t="n">
        <v>7.25</v>
      </c>
      <c r="M83" t="n">
        <v>5</v>
      </c>
      <c r="N83" t="n">
        <v>63.08</v>
      </c>
      <c r="O83" t="n">
        <v>31537.13</v>
      </c>
      <c r="P83" t="n">
        <v>108.37</v>
      </c>
      <c r="Q83" t="n">
        <v>1325.79</v>
      </c>
      <c r="R83" t="n">
        <v>41.08</v>
      </c>
      <c r="S83" t="n">
        <v>30.42</v>
      </c>
      <c r="T83" t="n">
        <v>5486.29</v>
      </c>
      <c r="U83" t="n">
        <v>0.74</v>
      </c>
      <c r="V83" t="n">
        <v>0.96</v>
      </c>
      <c r="W83" t="n">
        <v>0.1</v>
      </c>
      <c r="X83" t="n">
        <v>0.32</v>
      </c>
      <c r="Y83" t="n">
        <v>1</v>
      </c>
      <c r="Z83" t="n">
        <v>10</v>
      </c>
    </row>
    <row r="84">
      <c r="A84" t="n">
        <v>26</v>
      </c>
      <c r="B84" t="n">
        <v>125</v>
      </c>
      <c r="C84" t="inlineStr">
        <is>
          <t xml:space="preserve">CONCLUIDO	</t>
        </is>
      </c>
      <c r="D84" t="n">
        <v>8.077400000000001</v>
      </c>
      <c r="E84" t="n">
        <v>12.38</v>
      </c>
      <c r="F84" t="n">
        <v>9.06</v>
      </c>
      <c r="G84" t="n">
        <v>45.28</v>
      </c>
      <c r="H84" t="n">
        <v>0.52</v>
      </c>
      <c r="I84" t="n">
        <v>12</v>
      </c>
      <c r="J84" t="n">
        <v>254.26</v>
      </c>
      <c r="K84" t="n">
        <v>58.47</v>
      </c>
      <c r="L84" t="n">
        <v>7.5</v>
      </c>
      <c r="M84" t="n">
        <v>0</v>
      </c>
      <c r="N84" t="n">
        <v>63.29</v>
      </c>
      <c r="O84" t="n">
        <v>31593.16</v>
      </c>
      <c r="P84" t="n">
        <v>108.94</v>
      </c>
      <c r="Q84" t="n">
        <v>1325.91</v>
      </c>
      <c r="R84" t="n">
        <v>41.13</v>
      </c>
      <c r="S84" t="n">
        <v>30.42</v>
      </c>
      <c r="T84" t="n">
        <v>5511.11</v>
      </c>
      <c r="U84" t="n">
        <v>0.74</v>
      </c>
      <c r="V84" t="n">
        <v>0.95</v>
      </c>
      <c r="W84" t="n">
        <v>0.11</v>
      </c>
      <c r="X84" t="n">
        <v>0.34</v>
      </c>
      <c r="Y84" t="n">
        <v>1</v>
      </c>
      <c r="Z84" t="n">
        <v>10</v>
      </c>
    </row>
    <row r="85">
      <c r="A85" t="n">
        <v>0</v>
      </c>
      <c r="B85" t="n">
        <v>30</v>
      </c>
      <c r="C85" t="inlineStr">
        <is>
          <t xml:space="preserve">CONCLUIDO	</t>
        </is>
      </c>
      <c r="D85" t="n">
        <v>7.9231</v>
      </c>
      <c r="E85" t="n">
        <v>12.62</v>
      </c>
      <c r="F85" t="n">
        <v>10.06</v>
      </c>
      <c r="G85" t="n">
        <v>13.12</v>
      </c>
      <c r="H85" t="n">
        <v>0.24</v>
      </c>
      <c r="I85" t="n">
        <v>46</v>
      </c>
      <c r="J85" t="n">
        <v>71.52</v>
      </c>
      <c r="K85" t="n">
        <v>32.27</v>
      </c>
      <c r="L85" t="n">
        <v>1</v>
      </c>
      <c r="M85" t="n">
        <v>5</v>
      </c>
      <c r="N85" t="n">
        <v>8.25</v>
      </c>
      <c r="O85" t="n">
        <v>9054.6</v>
      </c>
      <c r="P85" t="n">
        <v>57.09</v>
      </c>
      <c r="Q85" t="n">
        <v>1326.11</v>
      </c>
      <c r="R85" t="n">
        <v>72.63</v>
      </c>
      <c r="S85" t="n">
        <v>30.42</v>
      </c>
      <c r="T85" t="n">
        <v>21089.11</v>
      </c>
      <c r="U85" t="n">
        <v>0.42</v>
      </c>
      <c r="V85" t="n">
        <v>0.86</v>
      </c>
      <c r="W85" t="n">
        <v>0.21</v>
      </c>
      <c r="X85" t="n">
        <v>1.34</v>
      </c>
      <c r="Y85" t="n">
        <v>1</v>
      </c>
      <c r="Z85" t="n">
        <v>10</v>
      </c>
    </row>
    <row r="86">
      <c r="A86" t="n">
        <v>1</v>
      </c>
      <c r="B86" t="n">
        <v>30</v>
      </c>
      <c r="C86" t="inlineStr">
        <is>
          <t xml:space="preserve">CONCLUIDO	</t>
        </is>
      </c>
      <c r="D86" t="n">
        <v>7.9213</v>
      </c>
      <c r="E86" t="n">
        <v>12.62</v>
      </c>
      <c r="F86" t="n">
        <v>10.06</v>
      </c>
      <c r="G86" t="n">
        <v>13.13</v>
      </c>
      <c r="H86" t="n">
        <v>0.3</v>
      </c>
      <c r="I86" t="n">
        <v>46</v>
      </c>
      <c r="J86" t="n">
        <v>71.81</v>
      </c>
      <c r="K86" t="n">
        <v>32.27</v>
      </c>
      <c r="L86" t="n">
        <v>1.25</v>
      </c>
      <c r="M86" t="n">
        <v>0</v>
      </c>
      <c r="N86" t="n">
        <v>8.289999999999999</v>
      </c>
      <c r="O86" t="n">
        <v>9090.98</v>
      </c>
      <c r="P86" t="n">
        <v>57.24</v>
      </c>
      <c r="Q86" t="n">
        <v>1326</v>
      </c>
      <c r="R86" t="n">
        <v>72.56</v>
      </c>
      <c r="S86" t="n">
        <v>30.42</v>
      </c>
      <c r="T86" t="n">
        <v>21056.57</v>
      </c>
      <c r="U86" t="n">
        <v>0.42</v>
      </c>
      <c r="V86" t="n">
        <v>0.86</v>
      </c>
      <c r="W86" t="n">
        <v>0.21</v>
      </c>
      <c r="X86" t="n">
        <v>1.34</v>
      </c>
      <c r="Y86" t="n">
        <v>1</v>
      </c>
      <c r="Z86" t="n">
        <v>10</v>
      </c>
    </row>
    <row r="87">
      <c r="A87" t="n">
        <v>0</v>
      </c>
      <c r="B87" t="n">
        <v>15</v>
      </c>
      <c r="C87" t="inlineStr">
        <is>
          <t xml:space="preserve">CONCLUIDO	</t>
        </is>
      </c>
      <c r="D87" t="n">
        <v>7.0985</v>
      </c>
      <c r="E87" t="n">
        <v>14.09</v>
      </c>
      <c r="F87" t="n">
        <v>11.39</v>
      </c>
      <c r="G87" t="n">
        <v>7.59</v>
      </c>
      <c r="H87" t="n">
        <v>0.43</v>
      </c>
      <c r="I87" t="n">
        <v>90</v>
      </c>
      <c r="J87" t="n">
        <v>39.78</v>
      </c>
      <c r="K87" t="n">
        <v>19.54</v>
      </c>
      <c r="L87" t="n">
        <v>1</v>
      </c>
      <c r="M87" t="n">
        <v>0</v>
      </c>
      <c r="N87" t="n">
        <v>4.24</v>
      </c>
      <c r="O87" t="n">
        <v>5140</v>
      </c>
      <c r="P87" t="n">
        <v>44.71</v>
      </c>
      <c r="Q87" t="n">
        <v>1325.96</v>
      </c>
      <c r="R87" t="n">
        <v>113.87</v>
      </c>
      <c r="S87" t="n">
        <v>30.42</v>
      </c>
      <c r="T87" t="n">
        <v>41489.83</v>
      </c>
      <c r="U87" t="n">
        <v>0.27</v>
      </c>
      <c r="V87" t="n">
        <v>0.76</v>
      </c>
      <c r="W87" t="n">
        <v>0.34</v>
      </c>
      <c r="X87" t="n">
        <v>2.67</v>
      </c>
      <c r="Y87" t="n">
        <v>1</v>
      </c>
      <c r="Z87" t="n">
        <v>10</v>
      </c>
    </row>
    <row r="88">
      <c r="A88" t="n">
        <v>0</v>
      </c>
      <c r="B88" t="n">
        <v>70</v>
      </c>
      <c r="C88" t="inlineStr">
        <is>
          <t xml:space="preserve">CONCLUIDO	</t>
        </is>
      </c>
      <c r="D88" t="n">
        <v>6.2075</v>
      </c>
      <c r="E88" t="n">
        <v>16.11</v>
      </c>
      <c r="F88" t="n">
        <v>11.31</v>
      </c>
      <c r="G88" t="n">
        <v>7.62</v>
      </c>
      <c r="H88" t="n">
        <v>0.12</v>
      </c>
      <c r="I88" t="n">
        <v>89</v>
      </c>
      <c r="J88" t="n">
        <v>141.81</v>
      </c>
      <c r="K88" t="n">
        <v>47.83</v>
      </c>
      <c r="L88" t="n">
        <v>1</v>
      </c>
      <c r="M88" t="n">
        <v>87</v>
      </c>
      <c r="N88" t="n">
        <v>22.98</v>
      </c>
      <c r="O88" t="n">
        <v>17723.39</v>
      </c>
      <c r="P88" t="n">
        <v>121.55</v>
      </c>
      <c r="Q88" t="n">
        <v>1326.06</v>
      </c>
      <c r="R88" t="n">
        <v>115.05</v>
      </c>
      <c r="S88" t="n">
        <v>30.42</v>
      </c>
      <c r="T88" t="n">
        <v>42085.09</v>
      </c>
      <c r="U88" t="n">
        <v>0.26</v>
      </c>
      <c r="V88" t="n">
        <v>0.76</v>
      </c>
      <c r="W88" t="n">
        <v>0.23</v>
      </c>
      <c r="X88" t="n">
        <v>2.59</v>
      </c>
      <c r="Y88" t="n">
        <v>1</v>
      </c>
      <c r="Z88" t="n">
        <v>10</v>
      </c>
    </row>
    <row r="89">
      <c r="A89" t="n">
        <v>1</v>
      </c>
      <c r="B89" t="n">
        <v>70</v>
      </c>
      <c r="C89" t="inlineStr">
        <is>
          <t xml:space="preserve">CONCLUIDO	</t>
        </is>
      </c>
      <c r="D89" t="n">
        <v>6.8065</v>
      </c>
      <c r="E89" t="n">
        <v>14.69</v>
      </c>
      <c r="F89" t="n">
        <v>10.59</v>
      </c>
      <c r="G89" t="n">
        <v>9.77</v>
      </c>
      <c r="H89" t="n">
        <v>0.16</v>
      </c>
      <c r="I89" t="n">
        <v>65</v>
      </c>
      <c r="J89" t="n">
        <v>142.15</v>
      </c>
      <c r="K89" t="n">
        <v>47.83</v>
      </c>
      <c r="L89" t="n">
        <v>1.25</v>
      </c>
      <c r="M89" t="n">
        <v>63</v>
      </c>
      <c r="N89" t="n">
        <v>23.07</v>
      </c>
      <c r="O89" t="n">
        <v>17765.46</v>
      </c>
      <c r="P89" t="n">
        <v>111.15</v>
      </c>
      <c r="Q89" t="n">
        <v>1326.01</v>
      </c>
      <c r="R89" t="n">
        <v>91.25</v>
      </c>
      <c r="S89" t="n">
        <v>30.42</v>
      </c>
      <c r="T89" t="n">
        <v>30304.28</v>
      </c>
      <c r="U89" t="n">
        <v>0.33</v>
      </c>
      <c r="V89" t="n">
        <v>0.82</v>
      </c>
      <c r="W89" t="n">
        <v>0.19</v>
      </c>
      <c r="X89" t="n">
        <v>1.86</v>
      </c>
      <c r="Y89" t="n">
        <v>1</v>
      </c>
      <c r="Z89" t="n">
        <v>10</v>
      </c>
    </row>
    <row r="90">
      <c r="A90" t="n">
        <v>2</v>
      </c>
      <c r="B90" t="n">
        <v>70</v>
      </c>
      <c r="C90" t="inlineStr">
        <is>
          <t xml:space="preserve">CONCLUIDO	</t>
        </is>
      </c>
      <c r="D90" t="n">
        <v>7.1697</v>
      </c>
      <c r="E90" t="n">
        <v>13.95</v>
      </c>
      <c r="F90" t="n">
        <v>10.22</v>
      </c>
      <c r="G90" t="n">
        <v>11.79</v>
      </c>
      <c r="H90" t="n">
        <v>0.19</v>
      </c>
      <c r="I90" t="n">
        <v>52</v>
      </c>
      <c r="J90" t="n">
        <v>142.49</v>
      </c>
      <c r="K90" t="n">
        <v>47.83</v>
      </c>
      <c r="L90" t="n">
        <v>1.5</v>
      </c>
      <c r="M90" t="n">
        <v>50</v>
      </c>
      <c r="N90" t="n">
        <v>23.16</v>
      </c>
      <c r="O90" t="n">
        <v>17807.56</v>
      </c>
      <c r="P90" t="n">
        <v>104.85</v>
      </c>
      <c r="Q90" t="n">
        <v>1326.05</v>
      </c>
      <c r="R90" t="n">
        <v>79.51000000000001</v>
      </c>
      <c r="S90" t="n">
        <v>30.42</v>
      </c>
      <c r="T90" t="n">
        <v>24498.03</v>
      </c>
      <c r="U90" t="n">
        <v>0.38</v>
      </c>
      <c r="V90" t="n">
        <v>0.85</v>
      </c>
      <c r="W90" t="n">
        <v>0.16</v>
      </c>
      <c r="X90" t="n">
        <v>1.49</v>
      </c>
      <c r="Y90" t="n">
        <v>1</v>
      </c>
      <c r="Z90" t="n">
        <v>10</v>
      </c>
    </row>
    <row r="91">
      <c r="A91" t="n">
        <v>3</v>
      </c>
      <c r="B91" t="n">
        <v>70</v>
      </c>
      <c r="C91" t="inlineStr">
        <is>
          <t xml:space="preserve">CONCLUIDO	</t>
        </is>
      </c>
      <c r="D91" t="n">
        <v>7.5002</v>
      </c>
      <c r="E91" t="n">
        <v>13.33</v>
      </c>
      <c r="F91" t="n">
        <v>9.890000000000001</v>
      </c>
      <c r="G91" t="n">
        <v>14.13</v>
      </c>
      <c r="H91" t="n">
        <v>0.22</v>
      </c>
      <c r="I91" t="n">
        <v>42</v>
      </c>
      <c r="J91" t="n">
        <v>142.83</v>
      </c>
      <c r="K91" t="n">
        <v>47.83</v>
      </c>
      <c r="L91" t="n">
        <v>1.75</v>
      </c>
      <c r="M91" t="n">
        <v>40</v>
      </c>
      <c r="N91" t="n">
        <v>23.25</v>
      </c>
      <c r="O91" t="n">
        <v>17849.7</v>
      </c>
      <c r="P91" t="n">
        <v>98.97</v>
      </c>
      <c r="Q91" t="n">
        <v>1325.97</v>
      </c>
      <c r="R91" t="n">
        <v>68.75</v>
      </c>
      <c r="S91" t="n">
        <v>30.42</v>
      </c>
      <c r="T91" t="n">
        <v>19168.02</v>
      </c>
      <c r="U91" t="n">
        <v>0.44</v>
      </c>
      <c r="V91" t="n">
        <v>0.87</v>
      </c>
      <c r="W91" t="n">
        <v>0.15</v>
      </c>
      <c r="X91" t="n">
        <v>1.17</v>
      </c>
      <c r="Y91" t="n">
        <v>1</v>
      </c>
      <c r="Z91" t="n">
        <v>10</v>
      </c>
    </row>
    <row r="92">
      <c r="A92" t="n">
        <v>4</v>
      </c>
      <c r="B92" t="n">
        <v>70</v>
      </c>
      <c r="C92" t="inlineStr">
        <is>
          <t xml:space="preserve">CONCLUIDO	</t>
        </is>
      </c>
      <c r="D92" t="n">
        <v>7.7376</v>
      </c>
      <c r="E92" t="n">
        <v>12.92</v>
      </c>
      <c r="F92" t="n">
        <v>9.68</v>
      </c>
      <c r="G92" t="n">
        <v>16.6</v>
      </c>
      <c r="H92" t="n">
        <v>0.25</v>
      </c>
      <c r="I92" t="n">
        <v>35</v>
      </c>
      <c r="J92" t="n">
        <v>143.17</v>
      </c>
      <c r="K92" t="n">
        <v>47.83</v>
      </c>
      <c r="L92" t="n">
        <v>2</v>
      </c>
      <c r="M92" t="n">
        <v>33</v>
      </c>
      <c r="N92" t="n">
        <v>23.34</v>
      </c>
      <c r="O92" t="n">
        <v>17891.86</v>
      </c>
      <c r="P92" t="n">
        <v>94.11</v>
      </c>
      <c r="Q92" t="n">
        <v>1325.99</v>
      </c>
      <c r="R92" t="n">
        <v>61.93</v>
      </c>
      <c r="S92" t="n">
        <v>30.42</v>
      </c>
      <c r="T92" t="n">
        <v>15793.07</v>
      </c>
      <c r="U92" t="n">
        <v>0.49</v>
      </c>
      <c r="V92" t="n">
        <v>0.89</v>
      </c>
      <c r="W92" t="n">
        <v>0.14</v>
      </c>
      <c r="X92" t="n">
        <v>0.96</v>
      </c>
      <c r="Y92" t="n">
        <v>1</v>
      </c>
      <c r="Z92" t="n">
        <v>10</v>
      </c>
    </row>
    <row r="93">
      <c r="A93" t="n">
        <v>5</v>
      </c>
      <c r="B93" t="n">
        <v>70</v>
      </c>
      <c r="C93" t="inlineStr">
        <is>
          <t xml:space="preserve">CONCLUIDO	</t>
        </is>
      </c>
      <c r="D93" t="n">
        <v>7.936</v>
      </c>
      <c r="E93" t="n">
        <v>12.6</v>
      </c>
      <c r="F93" t="n">
        <v>9.51</v>
      </c>
      <c r="G93" t="n">
        <v>19.01</v>
      </c>
      <c r="H93" t="n">
        <v>0.28</v>
      </c>
      <c r="I93" t="n">
        <v>30</v>
      </c>
      <c r="J93" t="n">
        <v>143.51</v>
      </c>
      <c r="K93" t="n">
        <v>47.83</v>
      </c>
      <c r="L93" t="n">
        <v>2.25</v>
      </c>
      <c r="M93" t="n">
        <v>28</v>
      </c>
      <c r="N93" t="n">
        <v>23.44</v>
      </c>
      <c r="O93" t="n">
        <v>17934.06</v>
      </c>
      <c r="P93" t="n">
        <v>89.43000000000001</v>
      </c>
      <c r="Q93" t="n">
        <v>1325.91</v>
      </c>
      <c r="R93" t="n">
        <v>56.06</v>
      </c>
      <c r="S93" t="n">
        <v>30.42</v>
      </c>
      <c r="T93" t="n">
        <v>12884.29</v>
      </c>
      <c r="U93" t="n">
        <v>0.54</v>
      </c>
      <c r="V93" t="n">
        <v>0.91</v>
      </c>
      <c r="W93" t="n">
        <v>0.13</v>
      </c>
      <c r="X93" t="n">
        <v>0.78</v>
      </c>
      <c r="Y93" t="n">
        <v>1</v>
      </c>
      <c r="Z93" t="n">
        <v>10</v>
      </c>
    </row>
    <row r="94">
      <c r="A94" t="n">
        <v>6</v>
      </c>
      <c r="B94" t="n">
        <v>70</v>
      </c>
      <c r="C94" t="inlineStr">
        <is>
          <t xml:space="preserve">CONCLUIDO	</t>
        </is>
      </c>
      <c r="D94" t="n">
        <v>8.036799999999999</v>
      </c>
      <c r="E94" t="n">
        <v>12.44</v>
      </c>
      <c r="F94" t="n">
        <v>9.460000000000001</v>
      </c>
      <c r="G94" t="n">
        <v>21.84</v>
      </c>
      <c r="H94" t="n">
        <v>0.31</v>
      </c>
      <c r="I94" t="n">
        <v>26</v>
      </c>
      <c r="J94" t="n">
        <v>143.86</v>
      </c>
      <c r="K94" t="n">
        <v>47.83</v>
      </c>
      <c r="L94" t="n">
        <v>2.5</v>
      </c>
      <c r="M94" t="n">
        <v>24</v>
      </c>
      <c r="N94" t="n">
        <v>23.53</v>
      </c>
      <c r="O94" t="n">
        <v>17976.29</v>
      </c>
      <c r="P94" t="n">
        <v>86.59</v>
      </c>
      <c r="Q94" t="n">
        <v>1325.88</v>
      </c>
      <c r="R94" t="n">
        <v>55.48</v>
      </c>
      <c r="S94" t="n">
        <v>30.42</v>
      </c>
      <c r="T94" t="n">
        <v>12614.5</v>
      </c>
      <c r="U94" t="n">
        <v>0.55</v>
      </c>
      <c r="V94" t="n">
        <v>0.91</v>
      </c>
      <c r="W94" t="n">
        <v>0.11</v>
      </c>
      <c r="X94" t="n">
        <v>0.74</v>
      </c>
      <c r="Y94" t="n">
        <v>1</v>
      </c>
      <c r="Z94" t="n">
        <v>10</v>
      </c>
    </row>
    <row r="95">
      <c r="A95" t="n">
        <v>7</v>
      </c>
      <c r="B95" t="n">
        <v>70</v>
      </c>
      <c r="C95" t="inlineStr">
        <is>
          <t xml:space="preserve">CONCLUIDO	</t>
        </is>
      </c>
      <c r="D95" t="n">
        <v>8.15</v>
      </c>
      <c r="E95" t="n">
        <v>12.27</v>
      </c>
      <c r="F95" t="n">
        <v>9.380000000000001</v>
      </c>
      <c r="G95" t="n">
        <v>24.46</v>
      </c>
      <c r="H95" t="n">
        <v>0.34</v>
      </c>
      <c r="I95" t="n">
        <v>23</v>
      </c>
      <c r="J95" t="n">
        <v>144.2</v>
      </c>
      <c r="K95" t="n">
        <v>47.83</v>
      </c>
      <c r="L95" t="n">
        <v>2.75</v>
      </c>
      <c r="M95" t="n">
        <v>20</v>
      </c>
      <c r="N95" t="n">
        <v>23.62</v>
      </c>
      <c r="O95" t="n">
        <v>18018.55</v>
      </c>
      <c r="P95" t="n">
        <v>82.55</v>
      </c>
      <c r="Q95" t="n">
        <v>1325.98</v>
      </c>
      <c r="R95" t="n">
        <v>52.08</v>
      </c>
      <c r="S95" t="n">
        <v>30.42</v>
      </c>
      <c r="T95" t="n">
        <v>10927.99</v>
      </c>
      <c r="U95" t="n">
        <v>0.58</v>
      </c>
      <c r="V95" t="n">
        <v>0.92</v>
      </c>
      <c r="W95" t="n">
        <v>0.12</v>
      </c>
      <c r="X95" t="n">
        <v>0.66</v>
      </c>
      <c r="Y95" t="n">
        <v>1</v>
      </c>
      <c r="Z95" t="n">
        <v>10</v>
      </c>
    </row>
    <row r="96">
      <c r="A96" t="n">
        <v>8</v>
      </c>
      <c r="B96" t="n">
        <v>70</v>
      </c>
      <c r="C96" t="inlineStr">
        <is>
          <t xml:space="preserve">CONCLUIDO	</t>
        </is>
      </c>
      <c r="D96" t="n">
        <v>8.2295</v>
      </c>
      <c r="E96" t="n">
        <v>12.15</v>
      </c>
      <c r="F96" t="n">
        <v>9.32</v>
      </c>
      <c r="G96" t="n">
        <v>26.62</v>
      </c>
      <c r="H96" t="n">
        <v>0.37</v>
      </c>
      <c r="I96" t="n">
        <v>21</v>
      </c>
      <c r="J96" t="n">
        <v>144.54</v>
      </c>
      <c r="K96" t="n">
        <v>47.83</v>
      </c>
      <c r="L96" t="n">
        <v>3</v>
      </c>
      <c r="M96" t="n">
        <v>9</v>
      </c>
      <c r="N96" t="n">
        <v>23.71</v>
      </c>
      <c r="O96" t="n">
        <v>18060.85</v>
      </c>
      <c r="P96" t="n">
        <v>79.52</v>
      </c>
      <c r="Q96" t="n">
        <v>1325.79</v>
      </c>
      <c r="R96" t="n">
        <v>49.63</v>
      </c>
      <c r="S96" t="n">
        <v>30.42</v>
      </c>
      <c r="T96" t="n">
        <v>9712.84</v>
      </c>
      <c r="U96" t="n">
        <v>0.61</v>
      </c>
      <c r="V96" t="n">
        <v>0.93</v>
      </c>
      <c r="W96" t="n">
        <v>0.13</v>
      </c>
      <c r="X96" t="n">
        <v>0.6</v>
      </c>
      <c r="Y96" t="n">
        <v>1</v>
      </c>
      <c r="Z96" t="n">
        <v>10</v>
      </c>
    </row>
    <row r="97">
      <c r="A97" t="n">
        <v>9</v>
      </c>
      <c r="B97" t="n">
        <v>70</v>
      </c>
      <c r="C97" t="inlineStr">
        <is>
          <t xml:space="preserve">CONCLUIDO	</t>
        </is>
      </c>
      <c r="D97" t="n">
        <v>8.2622</v>
      </c>
      <c r="E97" t="n">
        <v>12.1</v>
      </c>
      <c r="F97" t="n">
        <v>9.300000000000001</v>
      </c>
      <c r="G97" t="n">
        <v>27.89</v>
      </c>
      <c r="H97" t="n">
        <v>0.4</v>
      </c>
      <c r="I97" t="n">
        <v>20</v>
      </c>
      <c r="J97" t="n">
        <v>144.89</v>
      </c>
      <c r="K97" t="n">
        <v>47.83</v>
      </c>
      <c r="L97" t="n">
        <v>3.25</v>
      </c>
      <c r="M97" t="n">
        <v>0</v>
      </c>
      <c r="N97" t="n">
        <v>23.81</v>
      </c>
      <c r="O97" t="n">
        <v>18103.18</v>
      </c>
      <c r="P97" t="n">
        <v>79.17</v>
      </c>
      <c r="Q97" t="n">
        <v>1326.01</v>
      </c>
      <c r="R97" t="n">
        <v>48.68</v>
      </c>
      <c r="S97" t="n">
        <v>30.42</v>
      </c>
      <c r="T97" t="n">
        <v>9243.139999999999</v>
      </c>
      <c r="U97" t="n">
        <v>0.62</v>
      </c>
      <c r="V97" t="n">
        <v>0.93</v>
      </c>
      <c r="W97" t="n">
        <v>0.14</v>
      </c>
      <c r="X97" t="n">
        <v>0.58</v>
      </c>
      <c r="Y97" t="n">
        <v>1</v>
      </c>
      <c r="Z97" t="n">
        <v>10</v>
      </c>
    </row>
    <row r="98">
      <c r="A98" t="n">
        <v>0</v>
      </c>
      <c r="B98" t="n">
        <v>90</v>
      </c>
      <c r="C98" t="inlineStr">
        <is>
          <t xml:space="preserve">CONCLUIDO	</t>
        </is>
      </c>
      <c r="D98" t="n">
        <v>5.4507</v>
      </c>
      <c r="E98" t="n">
        <v>18.35</v>
      </c>
      <c r="F98" t="n">
        <v>11.98</v>
      </c>
      <c r="G98" t="n">
        <v>6.48</v>
      </c>
      <c r="H98" t="n">
        <v>0.1</v>
      </c>
      <c r="I98" t="n">
        <v>111</v>
      </c>
      <c r="J98" t="n">
        <v>176.73</v>
      </c>
      <c r="K98" t="n">
        <v>52.44</v>
      </c>
      <c r="L98" t="n">
        <v>1</v>
      </c>
      <c r="M98" t="n">
        <v>109</v>
      </c>
      <c r="N98" t="n">
        <v>33.29</v>
      </c>
      <c r="O98" t="n">
        <v>22031.19</v>
      </c>
      <c r="P98" t="n">
        <v>151.42</v>
      </c>
      <c r="Q98" t="n">
        <v>1326.31</v>
      </c>
      <c r="R98" t="n">
        <v>137.23</v>
      </c>
      <c r="S98" t="n">
        <v>30.42</v>
      </c>
      <c r="T98" t="n">
        <v>53063.59</v>
      </c>
      <c r="U98" t="n">
        <v>0.22</v>
      </c>
      <c r="V98" t="n">
        <v>0.72</v>
      </c>
      <c r="W98" t="n">
        <v>0.26</v>
      </c>
      <c r="X98" t="n">
        <v>3.26</v>
      </c>
      <c r="Y98" t="n">
        <v>1</v>
      </c>
      <c r="Z98" t="n">
        <v>10</v>
      </c>
    </row>
    <row r="99">
      <c r="A99" t="n">
        <v>1</v>
      </c>
      <c r="B99" t="n">
        <v>90</v>
      </c>
      <c r="C99" t="inlineStr">
        <is>
          <t xml:space="preserve">CONCLUIDO	</t>
        </is>
      </c>
      <c r="D99" t="n">
        <v>6.106</v>
      </c>
      <c r="E99" t="n">
        <v>16.38</v>
      </c>
      <c r="F99" t="n">
        <v>11.08</v>
      </c>
      <c r="G99" t="n">
        <v>8.199999999999999</v>
      </c>
      <c r="H99" t="n">
        <v>0.13</v>
      </c>
      <c r="I99" t="n">
        <v>81</v>
      </c>
      <c r="J99" t="n">
        <v>177.1</v>
      </c>
      <c r="K99" t="n">
        <v>52.44</v>
      </c>
      <c r="L99" t="n">
        <v>1.25</v>
      </c>
      <c r="M99" t="n">
        <v>79</v>
      </c>
      <c r="N99" t="n">
        <v>33.41</v>
      </c>
      <c r="O99" t="n">
        <v>22076.81</v>
      </c>
      <c r="P99" t="n">
        <v>138.07</v>
      </c>
      <c r="Q99" t="n">
        <v>1325.89</v>
      </c>
      <c r="R99" t="n">
        <v>107.78</v>
      </c>
      <c r="S99" t="n">
        <v>30.42</v>
      </c>
      <c r="T99" t="n">
        <v>38487.79</v>
      </c>
      <c r="U99" t="n">
        <v>0.28</v>
      </c>
      <c r="V99" t="n">
        <v>0.78</v>
      </c>
      <c r="W99" t="n">
        <v>0.2</v>
      </c>
      <c r="X99" t="n">
        <v>2.35</v>
      </c>
      <c r="Y99" t="n">
        <v>1</v>
      </c>
      <c r="Z99" t="n">
        <v>10</v>
      </c>
    </row>
    <row r="100">
      <c r="A100" t="n">
        <v>2</v>
      </c>
      <c r="B100" t="n">
        <v>90</v>
      </c>
      <c r="C100" t="inlineStr">
        <is>
          <t xml:space="preserve">CONCLUIDO	</t>
        </is>
      </c>
      <c r="D100" t="n">
        <v>6.5847</v>
      </c>
      <c r="E100" t="n">
        <v>15.19</v>
      </c>
      <c r="F100" t="n">
        <v>10.53</v>
      </c>
      <c r="G100" t="n">
        <v>10.02</v>
      </c>
      <c r="H100" t="n">
        <v>0.15</v>
      </c>
      <c r="I100" t="n">
        <v>63</v>
      </c>
      <c r="J100" t="n">
        <v>177.47</v>
      </c>
      <c r="K100" t="n">
        <v>52.44</v>
      </c>
      <c r="L100" t="n">
        <v>1.5</v>
      </c>
      <c r="M100" t="n">
        <v>61</v>
      </c>
      <c r="N100" t="n">
        <v>33.53</v>
      </c>
      <c r="O100" t="n">
        <v>22122.46</v>
      </c>
      <c r="P100" t="n">
        <v>129.17</v>
      </c>
      <c r="Q100" t="n">
        <v>1326.14</v>
      </c>
      <c r="R100" t="n">
        <v>89.38</v>
      </c>
      <c r="S100" t="n">
        <v>30.42</v>
      </c>
      <c r="T100" t="n">
        <v>29378.2</v>
      </c>
      <c r="U100" t="n">
        <v>0.34</v>
      </c>
      <c r="V100" t="n">
        <v>0.82</v>
      </c>
      <c r="W100" t="n">
        <v>0.18</v>
      </c>
      <c r="X100" t="n">
        <v>1.8</v>
      </c>
      <c r="Y100" t="n">
        <v>1</v>
      </c>
      <c r="Z100" t="n">
        <v>10</v>
      </c>
    </row>
    <row r="101">
      <c r="A101" t="n">
        <v>3</v>
      </c>
      <c r="B101" t="n">
        <v>90</v>
      </c>
      <c r="C101" t="inlineStr">
        <is>
          <t xml:space="preserve">CONCLUIDO	</t>
        </is>
      </c>
      <c r="D101" t="n">
        <v>6.918</v>
      </c>
      <c r="E101" t="n">
        <v>14.46</v>
      </c>
      <c r="F101" t="n">
        <v>10.19</v>
      </c>
      <c r="G101" t="n">
        <v>11.75</v>
      </c>
      <c r="H101" t="n">
        <v>0.17</v>
      </c>
      <c r="I101" t="n">
        <v>52</v>
      </c>
      <c r="J101" t="n">
        <v>177.84</v>
      </c>
      <c r="K101" t="n">
        <v>52.44</v>
      </c>
      <c r="L101" t="n">
        <v>1.75</v>
      </c>
      <c r="M101" t="n">
        <v>50</v>
      </c>
      <c r="N101" t="n">
        <v>33.65</v>
      </c>
      <c r="O101" t="n">
        <v>22168.15</v>
      </c>
      <c r="P101" t="n">
        <v>123.05</v>
      </c>
      <c r="Q101" t="n">
        <v>1325.89</v>
      </c>
      <c r="R101" t="n">
        <v>78.3</v>
      </c>
      <c r="S101" t="n">
        <v>30.42</v>
      </c>
      <c r="T101" t="n">
        <v>23894.77</v>
      </c>
      <c r="U101" t="n">
        <v>0.39</v>
      </c>
      <c r="V101" t="n">
        <v>0.85</v>
      </c>
      <c r="W101" t="n">
        <v>0.16</v>
      </c>
      <c r="X101" t="n">
        <v>1.46</v>
      </c>
      <c r="Y101" t="n">
        <v>1</v>
      </c>
      <c r="Z101" t="n">
        <v>10</v>
      </c>
    </row>
    <row r="102">
      <c r="A102" t="n">
        <v>4</v>
      </c>
      <c r="B102" t="n">
        <v>90</v>
      </c>
      <c r="C102" t="inlineStr">
        <is>
          <t xml:space="preserve">CONCLUIDO	</t>
        </is>
      </c>
      <c r="D102" t="n">
        <v>7.1745</v>
      </c>
      <c r="E102" t="n">
        <v>13.94</v>
      </c>
      <c r="F102" t="n">
        <v>9.949999999999999</v>
      </c>
      <c r="G102" t="n">
        <v>13.57</v>
      </c>
      <c r="H102" t="n">
        <v>0.2</v>
      </c>
      <c r="I102" t="n">
        <v>44</v>
      </c>
      <c r="J102" t="n">
        <v>178.21</v>
      </c>
      <c r="K102" t="n">
        <v>52.44</v>
      </c>
      <c r="L102" t="n">
        <v>2</v>
      </c>
      <c r="M102" t="n">
        <v>42</v>
      </c>
      <c r="N102" t="n">
        <v>33.77</v>
      </c>
      <c r="O102" t="n">
        <v>22213.89</v>
      </c>
      <c r="P102" t="n">
        <v>118.43</v>
      </c>
      <c r="Q102" t="n">
        <v>1326.09</v>
      </c>
      <c r="R102" t="n">
        <v>70.78</v>
      </c>
      <c r="S102" t="n">
        <v>30.42</v>
      </c>
      <c r="T102" t="n">
        <v>20173.35</v>
      </c>
      <c r="U102" t="n">
        <v>0.43</v>
      </c>
      <c r="V102" t="n">
        <v>0.87</v>
      </c>
      <c r="W102" t="n">
        <v>0.15</v>
      </c>
      <c r="X102" t="n">
        <v>1.23</v>
      </c>
      <c r="Y102" t="n">
        <v>1</v>
      </c>
      <c r="Z102" t="n">
        <v>10</v>
      </c>
    </row>
    <row r="103">
      <c r="A103" t="n">
        <v>5</v>
      </c>
      <c r="B103" t="n">
        <v>90</v>
      </c>
      <c r="C103" t="inlineStr">
        <is>
          <t xml:space="preserve">CONCLUIDO	</t>
        </is>
      </c>
      <c r="D103" t="n">
        <v>7.3781</v>
      </c>
      <c r="E103" t="n">
        <v>13.55</v>
      </c>
      <c r="F103" t="n">
        <v>9.779999999999999</v>
      </c>
      <c r="G103" t="n">
        <v>15.45</v>
      </c>
      <c r="H103" t="n">
        <v>0.22</v>
      </c>
      <c r="I103" t="n">
        <v>38</v>
      </c>
      <c r="J103" t="n">
        <v>178.59</v>
      </c>
      <c r="K103" t="n">
        <v>52.44</v>
      </c>
      <c r="L103" t="n">
        <v>2.25</v>
      </c>
      <c r="M103" t="n">
        <v>36</v>
      </c>
      <c r="N103" t="n">
        <v>33.89</v>
      </c>
      <c r="O103" t="n">
        <v>22259.66</v>
      </c>
      <c r="P103" t="n">
        <v>114.38</v>
      </c>
      <c r="Q103" t="n">
        <v>1325.94</v>
      </c>
      <c r="R103" t="n">
        <v>65.23999999999999</v>
      </c>
      <c r="S103" t="n">
        <v>30.42</v>
      </c>
      <c r="T103" t="n">
        <v>17434.57</v>
      </c>
      <c r="U103" t="n">
        <v>0.47</v>
      </c>
      <c r="V103" t="n">
        <v>0.88</v>
      </c>
      <c r="W103" t="n">
        <v>0.14</v>
      </c>
      <c r="X103" t="n">
        <v>1.06</v>
      </c>
      <c r="Y103" t="n">
        <v>1</v>
      </c>
      <c r="Z103" t="n">
        <v>10</v>
      </c>
    </row>
    <row r="104">
      <c r="A104" t="n">
        <v>6</v>
      </c>
      <c r="B104" t="n">
        <v>90</v>
      </c>
      <c r="C104" t="inlineStr">
        <is>
          <t xml:space="preserve">CONCLUIDO	</t>
        </is>
      </c>
      <c r="D104" t="n">
        <v>7.5686</v>
      </c>
      <c r="E104" t="n">
        <v>13.21</v>
      </c>
      <c r="F104" t="n">
        <v>9.619999999999999</v>
      </c>
      <c r="G104" t="n">
        <v>17.49</v>
      </c>
      <c r="H104" t="n">
        <v>0.25</v>
      </c>
      <c r="I104" t="n">
        <v>33</v>
      </c>
      <c r="J104" t="n">
        <v>178.96</v>
      </c>
      <c r="K104" t="n">
        <v>52.44</v>
      </c>
      <c r="L104" t="n">
        <v>2.5</v>
      </c>
      <c r="M104" t="n">
        <v>31</v>
      </c>
      <c r="N104" t="n">
        <v>34.02</v>
      </c>
      <c r="O104" t="n">
        <v>22305.48</v>
      </c>
      <c r="P104" t="n">
        <v>110.65</v>
      </c>
      <c r="Q104" t="n">
        <v>1325.91</v>
      </c>
      <c r="R104" t="n">
        <v>59.84</v>
      </c>
      <c r="S104" t="n">
        <v>30.42</v>
      </c>
      <c r="T104" t="n">
        <v>14761.94</v>
      </c>
      <c r="U104" t="n">
        <v>0.51</v>
      </c>
      <c r="V104" t="n">
        <v>0.9</v>
      </c>
      <c r="W104" t="n">
        <v>0.13</v>
      </c>
      <c r="X104" t="n">
        <v>0.9</v>
      </c>
      <c r="Y104" t="n">
        <v>1</v>
      </c>
      <c r="Z104" t="n">
        <v>10</v>
      </c>
    </row>
    <row r="105">
      <c r="A105" t="n">
        <v>7</v>
      </c>
      <c r="B105" t="n">
        <v>90</v>
      </c>
      <c r="C105" t="inlineStr">
        <is>
          <t xml:space="preserve">CONCLUIDO	</t>
        </is>
      </c>
      <c r="D105" t="n">
        <v>7.7431</v>
      </c>
      <c r="E105" t="n">
        <v>12.91</v>
      </c>
      <c r="F105" t="n">
        <v>9.460000000000001</v>
      </c>
      <c r="G105" t="n">
        <v>19.58</v>
      </c>
      <c r="H105" t="n">
        <v>0.27</v>
      </c>
      <c r="I105" t="n">
        <v>29</v>
      </c>
      <c r="J105" t="n">
        <v>179.33</v>
      </c>
      <c r="K105" t="n">
        <v>52.44</v>
      </c>
      <c r="L105" t="n">
        <v>2.75</v>
      </c>
      <c r="M105" t="n">
        <v>27</v>
      </c>
      <c r="N105" t="n">
        <v>34.14</v>
      </c>
      <c r="O105" t="n">
        <v>22351.34</v>
      </c>
      <c r="P105" t="n">
        <v>106.83</v>
      </c>
      <c r="Q105" t="n">
        <v>1325.79</v>
      </c>
      <c r="R105" t="n">
        <v>54.6</v>
      </c>
      <c r="S105" t="n">
        <v>30.42</v>
      </c>
      <c r="T105" t="n">
        <v>12161.58</v>
      </c>
      <c r="U105" t="n">
        <v>0.5600000000000001</v>
      </c>
      <c r="V105" t="n">
        <v>0.91</v>
      </c>
      <c r="W105" t="n">
        <v>0.13</v>
      </c>
      <c r="X105" t="n">
        <v>0.74</v>
      </c>
      <c r="Y105" t="n">
        <v>1</v>
      </c>
      <c r="Z105" t="n">
        <v>10</v>
      </c>
    </row>
    <row r="106">
      <c r="A106" t="n">
        <v>8</v>
      </c>
      <c r="B106" t="n">
        <v>90</v>
      </c>
      <c r="C106" t="inlineStr">
        <is>
          <t xml:space="preserve">CONCLUIDO	</t>
        </is>
      </c>
      <c r="D106" t="n">
        <v>7.8358</v>
      </c>
      <c r="E106" t="n">
        <v>12.76</v>
      </c>
      <c r="F106" t="n">
        <v>9.42</v>
      </c>
      <c r="G106" t="n">
        <v>21.73</v>
      </c>
      <c r="H106" t="n">
        <v>0.3</v>
      </c>
      <c r="I106" t="n">
        <v>26</v>
      </c>
      <c r="J106" t="n">
        <v>179.7</v>
      </c>
      <c r="K106" t="n">
        <v>52.44</v>
      </c>
      <c r="L106" t="n">
        <v>3</v>
      </c>
      <c r="M106" t="n">
        <v>24</v>
      </c>
      <c r="N106" t="n">
        <v>34.26</v>
      </c>
      <c r="O106" t="n">
        <v>22397.24</v>
      </c>
      <c r="P106" t="n">
        <v>104.09</v>
      </c>
      <c r="Q106" t="n">
        <v>1325.9</v>
      </c>
      <c r="R106" t="n">
        <v>53.82</v>
      </c>
      <c r="S106" t="n">
        <v>30.42</v>
      </c>
      <c r="T106" t="n">
        <v>11787.14</v>
      </c>
      <c r="U106" t="n">
        <v>0.57</v>
      </c>
      <c r="V106" t="n">
        <v>0.92</v>
      </c>
      <c r="W106" t="n">
        <v>0.11</v>
      </c>
      <c r="X106" t="n">
        <v>0.7</v>
      </c>
      <c r="Y106" t="n">
        <v>1</v>
      </c>
      <c r="Z106" t="n">
        <v>10</v>
      </c>
    </row>
    <row r="107">
      <c r="A107" t="n">
        <v>9</v>
      </c>
      <c r="B107" t="n">
        <v>90</v>
      </c>
      <c r="C107" t="inlineStr">
        <is>
          <t xml:space="preserve">CONCLUIDO	</t>
        </is>
      </c>
      <c r="D107" t="n">
        <v>7.8809</v>
      </c>
      <c r="E107" t="n">
        <v>12.69</v>
      </c>
      <c r="F107" t="n">
        <v>9.41</v>
      </c>
      <c r="G107" t="n">
        <v>23.54</v>
      </c>
      <c r="H107" t="n">
        <v>0.32</v>
      </c>
      <c r="I107" t="n">
        <v>24</v>
      </c>
      <c r="J107" t="n">
        <v>180.07</v>
      </c>
      <c r="K107" t="n">
        <v>52.44</v>
      </c>
      <c r="L107" t="n">
        <v>3.25</v>
      </c>
      <c r="M107" t="n">
        <v>22</v>
      </c>
      <c r="N107" t="n">
        <v>34.38</v>
      </c>
      <c r="O107" t="n">
        <v>22443.18</v>
      </c>
      <c r="P107" t="n">
        <v>102.42</v>
      </c>
      <c r="Q107" t="n">
        <v>1325.81</v>
      </c>
      <c r="R107" t="n">
        <v>53.43</v>
      </c>
      <c r="S107" t="n">
        <v>30.42</v>
      </c>
      <c r="T107" t="n">
        <v>11600.54</v>
      </c>
      <c r="U107" t="n">
        <v>0.57</v>
      </c>
      <c r="V107" t="n">
        <v>0.92</v>
      </c>
      <c r="W107" t="n">
        <v>0.12</v>
      </c>
      <c r="X107" t="n">
        <v>0.6899999999999999</v>
      </c>
      <c r="Y107" t="n">
        <v>1</v>
      </c>
      <c r="Z107" t="n">
        <v>10</v>
      </c>
    </row>
    <row r="108">
      <c r="A108" t="n">
        <v>10</v>
      </c>
      <c r="B108" t="n">
        <v>90</v>
      </c>
      <c r="C108" t="inlineStr">
        <is>
          <t xml:space="preserve">CONCLUIDO	</t>
        </is>
      </c>
      <c r="D108" t="n">
        <v>7.971</v>
      </c>
      <c r="E108" t="n">
        <v>12.55</v>
      </c>
      <c r="F108" t="n">
        <v>9.34</v>
      </c>
      <c r="G108" t="n">
        <v>25.48</v>
      </c>
      <c r="H108" t="n">
        <v>0.34</v>
      </c>
      <c r="I108" t="n">
        <v>22</v>
      </c>
      <c r="J108" t="n">
        <v>180.45</v>
      </c>
      <c r="K108" t="n">
        <v>52.44</v>
      </c>
      <c r="L108" t="n">
        <v>3.5</v>
      </c>
      <c r="M108" t="n">
        <v>20</v>
      </c>
      <c r="N108" t="n">
        <v>34.51</v>
      </c>
      <c r="O108" t="n">
        <v>22489.16</v>
      </c>
      <c r="P108" t="n">
        <v>99.31</v>
      </c>
      <c r="Q108" t="n">
        <v>1325.79</v>
      </c>
      <c r="R108" t="n">
        <v>50.98</v>
      </c>
      <c r="S108" t="n">
        <v>30.42</v>
      </c>
      <c r="T108" t="n">
        <v>10384.43</v>
      </c>
      <c r="U108" t="n">
        <v>0.6</v>
      </c>
      <c r="V108" t="n">
        <v>0.93</v>
      </c>
      <c r="W108" t="n">
        <v>0.12</v>
      </c>
      <c r="X108" t="n">
        <v>0.62</v>
      </c>
      <c r="Y108" t="n">
        <v>1</v>
      </c>
      <c r="Z108" t="n">
        <v>10</v>
      </c>
    </row>
    <row r="109">
      <c r="A109" t="n">
        <v>11</v>
      </c>
      <c r="B109" t="n">
        <v>90</v>
      </c>
      <c r="C109" t="inlineStr">
        <is>
          <t xml:space="preserve">CONCLUIDO	</t>
        </is>
      </c>
      <c r="D109" t="n">
        <v>8.060499999999999</v>
      </c>
      <c r="E109" t="n">
        <v>12.41</v>
      </c>
      <c r="F109" t="n">
        <v>9.27</v>
      </c>
      <c r="G109" t="n">
        <v>27.82</v>
      </c>
      <c r="H109" t="n">
        <v>0.37</v>
      </c>
      <c r="I109" t="n">
        <v>20</v>
      </c>
      <c r="J109" t="n">
        <v>180.82</v>
      </c>
      <c r="K109" t="n">
        <v>52.44</v>
      </c>
      <c r="L109" t="n">
        <v>3.75</v>
      </c>
      <c r="M109" t="n">
        <v>18</v>
      </c>
      <c r="N109" t="n">
        <v>34.63</v>
      </c>
      <c r="O109" t="n">
        <v>22535.19</v>
      </c>
      <c r="P109" t="n">
        <v>95.56</v>
      </c>
      <c r="Q109" t="n">
        <v>1326.04</v>
      </c>
      <c r="R109" t="n">
        <v>48.73</v>
      </c>
      <c r="S109" t="n">
        <v>30.42</v>
      </c>
      <c r="T109" t="n">
        <v>9271.530000000001</v>
      </c>
      <c r="U109" t="n">
        <v>0.62</v>
      </c>
      <c r="V109" t="n">
        <v>0.93</v>
      </c>
      <c r="W109" t="n">
        <v>0.11</v>
      </c>
      <c r="X109" t="n">
        <v>0.55</v>
      </c>
      <c r="Y109" t="n">
        <v>1</v>
      </c>
      <c r="Z109" t="n">
        <v>10</v>
      </c>
    </row>
    <row r="110">
      <c r="A110" t="n">
        <v>12</v>
      </c>
      <c r="B110" t="n">
        <v>90</v>
      </c>
      <c r="C110" t="inlineStr">
        <is>
          <t xml:space="preserve">CONCLUIDO	</t>
        </is>
      </c>
      <c r="D110" t="n">
        <v>8.1546</v>
      </c>
      <c r="E110" t="n">
        <v>12.26</v>
      </c>
      <c r="F110" t="n">
        <v>9.199999999999999</v>
      </c>
      <c r="G110" t="n">
        <v>30.68</v>
      </c>
      <c r="H110" t="n">
        <v>0.39</v>
      </c>
      <c r="I110" t="n">
        <v>18</v>
      </c>
      <c r="J110" t="n">
        <v>181.19</v>
      </c>
      <c r="K110" t="n">
        <v>52.44</v>
      </c>
      <c r="L110" t="n">
        <v>4</v>
      </c>
      <c r="M110" t="n">
        <v>16</v>
      </c>
      <c r="N110" t="n">
        <v>34.75</v>
      </c>
      <c r="O110" t="n">
        <v>22581.25</v>
      </c>
      <c r="P110" t="n">
        <v>92.67</v>
      </c>
      <c r="Q110" t="n">
        <v>1326</v>
      </c>
      <c r="R110" t="n">
        <v>46.22</v>
      </c>
      <c r="S110" t="n">
        <v>30.42</v>
      </c>
      <c r="T110" t="n">
        <v>8024.01</v>
      </c>
      <c r="U110" t="n">
        <v>0.66</v>
      </c>
      <c r="V110" t="n">
        <v>0.9399999999999999</v>
      </c>
      <c r="W110" t="n">
        <v>0.11</v>
      </c>
      <c r="X110" t="n">
        <v>0.48</v>
      </c>
      <c r="Y110" t="n">
        <v>1</v>
      </c>
      <c r="Z110" t="n">
        <v>10</v>
      </c>
    </row>
    <row r="111">
      <c r="A111" t="n">
        <v>13</v>
      </c>
      <c r="B111" t="n">
        <v>90</v>
      </c>
      <c r="C111" t="inlineStr">
        <is>
          <t xml:space="preserve">CONCLUIDO	</t>
        </is>
      </c>
      <c r="D111" t="n">
        <v>8.189299999999999</v>
      </c>
      <c r="E111" t="n">
        <v>12.21</v>
      </c>
      <c r="F111" t="n">
        <v>9.19</v>
      </c>
      <c r="G111" t="n">
        <v>32.42</v>
      </c>
      <c r="H111" t="n">
        <v>0.42</v>
      </c>
      <c r="I111" t="n">
        <v>17</v>
      </c>
      <c r="J111" t="n">
        <v>181.57</v>
      </c>
      <c r="K111" t="n">
        <v>52.44</v>
      </c>
      <c r="L111" t="n">
        <v>4.25</v>
      </c>
      <c r="M111" t="n">
        <v>9</v>
      </c>
      <c r="N111" t="n">
        <v>34.88</v>
      </c>
      <c r="O111" t="n">
        <v>22627.36</v>
      </c>
      <c r="P111" t="n">
        <v>89.92</v>
      </c>
      <c r="Q111" t="n">
        <v>1325.84</v>
      </c>
      <c r="R111" t="n">
        <v>45.5</v>
      </c>
      <c r="S111" t="n">
        <v>30.42</v>
      </c>
      <c r="T111" t="n">
        <v>7667.5</v>
      </c>
      <c r="U111" t="n">
        <v>0.67</v>
      </c>
      <c r="V111" t="n">
        <v>0.9399999999999999</v>
      </c>
      <c r="W111" t="n">
        <v>0.12</v>
      </c>
      <c r="X111" t="n">
        <v>0.47</v>
      </c>
      <c r="Y111" t="n">
        <v>1</v>
      </c>
      <c r="Z111" t="n">
        <v>10</v>
      </c>
    </row>
    <row r="112">
      <c r="A112" t="n">
        <v>14</v>
      </c>
      <c r="B112" t="n">
        <v>90</v>
      </c>
      <c r="C112" t="inlineStr">
        <is>
          <t xml:space="preserve">CONCLUIDO	</t>
        </is>
      </c>
      <c r="D112" t="n">
        <v>8.227399999999999</v>
      </c>
      <c r="E112" t="n">
        <v>12.15</v>
      </c>
      <c r="F112" t="n">
        <v>9.16</v>
      </c>
      <c r="G112" t="n">
        <v>34.37</v>
      </c>
      <c r="H112" t="n">
        <v>0.44</v>
      </c>
      <c r="I112" t="n">
        <v>16</v>
      </c>
      <c r="J112" t="n">
        <v>181.94</v>
      </c>
      <c r="K112" t="n">
        <v>52.44</v>
      </c>
      <c r="L112" t="n">
        <v>4.5</v>
      </c>
      <c r="M112" t="n">
        <v>0</v>
      </c>
      <c r="N112" t="n">
        <v>35</v>
      </c>
      <c r="O112" t="n">
        <v>22673.63</v>
      </c>
      <c r="P112" t="n">
        <v>89.31</v>
      </c>
      <c r="Q112" t="n">
        <v>1325.86</v>
      </c>
      <c r="R112" t="n">
        <v>44.42</v>
      </c>
      <c r="S112" t="n">
        <v>30.42</v>
      </c>
      <c r="T112" t="n">
        <v>7136.1</v>
      </c>
      <c r="U112" t="n">
        <v>0.68</v>
      </c>
      <c r="V112" t="n">
        <v>0.9399999999999999</v>
      </c>
      <c r="W112" t="n">
        <v>0.13</v>
      </c>
      <c r="X112" t="n">
        <v>0.44</v>
      </c>
      <c r="Y112" t="n">
        <v>1</v>
      </c>
      <c r="Z112" t="n">
        <v>10</v>
      </c>
    </row>
    <row r="113">
      <c r="A113" t="n">
        <v>0</v>
      </c>
      <c r="B113" t="n">
        <v>110</v>
      </c>
      <c r="C113" t="inlineStr">
        <is>
          <t xml:space="preserve">CONCLUIDO	</t>
        </is>
      </c>
      <c r="D113" t="n">
        <v>4.7664</v>
      </c>
      <c r="E113" t="n">
        <v>20.98</v>
      </c>
      <c r="F113" t="n">
        <v>12.71</v>
      </c>
      <c r="G113" t="n">
        <v>5.69</v>
      </c>
      <c r="H113" t="n">
        <v>0.08</v>
      </c>
      <c r="I113" t="n">
        <v>134</v>
      </c>
      <c r="J113" t="n">
        <v>213.37</v>
      </c>
      <c r="K113" t="n">
        <v>56.13</v>
      </c>
      <c r="L113" t="n">
        <v>1</v>
      </c>
      <c r="M113" t="n">
        <v>132</v>
      </c>
      <c r="N113" t="n">
        <v>46.25</v>
      </c>
      <c r="O113" t="n">
        <v>26550.29</v>
      </c>
      <c r="P113" t="n">
        <v>183.33</v>
      </c>
      <c r="Q113" t="n">
        <v>1326.42</v>
      </c>
      <c r="R113" t="n">
        <v>161.12</v>
      </c>
      <c r="S113" t="n">
        <v>30.42</v>
      </c>
      <c r="T113" t="n">
        <v>64896.39</v>
      </c>
      <c r="U113" t="n">
        <v>0.19</v>
      </c>
      <c r="V113" t="n">
        <v>0.68</v>
      </c>
      <c r="W113" t="n">
        <v>0.3</v>
      </c>
      <c r="X113" t="n">
        <v>3.98</v>
      </c>
      <c r="Y113" t="n">
        <v>1</v>
      </c>
      <c r="Z113" t="n">
        <v>10</v>
      </c>
    </row>
    <row r="114">
      <c r="A114" t="n">
        <v>1</v>
      </c>
      <c r="B114" t="n">
        <v>110</v>
      </c>
      <c r="C114" t="inlineStr">
        <is>
          <t xml:space="preserve">CONCLUIDO	</t>
        </is>
      </c>
      <c r="D114" t="n">
        <v>5.4988</v>
      </c>
      <c r="E114" t="n">
        <v>18.19</v>
      </c>
      <c r="F114" t="n">
        <v>11.52</v>
      </c>
      <c r="G114" t="n">
        <v>7.2</v>
      </c>
      <c r="H114" t="n">
        <v>0.1</v>
      </c>
      <c r="I114" t="n">
        <v>96</v>
      </c>
      <c r="J114" t="n">
        <v>213.78</v>
      </c>
      <c r="K114" t="n">
        <v>56.13</v>
      </c>
      <c r="L114" t="n">
        <v>1.25</v>
      </c>
      <c r="M114" t="n">
        <v>94</v>
      </c>
      <c r="N114" t="n">
        <v>46.4</v>
      </c>
      <c r="O114" t="n">
        <v>26600.32</v>
      </c>
      <c r="P114" t="n">
        <v>164.48</v>
      </c>
      <c r="Q114" t="n">
        <v>1326.28</v>
      </c>
      <c r="R114" t="n">
        <v>122.01</v>
      </c>
      <c r="S114" t="n">
        <v>30.42</v>
      </c>
      <c r="T114" t="n">
        <v>45527.72</v>
      </c>
      <c r="U114" t="n">
        <v>0.25</v>
      </c>
      <c r="V114" t="n">
        <v>0.75</v>
      </c>
      <c r="W114" t="n">
        <v>0.24</v>
      </c>
      <c r="X114" t="n">
        <v>2.8</v>
      </c>
      <c r="Y114" t="n">
        <v>1</v>
      </c>
      <c r="Z114" t="n">
        <v>10</v>
      </c>
    </row>
    <row r="115">
      <c r="A115" t="n">
        <v>2</v>
      </c>
      <c r="B115" t="n">
        <v>110</v>
      </c>
      <c r="C115" t="inlineStr">
        <is>
          <t xml:space="preserve">CONCLUIDO	</t>
        </is>
      </c>
      <c r="D115" t="n">
        <v>5.9987</v>
      </c>
      <c r="E115" t="n">
        <v>16.67</v>
      </c>
      <c r="F115" t="n">
        <v>10.89</v>
      </c>
      <c r="G115" t="n">
        <v>8.710000000000001</v>
      </c>
      <c r="H115" t="n">
        <v>0.12</v>
      </c>
      <c r="I115" t="n">
        <v>75</v>
      </c>
      <c r="J115" t="n">
        <v>214.19</v>
      </c>
      <c r="K115" t="n">
        <v>56.13</v>
      </c>
      <c r="L115" t="n">
        <v>1.5</v>
      </c>
      <c r="M115" t="n">
        <v>73</v>
      </c>
      <c r="N115" t="n">
        <v>46.56</v>
      </c>
      <c r="O115" t="n">
        <v>26650.41</v>
      </c>
      <c r="P115" t="n">
        <v>153.88</v>
      </c>
      <c r="Q115" t="n">
        <v>1325.97</v>
      </c>
      <c r="R115" t="n">
        <v>101.46</v>
      </c>
      <c r="S115" t="n">
        <v>30.42</v>
      </c>
      <c r="T115" t="n">
        <v>35358.49</v>
      </c>
      <c r="U115" t="n">
        <v>0.3</v>
      </c>
      <c r="V115" t="n">
        <v>0.79</v>
      </c>
      <c r="W115" t="n">
        <v>0.2</v>
      </c>
      <c r="X115" t="n">
        <v>2.17</v>
      </c>
      <c r="Y115" t="n">
        <v>1</v>
      </c>
      <c r="Z115" t="n">
        <v>10</v>
      </c>
    </row>
    <row r="116">
      <c r="A116" t="n">
        <v>3</v>
      </c>
      <c r="B116" t="n">
        <v>110</v>
      </c>
      <c r="C116" t="inlineStr">
        <is>
          <t xml:space="preserve">CONCLUIDO	</t>
        </is>
      </c>
      <c r="D116" t="n">
        <v>6.3584</v>
      </c>
      <c r="E116" t="n">
        <v>15.73</v>
      </c>
      <c r="F116" t="n">
        <v>10.5</v>
      </c>
      <c r="G116" t="n">
        <v>10.16</v>
      </c>
      <c r="H116" t="n">
        <v>0.14</v>
      </c>
      <c r="I116" t="n">
        <v>62</v>
      </c>
      <c r="J116" t="n">
        <v>214.59</v>
      </c>
      <c r="K116" t="n">
        <v>56.13</v>
      </c>
      <c r="L116" t="n">
        <v>1.75</v>
      </c>
      <c r="M116" t="n">
        <v>60</v>
      </c>
      <c r="N116" t="n">
        <v>46.72</v>
      </c>
      <c r="O116" t="n">
        <v>26700.55</v>
      </c>
      <c r="P116" t="n">
        <v>146.85</v>
      </c>
      <c r="Q116" t="n">
        <v>1326.05</v>
      </c>
      <c r="R116" t="n">
        <v>88.54000000000001</v>
      </c>
      <c r="S116" t="n">
        <v>30.42</v>
      </c>
      <c r="T116" t="n">
        <v>28967.21</v>
      </c>
      <c r="U116" t="n">
        <v>0.34</v>
      </c>
      <c r="V116" t="n">
        <v>0.82</v>
      </c>
      <c r="W116" t="n">
        <v>0.18</v>
      </c>
      <c r="X116" t="n">
        <v>1.77</v>
      </c>
      <c r="Y116" t="n">
        <v>1</v>
      </c>
      <c r="Z116" t="n">
        <v>10</v>
      </c>
    </row>
    <row r="117">
      <c r="A117" t="n">
        <v>4</v>
      </c>
      <c r="B117" t="n">
        <v>110</v>
      </c>
      <c r="C117" t="inlineStr">
        <is>
          <t xml:space="preserve">CONCLUIDO	</t>
        </is>
      </c>
      <c r="D117" t="n">
        <v>6.6737</v>
      </c>
      <c r="E117" t="n">
        <v>14.98</v>
      </c>
      <c r="F117" t="n">
        <v>10.18</v>
      </c>
      <c r="G117" t="n">
        <v>11.74</v>
      </c>
      <c r="H117" t="n">
        <v>0.17</v>
      </c>
      <c r="I117" t="n">
        <v>52</v>
      </c>
      <c r="J117" t="n">
        <v>215</v>
      </c>
      <c r="K117" t="n">
        <v>56.13</v>
      </c>
      <c r="L117" t="n">
        <v>2</v>
      </c>
      <c r="M117" t="n">
        <v>50</v>
      </c>
      <c r="N117" t="n">
        <v>46.87</v>
      </c>
      <c r="O117" t="n">
        <v>26750.75</v>
      </c>
      <c r="P117" t="n">
        <v>140.73</v>
      </c>
      <c r="Q117" t="n">
        <v>1325.9</v>
      </c>
      <c r="R117" t="n">
        <v>78.03</v>
      </c>
      <c r="S117" t="n">
        <v>30.42</v>
      </c>
      <c r="T117" t="n">
        <v>23759.85</v>
      </c>
      <c r="U117" t="n">
        <v>0.39</v>
      </c>
      <c r="V117" t="n">
        <v>0.85</v>
      </c>
      <c r="W117" t="n">
        <v>0.16</v>
      </c>
      <c r="X117" t="n">
        <v>1.45</v>
      </c>
      <c r="Y117" t="n">
        <v>1</v>
      </c>
      <c r="Z117" t="n">
        <v>10</v>
      </c>
    </row>
    <row r="118">
      <c r="A118" t="n">
        <v>5</v>
      </c>
      <c r="B118" t="n">
        <v>110</v>
      </c>
      <c r="C118" t="inlineStr">
        <is>
          <t xml:space="preserve">CONCLUIDO	</t>
        </is>
      </c>
      <c r="D118" t="n">
        <v>6.8958</v>
      </c>
      <c r="E118" t="n">
        <v>14.5</v>
      </c>
      <c r="F118" t="n">
        <v>9.99</v>
      </c>
      <c r="G118" t="n">
        <v>13.32</v>
      </c>
      <c r="H118" t="n">
        <v>0.19</v>
      </c>
      <c r="I118" t="n">
        <v>45</v>
      </c>
      <c r="J118" t="n">
        <v>215.41</v>
      </c>
      <c r="K118" t="n">
        <v>56.13</v>
      </c>
      <c r="L118" t="n">
        <v>2.25</v>
      </c>
      <c r="M118" t="n">
        <v>43</v>
      </c>
      <c r="N118" t="n">
        <v>47.03</v>
      </c>
      <c r="O118" t="n">
        <v>26801</v>
      </c>
      <c r="P118" t="n">
        <v>136.69</v>
      </c>
      <c r="Q118" t="n">
        <v>1326.31</v>
      </c>
      <c r="R118" t="n">
        <v>71.81999999999999</v>
      </c>
      <c r="S118" t="n">
        <v>30.42</v>
      </c>
      <c r="T118" t="n">
        <v>20688.57</v>
      </c>
      <c r="U118" t="n">
        <v>0.42</v>
      </c>
      <c r="V118" t="n">
        <v>0.87</v>
      </c>
      <c r="W118" t="n">
        <v>0.15</v>
      </c>
      <c r="X118" t="n">
        <v>1.27</v>
      </c>
      <c r="Y118" t="n">
        <v>1</v>
      </c>
      <c r="Z118" t="n">
        <v>10</v>
      </c>
    </row>
    <row r="119">
      <c r="A119" t="n">
        <v>6</v>
      </c>
      <c r="B119" t="n">
        <v>110</v>
      </c>
      <c r="C119" t="inlineStr">
        <is>
          <t xml:space="preserve">CONCLUIDO	</t>
        </is>
      </c>
      <c r="D119" t="n">
        <v>7.068</v>
      </c>
      <c r="E119" t="n">
        <v>14.15</v>
      </c>
      <c r="F119" t="n">
        <v>9.85</v>
      </c>
      <c r="G119" t="n">
        <v>14.77</v>
      </c>
      <c r="H119" t="n">
        <v>0.21</v>
      </c>
      <c r="I119" t="n">
        <v>40</v>
      </c>
      <c r="J119" t="n">
        <v>215.82</v>
      </c>
      <c r="K119" t="n">
        <v>56.13</v>
      </c>
      <c r="L119" t="n">
        <v>2.5</v>
      </c>
      <c r="M119" t="n">
        <v>38</v>
      </c>
      <c r="N119" t="n">
        <v>47.19</v>
      </c>
      <c r="O119" t="n">
        <v>26851.31</v>
      </c>
      <c r="P119" t="n">
        <v>133.16</v>
      </c>
      <c r="Q119" t="n">
        <v>1325.87</v>
      </c>
      <c r="R119" t="n">
        <v>67.25</v>
      </c>
      <c r="S119" t="n">
        <v>30.42</v>
      </c>
      <c r="T119" t="n">
        <v>18427.95</v>
      </c>
      <c r="U119" t="n">
        <v>0.45</v>
      </c>
      <c r="V119" t="n">
        <v>0.88</v>
      </c>
      <c r="W119" t="n">
        <v>0.15</v>
      </c>
      <c r="X119" t="n">
        <v>1.13</v>
      </c>
      <c r="Y119" t="n">
        <v>1</v>
      </c>
      <c r="Z119" t="n">
        <v>10</v>
      </c>
    </row>
    <row r="120">
      <c r="A120" t="n">
        <v>7</v>
      </c>
      <c r="B120" t="n">
        <v>110</v>
      </c>
      <c r="C120" t="inlineStr">
        <is>
          <t xml:space="preserve">CONCLUIDO	</t>
        </is>
      </c>
      <c r="D120" t="n">
        <v>7.2582</v>
      </c>
      <c r="E120" t="n">
        <v>13.78</v>
      </c>
      <c r="F120" t="n">
        <v>9.69</v>
      </c>
      <c r="G120" t="n">
        <v>16.61</v>
      </c>
      <c r="H120" t="n">
        <v>0.23</v>
      </c>
      <c r="I120" t="n">
        <v>35</v>
      </c>
      <c r="J120" t="n">
        <v>216.22</v>
      </c>
      <c r="K120" t="n">
        <v>56.13</v>
      </c>
      <c r="L120" t="n">
        <v>2.75</v>
      </c>
      <c r="M120" t="n">
        <v>33</v>
      </c>
      <c r="N120" t="n">
        <v>47.35</v>
      </c>
      <c r="O120" t="n">
        <v>26901.66</v>
      </c>
      <c r="P120" t="n">
        <v>129.45</v>
      </c>
      <c r="Q120" t="n">
        <v>1325.93</v>
      </c>
      <c r="R120" t="n">
        <v>61.98</v>
      </c>
      <c r="S120" t="n">
        <v>30.42</v>
      </c>
      <c r="T120" t="n">
        <v>15818.99</v>
      </c>
      <c r="U120" t="n">
        <v>0.49</v>
      </c>
      <c r="V120" t="n">
        <v>0.89</v>
      </c>
      <c r="W120" t="n">
        <v>0.14</v>
      </c>
      <c r="X120" t="n">
        <v>0.97</v>
      </c>
      <c r="Y120" t="n">
        <v>1</v>
      </c>
      <c r="Z120" t="n">
        <v>10</v>
      </c>
    </row>
    <row r="121">
      <c r="A121" t="n">
        <v>8</v>
      </c>
      <c r="B121" t="n">
        <v>110</v>
      </c>
      <c r="C121" t="inlineStr">
        <is>
          <t xml:space="preserve">CONCLUIDO	</t>
        </is>
      </c>
      <c r="D121" t="n">
        <v>7.3807</v>
      </c>
      <c r="E121" t="n">
        <v>13.55</v>
      </c>
      <c r="F121" t="n">
        <v>9.59</v>
      </c>
      <c r="G121" t="n">
        <v>17.97</v>
      </c>
      <c r="H121" t="n">
        <v>0.25</v>
      </c>
      <c r="I121" t="n">
        <v>32</v>
      </c>
      <c r="J121" t="n">
        <v>216.63</v>
      </c>
      <c r="K121" t="n">
        <v>56.13</v>
      </c>
      <c r="L121" t="n">
        <v>3</v>
      </c>
      <c r="M121" t="n">
        <v>30</v>
      </c>
      <c r="N121" t="n">
        <v>47.51</v>
      </c>
      <c r="O121" t="n">
        <v>26952.08</v>
      </c>
      <c r="P121" t="n">
        <v>126.65</v>
      </c>
      <c r="Q121" t="n">
        <v>1326.08</v>
      </c>
      <c r="R121" t="n">
        <v>58.74</v>
      </c>
      <c r="S121" t="n">
        <v>30.42</v>
      </c>
      <c r="T121" t="n">
        <v>14213.8</v>
      </c>
      <c r="U121" t="n">
        <v>0.52</v>
      </c>
      <c r="V121" t="n">
        <v>0.9</v>
      </c>
      <c r="W121" t="n">
        <v>0.13</v>
      </c>
      <c r="X121" t="n">
        <v>0.86</v>
      </c>
      <c r="Y121" t="n">
        <v>1</v>
      </c>
      <c r="Z121" t="n">
        <v>10</v>
      </c>
    </row>
    <row r="122">
      <c r="A122" t="n">
        <v>9</v>
      </c>
      <c r="B122" t="n">
        <v>110</v>
      </c>
      <c r="C122" t="inlineStr">
        <is>
          <t xml:space="preserve">CONCLUIDO	</t>
        </is>
      </c>
      <c r="D122" t="n">
        <v>7.5861</v>
      </c>
      <c r="E122" t="n">
        <v>13.18</v>
      </c>
      <c r="F122" t="n">
        <v>9.390000000000001</v>
      </c>
      <c r="G122" t="n">
        <v>20.11</v>
      </c>
      <c r="H122" t="n">
        <v>0.27</v>
      </c>
      <c r="I122" t="n">
        <v>28</v>
      </c>
      <c r="J122" t="n">
        <v>217.04</v>
      </c>
      <c r="K122" t="n">
        <v>56.13</v>
      </c>
      <c r="L122" t="n">
        <v>3.25</v>
      </c>
      <c r="M122" t="n">
        <v>26</v>
      </c>
      <c r="N122" t="n">
        <v>47.66</v>
      </c>
      <c r="O122" t="n">
        <v>27002.55</v>
      </c>
      <c r="P122" t="n">
        <v>122.16</v>
      </c>
      <c r="Q122" t="n">
        <v>1325.79</v>
      </c>
      <c r="R122" t="n">
        <v>51.97</v>
      </c>
      <c r="S122" t="n">
        <v>30.42</v>
      </c>
      <c r="T122" t="n">
        <v>10849.83</v>
      </c>
      <c r="U122" t="n">
        <v>0.59</v>
      </c>
      <c r="V122" t="n">
        <v>0.92</v>
      </c>
      <c r="W122" t="n">
        <v>0.13</v>
      </c>
      <c r="X122" t="n">
        <v>0.67</v>
      </c>
      <c r="Y122" t="n">
        <v>1</v>
      </c>
      <c r="Z122" t="n">
        <v>10</v>
      </c>
    </row>
    <row r="123">
      <c r="A123" t="n">
        <v>10</v>
      </c>
      <c r="B123" t="n">
        <v>110</v>
      </c>
      <c r="C123" t="inlineStr">
        <is>
          <t xml:space="preserve">CONCLUIDO	</t>
        </is>
      </c>
      <c r="D123" t="n">
        <v>7.6142</v>
      </c>
      <c r="E123" t="n">
        <v>13.13</v>
      </c>
      <c r="F123" t="n">
        <v>9.42</v>
      </c>
      <c r="G123" t="n">
        <v>21.74</v>
      </c>
      <c r="H123" t="n">
        <v>0.29</v>
      </c>
      <c r="I123" t="n">
        <v>26</v>
      </c>
      <c r="J123" t="n">
        <v>217.45</v>
      </c>
      <c r="K123" t="n">
        <v>56.13</v>
      </c>
      <c r="L123" t="n">
        <v>3.5</v>
      </c>
      <c r="M123" t="n">
        <v>24</v>
      </c>
      <c r="N123" t="n">
        <v>47.82</v>
      </c>
      <c r="O123" t="n">
        <v>27053.07</v>
      </c>
      <c r="P123" t="n">
        <v>121.33</v>
      </c>
      <c r="Q123" t="n">
        <v>1325.84</v>
      </c>
      <c r="R123" t="n">
        <v>54.08</v>
      </c>
      <c r="S123" t="n">
        <v>30.42</v>
      </c>
      <c r="T123" t="n">
        <v>11912.69</v>
      </c>
      <c r="U123" t="n">
        <v>0.5600000000000001</v>
      </c>
      <c r="V123" t="n">
        <v>0.92</v>
      </c>
      <c r="W123" t="n">
        <v>0.11</v>
      </c>
      <c r="X123" t="n">
        <v>0.7</v>
      </c>
      <c r="Y123" t="n">
        <v>1</v>
      </c>
      <c r="Z123" t="n">
        <v>10</v>
      </c>
    </row>
    <row r="124">
      <c r="A124" t="n">
        <v>11</v>
      </c>
      <c r="B124" t="n">
        <v>110</v>
      </c>
      <c r="C124" t="inlineStr">
        <is>
          <t xml:space="preserve">CONCLUIDO	</t>
        </is>
      </c>
      <c r="D124" t="n">
        <v>7.6717</v>
      </c>
      <c r="E124" t="n">
        <v>13.04</v>
      </c>
      <c r="F124" t="n">
        <v>9.41</v>
      </c>
      <c r="G124" t="n">
        <v>23.52</v>
      </c>
      <c r="H124" t="n">
        <v>0.31</v>
      </c>
      <c r="I124" t="n">
        <v>24</v>
      </c>
      <c r="J124" t="n">
        <v>217.86</v>
      </c>
      <c r="K124" t="n">
        <v>56.13</v>
      </c>
      <c r="L124" t="n">
        <v>3.75</v>
      </c>
      <c r="M124" t="n">
        <v>22</v>
      </c>
      <c r="N124" t="n">
        <v>47.98</v>
      </c>
      <c r="O124" t="n">
        <v>27103.65</v>
      </c>
      <c r="P124" t="n">
        <v>119.64</v>
      </c>
      <c r="Q124" t="n">
        <v>1325.84</v>
      </c>
      <c r="R124" t="n">
        <v>53.22</v>
      </c>
      <c r="S124" t="n">
        <v>30.42</v>
      </c>
      <c r="T124" t="n">
        <v>11494.51</v>
      </c>
      <c r="U124" t="n">
        <v>0.57</v>
      </c>
      <c r="V124" t="n">
        <v>0.92</v>
      </c>
      <c r="W124" t="n">
        <v>0.12</v>
      </c>
      <c r="X124" t="n">
        <v>0.6899999999999999</v>
      </c>
      <c r="Y124" t="n">
        <v>1</v>
      </c>
      <c r="Z124" t="n">
        <v>10</v>
      </c>
    </row>
    <row r="125">
      <c r="A125" t="n">
        <v>12</v>
      </c>
      <c r="B125" t="n">
        <v>110</v>
      </c>
      <c r="C125" t="inlineStr">
        <is>
          <t xml:space="preserve">CONCLUIDO	</t>
        </is>
      </c>
      <c r="D125" t="n">
        <v>7.7136</v>
      </c>
      <c r="E125" t="n">
        <v>12.96</v>
      </c>
      <c r="F125" t="n">
        <v>9.380000000000001</v>
      </c>
      <c r="G125" t="n">
        <v>24.47</v>
      </c>
      <c r="H125" t="n">
        <v>0.33</v>
      </c>
      <c r="I125" t="n">
        <v>23</v>
      </c>
      <c r="J125" t="n">
        <v>218.27</v>
      </c>
      <c r="K125" t="n">
        <v>56.13</v>
      </c>
      <c r="L125" t="n">
        <v>4</v>
      </c>
      <c r="M125" t="n">
        <v>21</v>
      </c>
      <c r="N125" t="n">
        <v>48.15</v>
      </c>
      <c r="O125" t="n">
        <v>27154.29</v>
      </c>
      <c r="P125" t="n">
        <v>117.89</v>
      </c>
      <c r="Q125" t="n">
        <v>1325.91</v>
      </c>
      <c r="R125" t="n">
        <v>52.11</v>
      </c>
      <c r="S125" t="n">
        <v>30.42</v>
      </c>
      <c r="T125" t="n">
        <v>10942.66</v>
      </c>
      <c r="U125" t="n">
        <v>0.58</v>
      </c>
      <c r="V125" t="n">
        <v>0.92</v>
      </c>
      <c r="W125" t="n">
        <v>0.12</v>
      </c>
      <c r="X125" t="n">
        <v>0.66</v>
      </c>
      <c r="Y125" t="n">
        <v>1</v>
      </c>
      <c r="Z125" t="n">
        <v>10</v>
      </c>
    </row>
    <row r="126">
      <c r="A126" t="n">
        <v>13</v>
      </c>
      <c r="B126" t="n">
        <v>110</v>
      </c>
      <c r="C126" t="inlineStr">
        <is>
          <t xml:space="preserve">CONCLUIDO	</t>
        </is>
      </c>
      <c r="D126" t="n">
        <v>7.8101</v>
      </c>
      <c r="E126" t="n">
        <v>12.8</v>
      </c>
      <c r="F126" t="n">
        <v>9.300000000000001</v>
      </c>
      <c r="G126" t="n">
        <v>26.58</v>
      </c>
      <c r="H126" t="n">
        <v>0.35</v>
      </c>
      <c r="I126" t="n">
        <v>21</v>
      </c>
      <c r="J126" t="n">
        <v>218.68</v>
      </c>
      <c r="K126" t="n">
        <v>56.13</v>
      </c>
      <c r="L126" t="n">
        <v>4.25</v>
      </c>
      <c r="M126" t="n">
        <v>19</v>
      </c>
      <c r="N126" t="n">
        <v>48.31</v>
      </c>
      <c r="O126" t="n">
        <v>27204.98</v>
      </c>
      <c r="P126" t="n">
        <v>114.81</v>
      </c>
      <c r="Q126" t="n">
        <v>1325.86</v>
      </c>
      <c r="R126" t="n">
        <v>49.63</v>
      </c>
      <c r="S126" t="n">
        <v>30.42</v>
      </c>
      <c r="T126" t="n">
        <v>9712.809999999999</v>
      </c>
      <c r="U126" t="n">
        <v>0.61</v>
      </c>
      <c r="V126" t="n">
        <v>0.93</v>
      </c>
      <c r="W126" t="n">
        <v>0.12</v>
      </c>
      <c r="X126" t="n">
        <v>0.58</v>
      </c>
      <c r="Y126" t="n">
        <v>1</v>
      </c>
      <c r="Z126" t="n">
        <v>10</v>
      </c>
    </row>
    <row r="127">
      <c r="A127" t="n">
        <v>14</v>
      </c>
      <c r="B127" t="n">
        <v>110</v>
      </c>
      <c r="C127" t="inlineStr">
        <is>
          <t xml:space="preserve">CONCLUIDO	</t>
        </is>
      </c>
      <c r="D127" t="n">
        <v>7.9037</v>
      </c>
      <c r="E127" t="n">
        <v>12.65</v>
      </c>
      <c r="F127" t="n">
        <v>9.24</v>
      </c>
      <c r="G127" t="n">
        <v>29.17</v>
      </c>
      <c r="H127" t="n">
        <v>0.36</v>
      </c>
      <c r="I127" t="n">
        <v>19</v>
      </c>
      <c r="J127" t="n">
        <v>219.09</v>
      </c>
      <c r="K127" t="n">
        <v>56.13</v>
      </c>
      <c r="L127" t="n">
        <v>4.5</v>
      </c>
      <c r="M127" t="n">
        <v>17</v>
      </c>
      <c r="N127" t="n">
        <v>48.47</v>
      </c>
      <c r="O127" t="n">
        <v>27255.72</v>
      </c>
      <c r="P127" t="n">
        <v>112.52</v>
      </c>
      <c r="Q127" t="n">
        <v>1325.82</v>
      </c>
      <c r="R127" t="n">
        <v>47.47</v>
      </c>
      <c r="S127" t="n">
        <v>30.42</v>
      </c>
      <c r="T127" t="n">
        <v>8643.969999999999</v>
      </c>
      <c r="U127" t="n">
        <v>0.64</v>
      </c>
      <c r="V127" t="n">
        <v>0.9399999999999999</v>
      </c>
      <c r="W127" t="n">
        <v>0.11</v>
      </c>
      <c r="X127" t="n">
        <v>0.52</v>
      </c>
      <c r="Y127" t="n">
        <v>1</v>
      </c>
      <c r="Z127" t="n">
        <v>10</v>
      </c>
    </row>
    <row r="128">
      <c r="A128" t="n">
        <v>15</v>
      </c>
      <c r="B128" t="n">
        <v>110</v>
      </c>
      <c r="C128" t="inlineStr">
        <is>
          <t xml:space="preserve">CONCLUIDO	</t>
        </is>
      </c>
      <c r="D128" t="n">
        <v>7.9562</v>
      </c>
      <c r="E128" t="n">
        <v>12.57</v>
      </c>
      <c r="F128" t="n">
        <v>9.199999999999999</v>
      </c>
      <c r="G128" t="n">
        <v>30.65</v>
      </c>
      <c r="H128" t="n">
        <v>0.38</v>
      </c>
      <c r="I128" t="n">
        <v>18</v>
      </c>
      <c r="J128" t="n">
        <v>219.51</v>
      </c>
      <c r="K128" t="n">
        <v>56.13</v>
      </c>
      <c r="L128" t="n">
        <v>4.75</v>
      </c>
      <c r="M128" t="n">
        <v>16</v>
      </c>
      <c r="N128" t="n">
        <v>48.63</v>
      </c>
      <c r="O128" t="n">
        <v>27306.53</v>
      </c>
      <c r="P128" t="n">
        <v>110.15</v>
      </c>
      <c r="Q128" t="n">
        <v>1325.95</v>
      </c>
      <c r="R128" t="n">
        <v>46.05</v>
      </c>
      <c r="S128" t="n">
        <v>30.42</v>
      </c>
      <c r="T128" t="n">
        <v>7939.29</v>
      </c>
      <c r="U128" t="n">
        <v>0.66</v>
      </c>
      <c r="V128" t="n">
        <v>0.9399999999999999</v>
      </c>
      <c r="W128" t="n">
        <v>0.11</v>
      </c>
      <c r="X128" t="n">
        <v>0.47</v>
      </c>
      <c r="Y128" t="n">
        <v>1</v>
      </c>
      <c r="Z128" t="n">
        <v>10</v>
      </c>
    </row>
    <row r="129">
      <c r="A129" t="n">
        <v>16</v>
      </c>
      <c r="B129" t="n">
        <v>110</v>
      </c>
      <c r="C129" t="inlineStr">
        <is>
          <t xml:space="preserve">CONCLUIDO	</t>
        </is>
      </c>
      <c r="D129" t="n">
        <v>7.9945</v>
      </c>
      <c r="E129" t="n">
        <v>12.51</v>
      </c>
      <c r="F129" t="n">
        <v>9.18</v>
      </c>
      <c r="G129" t="n">
        <v>32.39</v>
      </c>
      <c r="H129" t="n">
        <v>0.4</v>
      </c>
      <c r="I129" t="n">
        <v>17</v>
      </c>
      <c r="J129" t="n">
        <v>219.92</v>
      </c>
      <c r="K129" t="n">
        <v>56.13</v>
      </c>
      <c r="L129" t="n">
        <v>5</v>
      </c>
      <c r="M129" t="n">
        <v>15</v>
      </c>
      <c r="N129" t="n">
        <v>48.79</v>
      </c>
      <c r="O129" t="n">
        <v>27357.39</v>
      </c>
      <c r="P129" t="n">
        <v>108</v>
      </c>
      <c r="Q129" t="n">
        <v>1325.83</v>
      </c>
      <c r="R129" t="n">
        <v>45.47</v>
      </c>
      <c r="S129" t="n">
        <v>30.42</v>
      </c>
      <c r="T129" t="n">
        <v>7656.13</v>
      </c>
      <c r="U129" t="n">
        <v>0.67</v>
      </c>
      <c r="V129" t="n">
        <v>0.9399999999999999</v>
      </c>
      <c r="W129" t="n">
        <v>0.11</v>
      </c>
      <c r="X129" t="n">
        <v>0.46</v>
      </c>
      <c r="Y129" t="n">
        <v>1</v>
      </c>
      <c r="Z129" t="n">
        <v>10</v>
      </c>
    </row>
    <row r="130">
      <c r="A130" t="n">
        <v>17</v>
      </c>
      <c r="B130" t="n">
        <v>110</v>
      </c>
      <c r="C130" t="inlineStr">
        <is>
          <t xml:space="preserve">CONCLUIDO	</t>
        </is>
      </c>
      <c r="D130" t="n">
        <v>8.0404</v>
      </c>
      <c r="E130" t="n">
        <v>12.44</v>
      </c>
      <c r="F130" t="n">
        <v>9.15</v>
      </c>
      <c r="G130" t="n">
        <v>34.31</v>
      </c>
      <c r="H130" t="n">
        <v>0.42</v>
      </c>
      <c r="I130" t="n">
        <v>16</v>
      </c>
      <c r="J130" t="n">
        <v>220.33</v>
      </c>
      <c r="K130" t="n">
        <v>56.13</v>
      </c>
      <c r="L130" t="n">
        <v>5.25</v>
      </c>
      <c r="M130" t="n">
        <v>14</v>
      </c>
      <c r="N130" t="n">
        <v>48.95</v>
      </c>
      <c r="O130" t="n">
        <v>27408.3</v>
      </c>
      <c r="P130" t="n">
        <v>106.02</v>
      </c>
      <c r="Q130" t="n">
        <v>1325.82</v>
      </c>
      <c r="R130" t="n">
        <v>44.54</v>
      </c>
      <c r="S130" t="n">
        <v>30.42</v>
      </c>
      <c r="T130" t="n">
        <v>7194.37</v>
      </c>
      <c r="U130" t="n">
        <v>0.68</v>
      </c>
      <c r="V130" t="n">
        <v>0.95</v>
      </c>
      <c r="W130" t="n">
        <v>0.11</v>
      </c>
      <c r="X130" t="n">
        <v>0.43</v>
      </c>
      <c r="Y130" t="n">
        <v>1</v>
      </c>
      <c r="Z130" t="n">
        <v>10</v>
      </c>
    </row>
    <row r="131">
      <c r="A131" t="n">
        <v>18</v>
      </c>
      <c r="B131" t="n">
        <v>110</v>
      </c>
      <c r="C131" t="inlineStr">
        <is>
          <t xml:space="preserve">CONCLUIDO	</t>
        </is>
      </c>
      <c r="D131" t="n">
        <v>8.1023</v>
      </c>
      <c r="E131" t="n">
        <v>12.34</v>
      </c>
      <c r="F131" t="n">
        <v>9.1</v>
      </c>
      <c r="G131" t="n">
        <v>36.38</v>
      </c>
      <c r="H131" t="n">
        <v>0.44</v>
      </c>
      <c r="I131" t="n">
        <v>15</v>
      </c>
      <c r="J131" t="n">
        <v>220.74</v>
      </c>
      <c r="K131" t="n">
        <v>56.13</v>
      </c>
      <c r="L131" t="n">
        <v>5.5</v>
      </c>
      <c r="M131" t="n">
        <v>12</v>
      </c>
      <c r="N131" t="n">
        <v>49.12</v>
      </c>
      <c r="O131" t="n">
        <v>27459.27</v>
      </c>
      <c r="P131" t="n">
        <v>102.33</v>
      </c>
      <c r="Q131" t="n">
        <v>1325.9</v>
      </c>
      <c r="R131" t="n">
        <v>42.56</v>
      </c>
      <c r="S131" t="n">
        <v>30.42</v>
      </c>
      <c r="T131" t="n">
        <v>6207.95</v>
      </c>
      <c r="U131" t="n">
        <v>0.71</v>
      </c>
      <c r="V131" t="n">
        <v>0.95</v>
      </c>
      <c r="W131" t="n">
        <v>0.11</v>
      </c>
      <c r="X131" t="n">
        <v>0.38</v>
      </c>
      <c r="Y131" t="n">
        <v>1</v>
      </c>
      <c r="Z131" t="n">
        <v>10</v>
      </c>
    </row>
    <row r="132">
      <c r="A132" t="n">
        <v>19</v>
      </c>
      <c r="B132" t="n">
        <v>110</v>
      </c>
      <c r="C132" t="inlineStr">
        <is>
          <t xml:space="preserve">CONCLUIDO	</t>
        </is>
      </c>
      <c r="D132" t="n">
        <v>8.151400000000001</v>
      </c>
      <c r="E132" t="n">
        <v>12.27</v>
      </c>
      <c r="F132" t="n">
        <v>9.06</v>
      </c>
      <c r="G132" t="n">
        <v>38.85</v>
      </c>
      <c r="H132" t="n">
        <v>0.46</v>
      </c>
      <c r="I132" t="n">
        <v>14</v>
      </c>
      <c r="J132" t="n">
        <v>221.16</v>
      </c>
      <c r="K132" t="n">
        <v>56.13</v>
      </c>
      <c r="L132" t="n">
        <v>5.75</v>
      </c>
      <c r="M132" t="n">
        <v>9</v>
      </c>
      <c r="N132" t="n">
        <v>49.28</v>
      </c>
      <c r="O132" t="n">
        <v>27510.3</v>
      </c>
      <c r="P132" t="n">
        <v>100.5</v>
      </c>
      <c r="Q132" t="n">
        <v>1325.79</v>
      </c>
      <c r="R132" t="n">
        <v>41.84</v>
      </c>
      <c r="S132" t="n">
        <v>30.42</v>
      </c>
      <c r="T132" t="n">
        <v>5854.04</v>
      </c>
      <c r="U132" t="n">
        <v>0.73</v>
      </c>
      <c r="V132" t="n">
        <v>0.95</v>
      </c>
      <c r="W132" t="n">
        <v>0.1</v>
      </c>
      <c r="X132" t="n">
        <v>0.34</v>
      </c>
      <c r="Y132" t="n">
        <v>1</v>
      </c>
      <c r="Z132" t="n">
        <v>10</v>
      </c>
    </row>
    <row r="133">
      <c r="A133" t="n">
        <v>20</v>
      </c>
      <c r="B133" t="n">
        <v>110</v>
      </c>
      <c r="C133" t="inlineStr">
        <is>
          <t xml:space="preserve">CONCLUIDO	</t>
        </is>
      </c>
      <c r="D133" t="n">
        <v>8.1023</v>
      </c>
      <c r="E133" t="n">
        <v>12.34</v>
      </c>
      <c r="F133" t="n">
        <v>9.140000000000001</v>
      </c>
      <c r="G133" t="n">
        <v>39.16</v>
      </c>
      <c r="H133" t="n">
        <v>0.48</v>
      </c>
      <c r="I133" t="n">
        <v>14</v>
      </c>
      <c r="J133" t="n">
        <v>221.57</v>
      </c>
      <c r="K133" t="n">
        <v>56.13</v>
      </c>
      <c r="L133" t="n">
        <v>6</v>
      </c>
      <c r="M133" t="n">
        <v>2</v>
      </c>
      <c r="N133" t="n">
        <v>49.45</v>
      </c>
      <c r="O133" t="n">
        <v>27561.39</v>
      </c>
      <c r="P133" t="n">
        <v>99.98</v>
      </c>
      <c r="Q133" t="n">
        <v>1325.85</v>
      </c>
      <c r="R133" t="n">
        <v>43.95</v>
      </c>
      <c r="S133" t="n">
        <v>30.42</v>
      </c>
      <c r="T133" t="n">
        <v>6912.45</v>
      </c>
      <c r="U133" t="n">
        <v>0.6899999999999999</v>
      </c>
      <c r="V133" t="n">
        <v>0.95</v>
      </c>
      <c r="W133" t="n">
        <v>0.12</v>
      </c>
      <c r="X133" t="n">
        <v>0.42</v>
      </c>
      <c r="Y133" t="n">
        <v>1</v>
      </c>
      <c r="Z133" t="n">
        <v>10</v>
      </c>
    </row>
    <row r="134">
      <c r="A134" t="n">
        <v>21</v>
      </c>
      <c r="B134" t="n">
        <v>110</v>
      </c>
      <c r="C134" t="inlineStr">
        <is>
          <t xml:space="preserve">CONCLUIDO	</t>
        </is>
      </c>
      <c r="D134" t="n">
        <v>8.105600000000001</v>
      </c>
      <c r="E134" t="n">
        <v>12.34</v>
      </c>
      <c r="F134" t="n">
        <v>9.130000000000001</v>
      </c>
      <c r="G134" t="n">
        <v>39.14</v>
      </c>
      <c r="H134" t="n">
        <v>0.5</v>
      </c>
      <c r="I134" t="n">
        <v>14</v>
      </c>
      <c r="J134" t="n">
        <v>221.99</v>
      </c>
      <c r="K134" t="n">
        <v>56.13</v>
      </c>
      <c r="L134" t="n">
        <v>6.25</v>
      </c>
      <c r="M134" t="n">
        <v>0</v>
      </c>
      <c r="N134" t="n">
        <v>49.61</v>
      </c>
      <c r="O134" t="n">
        <v>27612.53</v>
      </c>
      <c r="P134" t="n">
        <v>100.02</v>
      </c>
      <c r="Q134" t="n">
        <v>1325.91</v>
      </c>
      <c r="R134" t="n">
        <v>43.66</v>
      </c>
      <c r="S134" t="n">
        <v>30.42</v>
      </c>
      <c r="T134" t="n">
        <v>6763.03</v>
      </c>
      <c r="U134" t="n">
        <v>0.7</v>
      </c>
      <c r="V134" t="n">
        <v>0.95</v>
      </c>
      <c r="W134" t="n">
        <v>0.12</v>
      </c>
      <c r="X134" t="n">
        <v>0.41</v>
      </c>
      <c r="Y134" t="n">
        <v>1</v>
      </c>
      <c r="Z134" t="n">
        <v>10</v>
      </c>
    </row>
    <row r="135">
      <c r="A135" t="n">
        <v>0</v>
      </c>
      <c r="B135" t="n">
        <v>150</v>
      </c>
      <c r="C135" t="inlineStr">
        <is>
          <t xml:space="preserve">CONCLUIDO	</t>
        </is>
      </c>
      <c r="D135" t="n">
        <v>3.5526</v>
      </c>
      <c r="E135" t="n">
        <v>28.15</v>
      </c>
      <c r="F135" t="n">
        <v>14.54</v>
      </c>
      <c r="G135" t="n">
        <v>4.57</v>
      </c>
      <c r="H135" t="n">
        <v>0.06</v>
      </c>
      <c r="I135" t="n">
        <v>191</v>
      </c>
      <c r="J135" t="n">
        <v>296.65</v>
      </c>
      <c r="K135" t="n">
        <v>61.82</v>
      </c>
      <c r="L135" t="n">
        <v>1</v>
      </c>
      <c r="M135" t="n">
        <v>189</v>
      </c>
      <c r="N135" t="n">
        <v>83.83</v>
      </c>
      <c r="O135" t="n">
        <v>36821.52</v>
      </c>
      <c r="P135" t="n">
        <v>261.25</v>
      </c>
      <c r="Q135" t="n">
        <v>1326.73</v>
      </c>
      <c r="R135" t="n">
        <v>221.43</v>
      </c>
      <c r="S135" t="n">
        <v>30.42</v>
      </c>
      <c r="T135" t="n">
        <v>94765.64999999999</v>
      </c>
      <c r="U135" t="n">
        <v>0.14</v>
      </c>
      <c r="V135" t="n">
        <v>0.59</v>
      </c>
      <c r="W135" t="n">
        <v>0.39</v>
      </c>
      <c r="X135" t="n">
        <v>5.81</v>
      </c>
      <c r="Y135" t="n">
        <v>1</v>
      </c>
      <c r="Z135" t="n">
        <v>10</v>
      </c>
    </row>
    <row r="136">
      <c r="A136" t="n">
        <v>1</v>
      </c>
      <c r="B136" t="n">
        <v>150</v>
      </c>
      <c r="C136" t="inlineStr">
        <is>
          <t xml:space="preserve">CONCLUIDO	</t>
        </is>
      </c>
      <c r="D136" t="n">
        <v>4.353</v>
      </c>
      <c r="E136" t="n">
        <v>22.97</v>
      </c>
      <c r="F136" t="n">
        <v>12.64</v>
      </c>
      <c r="G136" t="n">
        <v>5.75</v>
      </c>
      <c r="H136" t="n">
        <v>0.07000000000000001</v>
      </c>
      <c r="I136" t="n">
        <v>132</v>
      </c>
      <c r="J136" t="n">
        <v>297.17</v>
      </c>
      <c r="K136" t="n">
        <v>61.82</v>
      </c>
      <c r="L136" t="n">
        <v>1.25</v>
      </c>
      <c r="M136" t="n">
        <v>130</v>
      </c>
      <c r="N136" t="n">
        <v>84.09999999999999</v>
      </c>
      <c r="O136" t="n">
        <v>36885.7</v>
      </c>
      <c r="P136" t="n">
        <v>225.87</v>
      </c>
      <c r="Q136" t="n">
        <v>1326.27</v>
      </c>
      <c r="R136" t="n">
        <v>159.09</v>
      </c>
      <c r="S136" t="n">
        <v>30.42</v>
      </c>
      <c r="T136" t="n">
        <v>63887.9</v>
      </c>
      <c r="U136" t="n">
        <v>0.19</v>
      </c>
      <c r="V136" t="n">
        <v>0.68</v>
      </c>
      <c r="W136" t="n">
        <v>0.29</v>
      </c>
      <c r="X136" t="n">
        <v>3.92</v>
      </c>
      <c r="Y136" t="n">
        <v>1</v>
      </c>
      <c r="Z136" t="n">
        <v>10</v>
      </c>
    </row>
    <row r="137">
      <c r="A137" t="n">
        <v>2</v>
      </c>
      <c r="B137" t="n">
        <v>150</v>
      </c>
      <c r="C137" t="inlineStr">
        <is>
          <t xml:space="preserve">CONCLUIDO	</t>
        </is>
      </c>
      <c r="D137" t="n">
        <v>4.9316</v>
      </c>
      <c r="E137" t="n">
        <v>20.28</v>
      </c>
      <c r="F137" t="n">
        <v>11.67</v>
      </c>
      <c r="G137" t="n">
        <v>6.93</v>
      </c>
      <c r="H137" t="n">
        <v>0.09</v>
      </c>
      <c r="I137" t="n">
        <v>101</v>
      </c>
      <c r="J137" t="n">
        <v>297.7</v>
      </c>
      <c r="K137" t="n">
        <v>61.82</v>
      </c>
      <c r="L137" t="n">
        <v>1.5</v>
      </c>
      <c r="M137" t="n">
        <v>99</v>
      </c>
      <c r="N137" t="n">
        <v>84.37</v>
      </c>
      <c r="O137" t="n">
        <v>36949.99</v>
      </c>
      <c r="P137" t="n">
        <v>207.32</v>
      </c>
      <c r="Q137" t="n">
        <v>1325.98</v>
      </c>
      <c r="R137" t="n">
        <v>127.12</v>
      </c>
      <c r="S137" t="n">
        <v>30.42</v>
      </c>
      <c r="T137" t="n">
        <v>48058.63</v>
      </c>
      <c r="U137" t="n">
        <v>0.24</v>
      </c>
      <c r="V137" t="n">
        <v>0.74</v>
      </c>
      <c r="W137" t="n">
        <v>0.24</v>
      </c>
      <c r="X137" t="n">
        <v>2.95</v>
      </c>
      <c r="Y137" t="n">
        <v>1</v>
      </c>
      <c r="Z137" t="n">
        <v>10</v>
      </c>
    </row>
    <row r="138">
      <c r="A138" t="n">
        <v>3</v>
      </c>
      <c r="B138" t="n">
        <v>150</v>
      </c>
      <c r="C138" t="inlineStr">
        <is>
          <t xml:space="preserve">CONCLUIDO	</t>
        </is>
      </c>
      <c r="D138" t="n">
        <v>5.3658</v>
      </c>
      <c r="E138" t="n">
        <v>18.64</v>
      </c>
      <c r="F138" t="n">
        <v>11.08</v>
      </c>
      <c r="G138" t="n">
        <v>8.109999999999999</v>
      </c>
      <c r="H138" t="n">
        <v>0.1</v>
      </c>
      <c r="I138" t="n">
        <v>82</v>
      </c>
      <c r="J138" t="n">
        <v>298.22</v>
      </c>
      <c r="K138" t="n">
        <v>61.82</v>
      </c>
      <c r="L138" t="n">
        <v>1.75</v>
      </c>
      <c r="M138" t="n">
        <v>80</v>
      </c>
      <c r="N138" t="n">
        <v>84.65000000000001</v>
      </c>
      <c r="O138" t="n">
        <v>37014.39</v>
      </c>
      <c r="P138" t="n">
        <v>195.8</v>
      </c>
      <c r="Q138" t="n">
        <v>1326.21</v>
      </c>
      <c r="R138" t="n">
        <v>107.8</v>
      </c>
      <c r="S138" t="n">
        <v>30.42</v>
      </c>
      <c r="T138" t="n">
        <v>38497.34</v>
      </c>
      <c r="U138" t="n">
        <v>0.28</v>
      </c>
      <c r="V138" t="n">
        <v>0.78</v>
      </c>
      <c r="W138" t="n">
        <v>0.21</v>
      </c>
      <c r="X138" t="n">
        <v>2.36</v>
      </c>
      <c r="Y138" t="n">
        <v>1</v>
      </c>
      <c r="Z138" t="n">
        <v>10</v>
      </c>
    </row>
    <row r="139">
      <c r="A139" t="n">
        <v>4</v>
      </c>
      <c r="B139" t="n">
        <v>150</v>
      </c>
      <c r="C139" t="inlineStr">
        <is>
          <t xml:space="preserve">CONCLUIDO	</t>
        </is>
      </c>
      <c r="D139" t="n">
        <v>5.7035</v>
      </c>
      <c r="E139" t="n">
        <v>17.53</v>
      </c>
      <c r="F139" t="n">
        <v>10.7</v>
      </c>
      <c r="G139" t="n">
        <v>9.31</v>
      </c>
      <c r="H139" t="n">
        <v>0.12</v>
      </c>
      <c r="I139" t="n">
        <v>69</v>
      </c>
      <c r="J139" t="n">
        <v>298.74</v>
      </c>
      <c r="K139" t="n">
        <v>61.82</v>
      </c>
      <c r="L139" t="n">
        <v>2</v>
      </c>
      <c r="M139" t="n">
        <v>67</v>
      </c>
      <c r="N139" t="n">
        <v>84.92</v>
      </c>
      <c r="O139" t="n">
        <v>37078.91</v>
      </c>
      <c r="P139" t="n">
        <v>188.05</v>
      </c>
      <c r="Q139" t="n">
        <v>1326.3</v>
      </c>
      <c r="R139" t="n">
        <v>95.28</v>
      </c>
      <c r="S139" t="n">
        <v>30.42</v>
      </c>
      <c r="T139" t="n">
        <v>32298.88</v>
      </c>
      <c r="U139" t="n">
        <v>0.32</v>
      </c>
      <c r="V139" t="n">
        <v>0.8100000000000001</v>
      </c>
      <c r="W139" t="n">
        <v>0.19</v>
      </c>
      <c r="X139" t="n">
        <v>1.98</v>
      </c>
      <c r="Y139" t="n">
        <v>1</v>
      </c>
      <c r="Z139" t="n">
        <v>10</v>
      </c>
    </row>
    <row r="140">
      <c r="A140" t="n">
        <v>5</v>
      </c>
      <c r="B140" t="n">
        <v>150</v>
      </c>
      <c r="C140" t="inlineStr">
        <is>
          <t xml:space="preserve">CONCLUIDO	</t>
        </is>
      </c>
      <c r="D140" t="n">
        <v>5.9665</v>
      </c>
      <c r="E140" t="n">
        <v>16.76</v>
      </c>
      <c r="F140" t="n">
        <v>10.43</v>
      </c>
      <c r="G140" t="n">
        <v>10.43</v>
      </c>
      <c r="H140" t="n">
        <v>0.13</v>
      </c>
      <c r="I140" t="n">
        <v>60</v>
      </c>
      <c r="J140" t="n">
        <v>299.26</v>
      </c>
      <c r="K140" t="n">
        <v>61.82</v>
      </c>
      <c r="L140" t="n">
        <v>2.25</v>
      </c>
      <c r="M140" t="n">
        <v>58</v>
      </c>
      <c r="N140" t="n">
        <v>85.19</v>
      </c>
      <c r="O140" t="n">
        <v>37143.54</v>
      </c>
      <c r="P140" t="n">
        <v>182.27</v>
      </c>
      <c r="Q140" t="n">
        <v>1325.94</v>
      </c>
      <c r="R140" t="n">
        <v>86.41</v>
      </c>
      <c r="S140" t="n">
        <v>30.42</v>
      </c>
      <c r="T140" t="n">
        <v>27911.5</v>
      </c>
      <c r="U140" t="n">
        <v>0.35</v>
      </c>
      <c r="V140" t="n">
        <v>0.83</v>
      </c>
      <c r="W140" t="n">
        <v>0.18</v>
      </c>
      <c r="X140" t="n">
        <v>1.71</v>
      </c>
      <c r="Y140" t="n">
        <v>1</v>
      </c>
      <c r="Z140" t="n">
        <v>10</v>
      </c>
    </row>
    <row r="141">
      <c r="A141" t="n">
        <v>6</v>
      </c>
      <c r="B141" t="n">
        <v>150</v>
      </c>
      <c r="C141" t="inlineStr">
        <is>
          <t xml:space="preserve">CONCLUIDO	</t>
        </is>
      </c>
      <c r="D141" t="n">
        <v>6.2292</v>
      </c>
      <c r="E141" t="n">
        <v>16.05</v>
      </c>
      <c r="F141" t="n">
        <v>10.17</v>
      </c>
      <c r="G141" t="n">
        <v>11.73</v>
      </c>
      <c r="H141" t="n">
        <v>0.15</v>
      </c>
      <c r="I141" t="n">
        <v>52</v>
      </c>
      <c r="J141" t="n">
        <v>299.79</v>
      </c>
      <c r="K141" t="n">
        <v>61.82</v>
      </c>
      <c r="L141" t="n">
        <v>2.5</v>
      </c>
      <c r="M141" t="n">
        <v>50</v>
      </c>
      <c r="N141" t="n">
        <v>85.47</v>
      </c>
      <c r="O141" t="n">
        <v>37208.42</v>
      </c>
      <c r="P141" t="n">
        <v>176.71</v>
      </c>
      <c r="Q141" t="n">
        <v>1326.05</v>
      </c>
      <c r="R141" t="n">
        <v>77.61</v>
      </c>
      <c r="S141" t="n">
        <v>30.42</v>
      </c>
      <c r="T141" t="n">
        <v>23549.43</v>
      </c>
      <c r="U141" t="n">
        <v>0.39</v>
      </c>
      <c r="V141" t="n">
        <v>0.85</v>
      </c>
      <c r="W141" t="n">
        <v>0.17</v>
      </c>
      <c r="X141" t="n">
        <v>1.45</v>
      </c>
      <c r="Y141" t="n">
        <v>1</v>
      </c>
      <c r="Z141" t="n">
        <v>10</v>
      </c>
    </row>
    <row r="142">
      <c r="A142" t="n">
        <v>7</v>
      </c>
      <c r="B142" t="n">
        <v>150</v>
      </c>
      <c r="C142" t="inlineStr">
        <is>
          <t xml:space="preserve">CONCLUIDO	</t>
        </is>
      </c>
      <c r="D142" t="n">
        <v>6.3892</v>
      </c>
      <c r="E142" t="n">
        <v>15.65</v>
      </c>
      <c r="F142" t="n">
        <v>10.04</v>
      </c>
      <c r="G142" t="n">
        <v>12.82</v>
      </c>
      <c r="H142" t="n">
        <v>0.16</v>
      </c>
      <c r="I142" t="n">
        <v>47</v>
      </c>
      <c r="J142" t="n">
        <v>300.32</v>
      </c>
      <c r="K142" t="n">
        <v>61.82</v>
      </c>
      <c r="L142" t="n">
        <v>2.75</v>
      </c>
      <c r="M142" t="n">
        <v>45</v>
      </c>
      <c r="N142" t="n">
        <v>85.73999999999999</v>
      </c>
      <c r="O142" t="n">
        <v>37273.29</v>
      </c>
      <c r="P142" t="n">
        <v>173.51</v>
      </c>
      <c r="Q142" t="n">
        <v>1325.97</v>
      </c>
      <c r="R142" t="n">
        <v>73.64</v>
      </c>
      <c r="S142" t="n">
        <v>30.42</v>
      </c>
      <c r="T142" t="n">
        <v>21590.9</v>
      </c>
      <c r="U142" t="n">
        <v>0.41</v>
      </c>
      <c r="V142" t="n">
        <v>0.86</v>
      </c>
      <c r="W142" t="n">
        <v>0.16</v>
      </c>
      <c r="X142" t="n">
        <v>1.32</v>
      </c>
      <c r="Y142" t="n">
        <v>1</v>
      </c>
      <c r="Z142" t="n">
        <v>10</v>
      </c>
    </row>
    <row r="143">
      <c r="A143" t="n">
        <v>8</v>
      </c>
      <c r="B143" t="n">
        <v>150</v>
      </c>
      <c r="C143" t="inlineStr">
        <is>
          <t xml:space="preserve">CONCLUIDO	</t>
        </is>
      </c>
      <c r="D143" t="n">
        <v>6.5679</v>
      </c>
      <c r="E143" t="n">
        <v>15.23</v>
      </c>
      <c r="F143" t="n">
        <v>9.890000000000001</v>
      </c>
      <c r="G143" t="n">
        <v>14.14</v>
      </c>
      <c r="H143" t="n">
        <v>0.18</v>
      </c>
      <c r="I143" t="n">
        <v>42</v>
      </c>
      <c r="J143" t="n">
        <v>300.84</v>
      </c>
      <c r="K143" t="n">
        <v>61.82</v>
      </c>
      <c r="L143" t="n">
        <v>3</v>
      </c>
      <c r="M143" t="n">
        <v>40</v>
      </c>
      <c r="N143" t="n">
        <v>86.02</v>
      </c>
      <c r="O143" t="n">
        <v>37338.27</v>
      </c>
      <c r="P143" t="n">
        <v>169.95</v>
      </c>
      <c r="Q143" t="n">
        <v>1325.98</v>
      </c>
      <c r="R143" t="n">
        <v>68.8</v>
      </c>
      <c r="S143" t="n">
        <v>30.42</v>
      </c>
      <c r="T143" t="n">
        <v>19197.28</v>
      </c>
      <c r="U143" t="n">
        <v>0.44</v>
      </c>
      <c r="V143" t="n">
        <v>0.87</v>
      </c>
      <c r="W143" t="n">
        <v>0.15</v>
      </c>
      <c r="X143" t="n">
        <v>1.17</v>
      </c>
      <c r="Y143" t="n">
        <v>1</v>
      </c>
      <c r="Z143" t="n">
        <v>10</v>
      </c>
    </row>
    <row r="144">
      <c r="A144" t="n">
        <v>9</v>
      </c>
      <c r="B144" t="n">
        <v>150</v>
      </c>
      <c r="C144" t="inlineStr">
        <is>
          <t xml:space="preserve">CONCLUIDO	</t>
        </is>
      </c>
      <c r="D144" t="n">
        <v>6.7183</v>
      </c>
      <c r="E144" t="n">
        <v>14.88</v>
      </c>
      <c r="F144" t="n">
        <v>9.779999999999999</v>
      </c>
      <c r="G144" t="n">
        <v>15.44</v>
      </c>
      <c r="H144" t="n">
        <v>0.19</v>
      </c>
      <c r="I144" t="n">
        <v>38</v>
      </c>
      <c r="J144" t="n">
        <v>301.37</v>
      </c>
      <c r="K144" t="n">
        <v>61.82</v>
      </c>
      <c r="L144" t="n">
        <v>3.25</v>
      </c>
      <c r="M144" t="n">
        <v>36</v>
      </c>
      <c r="N144" t="n">
        <v>86.3</v>
      </c>
      <c r="O144" t="n">
        <v>37403.38</v>
      </c>
      <c r="P144" t="n">
        <v>166.98</v>
      </c>
      <c r="Q144" t="n">
        <v>1326.09</v>
      </c>
      <c r="R144" t="n">
        <v>64.79000000000001</v>
      </c>
      <c r="S144" t="n">
        <v>30.42</v>
      </c>
      <c r="T144" t="n">
        <v>17212.33</v>
      </c>
      <c r="U144" t="n">
        <v>0.47</v>
      </c>
      <c r="V144" t="n">
        <v>0.88</v>
      </c>
      <c r="W144" t="n">
        <v>0.15</v>
      </c>
      <c r="X144" t="n">
        <v>1.05</v>
      </c>
      <c r="Y144" t="n">
        <v>1</v>
      </c>
      <c r="Z144" t="n">
        <v>10</v>
      </c>
    </row>
    <row r="145">
      <c r="A145" t="n">
        <v>10</v>
      </c>
      <c r="B145" t="n">
        <v>150</v>
      </c>
      <c r="C145" t="inlineStr">
        <is>
          <t xml:space="preserve">CONCLUIDO	</t>
        </is>
      </c>
      <c r="D145" t="n">
        <v>6.8367</v>
      </c>
      <c r="E145" t="n">
        <v>14.63</v>
      </c>
      <c r="F145" t="n">
        <v>9.69</v>
      </c>
      <c r="G145" t="n">
        <v>16.6</v>
      </c>
      <c r="H145" t="n">
        <v>0.21</v>
      </c>
      <c r="I145" t="n">
        <v>35</v>
      </c>
      <c r="J145" t="n">
        <v>301.9</v>
      </c>
      <c r="K145" t="n">
        <v>61.82</v>
      </c>
      <c r="L145" t="n">
        <v>3.5</v>
      </c>
      <c r="M145" t="n">
        <v>33</v>
      </c>
      <c r="N145" t="n">
        <v>86.58</v>
      </c>
      <c r="O145" t="n">
        <v>37468.6</v>
      </c>
      <c r="P145" t="n">
        <v>164.46</v>
      </c>
      <c r="Q145" t="n">
        <v>1325.94</v>
      </c>
      <c r="R145" t="n">
        <v>61.98</v>
      </c>
      <c r="S145" t="n">
        <v>30.42</v>
      </c>
      <c r="T145" t="n">
        <v>15818.66</v>
      </c>
      <c r="U145" t="n">
        <v>0.49</v>
      </c>
      <c r="V145" t="n">
        <v>0.89</v>
      </c>
      <c r="W145" t="n">
        <v>0.14</v>
      </c>
      <c r="X145" t="n">
        <v>0.96</v>
      </c>
      <c r="Y145" t="n">
        <v>1</v>
      </c>
      <c r="Z145" t="n">
        <v>10</v>
      </c>
    </row>
    <row r="146">
      <c r="A146" t="n">
        <v>11</v>
      </c>
      <c r="B146" t="n">
        <v>150</v>
      </c>
      <c r="C146" t="inlineStr">
        <is>
          <t xml:space="preserve">CONCLUIDO	</t>
        </is>
      </c>
      <c r="D146" t="n">
        <v>6.9616</v>
      </c>
      <c r="E146" t="n">
        <v>14.36</v>
      </c>
      <c r="F146" t="n">
        <v>9.59</v>
      </c>
      <c r="G146" t="n">
        <v>17.98</v>
      </c>
      <c r="H146" t="n">
        <v>0.22</v>
      </c>
      <c r="I146" t="n">
        <v>32</v>
      </c>
      <c r="J146" t="n">
        <v>302.43</v>
      </c>
      <c r="K146" t="n">
        <v>61.82</v>
      </c>
      <c r="L146" t="n">
        <v>3.75</v>
      </c>
      <c r="M146" t="n">
        <v>30</v>
      </c>
      <c r="N146" t="n">
        <v>86.86</v>
      </c>
      <c r="O146" t="n">
        <v>37533.94</v>
      </c>
      <c r="P146" t="n">
        <v>161.86</v>
      </c>
      <c r="Q146" t="n">
        <v>1326.02</v>
      </c>
      <c r="R146" t="n">
        <v>58.8</v>
      </c>
      <c r="S146" t="n">
        <v>30.42</v>
      </c>
      <c r="T146" t="n">
        <v>14246.39</v>
      </c>
      <c r="U146" t="n">
        <v>0.52</v>
      </c>
      <c r="V146" t="n">
        <v>0.9</v>
      </c>
      <c r="W146" t="n">
        <v>0.13</v>
      </c>
      <c r="X146" t="n">
        <v>0.87</v>
      </c>
      <c r="Y146" t="n">
        <v>1</v>
      </c>
      <c r="Z146" t="n">
        <v>10</v>
      </c>
    </row>
    <row r="147">
      <c r="A147" t="n">
        <v>12</v>
      </c>
      <c r="B147" t="n">
        <v>150</v>
      </c>
      <c r="C147" t="inlineStr">
        <is>
          <t xml:space="preserve">CONCLUIDO	</t>
        </is>
      </c>
      <c r="D147" t="n">
        <v>7.0504</v>
      </c>
      <c r="E147" t="n">
        <v>14.18</v>
      </c>
      <c r="F147" t="n">
        <v>9.52</v>
      </c>
      <c r="G147" t="n">
        <v>19.04</v>
      </c>
      <c r="H147" t="n">
        <v>0.24</v>
      </c>
      <c r="I147" t="n">
        <v>30</v>
      </c>
      <c r="J147" t="n">
        <v>302.96</v>
      </c>
      <c r="K147" t="n">
        <v>61.82</v>
      </c>
      <c r="L147" t="n">
        <v>4</v>
      </c>
      <c r="M147" t="n">
        <v>28</v>
      </c>
      <c r="N147" t="n">
        <v>87.14</v>
      </c>
      <c r="O147" t="n">
        <v>37599.4</v>
      </c>
      <c r="P147" t="n">
        <v>159.76</v>
      </c>
      <c r="Q147" t="n">
        <v>1326.08</v>
      </c>
      <c r="R147" t="n">
        <v>56.45</v>
      </c>
      <c r="S147" t="n">
        <v>30.42</v>
      </c>
      <c r="T147" t="n">
        <v>13078.53</v>
      </c>
      <c r="U147" t="n">
        <v>0.54</v>
      </c>
      <c r="V147" t="n">
        <v>0.91</v>
      </c>
      <c r="W147" t="n">
        <v>0.13</v>
      </c>
      <c r="X147" t="n">
        <v>0.8</v>
      </c>
      <c r="Y147" t="n">
        <v>1</v>
      </c>
      <c r="Z147" t="n">
        <v>10</v>
      </c>
    </row>
    <row r="148">
      <c r="A148" t="n">
        <v>13</v>
      </c>
      <c r="B148" t="n">
        <v>150</v>
      </c>
      <c r="C148" t="inlineStr">
        <is>
          <t xml:space="preserve">CONCLUIDO	</t>
        </is>
      </c>
      <c r="D148" t="n">
        <v>7.1953</v>
      </c>
      <c r="E148" t="n">
        <v>13.9</v>
      </c>
      <c r="F148" t="n">
        <v>9.35</v>
      </c>
      <c r="G148" t="n">
        <v>20.03</v>
      </c>
      <c r="H148" t="n">
        <v>0.25</v>
      </c>
      <c r="I148" t="n">
        <v>28</v>
      </c>
      <c r="J148" t="n">
        <v>303.49</v>
      </c>
      <c r="K148" t="n">
        <v>61.82</v>
      </c>
      <c r="L148" t="n">
        <v>4.25</v>
      </c>
      <c r="M148" t="n">
        <v>26</v>
      </c>
      <c r="N148" t="n">
        <v>87.42</v>
      </c>
      <c r="O148" t="n">
        <v>37664.98</v>
      </c>
      <c r="P148" t="n">
        <v>155.45</v>
      </c>
      <c r="Q148" t="n">
        <v>1325.9</v>
      </c>
      <c r="R148" t="n">
        <v>50.54</v>
      </c>
      <c r="S148" t="n">
        <v>30.42</v>
      </c>
      <c r="T148" t="n">
        <v>10134.13</v>
      </c>
      <c r="U148" t="n">
        <v>0.6</v>
      </c>
      <c r="V148" t="n">
        <v>0.93</v>
      </c>
      <c r="W148" t="n">
        <v>0.12</v>
      </c>
      <c r="X148" t="n">
        <v>0.62</v>
      </c>
      <c r="Y148" t="n">
        <v>1</v>
      </c>
      <c r="Z148" t="n">
        <v>10</v>
      </c>
    </row>
    <row r="149">
      <c r="A149" t="n">
        <v>14</v>
      </c>
      <c r="B149" t="n">
        <v>150</v>
      </c>
      <c r="C149" t="inlineStr">
        <is>
          <t xml:space="preserve">CONCLUIDO	</t>
        </is>
      </c>
      <c r="D149" t="n">
        <v>7.2165</v>
      </c>
      <c r="E149" t="n">
        <v>13.86</v>
      </c>
      <c r="F149" t="n">
        <v>9.42</v>
      </c>
      <c r="G149" t="n">
        <v>21.73</v>
      </c>
      <c r="H149" t="n">
        <v>0.26</v>
      </c>
      <c r="I149" t="n">
        <v>26</v>
      </c>
      <c r="J149" t="n">
        <v>304.03</v>
      </c>
      <c r="K149" t="n">
        <v>61.82</v>
      </c>
      <c r="L149" t="n">
        <v>4.5</v>
      </c>
      <c r="M149" t="n">
        <v>24</v>
      </c>
      <c r="N149" t="n">
        <v>87.7</v>
      </c>
      <c r="O149" t="n">
        <v>37730.68</v>
      </c>
      <c r="P149" t="n">
        <v>156.01</v>
      </c>
      <c r="Q149" t="n">
        <v>1325.82</v>
      </c>
      <c r="R149" t="n">
        <v>53.76</v>
      </c>
      <c r="S149" t="n">
        <v>30.42</v>
      </c>
      <c r="T149" t="n">
        <v>11755.96</v>
      </c>
      <c r="U149" t="n">
        <v>0.57</v>
      </c>
      <c r="V149" t="n">
        <v>0.92</v>
      </c>
      <c r="W149" t="n">
        <v>0.11</v>
      </c>
      <c r="X149" t="n">
        <v>0.6899999999999999</v>
      </c>
      <c r="Y149" t="n">
        <v>1</v>
      </c>
      <c r="Z149" t="n">
        <v>10</v>
      </c>
    </row>
    <row r="150">
      <c r="A150" t="n">
        <v>15</v>
      </c>
      <c r="B150" t="n">
        <v>150</v>
      </c>
      <c r="C150" t="inlineStr">
        <is>
          <t xml:space="preserve">CONCLUIDO	</t>
        </is>
      </c>
      <c r="D150" t="n">
        <v>7.2191</v>
      </c>
      <c r="E150" t="n">
        <v>13.85</v>
      </c>
      <c r="F150" t="n">
        <v>9.470000000000001</v>
      </c>
      <c r="G150" t="n">
        <v>22.72</v>
      </c>
      <c r="H150" t="n">
        <v>0.28</v>
      </c>
      <c r="I150" t="n">
        <v>25</v>
      </c>
      <c r="J150" t="n">
        <v>304.56</v>
      </c>
      <c r="K150" t="n">
        <v>61.82</v>
      </c>
      <c r="L150" t="n">
        <v>4.75</v>
      </c>
      <c r="M150" t="n">
        <v>23</v>
      </c>
      <c r="N150" t="n">
        <v>87.98999999999999</v>
      </c>
      <c r="O150" t="n">
        <v>37796.51</v>
      </c>
      <c r="P150" t="n">
        <v>156.34</v>
      </c>
      <c r="Q150" t="n">
        <v>1326.04</v>
      </c>
      <c r="R150" t="n">
        <v>55.23</v>
      </c>
      <c r="S150" t="n">
        <v>30.42</v>
      </c>
      <c r="T150" t="n">
        <v>12496.6</v>
      </c>
      <c r="U150" t="n">
        <v>0.55</v>
      </c>
      <c r="V150" t="n">
        <v>0.91</v>
      </c>
      <c r="W150" t="n">
        <v>0.12</v>
      </c>
      <c r="X150" t="n">
        <v>0.74</v>
      </c>
      <c r="Y150" t="n">
        <v>1</v>
      </c>
      <c r="Z150" t="n">
        <v>10</v>
      </c>
    </row>
    <row r="151">
      <c r="A151" t="n">
        <v>16</v>
      </c>
      <c r="B151" t="n">
        <v>150</v>
      </c>
      <c r="C151" t="inlineStr">
        <is>
          <t xml:space="preserve">CONCLUIDO	</t>
        </is>
      </c>
      <c r="D151" t="n">
        <v>7.3257</v>
      </c>
      <c r="E151" t="n">
        <v>13.65</v>
      </c>
      <c r="F151" t="n">
        <v>9.380000000000001</v>
      </c>
      <c r="G151" t="n">
        <v>24.46</v>
      </c>
      <c r="H151" t="n">
        <v>0.29</v>
      </c>
      <c r="I151" t="n">
        <v>23</v>
      </c>
      <c r="J151" t="n">
        <v>305.09</v>
      </c>
      <c r="K151" t="n">
        <v>61.82</v>
      </c>
      <c r="L151" t="n">
        <v>5</v>
      </c>
      <c r="M151" t="n">
        <v>21</v>
      </c>
      <c r="N151" t="n">
        <v>88.27</v>
      </c>
      <c r="O151" t="n">
        <v>37862.45</v>
      </c>
      <c r="P151" t="n">
        <v>153.47</v>
      </c>
      <c r="Q151" t="n">
        <v>1325.91</v>
      </c>
      <c r="R151" t="n">
        <v>51.98</v>
      </c>
      <c r="S151" t="n">
        <v>30.42</v>
      </c>
      <c r="T151" t="n">
        <v>10880.19</v>
      </c>
      <c r="U151" t="n">
        <v>0.59</v>
      </c>
      <c r="V151" t="n">
        <v>0.92</v>
      </c>
      <c r="W151" t="n">
        <v>0.12</v>
      </c>
      <c r="X151" t="n">
        <v>0.65</v>
      </c>
      <c r="Y151" t="n">
        <v>1</v>
      </c>
      <c r="Z151" t="n">
        <v>10</v>
      </c>
    </row>
    <row r="152">
      <c r="A152" t="n">
        <v>17</v>
      </c>
      <c r="B152" t="n">
        <v>150</v>
      </c>
      <c r="C152" t="inlineStr">
        <is>
          <t xml:space="preserve">CONCLUIDO	</t>
        </is>
      </c>
      <c r="D152" t="n">
        <v>7.3813</v>
      </c>
      <c r="E152" t="n">
        <v>13.55</v>
      </c>
      <c r="F152" t="n">
        <v>9.33</v>
      </c>
      <c r="G152" t="n">
        <v>25.44</v>
      </c>
      <c r="H152" t="n">
        <v>0.31</v>
      </c>
      <c r="I152" t="n">
        <v>22</v>
      </c>
      <c r="J152" t="n">
        <v>305.63</v>
      </c>
      <c r="K152" t="n">
        <v>61.82</v>
      </c>
      <c r="L152" t="n">
        <v>5.25</v>
      </c>
      <c r="M152" t="n">
        <v>20</v>
      </c>
      <c r="N152" t="n">
        <v>88.56</v>
      </c>
      <c r="O152" t="n">
        <v>37928.52</v>
      </c>
      <c r="P152" t="n">
        <v>151.85</v>
      </c>
      <c r="Q152" t="n">
        <v>1325.82</v>
      </c>
      <c r="R152" t="n">
        <v>50.57</v>
      </c>
      <c r="S152" t="n">
        <v>30.42</v>
      </c>
      <c r="T152" t="n">
        <v>10182.19</v>
      </c>
      <c r="U152" t="n">
        <v>0.6</v>
      </c>
      <c r="V152" t="n">
        <v>0.93</v>
      </c>
      <c r="W152" t="n">
        <v>0.11</v>
      </c>
      <c r="X152" t="n">
        <v>0.61</v>
      </c>
      <c r="Y152" t="n">
        <v>1</v>
      </c>
      <c r="Z152" t="n">
        <v>10</v>
      </c>
    </row>
    <row r="153">
      <c r="A153" t="n">
        <v>18</v>
      </c>
      <c r="B153" t="n">
        <v>150</v>
      </c>
      <c r="C153" t="inlineStr">
        <is>
          <t xml:space="preserve">CONCLUIDO	</t>
        </is>
      </c>
      <c r="D153" t="n">
        <v>7.4267</v>
      </c>
      <c r="E153" t="n">
        <v>13.46</v>
      </c>
      <c r="F153" t="n">
        <v>9.300000000000001</v>
      </c>
      <c r="G153" t="n">
        <v>26.57</v>
      </c>
      <c r="H153" t="n">
        <v>0.32</v>
      </c>
      <c r="I153" t="n">
        <v>21</v>
      </c>
      <c r="J153" t="n">
        <v>306.17</v>
      </c>
      <c r="K153" t="n">
        <v>61.82</v>
      </c>
      <c r="L153" t="n">
        <v>5.5</v>
      </c>
      <c r="M153" t="n">
        <v>19</v>
      </c>
      <c r="N153" t="n">
        <v>88.84</v>
      </c>
      <c r="O153" t="n">
        <v>37994.72</v>
      </c>
      <c r="P153" t="n">
        <v>150.28</v>
      </c>
      <c r="Q153" t="n">
        <v>1325.89</v>
      </c>
      <c r="R153" t="n">
        <v>49.53</v>
      </c>
      <c r="S153" t="n">
        <v>30.42</v>
      </c>
      <c r="T153" t="n">
        <v>9665.57</v>
      </c>
      <c r="U153" t="n">
        <v>0.61</v>
      </c>
      <c r="V153" t="n">
        <v>0.93</v>
      </c>
      <c r="W153" t="n">
        <v>0.11</v>
      </c>
      <c r="X153" t="n">
        <v>0.58</v>
      </c>
      <c r="Y153" t="n">
        <v>1</v>
      </c>
      <c r="Z153" t="n">
        <v>10</v>
      </c>
    </row>
    <row r="154">
      <c r="A154" t="n">
        <v>19</v>
      </c>
      <c r="B154" t="n">
        <v>150</v>
      </c>
      <c r="C154" t="inlineStr">
        <is>
          <t xml:space="preserve">CONCLUIDO	</t>
        </is>
      </c>
      <c r="D154" t="n">
        <v>7.4751</v>
      </c>
      <c r="E154" t="n">
        <v>13.38</v>
      </c>
      <c r="F154" t="n">
        <v>9.27</v>
      </c>
      <c r="G154" t="n">
        <v>27.81</v>
      </c>
      <c r="H154" t="n">
        <v>0.33</v>
      </c>
      <c r="I154" t="n">
        <v>20</v>
      </c>
      <c r="J154" t="n">
        <v>306.7</v>
      </c>
      <c r="K154" t="n">
        <v>61.82</v>
      </c>
      <c r="L154" t="n">
        <v>5.75</v>
      </c>
      <c r="M154" t="n">
        <v>18</v>
      </c>
      <c r="N154" t="n">
        <v>89.13</v>
      </c>
      <c r="O154" t="n">
        <v>38061.04</v>
      </c>
      <c r="P154" t="n">
        <v>148.81</v>
      </c>
      <c r="Q154" t="n">
        <v>1325.89</v>
      </c>
      <c r="R154" t="n">
        <v>48.6</v>
      </c>
      <c r="S154" t="n">
        <v>30.42</v>
      </c>
      <c r="T154" t="n">
        <v>9204.629999999999</v>
      </c>
      <c r="U154" t="n">
        <v>0.63</v>
      </c>
      <c r="V154" t="n">
        <v>0.93</v>
      </c>
      <c r="W154" t="n">
        <v>0.11</v>
      </c>
      <c r="X154" t="n">
        <v>0.55</v>
      </c>
      <c r="Y154" t="n">
        <v>1</v>
      </c>
      <c r="Z154" t="n">
        <v>10</v>
      </c>
    </row>
    <row r="155">
      <c r="A155" t="n">
        <v>20</v>
      </c>
      <c r="B155" t="n">
        <v>150</v>
      </c>
      <c r="C155" t="inlineStr">
        <is>
          <t xml:space="preserve">CONCLUIDO	</t>
        </is>
      </c>
      <c r="D155" t="n">
        <v>7.5257</v>
      </c>
      <c r="E155" t="n">
        <v>13.29</v>
      </c>
      <c r="F155" t="n">
        <v>9.23</v>
      </c>
      <c r="G155" t="n">
        <v>29.16</v>
      </c>
      <c r="H155" t="n">
        <v>0.35</v>
      </c>
      <c r="I155" t="n">
        <v>19</v>
      </c>
      <c r="J155" t="n">
        <v>307.24</v>
      </c>
      <c r="K155" t="n">
        <v>61.82</v>
      </c>
      <c r="L155" t="n">
        <v>6</v>
      </c>
      <c r="M155" t="n">
        <v>17</v>
      </c>
      <c r="N155" t="n">
        <v>89.42</v>
      </c>
      <c r="O155" t="n">
        <v>38127.48</v>
      </c>
      <c r="P155" t="n">
        <v>147.49</v>
      </c>
      <c r="Q155" t="n">
        <v>1325.85</v>
      </c>
      <c r="R155" t="n">
        <v>47.44</v>
      </c>
      <c r="S155" t="n">
        <v>30.42</v>
      </c>
      <c r="T155" t="n">
        <v>8627.790000000001</v>
      </c>
      <c r="U155" t="n">
        <v>0.64</v>
      </c>
      <c r="V155" t="n">
        <v>0.9399999999999999</v>
      </c>
      <c r="W155" t="n">
        <v>0.11</v>
      </c>
      <c r="X155" t="n">
        <v>0.51</v>
      </c>
      <c r="Y155" t="n">
        <v>1</v>
      </c>
      <c r="Z155" t="n">
        <v>10</v>
      </c>
    </row>
    <row r="156">
      <c r="A156" t="n">
        <v>21</v>
      </c>
      <c r="B156" t="n">
        <v>150</v>
      </c>
      <c r="C156" t="inlineStr">
        <is>
          <t xml:space="preserve">CONCLUIDO	</t>
        </is>
      </c>
      <c r="D156" t="n">
        <v>7.5775</v>
      </c>
      <c r="E156" t="n">
        <v>13.2</v>
      </c>
      <c r="F156" t="n">
        <v>9.199999999999999</v>
      </c>
      <c r="G156" t="n">
        <v>30.67</v>
      </c>
      <c r="H156" t="n">
        <v>0.36</v>
      </c>
      <c r="I156" t="n">
        <v>18</v>
      </c>
      <c r="J156" t="n">
        <v>307.78</v>
      </c>
      <c r="K156" t="n">
        <v>61.82</v>
      </c>
      <c r="L156" t="n">
        <v>6.25</v>
      </c>
      <c r="M156" t="n">
        <v>16</v>
      </c>
      <c r="N156" t="n">
        <v>89.70999999999999</v>
      </c>
      <c r="O156" t="n">
        <v>38194.05</v>
      </c>
      <c r="P156" t="n">
        <v>145.75</v>
      </c>
      <c r="Q156" t="n">
        <v>1325.9</v>
      </c>
      <c r="R156" t="n">
        <v>46.22</v>
      </c>
      <c r="S156" t="n">
        <v>30.42</v>
      </c>
      <c r="T156" t="n">
        <v>8024.06</v>
      </c>
      <c r="U156" t="n">
        <v>0.66</v>
      </c>
      <c r="V156" t="n">
        <v>0.9399999999999999</v>
      </c>
      <c r="W156" t="n">
        <v>0.11</v>
      </c>
      <c r="X156" t="n">
        <v>0.48</v>
      </c>
      <c r="Y156" t="n">
        <v>1</v>
      </c>
      <c r="Z156" t="n">
        <v>10</v>
      </c>
    </row>
    <row r="157">
      <c r="A157" t="n">
        <v>22</v>
      </c>
      <c r="B157" t="n">
        <v>150</v>
      </c>
      <c r="C157" t="inlineStr">
        <is>
          <t xml:space="preserve">CONCLUIDO	</t>
        </is>
      </c>
      <c r="D157" t="n">
        <v>7.6232</v>
      </c>
      <c r="E157" t="n">
        <v>13.12</v>
      </c>
      <c r="F157" t="n">
        <v>9.18</v>
      </c>
      <c r="G157" t="n">
        <v>32.39</v>
      </c>
      <c r="H157" t="n">
        <v>0.38</v>
      </c>
      <c r="I157" t="n">
        <v>17</v>
      </c>
      <c r="J157" t="n">
        <v>308.32</v>
      </c>
      <c r="K157" t="n">
        <v>61.82</v>
      </c>
      <c r="L157" t="n">
        <v>6.5</v>
      </c>
      <c r="M157" t="n">
        <v>15</v>
      </c>
      <c r="N157" t="n">
        <v>90</v>
      </c>
      <c r="O157" t="n">
        <v>38260.74</v>
      </c>
      <c r="P157" t="n">
        <v>144.19</v>
      </c>
      <c r="Q157" t="n">
        <v>1325.97</v>
      </c>
      <c r="R157" t="n">
        <v>45.45</v>
      </c>
      <c r="S157" t="n">
        <v>30.42</v>
      </c>
      <c r="T157" t="n">
        <v>7647.14</v>
      </c>
      <c r="U157" t="n">
        <v>0.67</v>
      </c>
      <c r="V157" t="n">
        <v>0.9399999999999999</v>
      </c>
      <c r="W157" t="n">
        <v>0.11</v>
      </c>
      <c r="X157" t="n">
        <v>0.46</v>
      </c>
      <c r="Y157" t="n">
        <v>1</v>
      </c>
      <c r="Z157" t="n">
        <v>10</v>
      </c>
    </row>
    <row r="158">
      <c r="A158" t="n">
        <v>23</v>
      </c>
      <c r="B158" t="n">
        <v>150</v>
      </c>
      <c r="C158" t="inlineStr">
        <is>
          <t xml:space="preserve">CONCLUIDO	</t>
        </is>
      </c>
      <c r="D158" t="n">
        <v>7.627</v>
      </c>
      <c r="E158" t="n">
        <v>13.11</v>
      </c>
      <c r="F158" t="n">
        <v>9.17</v>
      </c>
      <c r="G158" t="n">
        <v>32.36</v>
      </c>
      <c r="H158" t="n">
        <v>0.39</v>
      </c>
      <c r="I158" t="n">
        <v>17</v>
      </c>
      <c r="J158" t="n">
        <v>308.86</v>
      </c>
      <c r="K158" t="n">
        <v>61.82</v>
      </c>
      <c r="L158" t="n">
        <v>6.75</v>
      </c>
      <c r="M158" t="n">
        <v>15</v>
      </c>
      <c r="N158" t="n">
        <v>90.29000000000001</v>
      </c>
      <c r="O158" t="n">
        <v>38327.57</v>
      </c>
      <c r="P158" t="n">
        <v>142.64</v>
      </c>
      <c r="Q158" t="n">
        <v>1325.89</v>
      </c>
      <c r="R158" t="n">
        <v>45.32</v>
      </c>
      <c r="S158" t="n">
        <v>30.42</v>
      </c>
      <c r="T158" t="n">
        <v>7578.32</v>
      </c>
      <c r="U158" t="n">
        <v>0.67</v>
      </c>
      <c r="V158" t="n">
        <v>0.9399999999999999</v>
      </c>
      <c r="W158" t="n">
        <v>0.11</v>
      </c>
      <c r="X158" t="n">
        <v>0.45</v>
      </c>
      <c r="Y158" t="n">
        <v>1</v>
      </c>
      <c r="Z158" t="n">
        <v>10</v>
      </c>
    </row>
    <row r="159">
      <c r="A159" t="n">
        <v>24</v>
      </c>
      <c r="B159" t="n">
        <v>150</v>
      </c>
      <c r="C159" t="inlineStr">
        <is>
          <t xml:space="preserve">CONCLUIDO	</t>
        </is>
      </c>
      <c r="D159" t="n">
        <v>7.6699</v>
      </c>
      <c r="E159" t="n">
        <v>13.04</v>
      </c>
      <c r="F159" t="n">
        <v>9.15</v>
      </c>
      <c r="G159" t="n">
        <v>34.32</v>
      </c>
      <c r="H159" t="n">
        <v>0.4</v>
      </c>
      <c r="I159" t="n">
        <v>16</v>
      </c>
      <c r="J159" t="n">
        <v>309.41</v>
      </c>
      <c r="K159" t="n">
        <v>61.82</v>
      </c>
      <c r="L159" t="n">
        <v>7</v>
      </c>
      <c r="M159" t="n">
        <v>14</v>
      </c>
      <c r="N159" t="n">
        <v>90.59</v>
      </c>
      <c r="O159" t="n">
        <v>38394.52</v>
      </c>
      <c r="P159" t="n">
        <v>141.96</v>
      </c>
      <c r="Q159" t="n">
        <v>1325.94</v>
      </c>
      <c r="R159" t="n">
        <v>44.65</v>
      </c>
      <c r="S159" t="n">
        <v>30.42</v>
      </c>
      <c r="T159" t="n">
        <v>7247.61</v>
      </c>
      <c r="U159" t="n">
        <v>0.68</v>
      </c>
      <c r="V159" t="n">
        <v>0.9399999999999999</v>
      </c>
      <c r="W159" t="n">
        <v>0.11</v>
      </c>
      <c r="X159" t="n">
        <v>0.43</v>
      </c>
      <c r="Y159" t="n">
        <v>1</v>
      </c>
      <c r="Z159" t="n">
        <v>10</v>
      </c>
    </row>
    <row r="160">
      <c r="A160" t="n">
        <v>25</v>
      </c>
      <c r="B160" t="n">
        <v>150</v>
      </c>
      <c r="C160" t="inlineStr">
        <is>
          <t xml:space="preserve">CONCLUIDO	</t>
        </is>
      </c>
      <c r="D160" t="n">
        <v>7.728</v>
      </c>
      <c r="E160" t="n">
        <v>12.94</v>
      </c>
      <c r="F160" t="n">
        <v>9.109999999999999</v>
      </c>
      <c r="G160" t="n">
        <v>36.44</v>
      </c>
      <c r="H160" t="n">
        <v>0.42</v>
      </c>
      <c r="I160" t="n">
        <v>15</v>
      </c>
      <c r="J160" t="n">
        <v>309.95</v>
      </c>
      <c r="K160" t="n">
        <v>61.82</v>
      </c>
      <c r="L160" t="n">
        <v>7.25</v>
      </c>
      <c r="M160" t="n">
        <v>13</v>
      </c>
      <c r="N160" t="n">
        <v>90.88</v>
      </c>
      <c r="O160" t="n">
        <v>38461.6</v>
      </c>
      <c r="P160" t="n">
        <v>139.98</v>
      </c>
      <c r="Q160" t="n">
        <v>1325.85</v>
      </c>
      <c r="R160" t="n">
        <v>43.22</v>
      </c>
      <c r="S160" t="n">
        <v>30.42</v>
      </c>
      <c r="T160" t="n">
        <v>6540.31</v>
      </c>
      <c r="U160" t="n">
        <v>0.7</v>
      </c>
      <c r="V160" t="n">
        <v>0.95</v>
      </c>
      <c r="W160" t="n">
        <v>0.11</v>
      </c>
      <c r="X160" t="n">
        <v>0.39</v>
      </c>
      <c r="Y160" t="n">
        <v>1</v>
      </c>
      <c r="Z160" t="n">
        <v>10</v>
      </c>
    </row>
    <row r="161">
      <c r="A161" t="n">
        <v>26</v>
      </c>
      <c r="B161" t="n">
        <v>150</v>
      </c>
      <c r="C161" t="inlineStr">
        <is>
          <t xml:space="preserve">CONCLUIDO	</t>
        </is>
      </c>
      <c r="D161" t="n">
        <v>7.7484</v>
      </c>
      <c r="E161" t="n">
        <v>12.91</v>
      </c>
      <c r="F161" t="n">
        <v>9.08</v>
      </c>
      <c r="G161" t="n">
        <v>36.3</v>
      </c>
      <c r="H161" t="n">
        <v>0.43</v>
      </c>
      <c r="I161" t="n">
        <v>15</v>
      </c>
      <c r="J161" t="n">
        <v>310.5</v>
      </c>
      <c r="K161" t="n">
        <v>61.82</v>
      </c>
      <c r="L161" t="n">
        <v>7.5</v>
      </c>
      <c r="M161" t="n">
        <v>13</v>
      </c>
      <c r="N161" t="n">
        <v>91.18000000000001</v>
      </c>
      <c r="O161" t="n">
        <v>38528.81</v>
      </c>
      <c r="P161" t="n">
        <v>137.25</v>
      </c>
      <c r="Q161" t="n">
        <v>1325.89</v>
      </c>
      <c r="R161" t="n">
        <v>41.92</v>
      </c>
      <c r="S161" t="n">
        <v>30.42</v>
      </c>
      <c r="T161" t="n">
        <v>5889.48</v>
      </c>
      <c r="U161" t="n">
        <v>0.73</v>
      </c>
      <c r="V161" t="n">
        <v>0.95</v>
      </c>
      <c r="W161" t="n">
        <v>0.11</v>
      </c>
      <c r="X161" t="n">
        <v>0.35</v>
      </c>
      <c r="Y161" t="n">
        <v>1</v>
      </c>
      <c r="Z161" t="n">
        <v>10</v>
      </c>
    </row>
    <row r="162">
      <c r="A162" t="n">
        <v>27</v>
      </c>
      <c r="B162" t="n">
        <v>150</v>
      </c>
      <c r="C162" t="inlineStr">
        <is>
          <t xml:space="preserve">CONCLUIDO	</t>
        </is>
      </c>
      <c r="D162" t="n">
        <v>7.8171</v>
      </c>
      <c r="E162" t="n">
        <v>12.79</v>
      </c>
      <c r="F162" t="n">
        <v>9.02</v>
      </c>
      <c r="G162" t="n">
        <v>38.65</v>
      </c>
      <c r="H162" t="n">
        <v>0.44</v>
      </c>
      <c r="I162" t="n">
        <v>14</v>
      </c>
      <c r="J162" t="n">
        <v>311.04</v>
      </c>
      <c r="K162" t="n">
        <v>61.82</v>
      </c>
      <c r="L162" t="n">
        <v>7.75</v>
      </c>
      <c r="M162" t="n">
        <v>12</v>
      </c>
      <c r="N162" t="n">
        <v>91.47</v>
      </c>
      <c r="O162" t="n">
        <v>38596.15</v>
      </c>
      <c r="P162" t="n">
        <v>136.17</v>
      </c>
      <c r="Q162" t="n">
        <v>1325.87</v>
      </c>
      <c r="R162" t="n">
        <v>40.3</v>
      </c>
      <c r="S162" t="n">
        <v>30.42</v>
      </c>
      <c r="T162" t="n">
        <v>5084.69</v>
      </c>
      <c r="U162" t="n">
        <v>0.75</v>
      </c>
      <c r="V162" t="n">
        <v>0.96</v>
      </c>
      <c r="W162" t="n">
        <v>0.1</v>
      </c>
      <c r="X162" t="n">
        <v>0.3</v>
      </c>
      <c r="Y162" t="n">
        <v>1</v>
      </c>
      <c r="Z162" t="n">
        <v>10</v>
      </c>
    </row>
    <row r="163">
      <c r="A163" t="n">
        <v>28</v>
      </c>
      <c r="B163" t="n">
        <v>150</v>
      </c>
      <c r="C163" t="inlineStr">
        <is>
          <t xml:space="preserve">CONCLUIDO	</t>
        </is>
      </c>
      <c r="D163" t="n">
        <v>7.7213</v>
      </c>
      <c r="E163" t="n">
        <v>12.95</v>
      </c>
      <c r="F163" t="n">
        <v>9.18</v>
      </c>
      <c r="G163" t="n">
        <v>39.33</v>
      </c>
      <c r="H163" t="n">
        <v>0.46</v>
      </c>
      <c r="I163" t="n">
        <v>14</v>
      </c>
      <c r="J163" t="n">
        <v>311.59</v>
      </c>
      <c r="K163" t="n">
        <v>61.82</v>
      </c>
      <c r="L163" t="n">
        <v>8</v>
      </c>
      <c r="M163" t="n">
        <v>12</v>
      </c>
      <c r="N163" t="n">
        <v>91.77</v>
      </c>
      <c r="O163" t="n">
        <v>38663.62</v>
      </c>
      <c r="P163" t="n">
        <v>137.94</v>
      </c>
      <c r="Q163" t="n">
        <v>1325.79</v>
      </c>
      <c r="R163" t="n">
        <v>45.87</v>
      </c>
      <c r="S163" t="n">
        <v>30.42</v>
      </c>
      <c r="T163" t="n">
        <v>7869.6</v>
      </c>
      <c r="U163" t="n">
        <v>0.66</v>
      </c>
      <c r="V163" t="n">
        <v>0.9399999999999999</v>
      </c>
      <c r="W163" t="n">
        <v>0.1</v>
      </c>
      <c r="X163" t="n">
        <v>0.46</v>
      </c>
      <c r="Y163" t="n">
        <v>1</v>
      </c>
      <c r="Z163" t="n">
        <v>10</v>
      </c>
    </row>
    <row r="164">
      <c r="A164" t="n">
        <v>29</v>
      </c>
      <c r="B164" t="n">
        <v>150</v>
      </c>
      <c r="C164" t="inlineStr">
        <is>
          <t xml:space="preserve">CONCLUIDO	</t>
        </is>
      </c>
      <c r="D164" t="n">
        <v>7.8098</v>
      </c>
      <c r="E164" t="n">
        <v>12.8</v>
      </c>
      <c r="F164" t="n">
        <v>9.09</v>
      </c>
      <c r="G164" t="n">
        <v>41.93</v>
      </c>
      <c r="H164" t="n">
        <v>0.47</v>
      </c>
      <c r="I164" t="n">
        <v>13</v>
      </c>
      <c r="J164" t="n">
        <v>312.14</v>
      </c>
      <c r="K164" t="n">
        <v>61.82</v>
      </c>
      <c r="L164" t="n">
        <v>8.25</v>
      </c>
      <c r="M164" t="n">
        <v>11</v>
      </c>
      <c r="N164" t="n">
        <v>92.06999999999999</v>
      </c>
      <c r="O164" t="n">
        <v>38731.35</v>
      </c>
      <c r="P164" t="n">
        <v>135.55</v>
      </c>
      <c r="Q164" t="n">
        <v>1325.86</v>
      </c>
      <c r="R164" t="n">
        <v>42.69</v>
      </c>
      <c r="S164" t="n">
        <v>30.42</v>
      </c>
      <c r="T164" t="n">
        <v>6286.7</v>
      </c>
      <c r="U164" t="n">
        <v>0.71</v>
      </c>
      <c r="V164" t="n">
        <v>0.95</v>
      </c>
      <c r="W164" t="n">
        <v>0.1</v>
      </c>
      <c r="X164" t="n">
        <v>0.36</v>
      </c>
      <c r="Y164" t="n">
        <v>1</v>
      </c>
      <c r="Z164" t="n">
        <v>10</v>
      </c>
    </row>
    <row r="165">
      <c r="A165" t="n">
        <v>30</v>
      </c>
      <c r="B165" t="n">
        <v>150</v>
      </c>
      <c r="C165" t="inlineStr">
        <is>
          <t xml:space="preserve">CONCLUIDO	</t>
        </is>
      </c>
      <c r="D165" t="n">
        <v>7.8133</v>
      </c>
      <c r="E165" t="n">
        <v>12.8</v>
      </c>
      <c r="F165" t="n">
        <v>9.08</v>
      </c>
      <c r="G165" t="n">
        <v>41.9</v>
      </c>
      <c r="H165" t="n">
        <v>0.48</v>
      </c>
      <c r="I165" t="n">
        <v>13</v>
      </c>
      <c r="J165" t="n">
        <v>312.69</v>
      </c>
      <c r="K165" t="n">
        <v>61.82</v>
      </c>
      <c r="L165" t="n">
        <v>8.5</v>
      </c>
      <c r="M165" t="n">
        <v>11</v>
      </c>
      <c r="N165" t="n">
        <v>92.37</v>
      </c>
      <c r="O165" t="n">
        <v>38799.09</v>
      </c>
      <c r="P165" t="n">
        <v>134.48</v>
      </c>
      <c r="Q165" t="n">
        <v>1325.79</v>
      </c>
      <c r="R165" t="n">
        <v>42.43</v>
      </c>
      <c r="S165" t="n">
        <v>30.42</v>
      </c>
      <c r="T165" t="n">
        <v>6156.35</v>
      </c>
      <c r="U165" t="n">
        <v>0.72</v>
      </c>
      <c r="V165" t="n">
        <v>0.95</v>
      </c>
      <c r="W165" t="n">
        <v>0.1</v>
      </c>
      <c r="X165" t="n">
        <v>0.36</v>
      </c>
      <c r="Y165" t="n">
        <v>1</v>
      </c>
      <c r="Z165" t="n">
        <v>10</v>
      </c>
    </row>
    <row r="166">
      <c r="A166" t="n">
        <v>31</v>
      </c>
      <c r="B166" t="n">
        <v>150</v>
      </c>
      <c r="C166" t="inlineStr">
        <is>
          <t xml:space="preserve">CONCLUIDO	</t>
        </is>
      </c>
      <c r="D166" t="n">
        <v>7.8764</v>
      </c>
      <c r="E166" t="n">
        <v>12.7</v>
      </c>
      <c r="F166" t="n">
        <v>9.029999999999999</v>
      </c>
      <c r="G166" t="n">
        <v>45.16</v>
      </c>
      <c r="H166" t="n">
        <v>0.5</v>
      </c>
      <c r="I166" t="n">
        <v>12</v>
      </c>
      <c r="J166" t="n">
        <v>313.24</v>
      </c>
      <c r="K166" t="n">
        <v>61.82</v>
      </c>
      <c r="L166" t="n">
        <v>8.75</v>
      </c>
      <c r="M166" t="n">
        <v>10</v>
      </c>
      <c r="N166" t="n">
        <v>92.67</v>
      </c>
      <c r="O166" t="n">
        <v>38866.96</v>
      </c>
      <c r="P166" t="n">
        <v>131.53</v>
      </c>
      <c r="Q166" t="n">
        <v>1325.91</v>
      </c>
      <c r="R166" t="n">
        <v>40.85</v>
      </c>
      <c r="S166" t="n">
        <v>30.42</v>
      </c>
      <c r="T166" t="n">
        <v>5371.57</v>
      </c>
      <c r="U166" t="n">
        <v>0.74</v>
      </c>
      <c r="V166" t="n">
        <v>0.96</v>
      </c>
      <c r="W166" t="n">
        <v>0.1</v>
      </c>
      <c r="X166" t="n">
        <v>0.31</v>
      </c>
      <c r="Y166" t="n">
        <v>1</v>
      </c>
      <c r="Z166" t="n">
        <v>10</v>
      </c>
    </row>
    <row r="167">
      <c r="A167" t="n">
        <v>32</v>
      </c>
      <c r="B167" t="n">
        <v>150</v>
      </c>
      <c r="C167" t="inlineStr">
        <is>
          <t xml:space="preserve">CONCLUIDO	</t>
        </is>
      </c>
      <c r="D167" t="n">
        <v>7.8721</v>
      </c>
      <c r="E167" t="n">
        <v>12.7</v>
      </c>
      <c r="F167" t="n">
        <v>9.039999999999999</v>
      </c>
      <c r="G167" t="n">
        <v>45.2</v>
      </c>
      <c r="H167" t="n">
        <v>0.51</v>
      </c>
      <c r="I167" t="n">
        <v>12</v>
      </c>
      <c r="J167" t="n">
        <v>313.79</v>
      </c>
      <c r="K167" t="n">
        <v>61.82</v>
      </c>
      <c r="L167" t="n">
        <v>9</v>
      </c>
      <c r="M167" t="n">
        <v>10</v>
      </c>
      <c r="N167" t="n">
        <v>92.97</v>
      </c>
      <c r="O167" t="n">
        <v>38934.97</v>
      </c>
      <c r="P167" t="n">
        <v>131.03</v>
      </c>
      <c r="Q167" t="n">
        <v>1325.79</v>
      </c>
      <c r="R167" t="n">
        <v>41</v>
      </c>
      <c r="S167" t="n">
        <v>30.42</v>
      </c>
      <c r="T167" t="n">
        <v>5445.64</v>
      </c>
      <c r="U167" t="n">
        <v>0.74</v>
      </c>
      <c r="V167" t="n">
        <v>0.96</v>
      </c>
      <c r="W167" t="n">
        <v>0.1</v>
      </c>
      <c r="X167" t="n">
        <v>0.32</v>
      </c>
      <c r="Y167" t="n">
        <v>1</v>
      </c>
      <c r="Z167" t="n">
        <v>10</v>
      </c>
    </row>
    <row r="168">
      <c r="A168" t="n">
        <v>33</v>
      </c>
      <c r="B168" t="n">
        <v>150</v>
      </c>
      <c r="C168" t="inlineStr">
        <is>
          <t xml:space="preserve">CONCLUIDO	</t>
        </is>
      </c>
      <c r="D168" t="n">
        <v>7.9342</v>
      </c>
      <c r="E168" t="n">
        <v>12.6</v>
      </c>
      <c r="F168" t="n">
        <v>9</v>
      </c>
      <c r="G168" t="n">
        <v>49.07</v>
      </c>
      <c r="H168" t="n">
        <v>0.52</v>
      </c>
      <c r="I168" t="n">
        <v>11</v>
      </c>
      <c r="J168" t="n">
        <v>314.34</v>
      </c>
      <c r="K168" t="n">
        <v>61.82</v>
      </c>
      <c r="L168" t="n">
        <v>9.25</v>
      </c>
      <c r="M168" t="n">
        <v>9</v>
      </c>
      <c r="N168" t="n">
        <v>93.27</v>
      </c>
      <c r="O168" t="n">
        <v>39003.11</v>
      </c>
      <c r="P168" t="n">
        <v>128.3</v>
      </c>
      <c r="Q168" t="n">
        <v>1325.79</v>
      </c>
      <c r="R168" t="n">
        <v>39.52</v>
      </c>
      <c r="S168" t="n">
        <v>30.42</v>
      </c>
      <c r="T168" t="n">
        <v>4712.17</v>
      </c>
      <c r="U168" t="n">
        <v>0.77</v>
      </c>
      <c r="V168" t="n">
        <v>0.96</v>
      </c>
      <c r="W168" t="n">
        <v>0.1</v>
      </c>
      <c r="X168" t="n">
        <v>0.28</v>
      </c>
      <c r="Y168" t="n">
        <v>1</v>
      </c>
      <c r="Z168" t="n">
        <v>10</v>
      </c>
    </row>
    <row r="169">
      <c r="A169" t="n">
        <v>34</v>
      </c>
      <c r="B169" t="n">
        <v>150</v>
      </c>
      <c r="C169" t="inlineStr">
        <is>
          <t xml:space="preserve">CONCLUIDO	</t>
        </is>
      </c>
      <c r="D169" t="n">
        <v>7.9278</v>
      </c>
      <c r="E169" t="n">
        <v>12.61</v>
      </c>
      <c r="F169" t="n">
        <v>9.01</v>
      </c>
      <c r="G169" t="n">
        <v>49.12</v>
      </c>
      <c r="H169" t="n">
        <v>0.54</v>
      </c>
      <c r="I169" t="n">
        <v>11</v>
      </c>
      <c r="J169" t="n">
        <v>314.9</v>
      </c>
      <c r="K169" t="n">
        <v>61.82</v>
      </c>
      <c r="L169" t="n">
        <v>9.5</v>
      </c>
      <c r="M169" t="n">
        <v>9</v>
      </c>
      <c r="N169" t="n">
        <v>93.56999999999999</v>
      </c>
      <c r="O169" t="n">
        <v>39071.38</v>
      </c>
      <c r="P169" t="n">
        <v>127.75</v>
      </c>
      <c r="Q169" t="n">
        <v>1325.79</v>
      </c>
      <c r="R169" t="n">
        <v>39.87</v>
      </c>
      <c r="S169" t="n">
        <v>30.42</v>
      </c>
      <c r="T169" t="n">
        <v>4883.77</v>
      </c>
      <c r="U169" t="n">
        <v>0.76</v>
      </c>
      <c r="V169" t="n">
        <v>0.96</v>
      </c>
      <c r="W169" t="n">
        <v>0.1</v>
      </c>
      <c r="X169" t="n">
        <v>0.29</v>
      </c>
      <c r="Y169" t="n">
        <v>1</v>
      </c>
      <c r="Z169" t="n">
        <v>10</v>
      </c>
    </row>
    <row r="170">
      <c r="A170" t="n">
        <v>35</v>
      </c>
      <c r="B170" t="n">
        <v>150</v>
      </c>
      <c r="C170" t="inlineStr">
        <is>
          <t xml:space="preserve">CONCLUIDO	</t>
        </is>
      </c>
      <c r="D170" t="n">
        <v>7.9192</v>
      </c>
      <c r="E170" t="n">
        <v>12.63</v>
      </c>
      <c r="F170" t="n">
        <v>9.02</v>
      </c>
      <c r="G170" t="n">
        <v>49.2</v>
      </c>
      <c r="H170" t="n">
        <v>0.55</v>
      </c>
      <c r="I170" t="n">
        <v>11</v>
      </c>
      <c r="J170" t="n">
        <v>315.45</v>
      </c>
      <c r="K170" t="n">
        <v>61.82</v>
      </c>
      <c r="L170" t="n">
        <v>9.75</v>
      </c>
      <c r="M170" t="n">
        <v>7</v>
      </c>
      <c r="N170" t="n">
        <v>93.88</v>
      </c>
      <c r="O170" t="n">
        <v>39139.8</v>
      </c>
      <c r="P170" t="n">
        <v>126.46</v>
      </c>
      <c r="Q170" t="n">
        <v>1325.79</v>
      </c>
      <c r="R170" t="n">
        <v>40.35</v>
      </c>
      <c r="S170" t="n">
        <v>30.42</v>
      </c>
      <c r="T170" t="n">
        <v>5122.87</v>
      </c>
      <c r="U170" t="n">
        <v>0.75</v>
      </c>
      <c r="V170" t="n">
        <v>0.96</v>
      </c>
      <c r="W170" t="n">
        <v>0.1</v>
      </c>
      <c r="X170" t="n">
        <v>0.3</v>
      </c>
      <c r="Y170" t="n">
        <v>1</v>
      </c>
      <c r="Z170" t="n">
        <v>10</v>
      </c>
    </row>
    <row r="171">
      <c r="A171" t="n">
        <v>36</v>
      </c>
      <c r="B171" t="n">
        <v>150</v>
      </c>
      <c r="C171" t="inlineStr">
        <is>
          <t xml:space="preserve">CONCLUIDO	</t>
        </is>
      </c>
      <c r="D171" t="n">
        <v>7.9839</v>
      </c>
      <c r="E171" t="n">
        <v>12.53</v>
      </c>
      <c r="F171" t="n">
        <v>8.970000000000001</v>
      </c>
      <c r="G171" t="n">
        <v>53.84</v>
      </c>
      <c r="H171" t="n">
        <v>0.5600000000000001</v>
      </c>
      <c r="I171" t="n">
        <v>10</v>
      </c>
      <c r="J171" t="n">
        <v>316.01</v>
      </c>
      <c r="K171" t="n">
        <v>61.82</v>
      </c>
      <c r="L171" t="n">
        <v>10</v>
      </c>
      <c r="M171" t="n">
        <v>4</v>
      </c>
      <c r="N171" t="n">
        <v>94.18000000000001</v>
      </c>
      <c r="O171" t="n">
        <v>39208.35</v>
      </c>
      <c r="P171" t="n">
        <v>124.49</v>
      </c>
      <c r="Q171" t="n">
        <v>1325.79</v>
      </c>
      <c r="R171" t="n">
        <v>38.65</v>
      </c>
      <c r="S171" t="n">
        <v>30.42</v>
      </c>
      <c r="T171" t="n">
        <v>4280.16</v>
      </c>
      <c r="U171" t="n">
        <v>0.79</v>
      </c>
      <c r="V171" t="n">
        <v>0.96</v>
      </c>
      <c r="W171" t="n">
        <v>0.1</v>
      </c>
      <c r="X171" t="n">
        <v>0.25</v>
      </c>
      <c r="Y171" t="n">
        <v>1</v>
      </c>
      <c r="Z171" t="n">
        <v>10</v>
      </c>
    </row>
    <row r="172">
      <c r="A172" t="n">
        <v>37</v>
      </c>
      <c r="B172" t="n">
        <v>150</v>
      </c>
      <c r="C172" t="inlineStr">
        <is>
          <t xml:space="preserve">CONCLUIDO	</t>
        </is>
      </c>
      <c r="D172" t="n">
        <v>7.9886</v>
      </c>
      <c r="E172" t="n">
        <v>12.52</v>
      </c>
      <c r="F172" t="n">
        <v>8.960000000000001</v>
      </c>
      <c r="G172" t="n">
        <v>53.79</v>
      </c>
      <c r="H172" t="n">
        <v>0.58</v>
      </c>
      <c r="I172" t="n">
        <v>10</v>
      </c>
      <c r="J172" t="n">
        <v>316.56</v>
      </c>
      <c r="K172" t="n">
        <v>61.82</v>
      </c>
      <c r="L172" t="n">
        <v>10.25</v>
      </c>
      <c r="M172" t="n">
        <v>0</v>
      </c>
      <c r="N172" t="n">
        <v>94.48999999999999</v>
      </c>
      <c r="O172" t="n">
        <v>39277.04</v>
      </c>
      <c r="P172" t="n">
        <v>124.63</v>
      </c>
      <c r="Q172" t="n">
        <v>1325.79</v>
      </c>
      <c r="R172" t="n">
        <v>38.1</v>
      </c>
      <c r="S172" t="n">
        <v>30.42</v>
      </c>
      <c r="T172" t="n">
        <v>4004.01</v>
      </c>
      <c r="U172" t="n">
        <v>0.8</v>
      </c>
      <c r="V172" t="n">
        <v>0.96</v>
      </c>
      <c r="W172" t="n">
        <v>0.11</v>
      </c>
      <c r="X172" t="n">
        <v>0.24</v>
      </c>
      <c r="Y172" t="n">
        <v>1</v>
      </c>
      <c r="Z172" t="n">
        <v>10</v>
      </c>
    </row>
    <row r="173">
      <c r="A173" t="n">
        <v>0</v>
      </c>
      <c r="B173" t="n">
        <v>10</v>
      </c>
      <c r="C173" t="inlineStr">
        <is>
          <t xml:space="preserve">CONCLUIDO	</t>
        </is>
      </c>
      <c r="D173" t="n">
        <v>6.3171</v>
      </c>
      <c r="E173" t="n">
        <v>15.83</v>
      </c>
      <c r="F173" t="n">
        <v>12.69</v>
      </c>
      <c r="G173" t="n">
        <v>5.68</v>
      </c>
      <c r="H173" t="n">
        <v>0.64</v>
      </c>
      <c r="I173" t="n">
        <v>134</v>
      </c>
      <c r="J173" t="n">
        <v>26.11</v>
      </c>
      <c r="K173" t="n">
        <v>12.1</v>
      </c>
      <c r="L173" t="n">
        <v>1</v>
      </c>
      <c r="M173" t="n">
        <v>0</v>
      </c>
      <c r="N173" t="n">
        <v>3.01</v>
      </c>
      <c r="O173" t="n">
        <v>3454.41</v>
      </c>
      <c r="P173" t="n">
        <v>37.03</v>
      </c>
      <c r="Q173" t="n">
        <v>1326.21</v>
      </c>
      <c r="R173" t="n">
        <v>154.21</v>
      </c>
      <c r="S173" t="n">
        <v>30.42</v>
      </c>
      <c r="T173" t="n">
        <v>61441</v>
      </c>
      <c r="U173" t="n">
        <v>0.2</v>
      </c>
      <c r="V173" t="n">
        <v>0.68</v>
      </c>
      <c r="W173" t="n">
        <v>0.47</v>
      </c>
      <c r="X173" t="n">
        <v>3.97</v>
      </c>
      <c r="Y173" t="n">
        <v>1</v>
      </c>
      <c r="Z173" t="n">
        <v>10</v>
      </c>
    </row>
    <row r="174">
      <c r="A174" t="n">
        <v>0</v>
      </c>
      <c r="B174" t="n">
        <v>45</v>
      </c>
      <c r="C174" t="inlineStr">
        <is>
          <t xml:space="preserve">CONCLUIDO	</t>
        </is>
      </c>
      <c r="D174" t="n">
        <v>7.2978</v>
      </c>
      <c r="E174" t="n">
        <v>13.7</v>
      </c>
      <c r="F174" t="n">
        <v>10.46</v>
      </c>
      <c r="G174" t="n">
        <v>10.29</v>
      </c>
      <c r="H174" t="n">
        <v>0.18</v>
      </c>
      <c r="I174" t="n">
        <v>61</v>
      </c>
      <c r="J174" t="n">
        <v>98.70999999999999</v>
      </c>
      <c r="K174" t="n">
        <v>39.72</v>
      </c>
      <c r="L174" t="n">
        <v>1</v>
      </c>
      <c r="M174" t="n">
        <v>59</v>
      </c>
      <c r="N174" t="n">
        <v>12.99</v>
      </c>
      <c r="O174" t="n">
        <v>12407.75</v>
      </c>
      <c r="P174" t="n">
        <v>82.65000000000001</v>
      </c>
      <c r="Q174" t="n">
        <v>1326.08</v>
      </c>
      <c r="R174" t="n">
        <v>87.41</v>
      </c>
      <c r="S174" t="n">
        <v>30.42</v>
      </c>
      <c r="T174" t="n">
        <v>28403.52</v>
      </c>
      <c r="U174" t="n">
        <v>0.35</v>
      </c>
      <c r="V174" t="n">
        <v>0.83</v>
      </c>
      <c r="W174" t="n">
        <v>0.18</v>
      </c>
      <c r="X174" t="n">
        <v>1.74</v>
      </c>
      <c r="Y174" t="n">
        <v>1</v>
      </c>
      <c r="Z174" t="n">
        <v>10</v>
      </c>
    </row>
    <row r="175">
      <c r="A175" t="n">
        <v>1</v>
      </c>
      <c r="B175" t="n">
        <v>45</v>
      </c>
      <c r="C175" t="inlineStr">
        <is>
          <t xml:space="preserve">CONCLUIDO	</t>
        </is>
      </c>
      <c r="D175" t="n">
        <v>7.7814</v>
      </c>
      <c r="E175" t="n">
        <v>12.85</v>
      </c>
      <c r="F175" t="n">
        <v>9.960000000000001</v>
      </c>
      <c r="G175" t="n">
        <v>13.58</v>
      </c>
      <c r="H175" t="n">
        <v>0.22</v>
      </c>
      <c r="I175" t="n">
        <v>44</v>
      </c>
      <c r="J175" t="n">
        <v>99.02</v>
      </c>
      <c r="K175" t="n">
        <v>39.72</v>
      </c>
      <c r="L175" t="n">
        <v>1.25</v>
      </c>
      <c r="M175" t="n">
        <v>42</v>
      </c>
      <c r="N175" t="n">
        <v>13.05</v>
      </c>
      <c r="O175" t="n">
        <v>12446.14</v>
      </c>
      <c r="P175" t="n">
        <v>74.70999999999999</v>
      </c>
      <c r="Q175" t="n">
        <v>1325.84</v>
      </c>
      <c r="R175" t="n">
        <v>70.84999999999999</v>
      </c>
      <c r="S175" t="n">
        <v>30.42</v>
      </c>
      <c r="T175" t="n">
        <v>20208.48</v>
      </c>
      <c r="U175" t="n">
        <v>0.43</v>
      </c>
      <c r="V175" t="n">
        <v>0.87</v>
      </c>
      <c r="W175" t="n">
        <v>0.15</v>
      </c>
      <c r="X175" t="n">
        <v>1.24</v>
      </c>
      <c r="Y175" t="n">
        <v>1</v>
      </c>
      <c r="Z175" t="n">
        <v>10</v>
      </c>
    </row>
    <row r="176">
      <c r="A176" t="n">
        <v>2</v>
      </c>
      <c r="B176" t="n">
        <v>45</v>
      </c>
      <c r="C176" t="inlineStr">
        <is>
          <t xml:space="preserve">CONCLUIDO	</t>
        </is>
      </c>
      <c r="D176" t="n">
        <v>8.099</v>
      </c>
      <c r="E176" t="n">
        <v>12.35</v>
      </c>
      <c r="F176" t="n">
        <v>9.66</v>
      </c>
      <c r="G176" t="n">
        <v>17.05</v>
      </c>
      <c r="H176" t="n">
        <v>0.27</v>
      </c>
      <c r="I176" t="n">
        <v>34</v>
      </c>
      <c r="J176" t="n">
        <v>99.33</v>
      </c>
      <c r="K176" t="n">
        <v>39.72</v>
      </c>
      <c r="L176" t="n">
        <v>1.5</v>
      </c>
      <c r="M176" t="n">
        <v>28</v>
      </c>
      <c r="N176" t="n">
        <v>13.11</v>
      </c>
      <c r="O176" t="n">
        <v>12484.55</v>
      </c>
      <c r="P176" t="n">
        <v>67.98</v>
      </c>
      <c r="Q176" t="n">
        <v>1325.89</v>
      </c>
      <c r="R176" t="n">
        <v>61.13</v>
      </c>
      <c r="S176" t="n">
        <v>30.42</v>
      </c>
      <c r="T176" t="n">
        <v>15399.97</v>
      </c>
      <c r="U176" t="n">
        <v>0.5</v>
      </c>
      <c r="V176" t="n">
        <v>0.9</v>
      </c>
      <c r="W176" t="n">
        <v>0.14</v>
      </c>
      <c r="X176" t="n">
        <v>0.9399999999999999</v>
      </c>
      <c r="Y176" t="n">
        <v>1</v>
      </c>
      <c r="Z176" t="n">
        <v>10</v>
      </c>
    </row>
    <row r="177">
      <c r="A177" t="n">
        <v>3</v>
      </c>
      <c r="B177" t="n">
        <v>45</v>
      </c>
      <c r="C177" t="inlineStr">
        <is>
          <t xml:space="preserve">CONCLUIDO	</t>
        </is>
      </c>
      <c r="D177" t="n">
        <v>8.169700000000001</v>
      </c>
      <c r="E177" t="n">
        <v>12.24</v>
      </c>
      <c r="F177" t="n">
        <v>9.619999999999999</v>
      </c>
      <c r="G177" t="n">
        <v>18.61</v>
      </c>
      <c r="H177" t="n">
        <v>0.31</v>
      </c>
      <c r="I177" t="n">
        <v>31</v>
      </c>
      <c r="J177" t="n">
        <v>99.64</v>
      </c>
      <c r="K177" t="n">
        <v>39.72</v>
      </c>
      <c r="L177" t="n">
        <v>1.75</v>
      </c>
      <c r="M177" t="n">
        <v>0</v>
      </c>
      <c r="N177" t="n">
        <v>13.18</v>
      </c>
      <c r="O177" t="n">
        <v>12522.99</v>
      </c>
      <c r="P177" t="n">
        <v>66.14</v>
      </c>
      <c r="Q177" t="n">
        <v>1326.07</v>
      </c>
      <c r="R177" t="n">
        <v>58.41</v>
      </c>
      <c r="S177" t="n">
        <v>30.42</v>
      </c>
      <c r="T177" t="n">
        <v>14055.68</v>
      </c>
      <c r="U177" t="n">
        <v>0.52</v>
      </c>
      <c r="V177" t="n">
        <v>0.9</v>
      </c>
      <c r="W177" t="n">
        <v>0.17</v>
      </c>
      <c r="X177" t="n">
        <v>0.89</v>
      </c>
      <c r="Y177" t="n">
        <v>1</v>
      </c>
      <c r="Z177" t="n">
        <v>10</v>
      </c>
    </row>
    <row r="178">
      <c r="A178" t="n">
        <v>0</v>
      </c>
      <c r="B178" t="n">
        <v>105</v>
      </c>
      <c r="C178" t="inlineStr">
        <is>
          <t xml:space="preserve">CONCLUIDO	</t>
        </is>
      </c>
      <c r="D178" t="n">
        <v>4.9321</v>
      </c>
      <c r="E178" t="n">
        <v>20.28</v>
      </c>
      <c r="F178" t="n">
        <v>12.52</v>
      </c>
      <c r="G178" t="n">
        <v>5.87</v>
      </c>
      <c r="H178" t="n">
        <v>0.09</v>
      </c>
      <c r="I178" t="n">
        <v>128</v>
      </c>
      <c r="J178" t="n">
        <v>204</v>
      </c>
      <c r="K178" t="n">
        <v>55.27</v>
      </c>
      <c r="L178" t="n">
        <v>1</v>
      </c>
      <c r="M178" t="n">
        <v>126</v>
      </c>
      <c r="N178" t="n">
        <v>42.72</v>
      </c>
      <c r="O178" t="n">
        <v>25393.6</v>
      </c>
      <c r="P178" t="n">
        <v>175.11</v>
      </c>
      <c r="Q178" t="n">
        <v>1326.24</v>
      </c>
      <c r="R178" t="n">
        <v>154.84</v>
      </c>
      <c r="S178" t="n">
        <v>30.42</v>
      </c>
      <c r="T178" t="n">
        <v>61785.99</v>
      </c>
      <c r="U178" t="n">
        <v>0.2</v>
      </c>
      <c r="V178" t="n">
        <v>0.6899999999999999</v>
      </c>
      <c r="W178" t="n">
        <v>0.29</v>
      </c>
      <c r="X178" t="n">
        <v>3.8</v>
      </c>
      <c r="Y178" t="n">
        <v>1</v>
      </c>
      <c r="Z178" t="n">
        <v>10</v>
      </c>
    </row>
    <row r="179">
      <c r="A179" t="n">
        <v>1</v>
      </c>
      <c r="B179" t="n">
        <v>105</v>
      </c>
      <c r="C179" t="inlineStr">
        <is>
          <t xml:space="preserve">CONCLUIDO	</t>
        </is>
      </c>
      <c r="D179" t="n">
        <v>5.6525</v>
      </c>
      <c r="E179" t="n">
        <v>17.69</v>
      </c>
      <c r="F179" t="n">
        <v>11.4</v>
      </c>
      <c r="G179" t="n">
        <v>7.43</v>
      </c>
      <c r="H179" t="n">
        <v>0.11</v>
      </c>
      <c r="I179" t="n">
        <v>92</v>
      </c>
      <c r="J179" t="n">
        <v>204.39</v>
      </c>
      <c r="K179" t="n">
        <v>55.27</v>
      </c>
      <c r="L179" t="n">
        <v>1.25</v>
      </c>
      <c r="M179" t="n">
        <v>90</v>
      </c>
      <c r="N179" t="n">
        <v>42.87</v>
      </c>
      <c r="O179" t="n">
        <v>25442.42</v>
      </c>
      <c r="P179" t="n">
        <v>157.64</v>
      </c>
      <c r="Q179" t="n">
        <v>1326.15</v>
      </c>
      <c r="R179" t="n">
        <v>117.86</v>
      </c>
      <c r="S179" t="n">
        <v>30.42</v>
      </c>
      <c r="T179" t="n">
        <v>43472.9</v>
      </c>
      <c r="U179" t="n">
        <v>0.26</v>
      </c>
      <c r="V179" t="n">
        <v>0.76</v>
      </c>
      <c r="W179" t="n">
        <v>0.23</v>
      </c>
      <c r="X179" t="n">
        <v>2.67</v>
      </c>
      <c r="Y179" t="n">
        <v>1</v>
      </c>
      <c r="Z179" t="n">
        <v>10</v>
      </c>
    </row>
    <row r="180">
      <c r="A180" t="n">
        <v>2</v>
      </c>
      <c r="B180" t="n">
        <v>105</v>
      </c>
      <c r="C180" t="inlineStr">
        <is>
          <t xml:space="preserve">CONCLUIDO	</t>
        </is>
      </c>
      <c r="D180" t="n">
        <v>6.1387</v>
      </c>
      <c r="E180" t="n">
        <v>16.29</v>
      </c>
      <c r="F180" t="n">
        <v>10.81</v>
      </c>
      <c r="G180" t="n">
        <v>9</v>
      </c>
      <c r="H180" t="n">
        <v>0.13</v>
      </c>
      <c r="I180" t="n">
        <v>72</v>
      </c>
      <c r="J180" t="n">
        <v>204.79</v>
      </c>
      <c r="K180" t="n">
        <v>55.27</v>
      </c>
      <c r="L180" t="n">
        <v>1.5</v>
      </c>
      <c r="M180" t="n">
        <v>70</v>
      </c>
      <c r="N180" t="n">
        <v>43.02</v>
      </c>
      <c r="O180" t="n">
        <v>25491.3</v>
      </c>
      <c r="P180" t="n">
        <v>147.78</v>
      </c>
      <c r="Q180" t="n">
        <v>1326.25</v>
      </c>
      <c r="R180" t="n">
        <v>98.53</v>
      </c>
      <c r="S180" t="n">
        <v>30.42</v>
      </c>
      <c r="T180" t="n">
        <v>33910.07</v>
      </c>
      <c r="U180" t="n">
        <v>0.31</v>
      </c>
      <c r="V180" t="n">
        <v>0.8</v>
      </c>
      <c r="W180" t="n">
        <v>0.2</v>
      </c>
      <c r="X180" t="n">
        <v>2.08</v>
      </c>
      <c r="Y180" t="n">
        <v>1</v>
      </c>
      <c r="Z180" t="n">
        <v>10</v>
      </c>
    </row>
    <row r="181">
      <c r="A181" t="n">
        <v>3</v>
      </c>
      <c r="B181" t="n">
        <v>105</v>
      </c>
      <c r="C181" t="inlineStr">
        <is>
          <t xml:space="preserve">CONCLUIDO	</t>
        </is>
      </c>
      <c r="D181" t="n">
        <v>6.5105</v>
      </c>
      <c r="E181" t="n">
        <v>15.36</v>
      </c>
      <c r="F181" t="n">
        <v>10.4</v>
      </c>
      <c r="G181" t="n">
        <v>10.58</v>
      </c>
      <c r="H181" t="n">
        <v>0.15</v>
      </c>
      <c r="I181" t="n">
        <v>59</v>
      </c>
      <c r="J181" t="n">
        <v>205.18</v>
      </c>
      <c r="K181" t="n">
        <v>55.27</v>
      </c>
      <c r="L181" t="n">
        <v>1.75</v>
      </c>
      <c r="M181" t="n">
        <v>57</v>
      </c>
      <c r="N181" t="n">
        <v>43.16</v>
      </c>
      <c r="O181" t="n">
        <v>25540.22</v>
      </c>
      <c r="P181" t="n">
        <v>140.64</v>
      </c>
      <c r="Q181" t="n">
        <v>1326.06</v>
      </c>
      <c r="R181" t="n">
        <v>85.39</v>
      </c>
      <c r="S181" t="n">
        <v>30.42</v>
      </c>
      <c r="T181" t="n">
        <v>27404.42</v>
      </c>
      <c r="U181" t="n">
        <v>0.36</v>
      </c>
      <c r="V181" t="n">
        <v>0.83</v>
      </c>
      <c r="W181" t="n">
        <v>0.17</v>
      </c>
      <c r="X181" t="n">
        <v>1.68</v>
      </c>
      <c r="Y181" t="n">
        <v>1</v>
      </c>
      <c r="Z181" t="n">
        <v>10</v>
      </c>
    </row>
    <row r="182">
      <c r="A182" t="n">
        <v>4</v>
      </c>
      <c r="B182" t="n">
        <v>105</v>
      </c>
      <c r="C182" t="inlineStr">
        <is>
          <t xml:space="preserve">CONCLUIDO	</t>
        </is>
      </c>
      <c r="D182" t="n">
        <v>6.7966</v>
      </c>
      <c r="E182" t="n">
        <v>14.71</v>
      </c>
      <c r="F182" t="n">
        <v>10.12</v>
      </c>
      <c r="G182" t="n">
        <v>12.15</v>
      </c>
      <c r="H182" t="n">
        <v>0.17</v>
      </c>
      <c r="I182" t="n">
        <v>50</v>
      </c>
      <c r="J182" t="n">
        <v>205.58</v>
      </c>
      <c r="K182" t="n">
        <v>55.27</v>
      </c>
      <c r="L182" t="n">
        <v>2</v>
      </c>
      <c r="M182" t="n">
        <v>48</v>
      </c>
      <c r="N182" t="n">
        <v>43.31</v>
      </c>
      <c r="O182" t="n">
        <v>25589.2</v>
      </c>
      <c r="P182" t="n">
        <v>135.37</v>
      </c>
      <c r="Q182" t="n">
        <v>1325.93</v>
      </c>
      <c r="R182" t="n">
        <v>76.26000000000001</v>
      </c>
      <c r="S182" t="n">
        <v>30.42</v>
      </c>
      <c r="T182" t="n">
        <v>22884.47</v>
      </c>
      <c r="U182" t="n">
        <v>0.4</v>
      </c>
      <c r="V182" t="n">
        <v>0.85</v>
      </c>
      <c r="W182" t="n">
        <v>0.16</v>
      </c>
      <c r="X182" t="n">
        <v>1.4</v>
      </c>
      <c r="Y182" t="n">
        <v>1</v>
      </c>
      <c r="Z182" t="n">
        <v>10</v>
      </c>
    </row>
    <row r="183">
      <c r="A183" t="n">
        <v>5</v>
      </c>
      <c r="B183" t="n">
        <v>105</v>
      </c>
      <c r="C183" t="inlineStr">
        <is>
          <t xml:space="preserve">CONCLUIDO	</t>
        </is>
      </c>
      <c r="D183" t="n">
        <v>7.0245</v>
      </c>
      <c r="E183" t="n">
        <v>14.24</v>
      </c>
      <c r="F183" t="n">
        <v>9.93</v>
      </c>
      <c r="G183" t="n">
        <v>13.85</v>
      </c>
      <c r="H183" t="n">
        <v>0.19</v>
      </c>
      <c r="I183" t="n">
        <v>43</v>
      </c>
      <c r="J183" t="n">
        <v>205.98</v>
      </c>
      <c r="K183" t="n">
        <v>55.27</v>
      </c>
      <c r="L183" t="n">
        <v>2.25</v>
      </c>
      <c r="M183" t="n">
        <v>41</v>
      </c>
      <c r="N183" t="n">
        <v>43.46</v>
      </c>
      <c r="O183" t="n">
        <v>25638.22</v>
      </c>
      <c r="P183" t="n">
        <v>131.14</v>
      </c>
      <c r="Q183" t="n">
        <v>1325.88</v>
      </c>
      <c r="R183" t="n">
        <v>69.87</v>
      </c>
      <c r="S183" t="n">
        <v>30.42</v>
      </c>
      <c r="T183" t="n">
        <v>19723.44</v>
      </c>
      <c r="U183" t="n">
        <v>0.44</v>
      </c>
      <c r="V183" t="n">
        <v>0.87</v>
      </c>
      <c r="W183" t="n">
        <v>0.15</v>
      </c>
      <c r="X183" t="n">
        <v>1.21</v>
      </c>
      <c r="Y183" t="n">
        <v>1</v>
      </c>
      <c r="Z183" t="n">
        <v>10</v>
      </c>
    </row>
    <row r="184">
      <c r="A184" t="n">
        <v>6</v>
      </c>
      <c r="B184" t="n">
        <v>105</v>
      </c>
      <c r="C184" t="inlineStr">
        <is>
          <t xml:space="preserve">CONCLUIDO	</t>
        </is>
      </c>
      <c r="D184" t="n">
        <v>7.2039</v>
      </c>
      <c r="E184" t="n">
        <v>13.88</v>
      </c>
      <c r="F184" t="n">
        <v>9.779999999999999</v>
      </c>
      <c r="G184" t="n">
        <v>15.44</v>
      </c>
      <c r="H184" t="n">
        <v>0.22</v>
      </c>
      <c r="I184" t="n">
        <v>38</v>
      </c>
      <c r="J184" t="n">
        <v>206.38</v>
      </c>
      <c r="K184" t="n">
        <v>55.27</v>
      </c>
      <c r="L184" t="n">
        <v>2.5</v>
      </c>
      <c r="M184" t="n">
        <v>36</v>
      </c>
      <c r="N184" t="n">
        <v>43.6</v>
      </c>
      <c r="O184" t="n">
        <v>25687.3</v>
      </c>
      <c r="P184" t="n">
        <v>127.3</v>
      </c>
      <c r="Q184" t="n">
        <v>1326.28</v>
      </c>
      <c r="R184" t="n">
        <v>65.09</v>
      </c>
      <c r="S184" t="n">
        <v>30.42</v>
      </c>
      <c r="T184" t="n">
        <v>17360.42</v>
      </c>
      <c r="U184" t="n">
        <v>0.47</v>
      </c>
      <c r="V184" t="n">
        <v>0.88</v>
      </c>
      <c r="W184" t="n">
        <v>0.14</v>
      </c>
      <c r="X184" t="n">
        <v>1.05</v>
      </c>
      <c r="Y184" t="n">
        <v>1</v>
      </c>
      <c r="Z184" t="n">
        <v>10</v>
      </c>
    </row>
    <row r="185">
      <c r="A185" t="n">
        <v>7</v>
      </c>
      <c r="B185" t="n">
        <v>105</v>
      </c>
      <c r="C185" t="inlineStr">
        <is>
          <t xml:space="preserve">CONCLUIDO	</t>
        </is>
      </c>
      <c r="D185" t="n">
        <v>7.3596</v>
      </c>
      <c r="E185" t="n">
        <v>13.59</v>
      </c>
      <c r="F185" t="n">
        <v>9.640000000000001</v>
      </c>
      <c r="G185" t="n">
        <v>17.02</v>
      </c>
      <c r="H185" t="n">
        <v>0.24</v>
      </c>
      <c r="I185" t="n">
        <v>34</v>
      </c>
      <c r="J185" t="n">
        <v>206.78</v>
      </c>
      <c r="K185" t="n">
        <v>55.27</v>
      </c>
      <c r="L185" t="n">
        <v>2.75</v>
      </c>
      <c r="M185" t="n">
        <v>32</v>
      </c>
      <c r="N185" t="n">
        <v>43.75</v>
      </c>
      <c r="O185" t="n">
        <v>25736.42</v>
      </c>
      <c r="P185" t="n">
        <v>123.97</v>
      </c>
      <c r="Q185" t="n">
        <v>1326.04</v>
      </c>
      <c r="R185" t="n">
        <v>60.62</v>
      </c>
      <c r="S185" t="n">
        <v>30.42</v>
      </c>
      <c r="T185" t="n">
        <v>15146.23</v>
      </c>
      <c r="U185" t="n">
        <v>0.5</v>
      </c>
      <c r="V185" t="n">
        <v>0.9</v>
      </c>
      <c r="W185" t="n">
        <v>0.14</v>
      </c>
      <c r="X185" t="n">
        <v>0.92</v>
      </c>
      <c r="Y185" t="n">
        <v>1</v>
      </c>
      <c r="Z185" t="n">
        <v>10</v>
      </c>
    </row>
    <row r="186">
      <c r="A186" t="n">
        <v>8</v>
      </c>
      <c r="B186" t="n">
        <v>105</v>
      </c>
      <c r="C186" t="inlineStr">
        <is>
          <t xml:space="preserve">CONCLUIDO	</t>
        </is>
      </c>
      <c r="D186" t="n">
        <v>7.5188</v>
      </c>
      <c r="E186" t="n">
        <v>13.3</v>
      </c>
      <c r="F186" t="n">
        <v>9.52</v>
      </c>
      <c r="G186" t="n">
        <v>19.04</v>
      </c>
      <c r="H186" t="n">
        <v>0.26</v>
      </c>
      <c r="I186" t="n">
        <v>30</v>
      </c>
      <c r="J186" t="n">
        <v>207.17</v>
      </c>
      <c r="K186" t="n">
        <v>55.27</v>
      </c>
      <c r="L186" t="n">
        <v>3</v>
      </c>
      <c r="M186" t="n">
        <v>28</v>
      </c>
      <c r="N186" t="n">
        <v>43.9</v>
      </c>
      <c r="O186" t="n">
        <v>25785.6</v>
      </c>
      <c r="P186" t="n">
        <v>120.94</v>
      </c>
      <c r="Q186" t="n">
        <v>1325.86</v>
      </c>
      <c r="R186" t="n">
        <v>56.46</v>
      </c>
      <c r="S186" t="n">
        <v>30.42</v>
      </c>
      <c r="T186" t="n">
        <v>13083.76</v>
      </c>
      <c r="U186" t="n">
        <v>0.54</v>
      </c>
      <c r="V186" t="n">
        <v>0.91</v>
      </c>
      <c r="W186" t="n">
        <v>0.13</v>
      </c>
      <c r="X186" t="n">
        <v>0.8</v>
      </c>
      <c r="Y186" t="n">
        <v>1</v>
      </c>
      <c r="Z186" t="n">
        <v>10</v>
      </c>
    </row>
    <row r="187">
      <c r="A187" t="n">
        <v>9</v>
      </c>
      <c r="B187" t="n">
        <v>105</v>
      </c>
      <c r="C187" t="inlineStr">
        <is>
          <t xml:space="preserve">CONCLUIDO	</t>
        </is>
      </c>
      <c r="D187" t="n">
        <v>7.6995</v>
      </c>
      <c r="E187" t="n">
        <v>12.99</v>
      </c>
      <c r="F187" t="n">
        <v>9.33</v>
      </c>
      <c r="G187" t="n">
        <v>20.73</v>
      </c>
      <c r="H187" t="n">
        <v>0.28</v>
      </c>
      <c r="I187" t="n">
        <v>27</v>
      </c>
      <c r="J187" t="n">
        <v>207.57</v>
      </c>
      <c r="K187" t="n">
        <v>55.27</v>
      </c>
      <c r="L187" t="n">
        <v>3.25</v>
      </c>
      <c r="M187" t="n">
        <v>25</v>
      </c>
      <c r="N187" t="n">
        <v>44.05</v>
      </c>
      <c r="O187" t="n">
        <v>25834.83</v>
      </c>
      <c r="P187" t="n">
        <v>116.42</v>
      </c>
      <c r="Q187" t="n">
        <v>1325.93</v>
      </c>
      <c r="R187" t="n">
        <v>50.18</v>
      </c>
      <c r="S187" t="n">
        <v>30.42</v>
      </c>
      <c r="T187" t="n">
        <v>9958.299999999999</v>
      </c>
      <c r="U187" t="n">
        <v>0.61</v>
      </c>
      <c r="V187" t="n">
        <v>0.93</v>
      </c>
      <c r="W187" t="n">
        <v>0.12</v>
      </c>
      <c r="X187" t="n">
        <v>0.61</v>
      </c>
      <c r="Y187" t="n">
        <v>1</v>
      </c>
      <c r="Z187" t="n">
        <v>10</v>
      </c>
    </row>
    <row r="188">
      <c r="A188" t="n">
        <v>10</v>
      </c>
      <c r="B188" t="n">
        <v>105</v>
      </c>
      <c r="C188" t="inlineStr">
        <is>
          <t xml:space="preserve">CONCLUIDO	</t>
        </is>
      </c>
      <c r="D188" t="n">
        <v>7.6612</v>
      </c>
      <c r="E188" t="n">
        <v>13.05</v>
      </c>
      <c r="F188" t="n">
        <v>9.470000000000001</v>
      </c>
      <c r="G188" t="n">
        <v>22.74</v>
      </c>
      <c r="H188" t="n">
        <v>0.3</v>
      </c>
      <c r="I188" t="n">
        <v>25</v>
      </c>
      <c r="J188" t="n">
        <v>207.97</v>
      </c>
      <c r="K188" t="n">
        <v>55.27</v>
      </c>
      <c r="L188" t="n">
        <v>3.5</v>
      </c>
      <c r="M188" t="n">
        <v>23</v>
      </c>
      <c r="N188" t="n">
        <v>44.2</v>
      </c>
      <c r="O188" t="n">
        <v>25884.1</v>
      </c>
      <c r="P188" t="n">
        <v>117.1</v>
      </c>
      <c r="Q188" t="n">
        <v>1325.85</v>
      </c>
      <c r="R188" t="n">
        <v>55.36</v>
      </c>
      <c r="S188" t="n">
        <v>30.42</v>
      </c>
      <c r="T188" t="n">
        <v>12559.72</v>
      </c>
      <c r="U188" t="n">
        <v>0.55</v>
      </c>
      <c r="V188" t="n">
        <v>0.91</v>
      </c>
      <c r="W188" t="n">
        <v>0.12</v>
      </c>
      <c r="X188" t="n">
        <v>0.75</v>
      </c>
      <c r="Y188" t="n">
        <v>1</v>
      </c>
      <c r="Z188" t="n">
        <v>10</v>
      </c>
    </row>
    <row r="189">
      <c r="A189" t="n">
        <v>11</v>
      </c>
      <c r="B189" t="n">
        <v>105</v>
      </c>
      <c r="C189" t="inlineStr">
        <is>
          <t xml:space="preserve">CONCLUIDO	</t>
        </is>
      </c>
      <c r="D189" t="n">
        <v>7.7744</v>
      </c>
      <c r="E189" t="n">
        <v>12.86</v>
      </c>
      <c r="F189" t="n">
        <v>9.369999999999999</v>
      </c>
      <c r="G189" t="n">
        <v>24.43</v>
      </c>
      <c r="H189" t="n">
        <v>0.32</v>
      </c>
      <c r="I189" t="n">
        <v>23</v>
      </c>
      <c r="J189" t="n">
        <v>208.37</v>
      </c>
      <c r="K189" t="n">
        <v>55.27</v>
      </c>
      <c r="L189" t="n">
        <v>3.75</v>
      </c>
      <c r="M189" t="n">
        <v>21</v>
      </c>
      <c r="N189" t="n">
        <v>44.35</v>
      </c>
      <c r="O189" t="n">
        <v>25933.43</v>
      </c>
      <c r="P189" t="n">
        <v>113.65</v>
      </c>
      <c r="Q189" t="n">
        <v>1325.87</v>
      </c>
      <c r="R189" t="n">
        <v>51.63</v>
      </c>
      <c r="S189" t="n">
        <v>30.42</v>
      </c>
      <c r="T189" t="n">
        <v>10705.18</v>
      </c>
      <c r="U189" t="n">
        <v>0.59</v>
      </c>
      <c r="V189" t="n">
        <v>0.92</v>
      </c>
      <c r="W189" t="n">
        <v>0.12</v>
      </c>
      <c r="X189" t="n">
        <v>0.64</v>
      </c>
      <c r="Y189" t="n">
        <v>1</v>
      </c>
      <c r="Z189" t="n">
        <v>10</v>
      </c>
    </row>
    <row r="190">
      <c r="A190" t="n">
        <v>12</v>
      </c>
      <c r="B190" t="n">
        <v>105</v>
      </c>
      <c r="C190" t="inlineStr">
        <is>
          <t xml:space="preserve">CONCLUIDO	</t>
        </is>
      </c>
      <c r="D190" t="n">
        <v>7.8635</v>
      </c>
      <c r="E190" t="n">
        <v>12.72</v>
      </c>
      <c r="F190" t="n">
        <v>9.300000000000001</v>
      </c>
      <c r="G190" t="n">
        <v>26.57</v>
      </c>
      <c r="H190" t="n">
        <v>0.34</v>
      </c>
      <c r="I190" t="n">
        <v>21</v>
      </c>
      <c r="J190" t="n">
        <v>208.77</v>
      </c>
      <c r="K190" t="n">
        <v>55.27</v>
      </c>
      <c r="L190" t="n">
        <v>4</v>
      </c>
      <c r="M190" t="n">
        <v>19</v>
      </c>
      <c r="N190" t="n">
        <v>44.5</v>
      </c>
      <c r="O190" t="n">
        <v>25982.82</v>
      </c>
      <c r="P190" t="n">
        <v>111.28</v>
      </c>
      <c r="Q190" t="n">
        <v>1325.83</v>
      </c>
      <c r="R190" t="n">
        <v>49.52</v>
      </c>
      <c r="S190" t="n">
        <v>30.42</v>
      </c>
      <c r="T190" t="n">
        <v>9659.370000000001</v>
      </c>
      <c r="U190" t="n">
        <v>0.61</v>
      </c>
      <c r="V190" t="n">
        <v>0.93</v>
      </c>
      <c r="W190" t="n">
        <v>0.11</v>
      </c>
      <c r="X190" t="n">
        <v>0.58</v>
      </c>
      <c r="Y190" t="n">
        <v>1</v>
      </c>
      <c r="Z190" t="n">
        <v>10</v>
      </c>
    </row>
    <row r="191">
      <c r="A191" t="n">
        <v>13</v>
      </c>
      <c r="B191" t="n">
        <v>105</v>
      </c>
      <c r="C191" t="inlineStr">
        <is>
          <t xml:space="preserve">CONCLUIDO	</t>
        </is>
      </c>
      <c r="D191" t="n">
        <v>7.9077</v>
      </c>
      <c r="E191" t="n">
        <v>12.65</v>
      </c>
      <c r="F191" t="n">
        <v>9.27</v>
      </c>
      <c r="G191" t="n">
        <v>27.81</v>
      </c>
      <c r="H191" t="n">
        <v>0.36</v>
      </c>
      <c r="I191" t="n">
        <v>20</v>
      </c>
      <c r="J191" t="n">
        <v>209.17</v>
      </c>
      <c r="K191" t="n">
        <v>55.27</v>
      </c>
      <c r="L191" t="n">
        <v>4.25</v>
      </c>
      <c r="M191" t="n">
        <v>18</v>
      </c>
      <c r="N191" t="n">
        <v>44.65</v>
      </c>
      <c r="O191" t="n">
        <v>26032.25</v>
      </c>
      <c r="P191" t="n">
        <v>108.67</v>
      </c>
      <c r="Q191" t="n">
        <v>1325.87</v>
      </c>
      <c r="R191" t="n">
        <v>48.53</v>
      </c>
      <c r="S191" t="n">
        <v>30.42</v>
      </c>
      <c r="T191" t="n">
        <v>9171.6</v>
      </c>
      <c r="U191" t="n">
        <v>0.63</v>
      </c>
      <c r="V191" t="n">
        <v>0.93</v>
      </c>
      <c r="W191" t="n">
        <v>0.11</v>
      </c>
      <c r="X191" t="n">
        <v>0.55</v>
      </c>
      <c r="Y191" t="n">
        <v>1</v>
      </c>
      <c r="Z191" t="n">
        <v>10</v>
      </c>
    </row>
    <row r="192">
      <c r="A192" t="n">
        <v>14</v>
      </c>
      <c r="B192" t="n">
        <v>105</v>
      </c>
      <c r="C192" t="inlineStr">
        <is>
          <t xml:space="preserve">CONCLUIDO	</t>
        </is>
      </c>
      <c r="D192" t="n">
        <v>7.9959</v>
      </c>
      <c r="E192" t="n">
        <v>12.51</v>
      </c>
      <c r="F192" t="n">
        <v>9.210000000000001</v>
      </c>
      <c r="G192" t="n">
        <v>30.71</v>
      </c>
      <c r="H192" t="n">
        <v>0.38</v>
      </c>
      <c r="I192" t="n">
        <v>18</v>
      </c>
      <c r="J192" t="n">
        <v>209.58</v>
      </c>
      <c r="K192" t="n">
        <v>55.27</v>
      </c>
      <c r="L192" t="n">
        <v>4.5</v>
      </c>
      <c r="M192" t="n">
        <v>16</v>
      </c>
      <c r="N192" t="n">
        <v>44.8</v>
      </c>
      <c r="O192" t="n">
        <v>26081.73</v>
      </c>
      <c r="P192" t="n">
        <v>106.49</v>
      </c>
      <c r="Q192" t="n">
        <v>1325.93</v>
      </c>
      <c r="R192" t="n">
        <v>46.64</v>
      </c>
      <c r="S192" t="n">
        <v>30.42</v>
      </c>
      <c r="T192" t="n">
        <v>8236.58</v>
      </c>
      <c r="U192" t="n">
        <v>0.65</v>
      </c>
      <c r="V192" t="n">
        <v>0.9399999999999999</v>
      </c>
      <c r="W192" t="n">
        <v>0.11</v>
      </c>
      <c r="X192" t="n">
        <v>0.49</v>
      </c>
      <c r="Y192" t="n">
        <v>1</v>
      </c>
      <c r="Z192" t="n">
        <v>10</v>
      </c>
    </row>
    <row r="193">
      <c r="A193" t="n">
        <v>15</v>
      </c>
      <c r="B193" t="n">
        <v>105</v>
      </c>
      <c r="C193" t="inlineStr">
        <is>
          <t xml:space="preserve">CONCLUIDO	</t>
        </is>
      </c>
      <c r="D193" t="n">
        <v>8.046900000000001</v>
      </c>
      <c r="E193" t="n">
        <v>12.43</v>
      </c>
      <c r="F193" t="n">
        <v>9.17</v>
      </c>
      <c r="G193" t="n">
        <v>32.38</v>
      </c>
      <c r="H193" t="n">
        <v>0.4</v>
      </c>
      <c r="I193" t="n">
        <v>17</v>
      </c>
      <c r="J193" t="n">
        <v>209.98</v>
      </c>
      <c r="K193" t="n">
        <v>55.27</v>
      </c>
      <c r="L193" t="n">
        <v>4.75</v>
      </c>
      <c r="M193" t="n">
        <v>15</v>
      </c>
      <c r="N193" t="n">
        <v>44.95</v>
      </c>
      <c r="O193" t="n">
        <v>26131.27</v>
      </c>
      <c r="P193" t="n">
        <v>104.25</v>
      </c>
      <c r="Q193" t="n">
        <v>1325.79</v>
      </c>
      <c r="R193" t="n">
        <v>45.36</v>
      </c>
      <c r="S193" t="n">
        <v>30.42</v>
      </c>
      <c r="T193" t="n">
        <v>7602.21</v>
      </c>
      <c r="U193" t="n">
        <v>0.67</v>
      </c>
      <c r="V193" t="n">
        <v>0.9399999999999999</v>
      </c>
      <c r="W193" t="n">
        <v>0.11</v>
      </c>
      <c r="X193" t="n">
        <v>0.45</v>
      </c>
      <c r="Y193" t="n">
        <v>1</v>
      </c>
      <c r="Z193" t="n">
        <v>10</v>
      </c>
    </row>
    <row r="194">
      <c r="A194" t="n">
        <v>16</v>
      </c>
      <c r="B194" t="n">
        <v>105</v>
      </c>
      <c r="C194" t="inlineStr">
        <is>
          <t xml:space="preserve">CONCLUIDO	</t>
        </is>
      </c>
      <c r="D194" t="n">
        <v>8.0883</v>
      </c>
      <c r="E194" t="n">
        <v>12.36</v>
      </c>
      <c r="F194" t="n">
        <v>9.15</v>
      </c>
      <c r="G194" t="n">
        <v>34.31</v>
      </c>
      <c r="H194" t="n">
        <v>0.42</v>
      </c>
      <c r="I194" t="n">
        <v>16</v>
      </c>
      <c r="J194" t="n">
        <v>210.38</v>
      </c>
      <c r="K194" t="n">
        <v>55.27</v>
      </c>
      <c r="L194" t="n">
        <v>5</v>
      </c>
      <c r="M194" t="n">
        <v>14</v>
      </c>
      <c r="N194" t="n">
        <v>45.11</v>
      </c>
      <c r="O194" t="n">
        <v>26180.86</v>
      </c>
      <c r="P194" t="n">
        <v>101.93</v>
      </c>
      <c r="Q194" t="n">
        <v>1325.79</v>
      </c>
      <c r="R194" t="n">
        <v>44.66</v>
      </c>
      <c r="S194" t="n">
        <v>30.42</v>
      </c>
      <c r="T194" t="n">
        <v>7255.49</v>
      </c>
      <c r="U194" t="n">
        <v>0.68</v>
      </c>
      <c r="V194" t="n">
        <v>0.9399999999999999</v>
      </c>
      <c r="W194" t="n">
        <v>0.1</v>
      </c>
      <c r="X194" t="n">
        <v>0.43</v>
      </c>
      <c r="Y194" t="n">
        <v>1</v>
      </c>
      <c r="Z194" t="n">
        <v>10</v>
      </c>
    </row>
    <row r="195">
      <c r="A195" t="n">
        <v>17</v>
      </c>
      <c r="B195" t="n">
        <v>105</v>
      </c>
      <c r="C195" t="inlineStr">
        <is>
          <t xml:space="preserve">CONCLUIDO	</t>
        </is>
      </c>
      <c r="D195" t="n">
        <v>8.146100000000001</v>
      </c>
      <c r="E195" t="n">
        <v>12.28</v>
      </c>
      <c r="F195" t="n">
        <v>9.1</v>
      </c>
      <c r="G195" t="n">
        <v>36.41</v>
      </c>
      <c r="H195" t="n">
        <v>0.44</v>
      </c>
      <c r="I195" t="n">
        <v>15</v>
      </c>
      <c r="J195" t="n">
        <v>210.78</v>
      </c>
      <c r="K195" t="n">
        <v>55.27</v>
      </c>
      <c r="L195" t="n">
        <v>5.25</v>
      </c>
      <c r="M195" t="n">
        <v>11</v>
      </c>
      <c r="N195" t="n">
        <v>45.26</v>
      </c>
      <c r="O195" t="n">
        <v>26230.5</v>
      </c>
      <c r="P195" t="n">
        <v>98.45999999999999</v>
      </c>
      <c r="Q195" t="n">
        <v>1325.82</v>
      </c>
      <c r="R195" t="n">
        <v>42.83</v>
      </c>
      <c r="S195" t="n">
        <v>30.42</v>
      </c>
      <c r="T195" t="n">
        <v>6347.46</v>
      </c>
      <c r="U195" t="n">
        <v>0.71</v>
      </c>
      <c r="V195" t="n">
        <v>0.95</v>
      </c>
      <c r="W195" t="n">
        <v>0.11</v>
      </c>
      <c r="X195" t="n">
        <v>0.38</v>
      </c>
      <c r="Y195" t="n">
        <v>1</v>
      </c>
      <c r="Z195" t="n">
        <v>10</v>
      </c>
    </row>
    <row r="196">
      <c r="A196" t="n">
        <v>18</v>
      </c>
      <c r="B196" t="n">
        <v>105</v>
      </c>
      <c r="C196" t="inlineStr">
        <is>
          <t xml:space="preserve">CONCLUIDO	</t>
        </is>
      </c>
      <c r="D196" t="n">
        <v>8.2182</v>
      </c>
      <c r="E196" t="n">
        <v>12.17</v>
      </c>
      <c r="F196" t="n">
        <v>9.039999999999999</v>
      </c>
      <c r="G196" t="n">
        <v>38.72</v>
      </c>
      <c r="H196" t="n">
        <v>0.46</v>
      </c>
      <c r="I196" t="n">
        <v>14</v>
      </c>
      <c r="J196" t="n">
        <v>211.18</v>
      </c>
      <c r="K196" t="n">
        <v>55.27</v>
      </c>
      <c r="L196" t="n">
        <v>5.5</v>
      </c>
      <c r="M196" t="n">
        <v>4</v>
      </c>
      <c r="N196" t="n">
        <v>45.41</v>
      </c>
      <c r="O196" t="n">
        <v>26280.2</v>
      </c>
      <c r="P196" t="n">
        <v>96.58</v>
      </c>
      <c r="Q196" t="n">
        <v>1326.17</v>
      </c>
      <c r="R196" t="n">
        <v>40.21</v>
      </c>
      <c r="S196" t="n">
        <v>30.42</v>
      </c>
      <c r="T196" t="n">
        <v>5042</v>
      </c>
      <c r="U196" t="n">
        <v>0.76</v>
      </c>
      <c r="V196" t="n">
        <v>0.96</v>
      </c>
      <c r="W196" t="n">
        <v>0.12</v>
      </c>
      <c r="X196" t="n">
        <v>0.31</v>
      </c>
      <c r="Y196" t="n">
        <v>1</v>
      </c>
      <c r="Z196" t="n">
        <v>10</v>
      </c>
    </row>
    <row r="197">
      <c r="A197" t="n">
        <v>19</v>
      </c>
      <c r="B197" t="n">
        <v>105</v>
      </c>
      <c r="C197" t="inlineStr">
        <is>
          <t xml:space="preserve">CONCLUIDO	</t>
        </is>
      </c>
      <c r="D197" t="n">
        <v>8.228199999999999</v>
      </c>
      <c r="E197" t="n">
        <v>12.15</v>
      </c>
      <c r="F197" t="n">
        <v>9.02</v>
      </c>
      <c r="G197" t="n">
        <v>38.66</v>
      </c>
      <c r="H197" t="n">
        <v>0.48</v>
      </c>
      <c r="I197" t="n">
        <v>14</v>
      </c>
      <c r="J197" t="n">
        <v>211.59</v>
      </c>
      <c r="K197" t="n">
        <v>55.27</v>
      </c>
      <c r="L197" t="n">
        <v>5.75</v>
      </c>
      <c r="M197" t="n">
        <v>0</v>
      </c>
      <c r="N197" t="n">
        <v>45.57</v>
      </c>
      <c r="O197" t="n">
        <v>26329.94</v>
      </c>
      <c r="P197" t="n">
        <v>96.55</v>
      </c>
      <c r="Q197" t="n">
        <v>1326.06</v>
      </c>
      <c r="R197" t="n">
        <v>39.53</v>
      </c>
      <c r="S197" t="n">
        <v>30.42</v>
      </c>
      <c r="T197" t="n">
        <v>4700.05</v>
      </c>
      <c r="U197" t="n">
        <v>0.77</v>
      </c>
      <c r="V197" t="n">
        <v>0.96</v>
      </c>
      <c r="W197" t="n">
        <v>0.12</v>
      </c>
      <c r="X197" t="n">
        <v>0.3</v>
      </c>
      <c r="Y197" t="n">
        <v>1</v>
      </c>
      <c r="Z197" t="n">
        <v>10</v>
      </c>
    </row>
    <row r="198">
      <c r="A198" t="n">
        <v>0</v>
      </c>
      <c r="B198" t="n">
        <v>60</v>
      </c>
      <c r="C198" t="inlineStr">
        <is>
          <t xml:space="preserve">CONCLUIDO	</t>
        </is>
      </c>
      <c r="D198" t="n">
        <v>6.6192</v>
      </c>
      <c r="E198" t="n">
        <v>15.11</v>
      </c>
      <c r="F198" t="n">
        <v>10.98</v>
      </c>
      <c r="G198" t="n">
        <v>8.449999999999999</v>
      </c>
      <c r="H198" t="n">
        <v>0.14</v>
      </c>
      <c r="I198" t="n">
        <v>78</v>
      </c>
      <c r="J198" t="n">
        <v>124.63</v>
      </c>
      <c r="K198" t="n">
        <v>45</v>
      </c>
      <c r="L198" t="n">
        <v>1</v>
      </c>
      <c r="M198" t="n">
        <v>76</v>
      </c>
      <c r="N198" t="n">
        <v>18.64</v>
      </c>
      <c r="O198" t="n">
        <v>15605.44</v>
      </c>
      <c r="P198" t="n">
        <v>106.48</v>
      </c>
      <c r="Q198" t="n">
        <v>1326.14</v>
      </c>
      <c r="R198" t="n">
        <v>104.78</v>
      </c>
      <c r="S198" t="n">
        <v>30.42</v>
      </c>
      <c r="T198" t="n">
        <v>37007.38</v>
      </c>
      <c r="U198" t="n">
        <v>0.29</v>
      </c>
      <c r="V198" t="n">
        <v>0.79</v>
      </c>
      <c r="W198" t="n">
        <v>0.2</v>
      </c>
      <c r="X198" t="n">
        <v>2.26</v>
      </c>
      <c r="Y198" t="n">
        <v>1</v>
      </c>
      <c r="Z198" t="n">
        <v>10</v>
      </c>
    </row>
    <row r="199">
      <c r="A199" t="n">
        <v>1</v>
      </c>
      <c r="B199" t="n">
        <v>60</v>
      </c>
      <c r="C199" t="inlineStr">
        <is>
          <t xml:space="preserve">CONCLUIDO	</t>
        </is>
      </c>
      <c r="D199" t="n">
        <v>7.1806</v>
      </c>
      <c r="E199" t="n">
        <v>13.93</v>
      </c>
      <c r="F199" t="n">
        <v>10.34</v>
      </c>
      <c r="G199" t="n">
        <v>10.88</v>
      </c>
      <c r="H199" t="n">
        <v>0.18</v>
      </c>
      <c r="I199" t="n">
        <v>57</v>
      </c>
      <c r="J199" t="n">
        <v>124.96</v>
      </c>
      <c r="K199" t="n">
        <v>45</v>
      </c>
      <c r="L199" t="n">
        <v>1.25</v>
      </c>
      <c r="M199" t="n">
        <v>55</v>
      </c>
      <c r="N199" t="n">
        <v>18.71</v>
      </c>
      <c r="O199" t="n">
        <v>15645.96</v>
      </c>
      <c r="P199" t="n">
        <v>97.36</v>
      </c>
      <c r="Q199" t="n">
        <v>1326.26</v>
      </c>
      <c r="R199" t="n">
        <v>83.31</v>
      </c>
      <c r="S199" t="n">
        <v>30.42</v>
      </c>
      <c r="T199" t="n">
        <v>26374.82</v>
      </c>
      <c r="U199" t="n">
        <v>0.37</v>
      </c>
      <c r="V199" t="n">
        <v>0.84</v>
      </c>
      <c r="W199" t="n">
        <v>0.17</v>
      </c>
      <c r="X199" t="n">
        <v>1.61</v>
      </c>
      <c r="Y199" t="n">
        <v>1</v>
      </c>
      <c r="Z199" t="n">
        <v>10</v>
      </c>
    </row>
    <row r="200">
      <c r="A200" t="n">
        <v>2</v>
      </c>
      <c r="B200" t="n">
        <v>60</v>
      </c>
      <c r="C200" t="inlineStr">
        <is>
          <t xml:space="preserve">CONCLUIDO	</t>
        </is>
      </c>
      <c r="D200" t="n">
        <v>7.5413</v>
      </c>
      <c r="E200" t="n">
        <v>13.26</v>
      </c>
      <c r="F200" t="n">
        <v>9.98</v>
      </c>
      <c r="G200" t="n">
        <v>13.3</v>
      </c>
      <c r="H200" t="n">
        <v>0.21</v>
      </c>
      <c r="I200" t="n">
        <v>45</v>
      </c>
      <c r="J200" t="n">
        <v>125.29</v>
      </c>
      <c r="K200" t="n">
        <v>45</v>
      </c>
      <c r="L200" t="n">
        <v>1.5</v>
      </c>
      <c r="M200" t="n">
        <v>43</v>
      </c>
      <c r="N200" t="n">
        <v>18.79</v>
      </c>
      <c r="O200" t="n">
        <v>15686.51</v>
      </c>
      <c r="P200" t="n">
        <v>90.83</v>
      </c>
      <c r="Q200" t="n">
        <v>1325.99</v>
      </c>
      <c r="R200" t="n">
        <v>71.70999999999999</v>
      </c>
      <c r="S200" t="n">
        <v>30.42</v>
      </c>
      <c r="T200" t="n">
        <v>20637.15</v>
      </c>
      <c r="U200" t="n">
        <v>0.42</v>
      </c>
      <c r="V200" t="n">
        <v>0.87</v>
      </c>
      <c r="W200" t="n">
        <v>0.15</v>
      </c>
      <c r="X200" t="n">
        <v>1.26</v>
      </c>
      <c r="Y200" t="n">
        <v>1</v>
      </c>
      <c r="Z200" t="n">
        <v>10</v>
      </c>
    </row>
    <row r="201">
      <c r="A201" t="n">
        <v>3</v>
      </c>
      <c r="B201" t="n">
        <v>60</v>
      </c>
      <c r="C201" t="inlineStr">
        <is>
          <t xml:space="preserve">CONCLUIDO	</t>
        </is>
      </c>
      <c r="D201" t="n">
        <v>7.8348</v>
      </c>
      <c r="E201" t="n">
        <v>12.76</v>
      </c>
      <c r="F201" t="n">
        <v>9.710000000000001</v>
      </c>
      <c r="G201" t="n">
        <v>16.19</v>
      </c>
      <c r="H201" t="n">
        <v>0.25</v>
      </c>
      <c r="I201" t="n">
        <v>36</v>
      </c>
      <c r="J201" t="n">
        <v>125.62</v>
      </c>
      <c r="K201" t="n">
        <v>45</v>
      </c>
      <c r="L201" t="n">
        <v>1.75</v>
      </c>
      <c r="M201" t="n">
        <v>34</v>
      </c>
      <c r="N201" t="n">
        <v>18.87</v>
      </c>
      <c r="O201" t="n">
        <v>15727.09</v>
      </c>
      <c r="P201" t="n">
        <v>85.37</v>
      </c>
      <c r="Q201" t="n">
        <v>1325.99</v>
      </c>
      <c r="R201" t="n">
        <v>62.78</v>
      </c>
      <c r="S201" t="n">
        <v>30.42</v>
      </c>
      <c r="T201" t="n">
        <v>16217.25</v>
      </c>
      <c r="U201" t="n">
        <v>0.48</v>
      </c>
      <c r="V201" t="n">
        <v>0.89</v>
      </c>
      <c r="W201" t="n">
        <v>0.14</v>
      </c>
      <c r="X201" t="n">
        <v>0.99</v>
      </c>
      <c r="Y201" t="n">
        <v>1</v>
      </c>
      <c r="Z201" t="n">
        <v>10</v>
      </c>
    </row>
    <row r="202">
      <c r="A202" t="n">
        <v>4</v>
      </c>
      <c r="B202" t="n">
        <v>60</v>
      </c>
      <c r="C202" t="inlineStr">
        <is>
          <t xml:space="preserve">CONCLUIDO	</t>
        </is>
      </c>
      <c r="D202" t="n">
        <v>8.055099999999999</v>
      </c>
      <c r="E202" t="n">
        <v>12.41</v>
      </c>
      <c r="F202" t="n">
        <v>9.52</v>
      </c>
      <c r="G202" t="n">
        <v>19.03</v>
      </c>
      <c r="H202" t="n">
        <v>0.28</v>
      </c>
      <c r="I202" t="n">
        <v>30</v>
      </c>
      <c r="J202" t="n">
        <v>125.95</v>
      </c>
      <c r="K202" t="n">
        <v>45</v>
      </c>
      <c r="L202" t="n">
        <v>2</v>
      </c>
      <c r="M202" t="n">
        <v>28</v>
      </c>
      <c r="N202" t="n">
        <v>18.95</v>
      </c>
      <c r="O202" t="n">
        <v>15767.7</v>
      </c>
      <c r="P202" t="n">
        <v>80.29000000000001</v>
      </c>
      <c r="Q202" t="n">
        <v>1325.91</v>
      </c>
      <c r="R202" t="n">
        <v>56.24</v>
      </c>
      <c r="S202" t="n">
        <v>30.42</v>
      </c>
      <c r="T202" t="n">
        <v>12975.42</v>
      </c>
      <c r="U202" t="n">
        <v>0.54</v>
      </c>
      <c r="V202" t="n">
        <v>0.91</v>
      </c>
      <c r="W202" t="n">
        <v>0.13</v>
      </c>
      <c r="X202" t="n">
        <v>0.79</v>
      </c>
      <c r="Y202" t="n">
        <v>1</v>
      </c>
      <c r="Z202" t="n">
        <v>10</v>
      </c>
    </row>
    <row r="203">
      <c r="A203" t="n">
        <v>5</v>
      </c>
      <c r="B203" t="n">
        <v>60</v>
      </c>
      <c r="C203" t="inlineStr">
        <is>
          <t xml:space="preserve">CONCLUIDO	</t>
        </is>
      </c>
      <c r="D203" t="n">
        <v>8.094799999999999</v>
      </c>
      <c r="E203" t="n">
        <v>12.35</v>
      </c>
      <c r="F203" t="n">
        <v>9.56</v>
      </c>
      <c r="G203" t="n">
        <v>22.05</v>
      </c>
      <c r="H203" t="n">
        <v>0.31</v>
      </c>
      <c r="I203" t="n">
        <v>26</v>
      </c>
      <c r="J203" t="n">
        <v>126.28</v>
      </c>
      <c r="K203" t="n">
        <v>45</v>
      </c>
      <c r="L203" t="n">
        <v>2.25</v>
      </c>
      <c r="M203" t="n">
        <v>23</v>
      </c>
      <c r="N203" t="n">
        <v>19.03</v>
      </c>
      <c r="O203" t="n">
        <v>15808.34</v>
      </c>
      <c r="P203" t="n">
        <v>77.66</v>
      </c>
      <c r="Q203" t="n">
        <v>1325.82</v>
      </c>
      <c r="R203" t="n">
        <v>58.82</v>
      </c>
      <c r="S203" t="n">
        <v>30.42</v>
      </c>
      <c r="T203" t="n">
        <v>14286.94</v>
      </c>
      <c r="U203" t="n">
        <v>0.52</v>
      </c>
      <c r="V203" t="n">
        <v>0.9</v>
      </c>
      <c r="W203" t="n">
        <v>0.11</v>
      </c>
      <c r="X203" t="n">
        <v>0.84</v>
      </c>
      <c r="Y203" t="n">
        <v>1</v>
      </c>
      <c r="Z203" t="n">
        <v>10</v>
      </c>
    </row>
    <row r="204">
      <c r="A204" t="n">
        <v>6</v>
      </c>
      <c r="B204" t="n">
        <v>60</v>
      </c>
      <c r="C204" t="inlineStr">
        <is>
          <t xml:space="preserve">CONCLUIDO	</t>
        </is>
      </c>
      <c r="D204" t="n">
        <v>8.2134</v>
      </c>
      <c r="E204" t="n">
        <v>12.18</v>
      </c>
      <c r="F204" t="n">
        <v>9.43</v>
      </c>
      <c r="G204" t="n">
        <v>23.57</v>
      </c>
      <c r="H204" t="n">
        <v>0.35</v>
      </c>
      <c r="I204" t="n">
        <v>24</v>
      </c>
      <c r="J204" t="n">
        <v>126.61</v>
      </c>
      <c r="K204" t="n">
        <v>45</v>
      </c>
      <c r="L204" t="n">
        <v>2.5</v>
      </c>
      <c r="M204" t="n">
        <v>2</v>
      </c>
      <c r="N204" t="n">
        <v>19.11</v>
      </c>
      <c r="O204" t="n">
        <v>15849</v>
      </c>
      <c r="P204" t="n">
        <v>74.73</v>
      </c>
      <c r="Q204" t="n">
        <v>1325.91</v>
      </c>
      <c r="R204" t="n">
        <v>52.99</v>
      </c>
      <c r="S204" t="n">
        <v>30.42</v>
      </c>
      <c r="T204" t="n">
        <v>11379.72</v>
      </c>
      <c r="U204" t="n">
        <v>0.57</v>
      </c>
      <c r="V204" t="n">
        <v>0.92</v>
      </c>
      <c r="W204" t="n">
        <v>0.14</v>
      </c>
      <c r="X204" t="n">
        <v>0.71</v>
      </c>
      <c r="Y204" t="n">
        <v>1</v>
      </c>
      <c r="Z204" t="n">
        <v>10</v>
      </c>
    </row>
    <row r="205">
      <c r="A205" t="n">
        <v>7</v>
      </c>
      <c r="B205" t="n">
        <v>60</v>
      </c>
      <c r="C205" t="inlineStr">
        <is>
          <t xml:space="preserve">CONCLUIDO	</t>
        </is>
      </c>
      <c r="D205" t="n">
        <v>8.221399999999999</v>
      </c>
      <c r="E205" t="n">
        <v>12.16</v>
      </c>
      <c r="F205" t="n">
        <v>9.42</v>
      </c>
      <c r="G205" t="n">
        <v>23.54</v>
      </c>
      <c r="H205" t="n">
        <v>0.38</v>
      </c>
      <c r="I205" t="n">
        <v>24</v>
      </c>
      <c r="J205" t="n">
        <v>126.94</v>
      </c>
      <c r="K205" t="n">
        <v>45</v>
      </c>
      <c r="L205" t="n">
        <v>2.75</v>
      </c>
      <c r="M205" t="n">
        <v>0</v>
      </c>
      <c r="N205" t="n">
        <v>19.19</v>
      </c>
      <c r="O205" t="n">
        <v>15889.69</v>
      </c>
      <c r="P205" t="n">
        <v>74.61</v>
      </c>
      <c r="Q205" t="n">
        <v>1325.97</v>
      </c>
      <c r="R205" t="n">
        <v>52.42</v>
      </c>
      <c r="S205" t="n">
        <v>30.42</v>
      </c>
      <c r="T205" t="n">
        <v>11097.31</v>
      </c>
      <c r="U205" t="n">
        <v>0.58</v>
      </c>
      <c r="V205" t="n">
        <v>0.92</v>
      </c>
      <c r="W205" t="n">
        <v>0.15</v>
      </c>
      <c r="X205" t="n">
        <v>0.7</v>
      </c>
      <c r="Y205" t="n">
        <v>1</v>
      </c>
      <c r="Z205" t="n">
        <v>10</v>
      </c>
    </row>
    <row r="206">
      <c r="A206" t="n">
        <v>0</v>
      </c>
      <c r="B206" t="n">
        <v>135</v>
      </c>
      <c r="C206" t="inlineStr">
        <is>
          <t xml:space="preserve">CONCLUIDO	</t>
        </is>
      </c>
      <c r="D206" t="n">
        <v>3.9922</v>
      </c>
      <c r="E206" t="n">
        <v>25.05</v>
      </c>
      <c r="F206" t="n">
        <v>13.75</v>
      </c>
      <c r="G206" t="n">
        <v>4.94</v>
      </c>
      <c r="H206" t="n">
        <v>0.07000000000000001</v>
      </c>
      <c r="I206" t="n">
        <v>167</v>
      </c>
      <c r="J206" t="n">
        <v>263.32</v>
      </c>
      <c r="K206" t="n">
        <v>59.89</v>
      </c>
      <c r="L206" t="n">
        <v>1</v>
      </c>
      <c r="M206" t="n">
        <v>165</v>
      </c>
      <c r="N206" t="n">
        <v>67.43000000000001</v>
      </c>
      <c r="O206" t="n">
        <v>32710.1</v>
      </c>
      <c r="P206" t="n">
        <v>228.52</v>
      </c>
      <c r="Q206" t="n">
        <v>1326.25</v>
      </c>
      <c r="R206" t="n">
        <v>195.56</v>
      </c>
      <c r="S206" t="n">
        <v>30.42</v>
      </c>
      <c r="T206" t="n">
        <v>81950.11</v>
      </c>
      <c r="U206" t="n">
        <v>0.16</v>
      </c>
      <c r="V206" t="n">
        <v>0.63</v>
      </c>
      <c r="W206" t="n">
        <v>0.35</v>
      </c>
      <c r="X206" t="n">
        <v>5.03</v>
      </c>
      <c r="Y206" t="n">
        <v>1</v>
      </c>
      <c r="Z206" t="n">
        <v>10</v>
      </c>
    </row>
    <row r="207">
      <c r="A207" t="n">
        <v>1</v>
      </c>
      <c r="B207" t="n">
        <v>135</v>
      </c>
      <c r="C207" t="inlineStr">
        <is>
          <t xml:space="preserve">CONCLUIDO	</t>
        </is>
      </c>
      <c r="D207" t="n">
        <v>4.7556</v>
      </c>
      <c r="E207" t="n">
        <v>21.03</v>
      </c>
      <c r="F207" t="n">
        <v>12.21</v>
      </c>
      <c r="G207" t="n">
        <v>6.21</v>
      </c>
      <c r="H207" t="n">
        <v>0.08</v>
      </c>
      <c r="I207" t="n">
        <v>118</v>
      </c>
      <c r="J207" t="n">
        <v>263.79</v>
      </c>
      <c r="K207" t="n">
        <v>59.89</v>
      </c>
      <c r="L207" t="n">
        <v>1.25</v>
      </c>
      <c r="M207" t="n">
        <v>116</v>
      </c>
      <c r="N207" t="n">
        <v>67.65000000000001</v>
      </c>
      <c r="O207" t="n">
        <v>32767.75</v>
      </c>
      <c r="P207" t="n">
        <v>201.45</v>
      </c>
      <c r="Q207" t="n">
        <v>1326.08</v>
      </c>
      <c r="R207" t="n">
        <v>144.59</v>
      </c>
      <c r="S207" t="n">
        <v>30.42</v>
      </c>
      <c r="T207" t="n">
        <v>56710.73</v>
      </c>
      <c r="U207" t="n">
        <v>0.21</v>
      </c>
      <c r="V207" t="n">
        <v>0.71</v>
      </c>
      <c r="W207" t="n">
        <v>0.27</v>
      </c>
      <c r="X207" t="n">
        <v>3.49</v>
      </c>
      <c r="Y207" t="n">
        <v>1</v>
      </c>
      <c r="Z207" t="n">
        <v>10</v>
      </c>
    </row>
    <row r="208">
      <c r="A208" t="n">
        <v>2</v>
      </c>
      <c r="B208" t="n">
        <v>135</v>
      </c>
      <c r="C208" t="inlineStr">
        <is>
          <t xml:space="preserve">CONCLUIDO	</t>
        </is>
      </c>
      <c r="D208" t="n">
        <v>5.3132</v>
      </c>
      <c r="E208" t="n">
        <v>18.82</v>
      </c>
      <c r="F208" t="n">
        <v>11.37</v>
      </c>
      <c r="G208" t="n">
        <v>7.5</v>
      </c>
      <c r="H208" t="n">
        <v>0.1</v>
      </c>
      <c r="I208" t="n">
        <v>91</v>
      </c>
      <c r="J208" t="n">
        <v>264.25</v>
      </c>
      <c r="K208" t="n">
        <v>59.89</v>
      </c>
      <c r="L208" t="n">
        <v>1.5</v>
      </c>
      <c r="M208" t="n">
        <v>89</v>
      </c>
      <c r="N208" t="n">
        <v>67.87</v>
      </c>
      <c r="O208" t="n">
        <v>32825.49</v>
      </c>
      <c r="P208" t="n">
        <v>186.23</v>
      </c>
      <c r="Q208" t="n">
        <v>1326.27</v>
      </c>
      <c r="R208" t="n">
        <v>117.05</v>
      </c>
      <c r="S208" t="n">
        <v>30.42</v>
      </c>
      <c r="T208" t="n">
        <v>43073.18</v>
      </c>
      <c r="U208" t="n">
        <v>0.26</v>
      </c>
      <c r="V208" t="n">
        <v>0.76</v>
      </c>
      <c r="W208" t="n">
        <v>0.23</v>
      </c>
      <c r="X208" t="n">
        <v>2.64</v>
      </c>
      <c r="Y208" t="n">
        <v>1</v>
      </c>
      <c r="Z208" t="n">
        <v>10</v>
      </c>
    </row>
    <row r="209">
      <c r="A209" t="n">
        <v>3</v>
      </c>
      <c r="B209" t="n">
        <v>135</v>
      </c>
      <c r="C209" t="inlineStr">
        <is>
          <t xml:space="preserve">CONCLUIDO	</t>
        </is>
      </c>
      <c r="D209" t="n">
        <v>5.7308</v>
      </c>
      <c r="E209" t="n">
        <v>17.45</v>
      </c>
      <c r="F209" t="n">
        <v>10.86</v>
      </c>
      <c r="G209" t="n">
        <v>8.800000000000001</v>
      </c>
      <c r="H209" t="n">
        <v>0.12</v>
      </c>
      <c r="I209" t="n">
        <v>74</v>
      </c>
      <c r="J209" t="n">
        <v>264.72</v>
      </c>
      <c r="K209" t="n">
        <v>59.89</v>
      </c>
      <c r="L209" t="n">
        <v>1.75</v>
      </c>
      <c r="M209" t="n">
        <v>72</v>
      </c>
      <c r="N209" t="n">
        <v>68.09</v>
      </c>
      <c r="O209" t="n">
        <v>32883.31</v>
      </c>
      <c r="P209" t="n">
        <v>176.66</v>
      </c>
      <c r="Q209" t="n">
        <v>1325.94</v>
      </c>
      <c r="R209" t="n">
        <v>100.63</v>
      </c>
      <c r="S209" t="n">
        <v>30.42</v>
      </c>
      <c r="T209" t="n">
        <v>34948.95</v>
      </c>
      <c r="U209" t="n">
        <v>0.3</v>
      </c>
      <c r="V209" t="n">
        <v>0.8</v>
      </c>
      <c r="W209" t="n">
        <v>0.19</v>
      </c>
      <c r="X209" t="n">
        <v>2.13</v>
      </c>
      <c r="Y209" t="n">
        <v>1</v>
      </c>
      <c r="Z209" t="n">
        <v>10</v>
      </c>
    </row>
    <row r="210">
      <c r="A210" t="n">
        <v>4</v>
      </c>
      <c r="B210" t="n">
        <v>135</v>
      </c>
      <c r="C210" t="inlineStr">
        <is>
          <t xml:space="preserve">CONCLUIDO	</t>
        </is>
      </c>
      <c r="D210" t="n">
        <v>6.0352</v>
      </c>
      <c r="E210" t="n">
        <v>16.57</v>
      </c>
      <c r="F210" t="n">
        <v>10.53</v>
      </c>
      <c r="G210" t="n">
        <v>10.03</v>
      </c>
      <c r="H210" t="n">
        <v>0.13</v>
      </c>
      <c r="I210" t="n">
        <v>63</v>
      </c>
      <c r="J210" t="n">
        <v>265.19</v>
      </c>
      <c r="K210" t="n">
        <v>59.89</v>
      </c>
      <c r="L210" t="n">
        <v>2</v>
      </c>
      <c r="M210" t="n">
        <v>61</v>
      </c>
      <c r="N210" t="n">
        <v>68.31</v>
      </c>
      <c r="O210" t="n">
        <v>32941.21</v>
      </c>
      <c r="P210" t="n">
        <v>170.28</v>
      </c>
      <c r="Q210" t="n">
        <v>1326.19</v>
      </c>
      <c r="R210" t="n">
        <v>89.62</v>
      </c>
      <c r="S210" t="n">
        <v>30.42</v>
      </c>
      <c r="T210" t="n">
        <v>29499.66</v>
      </c>
      <c r="U210" t="n">
        <v>0.34</v>
      </c>
      <c r="V210" t="n">
        <v>0.82</v>
      </c>
      <c r="W210" t="n">
        <v>0.19</v>
      </c>
      <c r="X210" t="n">
        <v>1.81</v>
      </c>
      <c r="Y210" t="n">
        <v>1</v>
      </c>
      <c r="Z210" t="n">
        <v>10</v>
      </c>
    </row>
    <row r="211">
      <c r="A211" t="n">
        <v>5</v>
      </c>
      <c r="B211" t="n">
        <v>135</v>
      </c>
      <c r="C211" t="inlineStr">
        <is>
          <t xml:space="preserve">CONCLUIDO	</t>
        </is>
      </c>
      <c r="D211" t="n">
        <v>6.3098</v>
      </c>
      <c r="E211" t="n">
        <v>15.85</v>
      </c>
      <c r="F211" t="n">
        <v>10.27</v>
      </c>
      <c r="G211" t="n">
        <v>11.41</v>
      </c>
      <c r="H211" t="n">
        <v>0.15</v>
      </c>
      <c r="I211" t="n">
        <v>54</v>
      </c>
      <c r="J211" t="n">
        <v>265.66</v>
      </c>
      <c r="K211" t="n">
        <v>59.89</v>
      </c>
      <c r="L211" t="n">
        <v>2.25</v>
      </c>
      <c r="M211" t="n">
        <v>52</v>
      </c>
      <c r="N211" t="n">
        <v>68.53</v>
      </c>
      <c r="O211" t="n">
        <v>32999.19</v>
      </c>
      <c r="P211" t="n">
        <v>164.73</v>
      </c>
      <c r="Q211" t="n">
        <v>1325.86</v>
      </c>
      <c r="R211" t="n">
        <v>81.08</v>
      </c>
      <c r="S211" t="n">
        <v>30.42</v>
      </c>
      <c r="T211" t="n">
        <v>25274.26</v>
      </c>
      <c r="U211" t="n">
        <v>0.38</v>
      </c>
      <c r="V211" t="n">
        <v>0.84</v>
      </c>
      <c r="W211" t="n">
        <v>0.17</v>
      </c>
      <c r="X211" t="n">
        <v>1.54</v>
      </c>
      <c r="Y211" t="n">
        <v>1</v>
      </c>
      <c r="Z211" t="n">
        <v>10</v>
      </c>
    </row>
    <row r="212">
      <c r="A212" t="n">
        <v>6</v>
      </c>
      <c r="B212" t="n">
        <v>135</v>
      </c>
      <c r="C212" t="inlineStr">
        <is>
          <t xml:space="preserve">CONCLUIDO	</t>
        </is>
      </c>
      <c r="D212" t="n">
        <v>6.5444</v>
      </c>
      <c r="E212" t="n">
        <v>15.28</v>
      </c>
      <c r="F212" t="n">
        <v>10.05</v>
      </c>
      <c r="G212" t="n">
        <v>12.83</v>
      </c>
      <c r="H212" t="n">
        <v>0.17</v>
      </c>
      <c r="I212" t="n">
        <v>47</v>
      </c>
      <c r="J212" t="n">
        <v>266.13</v>
      </c>
      <c r="K212" t="n">
        <v>59.89</v>
      </c>
      <c r="L212" t="n">
        <v>2.5</v>
      </c>
      <c r="M212" t="n">
        <v>45</v>
      </c>
      <c r="N212" t="n">
        <v>68.75</v>
      </c>
      <c r="O212" t="n">
        <v>33057.26</v>
      </c>
      <c r="P212" t="n">
        <v>160.12</v>
      </c>
      <c r="Q212" t="n">
        <v>1325.89</v>
      </c>
      <c r="R212" t="n">
        <v>74.04000000000001</v>
      </c>
      <c r="S212" t="n">
        <v>30.42</v>
      </c>
      <c r="T212" t="n">
        <v>21791.57</v>
      </c>
      <c r="U212" t="n">
        <v>0.41</v>
      </c>
      <c r="V212" t="n">
        <v>0.86</v>
      </c>
      <c r="W212" t="n">
        <v>0.16</v>
      </c>
      <c r="X212" t="n">
        <v>1.33</v>
      </c>
      <c r="Y212" t="n">
        <v>1</v>
      </c>
      <c r="Z212" t="n">
        <v>10</v>
      </c>
    </row>
    <row r="213">
      <c r="A213" t="n">
        <v>7</v>
      </c>
      <c r="B213" t="n">
        <v>135</v>
      </c>
      <c r="C213" t="inlineStr">
        <is>
          <t xml:space="preserve">CONCLUIDO	</t>
        </is>
      </c>
      <c r="D213" t="n">
        <v>6.7209</v>
      </c>
      <c r="E213" t="n">
        <v>14.88</v>
      </c>
      <c r="F213" t="n">
        <v>9.9</v>
      </c>
      <c r="G213" t="n">
        <v>14.15</v>
      </c>
      <c r="H213" t="n">
        <v>0.18</v>
      </c>
      <c r="I213" t="n">
        <v>42</v>
      </c>
      <c r="J213" t="n">
        <v>266.6</v>
      </c>
      <c r="K213" t="n">
        <v>59.89</v>
      </c>
      <c r="L213" t="n">
        <v>2.75</v>
      </c>
      <c r="M213" t="n">
        <v>40</v>
      </c>
      <c r="N213" t="n">
        <v>68.97</v>
      </c>
      <c r="O213" t="n">
        <v>33115.41</v>
      </c>
      <c r="P213" t="n">
        <v>156.5</v>
      </c>
      <c r="Q213" t="n">
        <v>1326.26</v>
      </c>
      <c r="R213" t="n">
        <v>68.93000000000001</v>
      </c>
      <c r="S213" t="n">
        <v>30.42</v>
      </c>
      <c r="T213" t="n">
        <v>19260.66</v>
      </c>
      <c r="U213" t="n">
        <v>0.44</v>
      </c>
      <c r="V213" t="n">
        <v>0.87</v>
      </c>
      <c r="W213" t="n">
        <v>0.15</v>
      </c>
      <c r="X213" t="n">
        <v>1.18</v>
      </c>
      <c r="Y213" t="n">
        <v>1</v>
      </c>
      <c r="Z213" t="n">
        <v>10</v>
      </c>
    </row>
    <row r="214">
      <c r="A214" t="n">
        <v>8</v>
      </c>
      <c r="B214" t="n">
        <v>135</v>
      </c>
      <c r="C214" t="inlineStr">
        <is>
          <t xml:space="preserve">CONCLUIDO	</t>
        </is>
      </c>
      <c r="D214" t="n">
        <v>6.8777</v>
      </c>
      <c r="E214" t="n">
        <v>14.54</v>
      </c>
      <c r="F214" t="n">
        <v>9.77</v>
      </c>
      <c r="G214" t="n">
        <v>15.42</v>
      </c>
      <c r="H214" t="n">
        <v>0.2</v>
      </c>
      <c r="I214" t="n">
        <v>38</v>
      </c>
      <c r="J214" t="n">
        <v>267.08</v>
      </c>
      <c r="K214" t="n">
        <v>59.89</v>
      </c>
      <c r="L214" t="n">
        <v>3</v>
      </c>
      <c r="M214" t="n">
        <v>36</v>
      </c>
      <c r="N214" t="n">
        <v>69.19</v>
      </c>
      <c r="O214" t="n">
        <v>33173.65</v>
      </c>
      <c r="P214" t="n">
        <v>153.21</v>
      </c>
      <c r="Q214" t="n">
        <v>1325.81</v>
      </c>
      <c r="R214" t="n">
        <v>64.72</v>
      </c>
      <c r="S214" t="n">
        <v>30.42</v>
      </c>
      <c r="T214" t="n">
        <v>17174.58</v>
      </c>
      <c r="U214" t="n">
        <v>0.47</v>
      </c>
      <c r="V214" t="n">
        <v>0.89</v>
      </c>
      <c r="W214" t="n">
        <v>0.14</v>
      </c>
      <c r="X214" t="n">
        <v>1.04</v>
      </c>
      <c r="Y214" t="n">
        <v>1</v>
      </c>
      <c r="Z214" t="n">
        <v>10</v>
      </c>
    </row>
    <row r="215">
      <c r="A215" t="n">
        <v>9</v>
      </c>
      <c r="B215" t="n">
        <v>135</v>
      </c>
      <c r="C215" t="inlineStr">
        <is>
          <t xml:space="preserve">CONCLUIDO	</t>
        </is>
      </c>
      <c r="D215" t="n">
        <v>6.9931</v>
      </c>
      <c r="E215" t="n">
        <v>14.3</v>
      </c>
      <c r="F215" t="n">
        <v>9.68</v>
      </c>
      <c r="G215" t="n">
        <v>16.59</v>
      </c>
      <c r="H215" t="n">
        <v>0.22</v>
      </c>
      <c r="I215" t="n">
        <v>35</v>
      </c>
      <c r="J215" t="n">
        <v>267.55</v>
      </c>
      <c r="K215" t="n">
        <v>59.89</v>
      </c>
      <c r="L215" t="n">
        <v>3.25</v>
      </c>
      <c r="M215" t="n">
        <v>33</v>
      </c>
      <c r="N215" t="n">
        <v>69.41</v>
      </c>
      <c r="O215" t="n">
        <v>33231.97</v>
      </c>
      <c r="P215" t="n">
        <v>150.82</v>
      </c>
      <c r="Q215" t="n">
        <v>1325.84</v>
      </c>
      <c r="R215" t="n">
        <v>61.73</v>
      </c>
      <c r="S215" t="n">
        <v>30.42</v>
      </c>
      <c r="T215" t="n">
        <v>15695.83</v>
      </c>
      <c r="U215" t="n">
        <v>0.49</v>
      </c>
      <c r="V215" t="n">
        <v>0.89</v>
      </c>
      <c r="W215" t="n">
        <v>0.14</v>
      </c>
      <c r="X215" t="n">
        <v>0.96</v>
      </c>
      <c r="Y215" t="n">
        <v>1</v>
      </c>
      <c r="Z215" t="n">
        <v>10</v>
      </c>
    </row>
    <row r="216">
      <c r="A216" t="n">
        <v>10</v>
      </c>
      <c r="B216" t="n">
        <v>135</v>
      </c>
      <c r="C216" t="inlineStr">
        <is>
          <t xml:space="preserve">CONCLUIDO	</t>
        </is>
      </c>
      <c r="D216" t="n">
        <v>7.1156</v>
      </c>
      <c r="E216" t="n">
        <v>14.05</v>
      </c>
      <c r="F216" t="n">
        <v>9.58</v>
      </c>
      <c r="G216" t="n">
        <v>17.97</v>
      </c>
      <c r="H216" t="n">
        <v>0.23</v>
      </c>
      <c r="I216" t="n">
        <v>32</v>
      </c>
      <c r="J216" t="n">
        <v>268.02</v>
      </c>
      <c r="K216" t="n">
        <v>59.89</v>
      </c>
      <c r="L216" t="n">
        <v>3.5</v>
      </c>
      <c r="M216" t="n">
        <v>30</v>
      </c>
      <c r="N216" t="n">
        <v>69.64</v>
      </c>
      <c r="O216" t="n">
        <v>33290.38</v>
      </c>
      <c r="P216" t="n">
        <v>148.2</v>
      </c>
      <c r="Q216" t="n">
        <v>1325.9</v>
      </c>
      <c r="R216" t="n">
        <v>58.63</v>
      </c>
      <c r="S216" t="n">
        <v>30.42</v>
      </c>
      <c r="T216" t="n">
        <v>14158.68</v>
      </c>
      <c r="U216" t="n">
        <v>0.52</v>
      </c>
      <c r="V216" t="n">
        <v>0.9</v>
      </c>
      <c r="W216" t="n">
        <v>0.13</v>
      </c>
      <c r="X216" t="n">
        <v>0.86</v>
      </c>
      <c r="Y216" t="n">
        <v>1</v>
      </c>
      <c r="Z216" t="n">
        <v>10</v>
      </c>
    </row>
    <row r="217">
      <c r="A217" t="n">
        <v>11</v>
      </c>
      <c r="B217" t="n">
        <v>135</v>
      </c>
      <c r="C217" t="inlineStr">
        <is>
          <t xml:space="preserve">CONCLUIDO	</t>
        </is>
      </c>
      <c r="D217" t="n">
        <v>7.2525</v>
      </c>
      <c r="E217" t="n">
        <v>13.79</v>
      </c>
      <c r="F217" t="n">
        <v>9.470000000000001</v>
      </c>
      <c r="G217" t="n">
        <v>19.59</v>
      </c>
      <c r="H217" t="n">
        <v>0.25</v>
      </c>
      <c r="I217" t="n">
        <v>29</v>
      </c>
      <c r="J217" t="n">
        <v>268.5</v>
      </c>
      <c r="K217" t="n">
        <v>59.89</v>
      </c>
      <c r="L217" t="n">
        <v>3.75</v>
      </c>
      <c r="M217" t="n">
        <v>27</v>
      </c>
      <c r="N217" t="n">
        <v>69.86</v>
      </c>
      <c r="O217" t="n">
        <v>33348.87</v>
      </c>
      <c r="P217" t="n">
        <v>145.35</v>
      </c>
      <c r="Q217" t="n">
        <v>1325.89</v>
      </c>
      <c r="R217" t="n">
        <v>54.71</v>
      </c>
      <c r="S217" t="n">
        <v>30.42</v>
      </c>
      <c r="T217" t="n">
        <v>12216.61</v>
      </c>
      <c r="U217" t="n">
        <v>0.5600000000000001</v>
      </c>
      <c r="V217" t="n">
        <v>0.91</v>
      </c>
      <c r="W217" t="n">
        <v>0.13</v>
      </c>
      <c r="X217" t="n">
        <v>0.75</v>
      </c>
      <c r="Y217" t="n">
        <v>1</v>
      </c>
      <c r="Z217" t="n">
        <v>10</v>
      </c>
    </row>
    <row r="218">
      <c r="A218" t="n">
        <v>12</v>
      </c>
      <c r="B218" t="n">
        <v>135</v>
      </c>
      <c r="C218" t="inlineStr">
        <is>
          <t xml:space="preserve">CONCLUIDO	</t>
        </is>
      </c>
      <c r="D218" t="n">
        <v>7.3864</v>
      </c>
      <c r="E218" t="n">
        <v>13.54</v>
      </c>
      <c r="F218" t="n">
        <v>9.32</v>
      </c>
      <c r="G218" t="n">
        <v>20.71</v>
      </c>
      <c r="H218" t="n">
        <v>0.26</v>
      </c>
      <c r="I218" t="n">
        <v>27</v>
      </c>
      <c r="J218" t="n">
        <v>268.97</v>
      </c>
      <c r="K218" t="n">
        <v>59.89</v>
      </c>
      <c r="L218" t="n">
        <v>4</v>
      </c>
      <c r="M218" t="n">
        <v>25</v>
      </c>
      <c r="N218" t="n">
        <v>70.09</v>
      </c>
      <c r="O218" t="n">
        <v>33407.45</v>
      </c>
      <c r="P218" t="n">
        <v>141.56</v>
      </c>
      <c r="Q218" t="n">
        <v>1325.86</v>
      </c>
      <c r="R218" t="n">
        <v>50.08</v>
      </c>
      <c r="S218" t="n">
        <v>30.42</v>
      </c>
      <c r="T218" t="n">
        <v>9908.66</v>
      </c>
      <c r="U218" t="n">
        <v>0.61</v>
      </c>
      <c r="V218" t="n">
        <v>0.93</v>
      </c>
      <c r="W218" t="n">
        <v>0.11</v>
      </c>
      <c r="X218" t="n">
        <v>0.6</v>
      </c>
      <c r="Y218" t="n">
        <v>1</v>
      </c>
      <c r="Z218" t="n">
        <v>10</v>
      </c>
    </row>
    <row r="219">
      <c r="A219" t="n">
        <v>13</v>
      </c>
      <c r="B219" t="n">
        <v>135</v>
      </c>
      <c r="C219" t="inlineStr">
        <is>
          <t xml:space="preserve">CONCLUIDO	</t>
        </is>
      </c>
      <c r="D219" t="n">
        <v>7.2487</v>
      </c>
      <c r="E219" t="n">
        <v>13.8</v>
      </c>
      <c r="F219" t="n">
        <v>9.630000000000001</v>
      </c>
      <c r="G219" t="n">
        <v>22.22</v>
      </c>
      <c r="H219" t="n">
        <v>0.28</v>
      </c>
      <c r="I219" t="n">
        <v>26</v>
      </c>
      <c r="J219" t="n">
        <v>269.45</v>
      </c>
      <c r="K219" t="n">
        <v>59.89</v>
      </c>
      <c r="L219" t="n">
        <v>4.25</v>
      </c>
      <c r="M219" t="n">
        <v>24</v>
      </c>
      <c r="N219" t="n">
        <v>70.31</v>
      </c>
      <c r="O219" t="n">
        <v>33466.11</v>
      </c>
      <c r="P219" t="n">
        <v>145.87</v>
      </c>
      <c r="Q219" t="n">
        <v>1326.18</v>
      </c>
      <c r="R219" t="n">
        <v>61.02</v>
      </c>
      <c r="S219" t="n">
        <v>30.42</v>
      </c>
      <c r="T219" t="n">
        <v>15383.09</v>
      </c>
      <c r="U219" t="n">
        <v>0.5</v>
      </c>
      <c r="V219" t="n">
        <v>0.9</v>
      </c>
      <c r="W219" t="n">
        <v>0.12</v>
      </c>
      <c r="X219" t="n">
        <v>0.91</v>
      </c>
      <c r="Y219" t="n">
        <v>1</v>
      </c>
      <c r="Z219" t="n">
        <v>10</v>
      </c>
    </row>
    <row r="220">
      <c r="A220" t="n">
        <v>14</v>
      </c>
      <c r="B220" t="n">
        <v>135</v>
      </c>
      <c r="C220" t="inlineStr">
        <is>
          <t xml:space="preserve">CONCLUIDO	</t>
        </is>
      </c>
      <c r="D220" t="n">
        <v>7.415</v>
      </c>
      <c r="E220" t="n">
        <v>13.49</v>
      </c>
      <c r="F220" t="n">
        <v>9.42</v>
      </c>
      <c r="G220" t="n">
        <v>23.55</v>
      </c>
      <c r="H220" t="n">
        <v>0.3</v>
      </c>
      <c r="I220" t="n">
        <v>24</v>
      </c>
      <c r="J220" t="n">
        <v>269.92</v>
      </c>
      <c r="K220" t="n">
        <v>59.89</v>
      </c>
      <c r="L220" t="n">
        <v>4.5</v>
      </c>
      <c r="M220" t="n">
        <v>22</v>
      </c>
      <c r="N220" t="n">
        <v>70.54000000000001</v>
      </c>
      <c r="O220" t="n">
        <v>33524.86</v>
      </c>
      <c r="P220" t="n">
        <v>141.42</v>
      </c>
      <c r="Q220" t="n">
        <v>1325.89</v>
      </c>
      <c r="R220" t="n">
        <v>53.61</v>
      </c>
      <c r="S220" t="n">
        <v>30.42</v>
      </c>
      <c r="T220" t="n">
        <v>11690.5</v>
      </c>
      <c r="U220" t="n">
        <v>0.57</v>
      </c>
      <c r="V220" t="n">
        <v>0.92</v>
      </c>
      <c r="W220" t="n">
        <v>0.12</v>
      </c>
      <c r="X220" t="n">
        <v>0.7</v>
      </c>
      <c r="Y220" t="n">
        <v>1</v>
      </c>
      <c r="Z220" t="n">
        <v>10</v>
      </c>
    </row>
    <row r="221">
      <c r="A221" t="n">
        <v>15</v>
      </c>
      <c r="B221" t="n">
        <v>135</v>
      </c>
      <c r="C221" t="inlineStr">
        <is>
          <t xml:space="preserve">CONCLUIDO	</t>
        </is>
      </c>
      <c r="D221" t="n">
        <v>7.5185</v>
      </c>
      <c r="E221" t="n">
        <v>13.3</v>
      </c>
      <c r="F221" t="n">
        <v>9.34</v>
      </c>
      <c r="G221" t="n">
        <v>25.46</v>
      </c>
      <c r="H221" t="n">
        <v>0.31</v>
      </c>
      <c r="I221" t="n">
        <v>22</v>
      </c>
      <c r="J221" t="n">
        <v>270.4</v>
      </c>
      <c r="K221" t="n">
        <v>59.89</v>
      </c>
      <c r="L221" t="n">
        <v>4.75</v>
      </c>
      <c r="M221" t="n">
        <v>20</v>
      </c>
      <c r="N221" t="n">
        <v>70.76000000000001</v>
      </c>
      <c r="O221" t="n">
        <v>33583.7</v>
      </c>
      <c r="P221" t="n">
        <v>138.69</v>
      </c>
      <c r="Q221" t="n">
        <v>1325.94</v>
      </c>
      <c r="R221" t="n">
        <v>50.66</v>
      </c>
      <c r="S221" t="n">
        <v>30.42</v>
      </c>
      <c r="T221" t="n">
        <v>10227.4</v>
      </c>
      <c r="U221" t="n">
        <v>0.6</v>
      </c>
      <c r="V221" t="n">
        <v>0.93</v>
      </c>
      <c r="W221" t="n">
        <v>0.12</v>
      </c>
      <c r="X221" t="n">
        <v>0.61</v>
      </c>
      <c r="Y221" t="n">
        <v>1</v>
      </c>
      <c r="Z221" t="n">
        <v>10</v>
      </c>
    </row>
    <row r="222">
      <c r="A222" t="n">
        <v>16</v>
      </c>
      <c r="B222" t="n">
        <v>135</v>
      </c>
      <c r="C222" t="inlineStr">
        <is>
          <t xml:space="preserve">CONCLUIDO	</t>
        </is>
      </c>
      <c r="D222" t="n">
        <v>7.5653</v>
      </c>
      <c r="E222" t="n">
        <v>13.22</v>
      </c>
      <c r="F222" t="n">
        <v>9.300000000000001</v>
      </c>
      <c r="G222" t="n">
        <v>26.58</v>
      </c>
      <c r="H222" t="n">
        <v>0.33</v>
      </c>
      <c r="I222" t="n">
        <v>21</v>
      </c>
      <c r="J222" t="n">
        <v>270.88</v>
      </c>
      <c r="K222" t="n">
        <v>59.89</v>
      </c>
      <c r="L222" t="n">
        <v>5</v>
      </c>
      <c r="M222" t="n">
        <v>19</v>
      </c>
      <c r="N222" t="n">
        <v>70.98999999999999</v>
      </c>
      <c r="O222" t="n">
        <v>33642.62</v>
      </c>
      <c r="P222" t="n">
        <v>136.84</v>
      </c>
      <c r="Q222" t="n">
        <v>1325.97</v>
      </c>
      <c r="R222" t="n">
        <v>49.54</v>
      </c>
      <c r="S222" t="n">
        <v>30.42</v>
      </c>
      <c r="T222" t="n">
        <v>9672.450000000001</v>
      </c>
      <c r="U222" t="n">
        <v>0.61</v>
      </c>
      <c r="V222" t="n">
        <v>0.93</v>
      </c>
      <c r="W222" t="n">
        <v>0.12</v>
      </c>
      <c r="X222" t="n">
        <v>0.58</v>
      </c>
      <c r="Y222" t="n">
        <v>1</v>
      </c>
      <c r="Z222" t="n">
        <v>10</v>
      </c>
    </row>
    <row r="223">
      <c r="A223" t="n">
        <v>17</v>
      </c>
      <c r="B223" t="n">
        <v>135</v>
      </c>
      <c r="C223" t="inlineStr">
        <is>
          <t xml:space="preserve">CONCLUIDO	</t>
        </is>
      </c>
      <c r="D223" t="n">
        <v>7.6058</v>
      </c>
      <c r="E223" t="n">
        <v>13.15</v>
      </c>
      <c r="F223" t="n">
        <v>9.279999999999999</v>
      </c>
      <c r="G223" t="n">
        <v>27.85</v>
      </c>
      <c r="H223" t="n">
        <v>0.34</v>
      </c>
      <c r="I223" t="n">
        <v>20</v>
      </c>
      <c r="J223" t="n">
        <v>271.36</v>
      </c>
      <c r="K223" t="n">
        <v>59.89</v>
      </c>
      <c r="L223" t="n">
        <v>5.25</v>
      </c>
      <c r="M223" t="n">
        <v>18</v>
      </c>
      <c r="N223" t="n">
        <v>71.22</v>
      </c>
      <c r="O223" t="n">
        <v>33701.64</v>
      </c>
      <c r="P223" t="n">
        <v>135.41</v>
      </c>
      <c r="Q223" t="n">
        <v>1325.83</v>
      </c>
      <c r="R223" t="n">
        <v>49.01</v>
      </c>
      <c r="S223" t="n">
        <v>30.42</v>
      </c>
      <c r="T223" t="n">
        <v>9411.620000000001</v>
      </c>
      <c r="U223" t="n">
        <v>0.62</v>
      </c>
      <c r="V223" t="n">
        <v>0.93</v>
      </c>
      <c r="W223" t="n">
        <v>0.11</v>
      </c>
      <c r="X223" t="n">
        <v>0.5600000000000001</v>
      </c>
      <c r="Y223" t="n">
        <v>1</v>
      </c>
      <c r="Z223" t="n">
        <v>10</v>
      </c>
    </row>
    <row r="224">
      <c r="A224" t="n">
        <v>18</v>
      </c>
      <c r="B224" t="n">
        <v>135</v>
      </c>
      <c r="C224" t="inlineStr">
        <is>
          <t xml:space="preserve">CONCLUIDO	</t>
        </is>
      </c>
      <c r="D224" t="n">
        <v>7.6588</v>
      </c>
      <c r="E224" t="n">
        <v>13.06</v>
      </c>
      <c r="F224" t="n">
        <v>9.24</v>
      </c>
      <c r="G224" t="n">
        <v>29.19</v>
      </c>
      <c r="H224" t="n">
        <v>0.36</v>
      </c>
      <c r="I224" t="n">
        <v>19</v>
      </c>
      <c r="J224" t="n">
        <v>271.84</v>
      </c>
      <c r="K224" t="n">
        <v>59.89</v>
      </c>
      <c r="L224" t="n">
        <v>5.5</v>
      </c>
      <c r="M224" t="n">
        <v>17</v>
      </c>
      <c r="N224" t="n">
        <v>71.45</v>
      </c>
      <c r="O224" t="n">
        <v>33760.74</v>
      </c>
      <c r="P224" t="n">
        <v>133.69</v>
      </c>
      <c r="Q224" t="n">
        <v>1325.91</v>
      </c>
      <c r="R224" t="n">
        <v>47.64</v>
      </c>
      <c r="S224" t="n">
        <v>30.42</v>
      </c>
      <c r="T224" t="n">
        <v>8731.110000000001</v>
      </c>
      <c r="U224" t="n">
        <v>0.64</v>
      </c>
      <c r="V224" t="n">
        <v>0.9399999999999999</v>
      </c>
      <c r="W224" t="n">
        <v>0.11</v>
      </c>
      <c r="X224" t="n">
        <v>0.52</v>
      </c>
      <c r="Y224" t="n">
        <v>1</v>
      </c>
      <c r="Z224" t="n">
        <v>10</v>
      </c>
    </row>
    <row r="225">
      <c r="A225" t="n">
        <v>19</v>
      </c>
      <c r="B225" t="n">
        <v>135</v>
      </c>
      <c r="C225" t="inlineStr">
        <is>
          <t xml:space="preserve">CONCLUIDO	</t>
        </is>
      </c>
      <c r="D225" t="n">
        <v>7.701</v>
      </c>
      <c r="E225" t="n">
        <v>12.99</v>
      </c>
      <c r="F225" t="n">
        <v>9.220000000000001</v>
      </c>
      <c r="G225" t="n">
        <v>30.74</v>
      </c>
      <c r="H225" t="n">
        <v>0.38</v>
      </c>
      <c r="I225" t="n">
        <v>18</v>
      </c>
      <c r="J225" t="n">
        <v>272.32</v>
      </c>
      <c r="K225" t="n">
        <v>59.89</v>
      </c>
      <c r="L225" t="n">
        <v>5.75</v>
      </c>
      <c r="M225" t="n">
        <v>16</v>
      </c>
      <c r="N225" t="n">
        <v>71.68000000000001</v>
      </c>
      <c r="O225" t="n">
        <v>33820.05</v>
      </c>
      <c r="P225" t="n">
        <v>132.09</v>
      </c>
      <c r="Q225" t="n">
        <v>1325.84</v>
      </c>
      <c r="R225" t="n">
        <v>47.03</v>
      </c>
      <c r="S225" t="n">
        <v>30.42</v>
      </c>
      <c r="T225" t="n">
        <v>8428.85</v>
      </c>
      <c r="U225" t="n">
        <v>0.65</v>
      </c>
      <c r="V225" t="n">
        <v>0.9399999999999999</v>
      </c>
      <c r="W225" t="n">
        <v>0.11</v>
      </c>
      <c r="X225" t="n">
        <v>0.5</v>
      </c>
      <c r="Y225" t="n">
        <v>1</v>
      </c>
      <c r="Z225" t="n">
        <v>10</v>
      </c>
    </row>
    <row r="226">
      <c r="A226" t="n">
        <v>20</v>
      </c>
      <c r="B226" t="n">
        <v>135</v>
      </c>
      <c r="C226" t="inlineStr">
        <is>
          <t xml:space="preserve">CONCLUIDO	</t>
        </is>
      </c>
      <c r="D226" t="n">
        <v>7.7576</v>
      </c>
      <c r="E226" t="n">
        <v>12.89</v>
      </c>
      <c r="F226" t="n">
        <v>9.18</v>
      </c>
      <c r="G226" t="n">
        <v>32.39</v>
      </c>
      <c r="H226" t="n">
        <v>0.39</v>
      </c>
      <c r="I226" t="n">
        <v>17</v>
      </c>
      <c r="J226" t="n">
        <v>272.8</v>
      </c>
      <c r="K226" t="n">
        <v>59.89</v>
      </c>
      <c r="L226" t="n">
        <v>6</v>
      </c>
      <c r="M226" t="n">
        <v>15</v>
      </c>
      <c r="N226" t="n">
        <v>71.91</v>
      </c>
      <c r="O226" t="n">
        <v>33879.33</v>
      </c>
      <c r="P226" t="n">
        <v>130.29</v>
      </c>
      <c r="Q226" t="n">
        <v>1325.87</v>
      </c>
      <c r="R226" t="n">
        <v>45.49</v>
      </c>
      <c r="S226" t="n">
        <v>30.42</v>
      </c>
      <c r="T226" t="n">
        <v>7663.18</v>
      </c>
      <c r="U226" t="n">
        <v>0.67</v>
      </c>
      <c r="V226" t="n">
        <v>0.9399999999999999</v>
      </c>
      <c r="W226" t="n">
        <v>0.11</v>
      </c>
      <c r="X226" t="n">
        <v>0.46</v>
      </c>
      <c r="Y226" t="n">
        <v>1</v>
      </c>
      <c r="Z226" t="n">
        <v>10</v>
      </c>
    </row>
    <row r="227">
      <c r="A227" t="n">
        <v>21</v>
      </c>
      <c r="B227" t="n">
        <v>135</v>
      </c>
      <c r="C227" t="inlineStr">
        <is>
          <t xml:space="preserve">CONCLUIDO	</t>
        </is>
      </c>
      <c r="D227" t="n">
        <v>7.81</v>
      </c>
      <c r="E227" t="n">
        <v>12.8</v>
      </c>
      <c r="F227" t="n">
        <v>9.140000000000001</v>
      </c>
      <c r="G227" t="n">
        <v>34.28</v>
      </c>
      <c r="H227" t="n">
        <v>0.41</v>
      </c>
      <c r="I227" t="n">
        <v>16</v>
      </c>
      <c r="J227" t="n">
        <v>273.28</v>
      </c>
      <c r="K227" t="n">
        <v>59.89</v>
      </c>
      <c r="L227" t="n">
        <v>6.25</v>
      </c>
      <c r="M227" t="n">
        <v>14</v>
      </c>
      <c r="N227" t="n">
        <v>72.14</v>
      </c>
      <c r="O227" t="n">
        <v>33938.7</v>
      </c>
      <c r="P227" t="n">
        <v>128.45</v>
      </c>
      <c r="Q227" t="n">
        <v>1325.79</v>
      </c>
      <c r="R227" t="n">
        <v>44.32</v>
      </c>
      <c r="S227" t="n">
        <v>30.42</v>
      </c>
      <c r="T227" t="n">
        <v>7084.48</v>
      </c>
      <c r="U227" t="n">
        <v>0.6899999999999999</v>
      </c>
      <c r="V227" t="n">
        <v>0.95</v>
      </c>
      <c r="W227" t="n">
        <v>0.11</v>
      </c>
      <c r="X227" t="n">
        <v>0.42</v>
      </c>
      <c r="Y227" t="n">
        <v>1</v>
      </c>
      <c r="Z227" t="n">
        <v>10</v>
      </c>
    </row>
    <row r="228">
      <c r="A228" t="n">
        <v>22</v>
      </c>
      <c r="B228" t="n">
        <v>135</v>
      </c>
      <c r="C228" t="inlineStr">
        <is>
          <t xml:space="preserve">CONCLUIDO	</t>
        </is>
      </c>
      <c r="D228" t="n">
        <v>7.858</v>
      </c>
      <c r="E228" t="n">
        <v>12.73</v>
      </c>
      <c r="F228" t="n">
        <v>9.109999999999999</v>
      </c>
      <c r="G228" t="n">
        <v>36.46</v>
      </c>
      <c r="H228" t="n">
        <v>0.42</v>
      </c>
      <c r="I228" t="n">
        <v>15</v>
      </c>
      <c r="J228" t="n">
        <v>273.76</v>
      </c>
      <c r="K228" t="n">
        <v>59.89</v>
      </c>
      <c r="L228" t="n">
        <v>6.5</v>
      </c>
      <c r="M228" t="n">
        <v>13</v>
      </c>
      <c r="N228" t="n">
        <v>72.37</v>
      </c>
      <c r="O228" t="n">
        <v>33998.16</v>
      </c>
      <c r="P228" t="n">
        <v>126.18</v>
      </c>
      <c r="Q228" t="n">
        <v>1325.91</v>
      </c>
      <c r="R228" t="n">
        <v>43.37</v>
      </c>
      <c r="S228" t="n">
        <v>30.42</v>
      </c>
      <c r="T228" t="n">
        <v>6614.89</v>
      </c>
      <c r="U228" t="n">
        <v>0.7</v>
      </c>
      <c r="V228" t="n">
        <v>0.95</v>
      </c>
      <c r="W228" t="n">
        <v>0.11</v>
      </c>
      <c r="X228" t="n">
        <v>0.39</v>
      </c>
      <c r="Y228" t="n">
        <v>1</v>
      </c>
      <c r="Z228" t="n">
        <v>10</v>
      </c>
    </row>
    <row r="229">
      <c r="A229" t="n">
        <v>23</v>
      </c>
      <c r="B229" t="n">
        <v>135</v>
      </c>
      <c r="C229" t="inlineStr">
        <is>
          <t xml:space="preserve">CONCLUIDO	</t>
        </is>
      </c>
      <c r="D229" t="n">
        <v>7.887</v>
      </c>
      <c r="E229" t="n">
        <v>12.68</v>
      </c>
      <c r="F229" t="n">
        <v>9.07</v>
      </c>
      <c r="G229" t="n">
        <v>36.27</v>
      </c>
      <c r="H229" t="n">
        <v>0.44</v>
      </c>
      <c r="I229" t="n">
        <v>15</v>
      </c>
      <c r="J229" t="n">
        <v>274.24</v>
      </c>
      <c r="K229" t="n">
        <v>59.89</v>
      </c>
      <c r="L229" t="n">
        <v>6.75</v>
      </c>
      <c r="M229" t="n">
        <v>13</v>
      </c>
      <c r="N229" t="n">
        <v>72.61</v>
      </c>
      <c r="O229" t="n">
        <v>34057.71</v>
      </c>
      <c r="P229" t="n">
        <v>123.41</v>
      </c>
      <c r="Q229" t="n">
        <v>1325.79</v>
      </c>
      <c r="R229" t="n">
        <v>41.68</v>
      </c>
      <c r="S229" t="n">
        <v>30.42</v>
      </c>
      <c r="T229" t="n">
        <v>5771.03</v>
      </c>
      <c r="U229" t="n">
        <v>0.73</v>
      </c>
      <c r="V229" t="n">
        <v>0.95</v>
      </c>
      <c r="W229" t="n">
        <v>0.11</v>
      </c>
      <c r="X229" t="n">
        <v>0.35</v>
      </c>
      <c r="Y229" t="n">
        <v>1</v>
      </c>
      <c r="Z229" t="n">
        <v>10</v>
      </c>
    </row>
    <row r="230">
      <c r="A230" t="n">
        <v>24</v>
      </c>
      <c r="B230" t="n">
        <v>135</v>
      </c>
      <c r="C230" t="inlineStr">
        <is>
          <t xml:space="preserve">CONCLUIDO	</t>
        </is>
      </c>
      <c r="D230" t="n">
        <v>7.9309</v>
      </c>
      <c r="E230" t="n">
        <v>12.61</v>
      </c>
      <c r="F230" t="n">
        <v>9.050000000000001</v>
      </c>
      <c r="G230" t="n">
        <v>38.78</v>
      </c>
      <c r="H230" t="n">
        <v>0.45</v>
      </c>
      <c r="I230" t="n">
        <v>14</v>
      </c>
      <c r="J230" t="n">
        <v>274.73</v>
      </c>
      <c r="K230" t="n">
        <v>59.89</v>
      </c>
      <c r="L230" t="n">
        <v>7</v>
      </c>
      <c r="M230" t="n">
        <v>12</v>
      </c>
      <c r="N230" t="n">
        <v>72.84</v>
      </c>
      <c r="O230" t="n">
        <v>34117.35</v>
      </c>
      <c r="P230" t="n">
        <v>122.45</v>
      </c>
      <c r="Q230" t="n">
        <v>1325.79</v>
      </c>
      <c r="R230" t="n">
        <v>41.45</v>
      </c>
      <c r="S230" t="n">
        <v>30.42</v>
      </c>
      <c r="T230" t="n">
        <v>5658.88</v>
      </c>
      <c r="U230" t="n">
        <v>0.73</v>
      </c>
      <c r="V230" t="n">
        <v>0.96</v>
      </c>
      <c r="W230" t="n">
        <v>0.09</v>
      </c>
      <c r="X230" t="n">
        <v>0.33</v>
      </c>
      <c r="Y230" t="n">
        <v>1</v>
      </c>
      <c r="Z230" t="n">
        <v>10</v>
      </c>
    </row>
    <row r="231">
      <c r="A231" t="n">
        <v>25</v>
      </c>
      <c r="B231" t="n">
        <v>135</v>
      </c>
      <c r="C231" t="inlineStr">
        <is>
          <t xml:space="preserve">CONCLUIDO	</t>
        </is>
      </c>
      <c r="D231" t="n">
        <v>7.9482</v>
      </c>
      <c r="E231" t="n">
        <v>12.58</v>
      </c>
      <c r="F231" t="n">
        <v>9.07</v>
      </c>
      <c r="G231" t="n">
        <v>41.87</v>
      </c>
      <c r="H231" t="n">
        <v>0.47</v>
      </c>
      <c r="I231" t="n">
        <v>13</v>
      </c>
      <c r="J231" t="n">
        <v>275.21</v>
      </c>
      <c r="K231" t="n">
        <v>59.89</v>
      </c>
      <c r="L231" t="n">
        <v>7.25</v>
      </c>
      <c r="M231" t="n">
        <v>11</v>
      </c>
      <c r="N231" t="n">
        <v>73.08</v>
      </c>
      <c r="O231" t="n">
        <v>34177.09</v>
      </c>
      <c r="P231" t="n">
        <v>120.94</v>
      </c>
      <c r="Q231" t="n">
        <v>1325.79</v>
      </c>
      <c r="R231" t="n">
        <v>42.06</v>
      </c>
      <c r="S231" t="n">
        <v>30.42</v>
      </c>
      <c r="T231" t="n">
        <v>5972.1</v>
      </c>
      <c r="U231" t="n">
        <v>0.72</v>
      </c>
      <c r="V231" t="n">
        <v>0.95</v>
      </c>
      <c r="W231" t="n">
        <v>0.1</v>
      </c>
      <c r="X231" t="n">
        <v>0.35</v>
      </c>
      <c r="Y231" t="n">
        <v>1</v>
      </c>
      <c r="Z231" t="n">
        <v>10</v>
      </c>
    </row>
    <row r="232">
      <c r="A232" t="n">
        <v>26</v>
      </c>
      <c r="B232" t="n">
        <v>135</v>
      </c>
      <c r="C232" t="inlineStr">
        <is>
          <t xml:space="preserve">CONCLUIDO	</t>
        </is>
      </c>
      <c r="D232" t="n">
        <v>7.9467</v>
      </c>
      <c r="E232" t="n">
        <v>12.58</v>
      </c>
      <c r="F232" t="n">
        <v>9.07</v>
      </c>
      <c r="G232" t="n">
        <v>41.88</v>
      </c>
      <c r="H232" t="n">
        <v>0.48</v>
      </c>
      <c r="I232" t="n">
        <v>13</v>
      </c>
      <c r="J232" t="n">
        <v>275.7</v>
      </c>
      <c r="K232" t="n">
        <v>59.89</v>
      </c>
      <c r="L232" t="n">
        <v>7.5</v>
      </c>
      <c r="M232" t="n">
        <v>11</v>
      </c>
      <c r="N232" t="n">
        <v>73.31</v>
      </c>
      <c r="O232" t="n">
        <v>34236.91</v>
      </c>
      <c r="P232" t="n">
        <v>121.14</v>
      </c>
      <c r="Q232" t="n">
        <v>1325.85</v>
      </c>
      <c r="R232" t="n">
        <v>42.14</v>
      </c>
      <c r="S232" t="n">
        <v>30.42</v>
      </c>
      <c r="T232" t="n">
        <v>6008.55</v>
      </c>
      <c r="U232" t="n">
        <v>0.72</v>
      </c>
      <c r="V232" t="n">
        <v>0.95</v>
      </c>
      <c r="W232" t="n">
        <v>0.1</v>
      </c>
      <c r="X232" t="n">
        <v>0.35</v>
      </c>
      <c r="Y232" t="n">
        <v>1</v>
      </c>
      <c r="Z232" t="n">
        <v>10</v>
      </c>
    </row>
    <row r="233">
      <c r="A233" t="n">
        <v>27</v>
      </c>
      <c r="B233" t="n">
        <v>135</v>
      </c>
      <c r="C233" t="inlineStr">
        <is>
          <t xml:space="preserve">CONCLUIDO	</t>
        </is>
      </c>
      <c r="D233" t="n">
        <v>8.0084</v>
      </c>
      <c r="E233" t="n">
        <v>12.49</v>
      </c>
      <c r="F233" t="n">
        <v>9.029999999999999</v>
      </c>
      <c r="G233" t="n">
        <v>45.14</v>
      </c>
      <c r="H233" t="n">
        <v>0.5</v>
      </c>
      <c r="I233" t="n">
        <v>12</v>
      </c>
      <c r="J233" t="n">
        <v>276.18</v>
      </c>
      <c r="K233" t="n">
        <v>59.89</v>
      </c>
      <c r="L233" t="n">
        <v>7.75</v>
      </c>
      <c r="M233" t="n">
        <v>10</v>
      </c>
      <c r="N233" t="n">
        <v>73.55</v>
      </c>
      <c r="O233" t="n">
        <v>34296.82</v>
      </c>
      <c r="P233" t="n">
        <v>117.57</v>
      </c>
      <c r="Q233" t="n">
        <v>1325.88</v>
      </c>
      <c r="R233" t="n">
        <v>40.53</v>
      </c>
      <c r="S233" t="n">
        <v>30.42</v>
      </c>
      <c r="T233" t="n">
        <v>5208.27</v>
      </c>
      <c r="U233" t="n">
        <v>0.75</v>
      </c>
      <c r="V233" t="n">
        <v>0.96</v>
      </c>
      <c r="W233" t="n">
        <v>0.1</v>
      </c>
      <c r="X233" t="n">
        <v>0.31</v>
      </c>
      <c r="Y233" t="n">
        <v>1</v>
      </c>
      <c r="Z233" t="n">
        <v>10</v>
      </c>
    </row>
    <row r="234">
      <c r="A234" t="n">
        <v>28</v>
      </c>
      <c r="B234" t="n">
        <v>135</v>
      </c>
      <c r="C234" t="inlineStr">
        <is>
          <t xml:space="preserve">CONCLUIDO	</t>
        </is>
      </c>
      <c r="D234" t="n">
        <v>8.0014</v>
      </c>
      <c r="E234" t="n">
        <v>12.5</v>
      </c>
      <c r="F234" t="n">
        <v>9.039999999999999</v>
      </c>
      <c r="G234" t="n">
        <v>45.19</v>
      </c>
      <c r="H234" t="n">
        <v>0.51</v>
      </c>
      <c r="I234" t="n">
        <v>12</v>
      </c>
      <c r="J234" t="n">
        <v>276.67</v>
      </c>
      <c r="K234" t="n">
        <v>59.89</v>
      </c>
      <c r="L234" t="n">
        <v>8</v>
      </c>
      <c r="M234" t="n">
        <v>9</v>
      </c>
      <c r="N234" t="n">
        <v>73.78</v>
      </c>
      <c r="O234" t="n">
        <v>34356.83</v>
      </c>
      <c r="P234" t="n">
        <v>116.85</v>
      </c>
      <c r="Q234" t="n">
        <v>1325.82</v>
      </c>
      <c r="R234" t="n">
        <v>40.88</v>
      </c>
      <c r="S234" t="n">
        <v>30.42</v>
      </c>
      <c r="T234" t="n">
        <v>5385.4</v>
      </c>
      <c r="U234" t="n">
        <v>0.74</v>
      </c>
      <c r="V234" t="n">
        <v>0.96</v>
      </c>
      <c r="W234" t="n">
        <v>0.1</v>
      </c>
      <c r="X234" t="n">
        <v>0.32</v>
      </c>
      <c r="Y234" t="n">
        <v>1</v>
      </c>
      <c r="Z234" t="n">
        <v>10</v>
      </c>
    </row>
    <row r="235">
      <c r="A235" t="n">
        <v>29</v>
      </c>
      <c r="B235" t="n">
        <v>135</v>
      </c>
      <c r="C235" t="inlineStr">
        <is>
          <t xml:space="preserve">CONCLUIDO	</t>
        </is>
      </c>
      <c r="D235" t="n">
        <v>8.050800000000001</v>
      </c>
      <c r="E235" t="n">
        <v>12.42</v>
      </c>
      <c r="F235" t="n">
        <v>9.01</v>
      </c>
      <c r="G235" t="n">
        <v>49.16</v>
      </c>
      <c r="H235" t="n">
        <v>0.53</v>
      </c>
      <c r="I235" t="n">
        <v>11</v>
      </c>
      <c r="J235" t="n">
        <v>277.16</v>
      </c>
      <c r="K235" t="n">
        <v>59.89</v>
      </c>
      <c r="L235" t="n">
        <v>8.25</v>
      </c>
      <c r="M235" t="n">
        <v>6</v>
      </c>
      <c r="N235" t="n">
        <v>74.02</v>
      </c>
      <c r="O235" t="n">
        <v>34416.93</v>
      </c>
      <c r="P235" t="n">
        <v>114.54</v>
      </c>
      <c r="Q235" t="n">
        <v>1325.82</v>
      </c>
      <c r="R235" t="n">
        <v>39.96</v>
      </c>
      <c r="S235" t="n">
        <v>30.42</v>
      </c>
      <c r="T235" t="n">
        <v>4931.63</v>
      </c>
      <c r="U235" t="n">
        <v>0.76</v>
      </c>
      <c r="V235" t="n">
        <v>0.96</v>
      </c>
      <c r="W235" t="n">
        <v>0.1</v>
      </c>
      <c r="X235" t="n">
        <v>0.29</v>
      </c>
      <c r="Y235" t="n">
        <v>1</v>
      </c>
      <c r="Z235" t="n">
        <v>10</v>
      </c>
    </row>
    <row r="236">
      <c r="A236" t="n">
        <v>30</v>
      </c>
      <c r="B236" t="n">
        <v>135</v>
      </c>
      <c r="C236" t="inlineStr">
        <is>
          <t xml:space="preserve">CONCLUIDO	</t>
        </is>
      </c>
      <c r="D236" t="n">
        <v>8.055999999999999</v>
      </c>
      <c r="E236" t="n">
        <v>12.41</v>
      </c>
      <c r="F236" t="n">
        <v>9</v>
      </c>
      <c r="G236" t="n">
        <v>49.11</v>
      </c>
      <c r="H236" t="n">
        <v>0.55</v>
      </c>
      <c r="I236" t="n">
        <v>11</v>
      </c>
      <c r="J236" t="n">
        <v>277.65</v>
      </c>
      <c r="K236" t="n">
        <v>59.89</v>
      </c>
      <c r="L236" t="n">
        <v>8.5</v>
      </c>
      <c r="M236" t="n">
        <v>1</v>
      </c>
      <c r="N236" t="n">
        <v>74.26000000000001</v>
      </c>
      <c r="O236" t="n">
        <v>34477.13</v>
      </c>
      <c r="P236" t="n">
        <v>114.16</v>
      </c>
      <c r="Q236" t="n">
        <v>1325.83</v>
      </c>
      <c r="R236" t="n">
        <v>39.43</v>
      </c>
      <c r="S236" t="n">
        <v>30.42</v>
      </c>
      <c r="T236" t="n">
        <v>4662.93</v>
      </c>
      <c r="U236" t="n">
        <v>0.77</v>
      </c>
      <c r="V236" t="n">
        <v>0.96</v>
      </c>
      <c r="W236" t="n">
        <v>0.11</v>
      </c>
      <c r="X236" t="n">
        <v>0.28</v>
      </c>
      <c r="Y236" t="n">
        <v>1</v>
      </c>
      <c r="Z236" t="n">
        <v>10</v>
      </c>
    </row>
    <row r="237">
      <c r="A237" t="n">
        <v>31</v>
      </c>
      <c r="B237" t="n">
        <v>135</v>
      </c>
      <c r="C237" t="inlineStr">
        <is>
          <t xml:space="preserve">CONCLUIDO	</t>
        </is>
      </c>
      <c r="D237" t="n">
        <v>8.054399999999999</v>
      </c>
      <c r="E237" t="n">
        <v>12.42</v>
      </c>
      <c r="F237" t="n">
        <v>9.01</v>
      </c>
      <c r="G237" t="n">
        <v>49.13</v>
      </c>
      <c r="H237" t="n">
        <v>0.5600000000000001</v>
      </c>
      <c r="I237" t="n">
        <v>11</v>
      </c>
      <c r="J237" t="n">
        <v>278.13</v>
      </c>
      <c r="K237" t="n">
        <v>59.89</v>
      </c>
      <c r="L237" t="n">
        <v>8.75</v>
      </c>
      <c r="M237" t="n">
        <v>0</v>
      </c>
      <c r="N237" t="n">
        <v>74.5</v>
      </c>
      <c r="O237" t="n">
        <v>34537.41</v>
      </c>
      <c r="P237" t="n">
        <v>114.26</v>
      </c>
      <c r="Q237" t="n">
        <v>1325.83</v>
      </c>
      <c r="R237" t="n">
        <v>39.52</v>
      </c>
      <c r="S237" t="n">
        <v>30.42</v>
      </c>
      <c r="T237" t="n">
        <v>4708.1</v>
      </c>
      <c r="U237" t="n">
        <v>0.77</v>
      </c>
      <c r="V237" t="n">
        <v>0.96</v>
      </c>
      <c r="W237" t="n">
        <v>0.11</v>
      </c>
      <c r="X237" t="n">
        <v>0.29</v>
      </c>
      <c r="Y237" t="n">
        <v>1</v>
      </c>
      <c r="Z237" t="n">
        <v>10</v>
      </c>
    </row>
    <row r="238">
      <c r="A238" t="n">
        <v>0</v>
      </c>
      <c r="B238" t="n">
        <v>80</v>
      </c>
      <c r="C238" t="inlineStr">
        <is>
          <t xml:space="preserve">CONCLUIDO	</t>
        </is>
      </c>
      <c r="D238" t="n">
        <v>5.8168</v>
      </c>
      <c r="E238" t="n">
        <v>17.19</v>
      </c>
      <c r="F238" t="n">
        <v>11.64</v>
      </c>
      <c r="G238" t="n">
        <v>6.99</v>
      </c>
      <c r="H238" t="n">
        <v>0.11</v>
      </c>
      <c r="I238" t="n">
        <v>100</v>
      </c>
      <c r="J238" t="n">
        <v>159.12</v>
      </c>
      <c r="K238" t="n">
        <v>50.28</v>
      </c>
      <c r="L238" t="n">
        <v>1</v>
      </c>
      <c r="M238" t="n">
        <v>98</v>
      </c>
      <c r="N238" t="n">
        <v>27.84</v>
      </c>
      <c r="O238" t="n">
        <v>19859.16</v>
      </c>
      <c r="P238" t="n">
        <v>136.43</v>
      </c>
      <c r="Q238" t="n">
        <v>1326.16</v>
      </c>
      <c r="R238" t="n">
        <v>126.26</v>
      </c>
      <c r="S238" t="n">
        <v>30.42</v>
      </c>
      <c r="T238" t="n">
        <v>47635.48</v>
      </c>
      <c r="U238" t="n">
        <v>0.24</v>
      </c>
      <c r="V238" t="n">
        <v>0.74</v>
      </c>
      <c r="W238" t="n">
        <v>0.24</v>
      </c>
      <c r="X238" t="n">
        <v>2.92</v>
      </c>
      <c r="Y238" t="n">
        <v>1</v>
      </c>
      <c r="Z238" t="n">
        <v>10</v>
      </c>
    </row>
    <row r="239">
      <c r="A239" t="n">
        <v>1</v>
      </c>
      <c r="B239" t="n">
        <v>80</v>
      </c>
      <c r="C239" t="inlineStr">
        <is>
          <t xml:space="preserve">CONCLUIDO	</t>
        </is>
      </c>
      <c r="D239" t="n">
        <v>6.4525</v>
      </c>
      <c r="E239" t="n">
        <v>15.5</v>
      </c>
      <c r="F239" t="n">
        <v>10.82</v>
      </c>
      <c r="G239" t="n">
        <v>8.890000000000001</v>
      </c>
      <c r="H239" t="n">
        <v>0.14</v>
      </c>
      <c r="I239" t="n">
        <v>73</v>
      </c>
      <c r="J239" t="n">
        <v>159.48</v>
      </c>
      <c r="K239" t="n">
        <v>50.28</v>
      </c>
      <c r="L239" t="n">
        <v>1.25</v>
      </c>
      <c r="M239" t="n">
        <v>71</v>
      </c>
      <c r="N239" t="n">
        <v>27.95</v>
      </c>
      <c r="O239" t="n">
        <v>19902.91</v>
      </c>
      <c r="P239" t="n">
        <v>124.52</v>
      </c>
      <c r="Q239" t="n">
        <v>1326.04</v>
      </c>
      <c r="R239" t="n">
        <v>99.12</v>
      </c>
      <c r="S239" t="n">
        <v>30.42</v>
      </c>
      <c r="T239" t="n">
        <v>34199.39</v>
      </c>
      <c r="U239" t="n">
        <v>0.31</v>
      </c>
      <c r="V239" t="n">
        <v>0.8</v>
      </c>
      <c r="W239" t="n">
        <v>0.2</v>
      </c>
      <c r="X239" t="n">
        <v>2.1</v>
      </c>
      <c r="Y239" t="n">
        <v>1</v>
      </c>
      <c r="Z239" t="n">
        <v>10</v>
      </c>
    </row>
    <row r="240">
      <c r="A240" t="n">
        <v>2</v>
      </c>
      <c r="B240" t="n">
        <v>80</v>
      </c>
      <c r="C240" t="inlineStr">
        <is>
          <t xml:space="preserve">CONCLUIDO	</t>
        </is>
      </c>
      <c r="D240" t="n">
        <v>6.8987</v>
      </c>
      <c r="E240" t="n">
        <v>14.5</v>
      </c>
      <c r="F240" t="n">
        <v>10.33</v>
      </c>
      <c r="G240" t="n">
        <v>10.88</v>
      </c>
      <c r="H240" t="n">
        <v>0.17</v>
      </c>
      <c r="I240" t="n">
        <v>57</v>
      </c>
      <c r="J240" t="n">
        <v>159.83</v>
      </c>
      <c r="K240" t="n">
        <v>50.28</v>
      </c>
      <c r="L240" t="n">
        <v>1.5</v>
      </c>
      <c r="M240" t="n">
        <v>55</v>
      </c>
      <c r="N240" t="n">
        <v>28.05</v>
      </c>
      <c r="O240" t="n">
        <v>19946.71</v>
      </c>
      <c r="P240" t="n">
        <v>116.82</v>
      </c>
      <c r="Q240" t="n">
        <v>1325.97</v>
      </c>
      <c r="R240" t="n">
        <v>83.29000000000001</v>
      </c>
      <c r="S240" t="n">
        <v>30.42</v>
      </c>
      <c r="T240" t="n">
        <v>26365.86</v>
      </c>
      <c r="U240" t="n">
        <v>0.37</v>
      </c>
      <c r="V240" t="n">
        <v>0.84</v>
      </c>
      <c r="W240" t="n">
        <v>0.17</v>
      </c>
      <c r="X240" t="n">
        <v>1.61</v>
      </c>
      <c r="Y240" t="n">
        <v>1</v>
      </c>
      <c r="Z240" t="n">
        <v>10</v>
      </c>
    </row>
    <row r="241">
      <c r="A241" t="n">
        <v>3</v>
      </c>
      <c r="B241" t="n">
        <v>80</v>
      </c>
      <c r="C241" t="inlineStr">
        <is>
          <t xml:space="preserve">CONCLUIDO	</t>
        </is>
      </c>
      <c r="D241" t="n">
        <v>7.1997</v>
      </c>
      <c r="E241" t="n">
        <v>13.89</v>
      </c>
      <c r="F241" t="n">
        <v>10.05</v>
      </c>
      <c r="G241" t="n">
        <v>12.83</v>
      </c>
      <c r="H241" t="n">
        <v>0.19</v>
      </c>
      <c r="I241" t="n">
        <v>47</v>
      </c>
      <c r="J241" t="n">
        <v>160.19</v>
      </c>
      <c r="K241" t="n">
        <v>50.28</v>
      </c>
      <c r="L241" t="n">
        <v>1.75</v>
      </c>
      <c r="M241" t="n">
        <v>45</v>
      </c>
      <c r="N241" t="n">
        <v>28.16</v>
      </c>
      <c r="O241" t="n">
        <v>19990.53</v>
      </c>
      <c r="P241" t="n">
        <v>111.46</v>
      </c>
      <c r="Q241" t="n">
        <v>1326.04</v>
      </c>
      <c r="R241" t="n">
        <v>74.03</v>
      </c>
      <c r="S241" t="n">
        <v>30.42</v>
      </c>
      <c r="T241" t="n">
        <v>21785.49</v>
      </c>
      <c r="U241" t="n">
        <v>0.41</v>
      </c>
      <c r="V241" t="n">
        <v>0.86</v>
      </c>
      <c r="W241" t="n">
        <v>0.15</v>
      </c>
      <c r="X241" t="n">
        <v>1.33</v>
      </c>
      <c r="Y241" t="n">
        <v>1</v>
      </c>
      <c r="Z241" t="n">
        <v>10</v>
      </c>
    </row>
    <row r="242">
      <c r="A242" t="n">
        <v>4</v>
      </c>
      <c r="B242" t="n">
        <v>80</v>
      </c>
      <c r="C242" t="inlineStr">
        <is>
          <t xml:space="preserve">CONCLUIDO	</t>
        </is>
      </c>
      <c r="D242" t="n">
        <v>7.4326</v>
      </c>
      <c r="E242" t="n">
        <v>13.45</v>
      </c>
      <c r="F242" t="n">
        <v>9.84</v>
      </c>
      <c r="G242" t="n">
        <v>14.76</v>
      </c>
      <c r="H242" t="n">
        <v>0.22</v>
      </c>
      <c r="I242" t="n">
        <v>40</v>
      </c>
      <c r="J242" t="n">
        <v>160.54</v>
      </c>
      <c r="K242" t="n">
        <v>50.28</v>
      </c>
      <c r="L242" t="n">
        <v>2</v>
      </c>
      <c r="M242" t="n">
        <v>38</v>
      </c>
      <c r="N242" t="n">
        <v>28.26</v>
      </c>
      <c r="O242" t="n">
        <v>20034.4</v>
      </c>
      <c r="P242" t="n">
        <v>106.76</v>
      </c>
      <c r="Q242" t="n">
        <v>1325.79</v>
      </c>
      <c r="R242" t="n">
        <v>67.19</v>
      </c>
      <c r="S242" t="n">
        <v>30.42</v>
      </c>
      <c r="T242" t="n">
        <v>18401.6</v>
      </c>
      <c r="U242" t="n">
        <v>0.45</v>
      </c>
      <c r="V242" t="n">
        <v>0.88</v>
      </c>
      <c r="W242" t="n">
        <v>0.14</v>
      </c>
      <c r="X242" t="n">
        <v>1.12</v>
      </c>
      <c r="Y242" t="n">
        <v>1</v>
      </c>
      <c r="Z242" t="n">
        <v>10</v>
      </c>
    </row>
    <row r="243">
      <c r="A243" t="n">
        <v>5</v>
      </c>
      <c r="B243" t="n">
        <v>80</v>
      </c>
      <c r="C243" t="inlineStr">
        <is>
          <t xml:space="preserve">CONCLUIDO	</t>
        </is>
      </c>
      <c r="D243" t="n">
        <v>7.6535</v>
      </c>
      <c r="E243" t="n">
        <v>13.07</v>
      </c>
      <c r="F243" t="n">
        <v>9.65</v>
      </c>
      <c r="G243" t="n">
        <v>17.02</v>
      </c>
      <c r="H243" t="n">
        <v>0.25</v>
      </c>
      <c r="I243" t="n">
        <v>34</v>
      </c>
      <c r="J243" t="n">
        <v>160.9</v>
      </c>
      <c r="K243" t="n">
        <v>50.28</v>
      </c>
      <c r="L243" t="n">
        <v>2.25</v>
      </c>
      <c r="M243" t="n">
        <v>32</v>
      </c>
      <c r="N243" t="n">
        <v>28.37</v>
      </c>
      <c r="O243" t="n">
        <v>20078.3</v>
      </c>
      <c r="P243" t="n">
        <v>102.36</v>
      </c>
      <c r="Q243" t="n">
        <v>1325.95</v>
      </c>
      <c r="R243" t="n">
        <v>60.75</v>
      </c>
      <c r="S243" t="n">
        <v>30.42</v>
      </c>
      <c r="T243" t="n">
        <v>15211.2</v>
      </c>
      <c r="U243" t="n">
        <v>0.5</v>
      </c>
      <c r="V243" t="n">
        <v>0.9</v>
      </c>
      <c r="W243" t="n">
        <v>0.13</v>
      </c>
      <c r="X243" t="n">
        <v>0.92</v>
      </c>
      <c r="Y243" t="n">
        <v>1</v>
      </c>
      <c r="Z243" t="n">
        <v>10</v>
      </c>
    </row>
    <row r="244">
      <c r="A244" t="n">
        <v>6</v>
      </c>
      <c r="B244" t="n">
        <v>80</v>
      </c>
      <c r="C244" t="inlineStr">
        <is>
          <t xml:space="preserve">CONCLUIDO	</t>
        </is>
      </c>
      <c r="D244" t="n">
        <v>7.8147</v>
      </c>
      <c r="E244" t="n">
        <v>12.8</v>
      </c>
      <c r="F244" t="n">
        <v>9.51</v>
      </c>
      <c r="G244" t="n">
        <v>19.01</v>
      </c>
      <c r="H244" t="n">
        <v>0.27</v>
      </c>
      <c r="I244" t="n">
        <v>30</v>
      </c>
      <c r="J244" t="n">
        <v>161.26</v>
      </c>
      <c r="K244" t="n">
        <v>50.28</v>
      </c>
      <c r="L244" t="n">
        <v>2.5</v>
      </c>
      <c r="M244" t="n">
        <v>28</v>
      </c>
      <c r="N244" t="n">
        <v>28.48</v>
      </c>
      <c r="O244" t="n">
        <v>20122.23</v>
      </c>
      <c r="P244" t="n">
        <v>98.41</v>
      </c>
      <c r="Q244" t="n">
        <v>1325.92</v>
      </c>
      <c r="R244" t="n">
        <v>55.95</v>
      </c>
      <c r="S244" t="n">
        <v>30.42</v>
      </c>
      <c r="T244" t="n">
        <v>12830.86</v>
      </c>
      <c r="U244" t="n">
        <v>0.54</v>
      </c>
      <c r="V244" t="n">
        <v>0.91</v>
      </c>
      <c r="W244" t="n">
        <v>0.13</v>
      </c>
      <c r="X244" t="n">
        <v>0.78</v>
      </c>
      <c r="Y244" t="n">
        <v>1</v>
      </c>
      <c r="Z244" t="n">
        <v>10</v>
      </c>
    </row>
    <row r="245">
      <c r="A245" t="n">
        <v>7</v>
      </c>
      <c r="B245" t="n">
        <v>80</v>
      </c>
      <c r="C245" t="inlineStr">
        <is>
          <t xml:space="preserve">CONCLUIDO	</t>
        </is>
      </c>
      <c r="D245" t="n">
        <v>7.9421</v>
      </c>
      <c r="E245" t="n">
        <v>12.59</v>
      </c>
      <c r="F245" t="n">
        <v>9.43</v>
      </c>
      <c r="G245" t="n">
        <v>21.76</v>
      </c>
      <c r="H245" t="n">
        <v>0.3</v>
      </c>
      <c r="I245" t="n">
        <v>26</v>
      </c>
      <c r="J245" t="n">
        <v>161.61</v>
      </c>
      <c r="K245" t="n">
        <v>50.28</v>
      </c>
      <c r="L245" t="n">
        <v>2.75</v>
      </c>
      <c r="M245" t="n">
        <v>24</v>
      </c>
      <c r="N245" t="n">
        <v>28.58</v>
      </c>
      <c r="O245" t="n">
        <v>20166.2</v>
      </c>
      <c r="P245" t="n">
        <v>95.38</v>
      </c>
      <c r="Q245" t="n">
        <v>1325.88</v>
      </c>
      <c r="R245" t="n">
        <v>54.24</v>
      </c>
      <c r="S245" t="n">
        <v>30.42</v>
      </c>
      <c r="T245" t="n">
        <v>11994.86</v>
      </c>
      <c r="U245" t="n">
        <v>0.5600000000000001</v>
      </c>
      <c r="V245" t="n">
        <v>0.92</v>
      </c>
      <c r="W245" t="n">
        <v>0.11</v>
      </c>
      <c r="X245" t="n">
        <v>0.71</v>
      </c>
      <c r="Y245" t="n">
        <v>1</v>
      </c>
      <c r="Z245" t="n">
        <v>10</v>
      </c>
    </row>
    <row r="246">
      <c r="A246" t="n">
        <v>8</v>
      </c>
      <c r="B246" t="n">
        <v>80</v>
      </c>
      <c r="C246" t="inlineStr">
        <is>
          <t xml:space="preserve">CONCLUIDO	</t>
        </is>
      </c>
      <c r="D246" t="n">
        <v>7.9876</v>
      </c>
      <c r="E246" t="n">
        <v>12.52</v>
      </c>
      <c r="F246" t="n">
        <v>9.42</v>
      </c>
      <c r="G246" t="n">
        <v>23.55</v>
      </c>
      <c r="H246" t="n">
        <v>0.33</v>
      </c>
      <c r="I246" t="n">
        <v>24</v>
      </c>
      <c r="J246" t="n">
        <v>161.97</v>
      </c>
      <c r="K246" t="n">
        <v>50.28</v>
      </c>
      <c r="L246" t="n">
        <v>3</v>
      </c>
      <c r="M246" t="n">
        <v>22</v>
      </c>
      <c r="N246" t="n">
        <v>28.69</v>
      </c>
      <c r="O246" t="n">
        <v>20210.21</v>
      </c>
      <c r="P246" t="n">
        <v>93.15000000000001</v>
      </c>
      <c r="Q246" t="n">
        <v>1325.89</v>
      </c>
      <c r="R246" t="n">
        <v>53.53</v>
      </c>
      <c r="S246" t="n">
        <v>30.42</v>
      </c>
      <c r="T246" t="n">
        <v>11647.58</v>
      </c>
      <c r="U246" t="n">
        <v>0.57</v>
      </c>
      <c r="V246" t="n">
        <v>0.92</v>
      </c>
      <c r="W246" t="n">
        <v>0.12</v>
      </c>
      <c r="X246" t="n">
        <v>0.7</v>
      </c>
      <c r="Y246" t="n">
        <v>1</v>
      </c>
      <c r="Z246" t="n">
        <v>10</v>
      </c>
    </row>
    <row r="247">
      <c r="A247" t="n">
        <v>9</v>
      </c>
      <c r="B247" t="n">
        <v>80</v>
      </c>
      <c r="C247" t="inlineStr">
        <is>
          <t xml:space="preserve">CONCLUIDO	</t>
        </is>
      </c>
      <c r="D247" t="n">
        <v>8.1271</v>
      </c>
      <c r="E247" t="n">
        <v>12.3</v>
      </c>
      <c r="F247" t="n">
        <v>9.300000000000001</v>
      </c>
      <c r="G247" t="n">
        <v>26.58</v>
      </c>
      <c r="H247" t="n">
        <v>0.35</v>
      </c>
      <c r="I247" t="n">
        <v>21</v>
      </c>
      <c r="J247" t="n">
        <v>162.33</v>
      </c>
      <c r="K247" t="n">
        <v>50.28</v>
      </c>
      <c r="L247" t="n">
        <v>3.25</v>
      </c>
      <c r="M247" t="n">
        <v>19</v>
      </c>
      <c r="N247" t="n">
        <v>28.8</v>
      </c>
      <c r="O247" t="n">
        <v>20254.26</v>
      </c>
      <c r="P247" t="n">
        <v>88.93000000000001</v>
      </c>
      <c r="Q247" t="n">
        <v>1325.87</v>
      </c>
      <c r="R247" t="n">
        <v>49.64</v>
      </c>
      <c r="S247" t="n">
        <v>30.42</v>
      </c>
      <c r="T247" t="n">
        <v>9721.27</v>
      </c>
      <c r="U247" t="n">
        <v>0.61</v>
      </c>
      <c r="V247" t="n">
        <v>0.93</v>
      </c>
      <c r="W247" t="n">
        <v>0.11</v>
      </c>
      <c r="X247" t="n">
        <v>0.58</v>
      </c>
      <c r="Y247" t="n">
        <v>1</v>
      </c>
      <c r="Z247" t="n">
        <v>10</v>
      </c>
    </row>
    <row r="248">
      <c r="A248" t="n">
        <v>10</v>
      </c>
      <c r="B248" t="n">
        <v>80</v>
      </c>
      <c r="C248" t="inlineStr">
        <is>
          <t xml:space="preserve">CONCLUIDO	</t>
        </is>
      </c>
      <c r="D248" t="n">
        <v>8.2121</v>
      </c>
      <c r="E248" t="n">
        <v>12.18</v>
      </c>
      <c r="F248" t="n">
        <v>9.24</v>
      </c>
      <c r="G248" t="n">
        <v>29.18</v>
      </c>
      <c r="H248" t="n">
        <v>0.38</v>
      </c>
      <c r="I248" t="n">
        <v>19</v>
      </c>
      <c r="J248" t="n">
        <v>162.68</v>
      </c>
      <c r="K248" t="n">
        <v>50.28</v>
      </c>
      <c r="L248" t="n">
        <v>3.5</v>
      </c>
      <c r="M248" t="n">
        <v>14</v>
      </c>
      <c r="N248" t="n">
        <v>28.9</v>
      </c>
      <c r="O248" t="n">
        <v>20298.34</v>
      </c>
      <c r="P248" t="n">
        <v>86.11</v>
      </c>
      <c r="Q248" t="n">
        <v>1325.92</v>
      </c>
      <c r="R248" t="n">
        <v>47.49</v>
      </c>
      <c r="S248" t="n">
        <v>30.42</v>
      </c>
      <c r="T248" t="n">
        <v>8655.309999999999</v>
      </c>
      <c r="U248" t="n">
        <v>0.64</v>
      </c>
      <c r="V248" t="n">
        <v>0.9399999999999999</v>
      </c>
      <c r="W248" t="n">
        <v>0.11</v>
      </c>
      <c r="X248" t="n">
        <v>0.52</v>
      </c>
      <c r="Y248" t="n">
        <v>1</v>
      </c>
      <c r="Z248" t="n">
        <v>10</v>
      </c>
    </row>
    <row r="249">
      <c r="A249" t="n">
        <v>11</v>
      </c>
      <c r="B249" t="n">
        <v>80</v>
      </c>
      <c r="C249" t="inlineStr">
        <is>
          <t xml:space="preserve">CONCLUIDO	</t>
        </is>
      </c>
      <c r="D249" t="n">
        <v>8.245699999999999</v>
      </c>
      <c r="E249" t="n">
        <v>12.13</v>
      </c>
      <c r="F249" t="n">
        <v>9.220000000000001</v>
      </c>
      <c r="G249" t="n">
        <v>30.74</v>
      </c>
      <c r="H249" t="n">
        <v>0.41</v>
      </c>
      <c r="I249" t="n">
        <v>18</v>
      </c>
      <c r="J249" t="n">
        <v>163.04</v>
      </c>
      <c r="K249" t="n">
        <v>50.28</v>
      </c>
      <c r="L249" t="n">
        <v>3.75</v>
      </c>
      <c r="M249" t="n">
        <v>0</v>
      </c>
      <c r="N249" t="n">
        <v>29.01</v>
      </c>
      <c r="O249" t="n">
        <v>20342.46</v>
      </c>
      <c r="P249" t="n">
        <v>84.36</v>
      </c>
      <c r="Q249" t="n">
        <v>1325.79</v>
      </c>
      <c r="R249" t="n">
        <v>46.32</v>
      </c>
      <c r="S249" t="n">
        <v>30.42</v>
      </c>
      <c r="T249" t="n">
        <v>8076.43</v>
      </c>
      <c r="U249" t="n">
        <v>0.66</v>
      </c>
      <c r="V249" t="n">
        <v>0.9399999999999999</v>
      </c>
      <c r="W249" t="n">
        <v>0.13</v>
      </c>
      <c r="X249" t="n">
        <v>0.5</v>
      </c>
      <c r="Y249" t="n">
        <v>1</v>
      </c>
      <c r="Z249" t="n">
        <v>10</v>
      </c>
    </row>
    <row r="250">
      <c r="A250" t="n">
        <v>0</v>
      </c>
      <c r="B250" t="n">
        <v>115</v>
      </c>
      <c r="C250" t="inlineStr">
        <is>
          <t xml:space="preserve">CONCLUIDO	</t>
        </is>
      </c>
      <c r="D250" t="n">
        <v>4.6091</v>
      </c>
      <c r="E250" t="n">
        <v>21.7</v>
      </c>
      <c r="F250" t="n">
        <v>12.89</v>
      </c>
      <c r="G250" t="n">
        <v>5.52</v>
      </c>
      <c r="H250" t="n">
        <v>0.08</v>
      </c>
      <c r="I250" t="n">
        <v>140</v>
      </c>
      <c r="J250" t="n">
        <v>222.93</v>
      </c>
      <c r="K250" t="n">
        <v>56.94</v>
      </c>
      <c r="L250" t="n">
        <v>1</v>
      </c>
      <c r="M250" t="n">
        <v>138</v>
      </c>
      <c r="N250" t="n">
        <v>49.99</v>
      </c>
      <c r="O250" t="n">
        <v>27728.69</v>
      </c>
      <c r="P250" t="n">
        <v>191.57</v>
      </c>
      <c r="Q250" t="n">
        <v>1326.3</v>
      </c>
      <c r="R250" t="n">
        <v>167.21</v>
      </c>
      <c r="S250" t="n">
        <v>30.42</v>
      </c>
      <c r="T250" t="n">
        <v>67908.53</v>
      </c>
      <c r="U250" t="n">
        <v>0.18</v>
      </c>
      <c r="V250" t="n">
        <v>0.67</v>
      </c>
      <c r="W250" t="n">
        <v>0.3</v>
      </c>
      <c r="X250" t="n">
        <v>4.17</v>
      </c>
      <c r="Y250" t="n">
        <v>1</v>
      </c>
      <c r="Z250" t="n">
        <v>10</v>
      </c>
    </row>
    <row r="251">
      <c r="A251" t="n">
        <v>1</v>
      </c>
      <c r="B251" t="n">
        <v>115</v>
      </c>
      <c r="C251" t="inlineStr">
        <is>
          <t xml:space="preserve">CONCLUIDO	</t>
        </is>
      </c>
      <c r="D251" t="n">
        <v>5.3486</v>
      </c>
      <c r="E251" t="n">
        <v>18.7</v>
      </c>
      <c r="F251" t="n">
        <v>11.65</v>
      </c>
      <c r="G251" t="n">
        <v>6.99</v>
      </c>
      <c r="H251" t="n">
        <v>0.1</v>
      </c>
      <c r="I251" t="n">
        <v>100</v>
      </c>
      <c r="J251" t="n">
        <v>223.35</v>
      </c>
      <c r="K251" t="n">
        <v>56.94</v>
      </c>
      <c r="L251" t="n">
        <v>1.25</v>
      </c>
      <c r="M251" t="n">
        <v>98</v>
      </c>
      <c r="N251" t="n">
        <v>50.15</v>
      </c>
      <c r="O251" t="n">
        <v>27780.03</v>
      </c>
      <c r="P251" t="n">
        <v>171.39</v>
      </c>
      <c r="Q251" t="n">
        <v>1326.02</v>
      </c>
      <c r="R251" t="n">
        <v>126.23</v>
      </c>
      <c r="S251" t="n">
        <v>30.42</v>
      </c>
      <c r="T251" t="n">
        <v>47622.41</v>
      </c>
      <c r="U251" t="n">
        <v>0.24</v>
      </c>
      <c r="V251" t="n">
        <v>0.74</v>
      </c>
      <c r="W251" t="n">
        <v>0.24</v>
      </c>
      <c r="X251" t="n">
        <v>2.92</v>
      </c>
      <c r="Y251" t="n">
        <v>1</v>
      </c>
      <c r="Z251" t="n">
        <v>10</v>
      </c>
    </row>
    <row r="252">
      <c r="A252" t="n">
        <v>2</v>
      </c>
      <c r="B252" t="n">
        <v>115</v>
      </c>
      <c r="C252" t="inlineStr">
        <is>
          <t xml:space="preserve">CONCLUIDO	</t>
        </is>
      </c>
      <c r="D252" t="n">
        <v>5.8641</v>
      </c>
      <c r="E252" t="n">
        <v>17.05</v>
      </c>
      <c r="F252" t="n">
        <v>10.97</v>
      </c>
      <c r="G252" t="n">
        <v>8.44</v>
      </c>
      <c r="H252" t="n">
        <v>0.12</v>
      </c>
      <c r="I252" t="n">
        <v>78</v>
      </c>
      <c r="J252" t="n">
        <v>223.76</v>
      </c>
      <c r="K252" t="n">
        <v>56.94</v>
      </c>
      <c r="L252" t="n">
        <v>1.5</v>
      </c>
      <c r="M252" t="n">
        <v>76</v>
      </c>
      <c r="N252" t="n">
        <v>50.32</v>
      </c>
      <c r="O252" t="n">
        <v>27831.42</v>
      </c>
      <c r="P252" t="n">
        <v>159.94</v>
      </c>
      <c r="Q252" t="n">
        <v>1326.11</v>
      </c>
      <c r="R252" t="n">
        <v>104.23</v>
      </c>
      <c r="S252" t="n">
        <v>30.42</v>
      </c>
      <c r="T252" t="n">
        <v>36729.71</v>
      </c>
      <c r="U252" t="n">
        <v>0.29</v>
      </c>
      <c r="V252" t="n">
        <v>0.79</v>
      </c>
      <c r="W252" t="n">
        <v>0.2</v>
      </c>
      <c r="X252" t="n">
        <v>2.25</v>
      </c>
      <c r="Y252" t="n">
        <v>1</v>
      </c>
      <c r="Z252" t="n">
        <v>10</v>
      </c>
    </row>
    <row r="253">
      <c r="A253" t="n">
        <v>3</v>
      </c>
      <c r="B253" t="n">
        <v>115</v>
      </c>
      <c r="C253" t="inlineStr">
        <is>
          <t xml:space="preserve">CONCLUIDO	</t>
        </is>
      </c>
      <c r="D253" t="n">
        <v>6.2425</v>
      </c>
      <c r="E253" t="n">
        <v>16.02</v>
      </c>
      <c r="F253" t="n">
        <v>10.55</v>
      </c>
      <c r="G253" t="n">
        <v>9.890000000000001</v>
      </c>
      <c r="H253" t="n">
        <v>0.14</v>
      </c>
      <c r="I253" t="n">
        <v>64</v>
      </c>
      <c r="J253" t="n">
        <v>224.18</v>
      </c>
      <c r="K253" t="n">
        <v>56.94</v>
      </c>
      <c r="L253" t="n">
        <v>1.75</v>
      </c>
      <c r="M253" t="n">
        <v>62</v>
      </c>
      <c r="N253" t="n">
        <v>50.49</v>
      </c>
      <c r="O253" t="n">
        <v>27882.87</v>
      </c>
      <c r="P253" t="n">
        <v>152.37</v>
      </c>
      <c r="Q253" t="n">
        <v>1326.08</v>
      </c>
      <c r="R253" t="n">
        <v>90.3</v>
      </c>
      <c r="S253" t="n">
        <v>30.42</v>
      </c>
      <c r="T253" t="n">
        <v>29835.99</v>
      </c>
      <c r="U253" t="n">
        <v>0.34</v>
      </c>
      <c r="V253" t="n">
        <v>0.82</v>
      </c>
      <c r="W253" t="n">
        <v>0.18</v>
      </c>
      <c r="X253" t="n">
        <v>1.83</v>
      </c>
      <c r="Y253" t="n">
        <v>1</v>
      </c>
      <c r="Z253" t="n">
        <v>10</v>
      </c>
    </row>
    <row r="254">
      <c r="A254" t="n">
        <v>4</v>
      </c>
      <c r="B254" t="n">
        <v>115</v>
      </c>
      <c r="C254" t="inlineStr">
        <is>
          <t xml:space="preserve">CONCLUIDO	</t>
        </is>
      </c>
      <c r="D254" t="n">
        <v>6.5384</v>
      </c>
      <c r="E254" t="n">
        <v>15.29</v>
      </c>
      <c r="F254" t="n">
        <v>10.26</v>
      </c>
      <c r="G254" t="n">
        <v>11.4</v>
      </c>
      <c r="H254" t="n">
        <v>0.16</v>
      </c>
      <c r="I254" t="n">
        <v>54</v>
      </c>
      <c r="J254" t="n">
        <v>224.6</v>
      </c>
      <c r="K254" t="n">
        <v>56.94</v>
      </c>
      <c r="L254" t="n">
        <v>2</v>
      </c>
      <c r="M254" t="n">
        <v>52</v>
      </c>
      <c r="N254" t="n">
        <v>50.65</v>
      </c>
      <c r="O254" t="n">
        <v>27934.37</v>
      </c>
      <c r="P254" t="n">
        <v>146.83</v>
      </c>
      <c r="Q254" t="n">
        <v>1326.15</v>
      </c>
      <c r="R254" t="n">
        <v>80.98</v>
      </c>
      <c r="S254" t="n">
        <v>30.42</v>
      </c>
      <c r="T254" t="n">
        <v>25224.9</v>
      </c>
      <c r="U254" t="n">
        <v>0.38</v>
      </c>
      <c r="V254" t="n">
        <v>0.84</v>
      </c>
      <c r="W254" t="n">
        <v>0.17</v>
      </c>
      <c r="X254" t="n">
        <v>1.54</v>
      </c>
      <c r="Y254" t="n">
        <v>1</v>
      </c>
      <c r="Z254" t="n">
        <v>10</v>
      </c>
    </row>
    <row r="255">
      <c r="A255" t="n">
        <v>5</v>
      </c>
      <c r="B255" t="n">
        <v>115</v>
      </c>
      <c r="C255" t="inlineStr">
        <is>
          <t xml:space="preserve">CONCLUIDO	</t>
        </is>
      </c>
      <c r="D255" t="n">
        <v>6.772</v>
      </c>
      <c r="E255" t="n">
        <v>14.77</v>
      </c>
      <c r="F255" t="n">
        <v>10.04</v>
      </c>
      <c r="G255" t="n">
        <v>12.82</v>
      </c>
      <c r="H255" t="n">
        <v>0.18</v>
      </c>
      <c r="I255" t="n">
        <v>47</v>
      </c>
      <c r="J255" t="n">
        <v>225.01</v>
      </c>
      <c r="K255" t="n">
        <v>56.94</v>
      </c>
      <c r="L255" t="n">
        <v>2.25</v>
      </c>
      <c r="M255" t="n">
        <v>45</v>
      </c>
      <c r="N255" t="n">
        <v>50.82</v>
      </c>
      <c r="O255" t="n">
        <v>27985.94</v>
      </c>
      <c r="P255" t="n">
        <v>142.25</v>
      </c>
      <c r="Q255" t="n">
        <v>1325.84</v>
      </c>
      <c r="R255" t="n">
        <v>73.59</v>
      </c>
      <c r="S255" t="n">
        <v>30.42</v>
      </c>
      <c r="T255" t="n">
        <v>21566.34</v>
      </c>
      <c r="U255" t="n">
        <v>0.41</v>
      </c>
      <c r="V255" t="n">
        <v>0.86</v>
      </c>
      <c r="W255" t="n">
        <v>0.16</v>
      </c>
      <c r="X255" t="n">
        <v>1.32</v>
      </c>
      <c r="Y255" t="n">
        <v>1</v>
      </c>
      <c r="Z255" t="n">
        <v>10</v>
      </c>
    </row>
    <row r="256">
      <c r="A256" t="n">
        <v>6</v>
      </c>
      <c r="B256" t="n">
        <v>115</v>
      </c>
      <c r="C256" t="inlineStr">
        <is>
          <t xml:space="preserve">CONCLUIDO	</t>
        </is>
      </c>
      <c r="D256" t="n">
        <v>6.9853</v>
      </c>
      <c r="E256" t="n">
        <v>14.32</v>
      </c>
      <c r="F256" t="n">
        <v>9.859999999999999</v>
      </c>
      <c r="G256" t="n">
        <v>14.42</v>
      </c>
      <c r="H256" t="n">
        <v>0.2</v>
      </c>
      <c r="I256" t="n">
        <v>41</v>
      </c>
      <c r="J256" t="n">
        <v>225.43</v>
      </c>
      <c r="K256" t="n">
        <v>56.94</v>
      </c>
      <c r="L256" t="n">
        <v>2.5</v>
      </c>
      <c r="M256" t="n">
        <v>39</v>
      </c>
      <c r="N256" t="n">
        <v>50.99</v>
      </c>
      <c r="O256" t="n">
        <v>28037.57</v>
      </c>
      <c r="P256" t="n">
        <v>138.12</v>
      </c>
      <c r="Q256" t="n">
        <v>1325.96</v>
      </c>
      <c r="R256" t="n">
        <v>67.62</v>
      </c>
      <c r="S256" t="n">
        <v>30.42</v>
      </c>
      <c r="T256" t="n">
        <v>18610.35</v>
      </c>
      <c r="U256" t="n">
        <v>0.45</v>
      </c>
      <c r="V256" t="n">
        <v>0.88</v>
      </c>
      <c r="W256" t="n">
        <v>0.15</v>
      </c>
      <c r="X256" t="n">
        <v>1.13</v>
      </c>
      <c r="Y256" t="n">
        <v>1</v>
      </c>
      <c r="Z256" t="n">
        <v>10</v>
      </c>
    </row>
    <row r="257">
      <c r="A257" t="n">
        <v>7</v>
      </c>
      <c r="B257" t="n">
        <v>115</v>
      </c>
      <c r="C257" t="inlineStr">
        <is>
          <t xml:space="preserve">CONCLUIDO	</t>
        </is>
      </c>
      <c r="D257" t="n">
        <v>7.127</v>
      </c>
      <c r="E257" t="n">
        <v>14.03</v>
      </c>
      <c r="F257" t="n">
        <v>9.75</v>
      </c>
      <c r="G257" t="n">
        <v>15.8</v>
      </c>
      <c r="H257" t="n">
        <v>0.22</v>
      </c>
      <c r="I257" t="n">
        <v>37</v>
      </c>
      <c r="J257" t="n">
        <v>225.85</v>
      </c>
      <c r="K257" t="n">
        <v>56.94</v>
      </c>
      <c r="L257" t="n">
        <v>2.75</v>
      </c>
      <c r="M257" t="n">
        <v>35</v>
      </c>
      <c r="N257" t="n">
        <v>51.16</v>
      </c>
      <c r="O257" t="n">
        <v>28089.25</v>
      </c>
      <c r="P257" t="n">
        <v>135.2</v>
      </c>
      <c r="Q257" t="n">
        <v>1325.84</v>
      </c>
      <c r="R257" t="n">
        <v>64.05</v>
      </c>
      <c r="S257" t="n">
        <v>30.42</v>
      </c>
      <c r="T257" t="n">
        <v>16846.89</v>
      </c>
      <c r="U257" t="n">
        <v>0.47</v>
      </c>
      <c r="V257" t="n">
        <v>0.89</v>
      </c>
      <c r="W257" t="n">
        <v>0.14</v>
      </c>
      <c r="X257" t="n">
        <v>1.03</v>
      </c>
      <c r="Y257" t="n">
        <v>1</v>
      </c>
      <c r="Z257" t="n">
        <v>10</v>
      </c>
    </row>
    <row r="258">
      <c r="A258" t="n">
        <v>8</v>
      </c>
      <c r="B258" t="n">
        <v>115</v>
      </c>
      <c r="C258" t="inlineStr">
        <is>
          <t xml:space="preserve">CONCLUIDO	</t>
        </is>
      </c>
      <c r="D258" t="n">
        <v>7.2866</v>
      </c>
      <c r="E258" t="n">
        <v>13.72</v>
      </c>
      <c r="F258" t="n">
        <v>9.609999999999999</v>
      </c>
      <c r="G258" t="n">
        <v>17.48</v>
      </c>
      <c r="H258" t="n">
        <v>0.24</v>
      </c>
      <c r="I258" t="n">
        <v>33</v>
      </c>
      <c r="J258" t="n">
        <v>226.27</v>
      </c>
      <c r="K258" t="n">
        <v>56.94</v>
      </c>
      <c r="L258" t="n">
        <v>3</v>
      </c>
      <c r="M258" t="n">
        <v>31</v>
      </c>
      <c r="N258" t="n">
        <v>51.33</v>
      </c>
      <c r="O258" t="n">
        <v>28140.99</v>
      </c>
      <c r="P258" t="n">
        <v>131.96</v>
      </c>
      <c r="Q258" t="n">
        <v>1325.9</v>
      </c>
      <c r="R258" t="n">
        <v>59.65</v>
      </c>
      <c r="S258" t="n">
        <v>30.42</v>
      </c>
      <c r="T258" t="n">
        <v>14666.73</v>
      </c>
      <c r="U258" t="n">
        <v>0.51</v>
      </c>
      <c r="V258" t="n">
        <v>0.9</v>
      </c>
      <c r="W258" t="n">
        <v>0.13</v>
      </c>
      <c r="X258" t="n">
        <v>0.89</v>
      </c>
      <c r="Y258" t="n">
        <v>1</v>
      </c>
      <c r="Z258" t="n">
        <v>10</v>
      </c>
    </row>
    <row r="259">
      <c r="A259" t="n">
        <v>9</v>
      </c>
      <c r="B259" t="n">
        <v>115</v>
      </c>
      <c r="C259" t="inlineStr">
        <is>
          <t xml:space="preserve">CONCLUIDO	</t>
        </is>
      </c>
      <c r="D259" t="n">
        <v>7.4163</v>
      </c>
      <c r="E259" t="n">
        <v>13.48</v>
      </c>
      <c r="F259" t="n">
        <v>9.51</v>
      </c>
      <c r="G259" t="n">
        <v>19.01</v>
      </c>
      <c r="H259" t="n">
        <v>0.25</v>
      </c>
      <c r="I259" t="n">
        <v>30</v>
      </c>
      <c r="J259" t="n">
        <v>226.69</v>
      </c>
      <c r="K259" t="n">
        <v>56.94</v>
      </c>
      <c r="L259" t="n">
        <v>3.25</v>
      </c>
      <c r="M259" t="n">
        <v>28</v>
      </c>
      <c r="N259" t="n">
        <v>51.5</v>
      </c>
      <c r="O259" t="n">
        <v>28192.8</v>
      </c>
      <c r="P259" t="n">
        <v>128.76</v>
      </c>
      <c r="Q259" t="n">
        <v>1325.79</v>
      </c>
      <c r="R259" t="n">
        <v>56.13</v>
      </c>
      <c r="S259" t="n">
        <v>30.42</v>
      </c>
      <c r="T259" t="n">
        <v>12920.14</v>
      </c>
      <c r="U259" t="n">
        <v>0.54</v>
      </c>
      <c r="V259" t="n">
        <v>0.91</v>
      </c>
      <c r="W259" t="n">
        <v>0.13</v>
      </c>
      <c r="X259" t="n">
        <v>0.79</v>
      </c>
      <c r="Y259" t="n">
        <v>1</v>
      </c>
      <c r="Z259" t="n">
        <v>10</v>
      </c>
    </row>
    <row r="260">
      <c r="A260" t="n">
        <v>10</v>
      </c>
      <c r="B260" t="n">
        <v>115</v>
      </c>
      <c r="C260" t="inlineStr">
        <is>
          <t xml:space="preserve">CONCLUIDO	</t>
        </is>
      </c>
      <c r="D260" t="n">
        <v>7.5948</v>
      </c>
      <c r="E260" t="n">
        <v>13.17</v>
      </c>
      <c r="F260" t="n">
        <v>9.32</v>
      </c>
      <c r="G260" t="n">
        <v>20.71</v>
      </c>
      <c r="H260" t="n">
        <v>0.27</v>
      </c>
      <c r="I260" t="n">
        <v>27</v>
      </c>
      <c r="J260" t="n">
        <v>227.11</v>
      </c>
      <c r="K260" t="n">
        <v>56.94</v>
      </c>
      <c r="L260" t="n">
        <v>3.5</v>
      </c>
      <c r="M260" t="n">
        <v>25</v>
      </c>
      <c r="N260" t="n">
        <v>51.67</v>
      </c>
      <c r="O260" t="n">
        <v>28244.66</v>
      </c>
      <c r="P260" t="n">
        <v>124.72</v>
      </c>
      <c r="Q260" t="n">
        <v>1325.88</v>
      </c>
      <c r="R260" t="n">
        <v>49.98</v>
      </c>
      <c r="S260" t="n">
        <v>30.42</v>
      </c>
      <c r="T260" t="n">
        <v>9858.85</v>
      </c>
      <c r="U260" t="n">
        <v>0.61</v>
      </c>
      <c r="V260" t="n">
        <v>0.93</v>
      </c>
      <c r="W260" t="n">
        <v>0.12</v>
      </c>
      <c r="X260" t="n">
        <v>0.6</v>
      </c>
      <c r="Y260" t="n">
        <v>1</v>
      </c>
      <c r="Z260" t="n">
        <v>10</v>
      </c>
    </row>
    <row r="261">
      <c r="A261" t="n">
        <v>11</v>
      </c>
      <c r="B261" t="n">
        <v>115</v>
      </c>
      <c r="C261" t="inlineStr">
        <is>
          <t xml:space="preserve">CONCLUIDO	</t>
        </is>
      </c>
      <c r="D261" t="n">
        <v>7.4963</v>
      </c>
      <c r="E261" t="n">
        <v>13.34</v>
      </c>
      <c r="F261" t="n">
        <v>9.539999999999999</v>
      </c>
      <c r="G261" t="n">
        <v>22.01</v>
      </c>
      <c r="H261" t="n">
        <v>0.29</v>
      </c>
      <c r="I261" t="n">
        <v>26</v>
      </c>
      <c r="J261" t="n">
        <v>227.53</v>
      </c>
      <c r="K261" t="n">
        <v>56.94</v>
      </c>
      <c r="L261" t="n">
        <v>3.75</v>
      </c>
      <c r="M261" t="n">
        <v>24</v>
      </c>
      <c r="N261" t="n">
        <v>51.84</v>
      </c>
      <c r="O261" t="n">
        <v>28296.58</v>
      </c>
      <c r="P261" t="n">
        <v>126.78</v>
      </c>
      <c r="Q261" t="n">
        <v>1325.85</v>
      </c>
      <c r="R261" t="n">
        <v>57.57</v>
      </c>
      <c r="S261" t="n">
        <v>30.42</v>
      </c>
      <c r="T261" t="n">
        <v>13661.95</v>
      </c>
      <c r="U261" t="n">
        <v>0.53</v>
      </c>
      <c r="V261" t="n">
        <v>0.91</v>
      </c>
      <c r="W261" t="n">
        <v>0.12</v>
      </c>
      <c r="X261" t="n">
        <v>0.82</v>
      </c>
      <c r="Y261" t="n">
        <v>1</v>
      </c>
      <c r="Z261" t="n">
        <v>10</v>
      </c>
    </row>
    <row r="262">
      <c r="A262" t="n">
        <v>12</v>
      </c>
      <c r="B262" t="n">
        <v>115</v>
      </c>
      <c r="C262" t="inlineStr">
        <is>
          <t xml:space="preserve">CONCLUIDO	</t>
        </is>
      </c>
      <c r="D262" t="n">
        <v>7.6651</v>
      </c>
      <c r="E262" t="n">
        <v>13.05</v>
      </c>
      <c r="F262" t="n">
        <v>9.380000000000001</v>
      </c>
      <c r="G262" t="n">
        <v>24.46</v>
      </c>
      <c r="H262" t="n">
        <v>0.31</v>
      </c>
      <c r="I262" t="n">
        <v>23</v>
      </c>
      <c r="J262" t="n">
        <v>227.95</v>
      </c>
      <c r="K262" t="n">
        <v>56.94</v>
      </c>
      <c r="L262" t="n">
        <v>4</v>
      </c>
      <c r="M262" t="n">
        <v>21</v>
      </c>
      <c r="N262" t="n">
        <v>52.01</v>
      </c>
      <c r="O262" t="n">
        <v>28348.56</v>
      </c>
      <c r="P262" t="n">
        <v>122.63</v>
      </c>
      <c r="Q262" t="n">
        <v>1325.82</v>
      </c>
      <c r="R262" t="n">
        <v>52.03</v>
      </c>
      <c r="S262" t="n">
        <v>30.42</v>
      </c>
      <c r="T262" t="n">
        <v>10903.65</v>
      </c>
      <c r="U262" t="n">
        <v>0.58</v>
      </c>
      <c r="V262" t="n">
        <v>0.92</v>
      </c>
      <c r="W262" t="n">
        <v>0.12</v>
      </c>
      <c r="X262" t="n">
        <v>0.66</v>
      </c>
      <c r="Y262" t="n">
        <v>1</v>
      </c>
      <c r="Z262" t="n">
        <v>10</v>
      </c>
    </row>
    <row r="263">
      <c r="A263" t="n">
        <v>13</v>
      </c>
      <c r="B263" t="n">
        <v>115</v>
      </c>
      <c r="C263" t="inlineStr">
        <is>
          <t xml:space="preserve">CONCLUIDO	</t>
        </is>
      </c>
      <c r="D263" t="n">
        <v>7.7089</v>
      </c>
      <c r="E263" t="n">
        <v>12.97</v>
      </c>
      <c r="F263" t="n">
        <v>9.35</v>
      </c>
      <c r="G263" t="n">
        <v>25.49</v>
      </c>
      <c r="H263" t="n">
        <v>0.33</v>
      </c>
      <c r="I263" t="n">
        <v>22</v>
      </c>
      <c r="J263" t="n">
        <v>228.38</v>
      </c>
      <c r="K263" t="n">
        <v>56.94</v>
      </c>
      <c r="L263" t="n">
        <v>4.25</v>
      </c>
      <c r="M263" t="n">
        <v>20</v>
      </c>
      <c r="N263" t="n">
        <v>52.18</v>
      </c>
      <c r="O263" t="n">
        <v>28400.61</v>
      </c>
      <c r="P263" t="n">
        <v>121.05</v>
      </c>
      <c r="Q263" t="n">
        <v>1325.82</v>
      </c>
      <c r="R263" t="n">
        <v>51.14</v>
      </c>
      <c r="S263" t="n">
        <v>30.42</v>
      </c>
      <c r="T263" t="n">
        <v>10463.88</v>
      </c>
      <c r="U263" t="n">
        <v>0.59</v>
      </c>
      <c r="V263" t="n">
        <v>0.93</v>
      </c>
      <c r="W263" t="n">
        <v>0.11</v>
      </c>
      <c r="X263" t="n">
        <v>0.62</v>
      </c>
      <c r="Y263" t="n">
        <v>1</v>
      </c>
      <c r="Z263" t="n">
        <v>10</v>
      </c>
    </row>
    <row r="264">
      <c r="A264" t="n">
        <v>14</v>
      </c>
      <c r="B264" t="n">
        <v>115</v>
      </c>
      <c r="C264" t="inlineStr">
        <is>
          <t xml:space="preserve">CONCLUIDO	</t>
        </is>
      </c>
      <c r="D264" t="n">
        <v>7.8054</v>
      </c>
      <c r="E264" t="n">
        <v>12.81</v>
      </c>
      <c r="F264" t="n">
        <v>9.27</v>
      </c>
      <c r="G264" t="n">
        <v>27.82</v>
      </c>
      <c r="H264" t="n">
        <v>0.35</v>
      </c>
      <c r="I264" t="n">
        <v>20</v>
      </c>
      <c r="J264" t="n">
        <v>228.8</v>
      </c>
      <c r="K264" t="n">
        <v>56.94</v>
      </c>
      <c r="L264" t="n">
        <v>4.5</v>
      </c>
      <c r="M264" t="n">
        <v>18</v>
      </c>
      <c r="N264" t="n">
        <v>52.36</v>
      </c>
      <c r="O264" t="n">
        <v>28452.71</v>
      </c>
      <c r="P264" t="n">
        <v>118.19</v>
      </c>
      <c r="Q264" t="n">
        <v>1325.91</v>
      </c>
      <c r="R264" t="n">
        <v>48.58</v>
      </c>
      <c r="S264" t="n">
        <v>30.42</v>
      </c>
      <c r="T264" t="n">
        <v>9195.559999999999</v>
      </c>
      <c r="U264" t="n">
        <v>0.63</v>
      </c>
      <c r="V264" t="n">
        <v>0.93</v>
      </c>
      <c r="W264" t="n">
        <v>0.11</v>
      </c>
      <c r="X264" t="n">
        <v>0.55</v>
      </c>
      <c r="Y264" t="n">
        <v>1</v>
      </c>
      <c r="Z264" t="n">
        <v>10</v>
      </c>
    </row>
    <row r="265">
      <c r="A265" t="n">
        <v>15</v>
      </c>
      <c r="B265" t="n">
        <v>115</v>
      </c>
      <c r="C265" t="inlineStr">
        <is>
          <t xml:space="preserve">CONCLUIDO	</t>
        </is>
      </c>
      <c r="D265" t="n">
        <v>7.851</v>
      </c>
      <c r="E265" t="n">
        <v>12.74</v>
      </c>
      <c r="F265" t="n">
        <v>9.24</v>
      </c>
      <c r="G265" t="n">
        <v>29.19</v>
      </c>
      <c r="H265" t="n">
        <v>0.37</v>
      </c>
      <c r="I265" t="n">
        <v>19</v>
      </c>
      <c r="J265" t="n">
        <v>229.22</v>
      </c>
      <c r="K265" t="n">
        <v>56.94</v>
      </c>
      <c r="L265" t="n">
        <v>4.75</v>
      </c>
      <c r="M265" t="n">
        <v>17</v>
      </c>
      <c r="N265" t="n">
        <v>52.53</v>
      </c>
      <c r="O265" t="n">
        <v>28504.87</v>
      </c>
      <c r="P265" t="n">
        <v>116.55</v>
      </c>
      <c r="Q265" t="n">
        <v>1325.83</v>
      </c>
      <c r="R265" t="n">
        <v>47.62</v>
      </c>
      <c r="S265" t="n">
        <v>30.42</v>
      </c>
      <c r="T265" t="n">
        <v>8718.809999999999</v>
      </c>
      <c r="U265" t="n">
        <v>0.64</v>
      </c>
      <c r="V265" t="n">
        <v>0.9399999999999999</v>
      </c>
      <c r="W265" t="n">
        <v>0.11</v>
      </c>
      <c r="X265" t="n">
        <v>0.52</v>
      </c>
      <c r="Y265" t="n">
        <v>1</v>
      </c>
      <c r="Z265" t="n">
        <v>10</v>
      </c>
    </row>
    <row r="266">
      <c r="A266" t="n">
        <v>16</v>
      </c>
      <c r="B266" t="n">
        <v>115</v>
      </c>
      <c r="C266" t="inlineStr">
        <is>
          <t xml:space="preserve">CONCLUIDO	</t>
        </is>
      </c>
      <c r="D266" t="n">
        <v>7.8918</v>
      </c>
      <c r="E266" t="n">
        <v>12.67</v>
      </c>
      <c r="F266" t="n">
        <v>9.220000000000001</v>
      </c>
      <c r="G266" t="n">
        <v>30.74</v>
      </c>
      <c r="H266" t="n">
        <v>0.39</v>
      </c>
      <c r="I266" t="n">
        <v>18</v>
      </c>
      <c r="J266" t="n">
        <v>229.65</v>
      </c>
      <c r="K266" t="n">
        <v>56.94</v>
      </c>
      <c r="L266" t="n">
        <v>5</v>
      </c>
      <c r="M266" t="n">
        <v>16</v>
      </c>
      <c r="N266" t="n">
        <v>52.7</v>
      </c>
      <c r="O266" t="n">
        <v>28557.1</v>
      </c>
      <c r="P266" t="n">
        <v>114.24</v>
      </c>
      <c r="Q266" t="n">
        <v>1325.8</v>
      </c>
      <c r="R266" t="n">
        <v>46.95</v>
      </c>
      <c r="S266" t="n">
        <v>30.42</v>
      </c>
      <c r="T266" t="n">
        <v>8391.809999999999</v>
      </c>
      <c r="U266" t="n">
        <v>0.65</v>
      </c>
      <c r="V266" t="n">
        <v>0.9399999999999999</v>
      </c>
      <c r="W266" t="n">
        <v>0.11</v>
      </c>
      <c r="X266" t="n">
        <v>0.5</v>
      </c>
      <c r="Y266" t="n">
        <v>1</v>
      </c>
      <c r="Z266" t="n">
        <v>10</v>
      </c>
    </row>
    <row r="267">
      <c r="A267" t="n">
        <v>17</v>
      </c>
      <c r="B267" t="n">
        <v>115</v>
      </c>
      <c r="C267" t="inlineStr">
        <is>
          <t xml:space="preserve">CONCLUIDO	</t>
        </is>
      </c>
      <c r="D267" t="n">
        <v>7.9514</v>
      </c>
      <c r="E267" t="n">
        <v>12.58</v>
      </c>
      <c r="F267" t="n">
        <v>9.17</v>
      </c>
      <c r="G267" t="n">
        <v>32.36</v>
      </c>
      <c r="H267" t="n">
        <v>0.41</v>
      </c>
      <c r="I267" t="n">
        <v>17</v>
      </c>
      <c r="J267" t="n">
        <v>230.07</v>
      </c>
      <c r="K267" t="n">
        <v>56.94</v>
      </c>
      <c r="L267" t="n">
        <v>5.25</v>
      </c>
      <c r="M267" t="n">
        <v>15</v>
      </c>
      <c r="N267" t="n">
        <v>52.88</v>
      </c>
      <c r="O267" t="n">
        <v>28609.38</v>
      </c>
      <c r="P267" t="n">
        <v>111.44</v>
      </c>
      <c r="Q267" t="n">
        <v>1325.81</v>
      </c>
      <c r="R267" t="n">
        <v>45.22</v>
      </c>
      <c r="S267" t="n">
        <v>30.42</v>
      </c>
      <c r="T267" t="n">
        <v>7531.12</v>
      </c>
      <c r="U267" t="n">
        <v>0.67</v>
      </c>
      <c r="V267" t="n">
        <v>0.9399999999999999</v>
      </c>
      <c r="W267" t="n">
        <v>0.11</v>
      </c>
      <c r="X267" t="n">
        <v>0.45</v>
      </c>
      <c r="Y267" t="n">
        <v>1</v>
      </c>
      <c r="Z267" t="n">
        <v>10</v>
      </c>
    </row>
    <row r="268">
      <c r="A268" t="n">
        <v>18</v>
      </c>
      <c r="B268" t="n">
        <v>115</v>
      </c>
      <c r="C268" t="inlineStr">
        <is>
          <t xml:space="preserve">CONCLUIDO	</t>
        </is>
      </c>
      <c r="D268" t="n">
        <v>7.9927</v>
      </c>
      <c r="E268" t="n">
        <v>12.51</v>
      </c>
      <c r="F268" t="n">
        <v>9.15</v>
      </c>
      <c r="G268" t="n">
        <v>34.31</v>
      </c>
      <c r="H268" t="n">
        <v>0.42</v>
      </c>
      <c r="I268" t="n">
        <v>16</v>
      </c>
      <c r="J268" t="n">
        <v>230.49</v>
      </c>
      <c r="K268" t="n">
        <v>56.94</v>
      </c>
      <c r="L268" t="n">
        <v>5.5</v>
      </c>
      <c r="M268" t="n">
        <v>14</v>
      </c>
      <c r="N268" t="n">
        <v>53.05</v>
      </c>
      <c r="O268" t="n">
        <v>28661.73</v>
      </c>
      <c r="P268" t="n">
        <v>110.04</v>
      </c>
      <c r="Q268" t="n">
        <v>1325.86</v>
      </c>
      <c r="R268" t="n">
        <v>44.45</v>
      </c>
      <c r="S268" t="n">
        <v>30.42</v>
      </c>
      <c r="T268" t="n">
        <v>7147.73</v>
      </c>
      <c r="U268" t="n">
        <v>0.68</v>
      </c>
      <c r="V268" t="n">
        <v>0.95</v>
      </c>
      <c r="W268" t="n">
        <v>0.11</v>
      </c>
      <c r="X268" t="n">
        <v>0.43</v>
      </c>
      <c r="Y268" t="n">
        <v>1</v>
      </c>
      <c r="Z268" t="n">
        <v>10</v>
      </c>
    </row>
    <row r="269">
      <c r="A269" t="n">
        <v>19</v>
      </c>
      <c r="B269" t="n">
        <v>115</v>
      </c>
      <c r="C269" t="inlineStr">
        <is>
          <t xml:space="preserve">CONCLUIDO	</t>
        </is>
      </c>
      <c r="D269" t="n">
        <v>8.060700000000001</v>
      </c>
      <c r="E269" t="n">
        <v>12.41</v>
      </c>
      <c r="F269" t="n">
        <v>9.09</v>
      </c>
      <c r="G269" t="n">
        <v>36.35</v>
      </c>
      <c r="H269" t="n">
        <v>0.44</v>
      </c>
      <c r="I269" t="n">
        <v>15</v>
      </c>
      <c r="J269" t="n">
        <v>230.92</v>
      </c>
      <c r="K269" t="n">
        <v>56.94</v>
      </c>
      <c r="L269" t="n">
        <v>5.75</v>
      </c>
      <c r="M269" t="n">
        <v>13</v>
      </c>
      <c r="N269" t="n">
        <v>53.23</v>
      </c>
      <c r="O269" t="n">
        <v>28714.14</v>
      </c>
      <c r="P269" t="n">
        <v>106.33</v>
      </c>
      <c r="Q269" t="n">
        <v>1325.82</v>
      </c>
      <c r="R269" t="n">
        <v>42.28</v>
      </c>
      <c r="S269" t="n">
        <v>30.42</v>
      </c>
      <c r="T269" t="n">
        <v>6072.16</v>
      </c>
      <c r="U269" t="n">
        <v>0.72</v>
      </c>
      <c r="V269" t="n">
        <v>0.95</v>
      </c>
      <c r="W269" t="n">
        <v>0.11</v>
      </c>
      <c r="X269" t="n">
        <v>0.37</v>
      </c>
      <c r="Y269" t="n">
        <v>1</v>
      </c>
      <c r="Z269" t="n">
        <v>10</v>
      </c>
    </row>
    <row r="270">
      <c r="A270" t="n">
        <v>20</v>
      </c>
      <c r="B270" t="n">
        <v>115</v>
      </c>
      <c r="C270" t="inlineStr">
        <is>
          <t xml:space="preserve">CONCLUIDO	</t>
        </is>
      </c>
      <c r="D270" t="n">
        <v>8.101900000000001</v>
      </c>
      <c r="E270" t="n">
        <v>12.34</v>
      </c>
      <c r="F270" t="n">
        <v>9.07</v>
      </c>
      <c r="G270" t="n">
        <v>38.86</v>
      </c>
      <c r="H270" t="n">
        <v>0.46</v>
      </c>
      <c r="I270" t="n">
        <v>14</v>
      </c>
      <c r="J270" t="n">
        <v>231.34</v>
      </c>
      <c r="K270" t="n">
        <v>56.94</v>
      </c>
      <c r="L270" t="n">
        <v>6</v>
      </c>
      <c r="M270" t="n">
        <v>12</v>
      </c>
      <c r="N270" t="n">
        <v>53.4</v>
      </c>
      <c r="O270" t="n">
        <v>28766.61</v>
      </c>
      <c r="P270" t="n">
        <v>104.94</v>
      </c>
      <c r="Q270" t="n">
        <v>1325.88</v>
      </c>
      <c r="R270" t="n">
        <v>42.08</v>
      </c>
      <c r="S270" t="n">
        <v>30.42</v>
      </c>
      <c r="T270" t="n">
        <v>5976.5</v>
      </c>
      <c r="U270" t="n">
        <v>0.72</v>
      </c>
      <c r="V270" t="n">
        <v>0.95</v>
      </c>
      <c r="W270" t="n">
        <v>0.1</v>
      </c>
      <c r="X270" t="n">
        <v>0.35</v>
      </c>
      <c r="Y270" t="n">
        <v>1</v>
      </c>
      <c r="Z270" t="n">
        <v>10</v>
      </c>
    </row>
    <row r="271">
      <c r="A271" t="n">
        <v>21</v>
      </c>
      <c r="B271" t="n">
        <v>115</v>
      </c>
      <c r="C271" t="inlineStr">
        <is>
          <t xml:space="preserve">CONCLUIDO	</t>
        </is>
      </c>
      <c r="D271" t="n">
        <v>8.129300000000001</v>
      </c>
      <c r="E271" t="n">
        <v>12.3</v>
      </c>
      <c r="F271" t="n">
        <v>9.07</v>
      </c>
      <c r="G271" t="n">
        <v>41.86</v>
      </c>
      <c r="H271" t="n">
        <v>0.48</v>
      </c>
      <c r="I271" t="n">
        <v>13</v>
      </c>
      <c r="J271" t="n">
        <v>231.77</v>
      </c>
      <c r="K271" t="n">
        <v>56.94</v>
      </c>
      <c r="L271" t="n">
        <v>6.25</v>
      </c>
      <c r="M271" t="n">
        <v>8</v>
      </c>
      <c r="N271" t="n">
        <v>53.58</v>
      </c>
      <c r="O271" t="n">
        <v>28819.14</v>
      </c>
      <c r="P271" t="n">
        <v>103.24</v>
      </c>
      <c r="Q271" t="n">
        <v>1325.89</v>
      </c>
      <c r="R271" t="n">
        <v>41.99</v>
      </c>
      <c r="S271" t="n">
        <v>30.42</v>
      </c>
      <c r="T271" t="n">
        <v>5935.47</v>
      </c>
      <c r="U271" t="n">
        <v>0.72</v>
      </c>
      <c r="V271" t="n">
        <v>0.95</v>
      </c>
      <c r="W271" t="n">
        <v>0.1</v>
      </c>
      <c r="X271" t="n">
        <v>0.35</v>
      </c>
      <c r="Y271" t="n">
        <v>1</v>
      </c>
      <c r="Z271" t="n">
        <v>10</v>
      </c>
    </row>
    <row r="272">
      <c r="A272" t="n">
        <v>22</v>
      </c>
      <c r="B272" t="n">
        <v>115</v>
      </c>
      <c r="C272" t="inlineStr">
        <is>
          <t xml:space="preserve">CONCLUIDO	</t>
        </is>
      </c>
      <c r="D272" t="n">
        <v>8.1213</v>
      </c>
      <c r="E272" t="n">
        <v>12.31</v>
      </c>
      <c r="F272" t="n">
        <v>9.08</v>
      </c>
      <c r="G272" t="n">
        <v>41.92</v>
      </c>
      <c r="H272" t="n">
        <v>0.5</v>
      </c>
      <c r="I272" t="n">
        <v>13</v>
      </c>
      <c r="J272" t="n">
        <v>232.2</v>
      </c>
      <c r="K272" t="n">
        <v>56.94</v>
      </c>
      <c r="L272" t="n">
        <v>6.5</v>
      </c>
      <c r="M272" t="n">
        <v>2</v>
      </c>
      <c r="N272" t="n">
        <v>53.75</v>
      </c>
      <c r="O272" t="n">
        <v>28871.74</v>
      </c>
      <c r="P272" t="n">
        <v>103.49</v>
      </c>
      <c r="Q272" t="n">
        <v>1325.79</v>
      </c>
      <c r="R272" t="n">
        <v>42.04</v>
      </c>
      <c r="S272" t="n">
        <v>30.42</v>
      </c>
      <c r="T272" t="n">
        <v>5957.52</v>
      </c>
      <c r="U272" t="n">
        <v>0.72</v>
      </c>
      <c r="V272" t="n">
        <v>0.95</v>
      </c>
      <c r="W272" t="n">
        <v>0.11</v>
      </c>
      <c r="X272" t="n">
        <v>0.36</v>
      </c>
      <c r="Y272" t="n">
        <v>1</v>
      </c>
      <c r="Z272" t="n">
        <v>10</v>
      </c>
    </row>
    <row r="273">
      <c r="A273" t="n">
        <v>23</v>
      </c>
      <c r="B273" t="n">
        <v>115</v>
      </c>
      <c r="C273" t="inlineStr">
        <is>
          <t xml:space="preserve">CONCLUIDO	</t>
        </is>
      </c>
      <c r="D273" t="n">
        <v>8.121600000000001</v>
      </c>
      <c r="E273" t="n">
        <v>12.31</v>
      </c>
      <c r="F273" t="n">
        <v>9.08</v>
      </c>
      <c r="G273" t="n">
        <v>41.91</v>
      </c>
      <c r="H273" t="n">
        <v>0.52</v>
      </c>
      <c r="I273" t="n">
        <v>13</v>
      </c>
      <c r="J273" t="n">
        <v>232.62</v>
      </c>
      <c r="K273" t="n">
        <v>56.94</v>
      </c>
      <c r="L273" t="n">
        <v>6.75</v>
      </c>
      <c r="M273" t="n">
        <v>0</v>
      </c>
      <c r="N273" t="n">
        <v>53.93</v>
      </c>
      <c r="O273" t="n">
        <v>28924.39</v>
      </c>
      <c r="P273" t="n">
        <v>103.67</v>
      </c>
      <c r="Q273" t="n">
        <v>1325.9</v>
      </c>
      <c r="R273" t="n">
        <v>41.9</v>
      </c>
      <c r="S273" t="n">
        <v>30.42</v>
      </c>
      <c r="T273" t="n">
        <v>5889.25</v>
      </c>
      <c r="U273" t="n">
        <v>0.73</v>
      </c>
      <c r="V273" t="n">
        <v>0.95</v>
      </c>
      <c r="W273" t="n">
        <v>0.12</v>
      </c>
      <c r="X273" t="n">
        <v>0.36</v>
      </c>
      <c r="Y273" t="n">
        <v>1</v>
      </c>
      <c r="Z273" t="n">
        <v>10</v>
      </c>
    </row>
    <row r="274">
      <c r="A274" t="n">
        <v>0</v>
      </c>
      <c r="B274" t="n">
        <v>35</v>
      </c>
      <c r="C274" t="inlineStr">
        <is>
          <t xml:space="preserve">CONCLUIDO	</t>
        </is>
      </c>
      <c r="D274" t="n">
        <v>7.8074</v>
      </c>
      <c r="E274" t="n">
        <v>12.81</v>
      </c>
      <c r="F274" t="n">
        <v>10.09</v>
      </c>
      <c r="G274" t="n">
        <v>12.61</v>
      </c>
      <c r="H274" t="n">
        <v>0.22</v>
      </c>
      <c r="I274" t="n">
        <v>48</v>
      </c>
      <c r="J274" t="n">
        <v>80.84</v>
      </c>
      <c r="K274" t="n">
        <v>35.1</v>
      </c>
      <c r="L274" t="n">
        <v>1</v>
      </c>
      <c r="M274" t="n">
        <v>45</v>
      </c>
      <c r="N274" t="n">
        <v>9.74</v>
      </c>
      <c r="O274" t="n">
        <v>10204.21</v>
      </c>
      <c r="P274" t="n">
        <v>64.45999999999999</v>
      </c>
      <c r="Q274" t="n">
        <v>1325.86</v>
      </c>
      <c r="R274" t="n">
        <v>75.18000000000001</v>
      </c>
      <c r="S274" t="n">
        <v>30.42</v>
      </c>
      <c r="T274" t="n">
        <v>22356.82</v>
      </c>
      <c r="U274" t="n">
        <v>0.4</v>
      </c>
      <c r="V274" t="n">
        <v>0.86</v>
      </c>
      <c r="W274" t="n">
        <v>0.16</v>
      </c>
      <c r="X274" t="n">
        <v>1.37</v>
      </c>
      <c r="Y274" t="n">
        <v>1</v>
      </c>
      <c r="Z274" t="n">
        <v>10</v>
      </c>
    </row>
    <row r="275">
      <c r="A275" t="n">
        <v>1</v>
      </c>
      <c r="B275" t="n">
        <v>35</v>
      </c>
      <c r="C275" t="inlineStr">
        <is>
          <t xml:space="preserve">CONCLUIDO	</t>
        </is>
      </c>
      <c r="D275" t="n">
        <v>8.047599999999999</v>
      </c>
      <c r="E275" t="n">
        <v>12.43</v>
      </c>
      <c r="F275" t="n">
        <v>9.859999999999999</v>
      </c>
      <c r="G275" t="n">
        <v>15.17</v>
      </c>
      <c r="H275" t="n">
        <v>0.27</v>
      </c>
      <c r="I275" t="n">
        <v>39</v>
      </c>
      <c r="J275" t="n">
        <v>81.14</v>
      </c>
      <c r="K275" t="n">
        <v>35.1</v>
      </c>
      <c r="L275" t="n">
        <v>1.25</v>
      </c>
      <c r="M275" t="n">
        <v>1</v>
      </c>
      <c r="N275" t="n">
        <v>9.789999999999999</v>
      </c>
      <c r="O275" t="n">
        <v>10241.25</v>
      </c>
      <c r="P275" t="n">
        <v>60.24</v>
      </c>
      <c r="Q275" t="n">
        <v>1325.86</v>
      </c>
      <c r="R275" t="n">
        <v>66.27</v>
      </c>
      <c r="S275" t="n">
        <v>30.42</v>
      </c>
      <c r="T275" t="n">
        <v>17945.36</v>
      </c>
      <c r="U275" t="n">
        <v>0.46</v>
      </c>
      <c r="V275" t="n">
        <v>0.88</v>
      </c>
      <c r="W275" t="n">
        <v>0.19</v>
      </c>
      <c r="X275" t="n">
        <v>1.14</v>
      </c>
      <c r="Y275" t="n">
        <v>1</v>
      </c>
      <c r="Z275" t="n">
        <v>10</v>
      </c>
    </row>
    <row r="276">
      <c r="A276" t="n">
        <v>2</v>
      </c>
      <c r="B276" t="n">
        <v>35</v>
      </c>
      <c r="C276" t="inlineStr">
        <is>
          <t xml:space="preserve">CONCLUIDO	</t>
        </is>
      </c>
      <c r="D276" t="n">
        <v>8.046900000000001</v>
      </c>
      <c r="E276" t="n">
        <v>12.43</v>
      </c>
      <c r="F276" t="n">
        <v>9.859999999999999</v>
      </c>
      <c r="G276" t="n">
        <v>15.17</v>
      </c>
      <c r="H276" t="n">
        <v>0.32</v>
      </c>
      <c r="I276" t="n">
        <v>39</v>
      </c>
      <c r="J276" t="n">
        <v>81.44</v>
      </c>
      <c r="K276" t="n">
        <v>35.1</v>
      </c>
      <c r="L276" t="n">
        <v>1.5</v>
      </c>
      <c r="M276" t="n">
        <v>0</v>
      </c>
      <c r="N276" t="n">
        <v>9.84</v>
      </c>
      <c r="O276" t="n">
        <v>10278.32</v>
      </c>
      <c r="P276" t="n">
        <v>60.46</v>
      </c>
      <c r="Q276" t="n">
        <v>1325.86</v>
      </c>
      <c r="R276" t="n">
        <v>66.27</v>
      </c>
      <c r="S276" t="n">
        <v>30.42</v>
      </c>
      <c r="T276" t="n">
        <v>17944.42</v>
      </c>
      <c r="U276" t="n">
        <v>0.46</v>
      </c>
      <c r="V276" t="n">
        <v>0.88</v>
      </c>
      <c r="W276" t="n">
        <v>0.19</v>
      </c>
      <c r="X276" t="n">
        <v>1.14</v>
      </c>
      <c r="Y276" t="n">
        <v>1</v>
      </c>
      <c r="Z276" t="n">
        <v>10</v>
      </c>
    </row>
    <row r="277">
      <c r="A277" t="n">
        <v>0</v>
      </c>
      <c r="B277" t="n">
        <v>50</v>
      </c>
      <c r="C277" t="inlineStr">
        <is>
          <t xml:space="preserve">CONCLUIDO	</t>
        </is>
      </c>
      <c r="D277" t="n">
        <v>7.054</v>
      </c>
      <c r="E277" t="n">
        <v>14.18</v>
      </c>
      <c r="F277" t="n">
        <v>10.65</v>
      </c>
      <c r="G277" t="n">
        <v>9.539999999999999</v>
      </c>
      <c r="H277" t="n">
        <v>0.16</v>
      </c>
      <c r="I277" t="n">
        <v>67</v>
      </c>
      <c r="J277" t="n">
        <v>107.41</v>
      </c>
      <c r="K277" t="n">
        <v>41.65</v>
      </c>
      <c r="L277" t="n">
        <v>1</v>
      </c>
      <c r="M277" t="n">
        <v>65</v>
      </c>
      <c r="N277" t="n">
        <v>14.77</v>
      </c>
      <c r="O277" t="n">
        <v>13481.73</v>
      </c>
      <c r="P277" t="n">
        <v>91.11</v>
      </c>
      <c r="Q277" t="n">
        <v>1325.89</v>
      </c>
      <c r="R277" t="n">
        <v>93.48999999999999</v>
      </c>
      <c r="S277" t="n">
        <v>30.42</v>
      </c>
      <c r="T277" t="n">
        <v>31415.31</v>
      </c>
      <c r="U277" t="n">
        <v>0.33</v>
      </c>
      <c r="V277" t="n">
        <v>0.8100000000000001</v>
      </c>
      <c r="W277" t="n">
        <v>0.19</v>
      </c>
      <c r="X277" t="n">
        <v>1.93</v>
      </c>
      <c r="Y277" t="n">
        <v>1</v>
      </c>
      <c r="Z277" t="n">
        <v>10</v>
      </c>
    </row>
    <row r="278">
      <c r="A278" t="n">
        <v>1</v>
      </c>
      <c r="B278" t="n">
        <v>50</v>
      </c>
      <c r="C278" t="inlineStr">
        <is>
          <t xml:space="preserve">CONCLUIDO	</t>
        </is>
      </c>
      <c r="D278" t="n">
        <v>7.5641</v>
      </c>
      <c r="E278" t="n">
        <v>13.22</v>
      </c>
      <c r="F278" t="n">
        <v>10.1</v>
      </c>
      <c r="G278" t="n">
        <v>12.36</v>
      </c>
      <c r="H278" t="n">
        <v>0.2</v>
      </c>
      <c r="I278" t="n">
        <v>49</v>
      </c>
      <c r="J278" t="n">
        <v>107.73</v>
      </c>
      <c r="K278" t="n">
        <v>41.65</v>
      </c>
      <c r="L278" t="n">
        <v>1.25</v>
      </c>
      <c r="M278" t="n">
        <v>47</v>
      </c>
      <c r="N278" t="n">
        <v>14.83</v>
      </c>
      <c r="O278" t="n">
        <v>13520.81</v>
      </c>
      <c r="P278" t="n">
        <v>82.67</v>
      </c>
      <c r="Q278" t="n">
        <v>1325.96</v>
      </c>
      <c r="R278" t="n">
        <v>75.28</v>
      </c>
      <c r="S278" t="n">
        <v>30.42</v>
      </c>
      <c r="T278" t="n">
        <v>22398.07</v>
      </c>
      <c r="U278" t="n">
        <v>0.4</v>
      </c>
      <c r="V278" t="n">
        <v>0.86</v>
      </c>
      <c r="W278" t="n">
        <v>0.16</v>
      </c>
      <c r="X278" t="n">
        <v>1.37</v>
      </c>
      <c r="Y278" t="n">
        <v>1</v>
      </c>
      <c r="Z278" t="n">
        <v>10</v>
      </c>
    </row>
    <row r="279">
      <c r="A279" t="n">
        <v>2</v>
      </c>
      <c r="B279" t="n">
        <v>50</v>
      </c>
      <c r="C279" t="inlineStr">
        <is>
          <t xml:space="preserve">CONCLUIDO	</t>
        </is>
      </c>
      <c r="D279" t="n">
        <v>7.902</v>
      </c>
      <c r="E279" t="n">
        <v>12.66</v>
      </c>
      <c r="F279" t="n">
        <v>9.77</v>
      </c>
      <c r="G279" t="n">
        <v>15.43</v>
      </c>
      <c r="H279" t="n">
        <v>0.24</v>
      </c>
      <c r="I279" t="n">
        <v>38</v>
      </c>
      <c r="J279" t="n">
        <v>108.05</v>
      </c>
      <c r="K279" t="n">
        <v>41.65</v>
      </c>
      <c r="L279" t="n">
        <v>1.5</v>
      </c>
      <c r="M279" t="n">
        <v>36</v>
      </c>
      <c r="N279" t="n">
        <v>14.9</v>
      </c>
      <c r="O279" t="n">
        <v>13559.91</v>
      </c>
      <c r="P279" t="n">
        <v>76.16</v>
      </c>
      <c r="Q279" t="n">
        <v>1325.93</v>
      </c>
      <c r="R279" t="n">
        <v>64.91</v>
      </c>
      <c r="S279" t="n">
        <v>30.42</v>
      </c>
      <c r="T279" t="n">
        <v>17268.16</v>
      </c>
      <c r="U279" t="n">
        <v>0.47</v>
      </c>
      <c r="V279" t="n">
        <v>0.88</v>
      </c>
      <c r="W279" t="n">
        <v>0.14</v>
      </c>
      <c r="X279" t="n">
        <v>1.05</v>
      </c>
      <c r="Y279" t="n">
        <v>1</v>
      </c>
      <c r="Z279" t="n">
        <v>10</v>
      </c>
    </row>
    <row r="280">
      <c r="A280" t="n">
        <v>3</v>
      </c>
      <c r="B280" t="n">
        <v>50</v>
      </c>
      <c r="C280" t="inlineStr">
        <is>
          <t xml:space="preserve">CONCLUIDO	</t>
        </is>
      </c>
      <c r="D280" t="n">
        <v>8.1768</v>
      </c>
      <c r="E280" t="n">
        <v>12.23</v>
      </c>
      <c r="F280" t="n">
        <v>9.529999999999999</v>
      </c>
      <c r="G280" t="n">
        <v>19.05</v>
      </c>
      <c r="H280" t="n">
        <v>0.28</v>
      </c>
      <c r="I280" t="n">
        <v>30</v>
      </c>
      <c r="J280" t="n">
        <v>108.37</v>
      </c>
      <c r="K280" t="n">
        <v>41.65</v>
      </c>
      <c r="L280" t="n">
        <v>1.75</v>
      </c>
      <c r="M280" t="n">
        <v>25</v>
      </c>
      <c r="N280" t="n">
        <v>14.97</v>
      </c>
      <c r="O280" t="n">
        <v>13599.17</v>
      </c>
      <c r="P280" t="n">
        <v>70.31999999999999</v>
      </c>
      <c r="Q280" t="n">
        <v>1325.9</v>
      </c>
      <c r="R280" t="n">
        <v>56.56</v>
      </c>
      <c r="S280" t="n">
        <v>30.42</v>
      </c>
      <c r="T280" t="n">
        <v>13135.33</v>
      </c>
      <c r="U280" t="n">
        <v>0.54</v>
      </c>
      <c r="V280" t="n">
        <v>0.91</v>
      </c>
      <c r="W280" t="n">
        <v>0.14</v>
      </c>
      <c r="X280" t="n">
        <v>0.8100000000000001</v>
      </c>
      <c r="Y280" t="n">
        <v>1</v>
      </c>
      <c r="Z280" t="n">
        <v>10</v>
      </c>
    </row>
    <row r="281">
      <c r="A281" t="n">
        <v>4</v>
      </c>
      <c r="B281" t="n">
        <v>50</v>
      </c>
      <c r="C281" t="inlineStr">
        <is>
          <t xml:space="preserve">CONCLUIDO	</t>
        </is>
      </c>
      <c r="D281" t="n">
        <v>8.2355</v>
      </c>
      <c r="E281" t="n">
        <v>12.14</v>
      </c>
      <c r="F281" t="n">
        <v>9.48</v>
      </c>
      <c r="G281" t="n">
        <v>20.32</v>
      </c>
      <c r="H281" t="n">
        <v>0.32</v>
      </c>
      <c r="I281" t="n">
        <v>28</v>
      </c>
      <c r="J281" t="n">
        <v>108.68</v>
      </c>
      <c r="K281" t="n">
        <v>41.65</v>
      </c>
      <c r="L281" t="n">
        <v>2</v>
      </c>
      <c r="M281" t="n">
        <v>0</v>
      </c>
      <c r="N281" t="n">
        <v>15.03</v>
      </c>
      <c r="O281" t="n">
        <v>13638.32</v>
      </c>
      <c r="P281" t="n">
        <v>68.84</v>
      </c>
      <c r="Q281" t="n">
        <v>1325.95</v>
      </c>
      <c r="R281" t="n">
        <v>54.1</v>
      </c>
      <c r="S281" t="n">
        <v>30.42</v>
      </c>
      <c r="T281" t="n">
        <v>11917.06</v>
      </c>
      <c r="U281" t="n">
        <v>0.5600000000000001</v>
      </c>
      <c r="V281" t="n">
        <v>0.91</v>
      </c>
      <c r="W281" t="n">
        <v>0.16</v>
      </c>
      <c r="X281" t="n">
        <v>0.76</v>
      </c>
      <c r="Y281" t="n">
        <v>1</v>
      </c>
      <c r="Z281" t="n">
        <v>10</v>
      </c>
    </row>
    <row r="282">
      <c r="A282" t="n">
        <v>0</v>
      </c>
      <c r="B282" t="n">
        <v>25</v>
      </c>
      <c r="C282" t="inlineStr">
        <is>
          <t xml:space="preserve">CONCLUIDO	</t>
        </is>
      </c>
      <c r="D282" t="n">
        <v>7.7821</v>
      </c>
      <c r="E282" t="n">
        <v>12.85</v>
      </c>
      <c r="F282" t="n">
        <v>10.3</v>
      </c>
      <c r="G282" t="n">
        <v>11.45</v>
      </c>
      <c r="H282" t="n">
        <v>0.28</v>
      </c>
      <c r="I282" t="n">
        <v>54</v>
      </c>
      <c r="J282" t="n">
        <v>61.76</v>
      </c>
      <c r="K282" t="n">
        <v>28.92</v>
      </c>
      <c r="L282" t="n">
        <v>1</v>
      </c>
      <c r="M282" t="n">
        <v>0</v>
      </c>
      <c r="N282" t="n">
        <v>6.84</v>
      </c>
      <c r="O282" t="n">
        <v>7851.41</v>
      </c>
      <c r="P282" t="n">
        <v>53.57</v>
      </c>
      <c r="Q282" t="n">
        <v>1326.26</v>
      </c>
      <c r="R282" t="n">
        <v>79.98999999999999</v>
      </c>
      <c r="S282" t="n">
        <v>30.42</v>
      </c>
      <c r="T282" t="n">
        <v>24729.57</v>
      </c>
      <c r="U282" t="n">
        <v>0.38</v>
      </c>
      <c r="V282" t="n">
        <v>0.84</v>
      </c>
      <c r="W282" t="n">
        <v>0.23</v>
      </c>
      <c r="X282" t="n">
        <v>1.58</v>
      </c>
      <c r="Y282" t="n">
        <v>1</v>
      </c>
      <c r="Z282" t="n">
        <v>10</v>
      </c>
    </row>
    <row r="283">
      <c r="A283" t="n">
        <v>0</v>
      </c>
      <c r="B283" t="n">
        <v>85</v>
      </c>
      <c r="C283" t="inlineStr">
        <is>
          <t xml:space="preserve">CONCLUIDO	</t>
        </is>
      </c>
      <c r="D283" t="n">
        <v>5.6362</v>
      </c>
      <c r="E283" t="n">
        <v>17.74</v>
      </c>
      <c r="F283" t="n">
        <v>11.81</v>
      </c>
      <c r="G283" t="n">
        <v>6.75</v>
      </c>
      <c r="H283" t="n">
        <v>0.11</v>
      </c>
      <c r="I283" t="n">
        <v>105</v>
      </c>
      <c r="J283" t="n">
        <v>167.88</v>
      </c>
      <c r="K283" t="n">
        <v>51.39</v>
      </c>
      <c r="L283" t="n">
        <v>1</v>
      </c>
      <c r="M283" t="n">
        <v>103</v>
      </c>
      <c r="N283" t="n">
        <v>30.49</v>
      </c>
      <c r="O283" t="n">
        <v>20939.59</v>
      </c>
      <c r="P283" t="n">
        <v>143.93</v>
      </c>
      <c r="Q283" t="n">
        <v>1326.1</v>
      </c>
      <c r="R283" t="n">
        <v>131.54</v>
      </c>
      <c r="S283" t="n">
        <v>30.42</v>
      </c>
      <c r="T283" t="n">
        <v>50248.41</v>
      </c>
      <c r="U283" t="n">
        <v>0.23</v>
      </c>
      <c r="V283" t="n">
        <v>0.73</v>
      </c>
      <c r="W283" t="n">
        <v>0.25</v>
      </c>
      <c r="X283" t="n">
        <v>3.09</v>
      </c>
      <c r="Y283" t="n">
        <v>1</v>
      </c>
      <c r="Z283" t="n">
        <v>10</v>
      </c>
    </row>
    <row r="284">
      <c r="A284" t="n">
        <v>1</v>
      </c>
      <c r="B284" t="n">
        <v>85</v>
      </c>
      <c r="C284" t="inlineStr">
        <is>
          <t xml:space="preserve">CONCLUIDO	</t>
        </is>
      </c>
      <c r="D284" t="n">
        <v>6.2777</v>
      </c>
      <c r="E284" t="n">
        <v>15.93</v>
      </c>
      <c r="F284" t="n">
        <v>10.95</v>
      </c>
      <c r="G284" t="n">
        <v>8.529999999999999</v>
      </c>
      <c r="H284" t="n">
        <v>0.13</v>
      </c>
      <c r="I284" t="n">
        <v>77</v>
      </c>
      <c r="J284" t="n">
        <v>168.25</v>
      </c>
      <c r="K284" t="n">
        <v>51.39</v>
      </c>
      <c r="L284" t="n">
        <v>1.25</v>
      </c>
      <c r="M284" t="n">
        <v>75</v>
      </c>
      <c r="N284" t="n">
        <v>30.6</v>
      </c>
      <c r="O284" t="n">
        <v>20984.25</v>
      </c>
      <c r="P284" t="n">
        <v>131.32</v>
      </c>
      <c r="Q284" t="n">
        <v>1325.91</v>
      </c>
      <c r="R284" t="n">
        <v>103.12</v>
      </c>
      <c r="S284" t="n">
        <v>30.42</v>
      </c>
      <c r="T284" t="n">
        <v>36181.17</v>
      </c>
      <c r="U284" t="n">
        <v>0.29</v>
      </c>
      <c r="V284" t="n">
        <v>0.79</v>
      </c>
      <c r="W284" t="n">
        <v>0.21</v>
      </c>
      <c r="X284" t="n">
        <v>2.23</v>
      </c>
      <c r="Y284" t="n">
        <v>1</v>
      </c>
      <c r="Z284" t="n">
        <v>10</v>
      </c>
    </row>
    <row r="285">
      <c r="A285" t="n">
        <v>2</v>
      </c>
      <c r="B285" t="n">
        <v>85</v>
      </c>
      <c r="C285" t="inlineStr">
        <is>
          <t xml:space="preserve">CONCLUIDO	</t>
        </is>
      </c>
      <c r="D285" t="n">
        <v>6.7412</v>
      </c>
      <c r="E285" t="n">
        <v>14.83</v>
      </c>
      <c r="F285" t="n">
        <v>10.43</v>
      </c>
      <c r="G285" t="n">
        <v>10.43</v>
      </c>
      <c r="H285" t="n">
        <v>0.16</v>
      </c>
      <c r="I285" t="n">
        <v>60</v>
      </c>
      <c r="J285" t="n">
        <v>168.61</v>
      </c>
      <c r="K285" t="n">
        <v>51.39</v>
      </c>
      <c r="L285" t="n">
        <v>1.5</v>
      </c>
      <c r="M285" t="n">
        <v>58</v>
      </c>
      <c r="N285" t="n">
        <v>30.71</v>
      </c>
      <c r="O285" t="n">
        <v>21028.94</v>
      </c>
      <c r="P285" t="n">
        <v>123</v>
      </c>
      <c r="Q285" t="n">
        <v>1325.92</v>
      </c>
      <c r="R285" t="n">
        <v>86.37</v>
      </c>
      <c r="S285" t="n">
        <v>30.42</v>
      </c>
      <c r="T285" t="n">
        <v>27892.01</v>
      </c>
      <c r="U285" t="n">
        <v>0.35</v>
      </c>
      <c r="V285" t="n">
        <v>0.83</v>
      </c>
      <c r="W285" t="n">
        <v>0.18</v>
      </c>
      <c r="X285" t="n">
        <v>1.71</v>
      </c>
      <c r="Y285" t="n">
        <v>1</v>
      </c>
      <c r="Z285" t="n">
        <v>10</v>
      </c>
    </row>
    <row r="286">
      <c r="A286" t="n">
        <v>3</v>
      </c>
      <c r="B286" t="n">
        <v>85</v>
      </c>
      <c r="C286" t="inlineStr">
        <is>
          <t xml:space="preserve">CONCLUIDO	</t>
        </is>
      </c>
      <c r="D286" t="n">
        <v>7.0278</v>
      </c>
      <c r="E286" t="n">
        <v>14.23</v>
      </c>
      <c r="F286" t="n">
        <v>10.16</v>
      </c>
      <c r="G286" t="n">
        <v>12.19</v>
      </c>
      <c r="H286" t="n">
        <v>0.18</v>
      </c>
      <c r="I286" t="n">
        <v>50</v>
      </c>
      <c r="J286" t="n">
        <v>168.97</v>
      </c>
      <c r="K286" t="n">
        <v>51.39</v>
      </c>
      <c r="L286" t="n">
        <v>1.75</v>
      </c>
      <c r="M286" t="n">
        <v>48</v>
      </c>
      <c r="N286" t="n">
        <v>30.83</v>
      </c>
      <c r="O286" t="n">
        <v>21073.68</v>
      </c>
      <c r="P286" t="n">
        <v>118.03</v>
      </c>
      <c r="Q286" t="n">
        <v>1325.99</v>
      </c>
      <c r="R286" t="n">
        <v>77.73999999999999</v>
      </c>
      <c r="S286" t="n">
        <v>30.42</v>
      </c>
      <c r="T286" t="n">
        <v>23626.86</v>
      </c>
      <c r="U286" t="n">
        <v>0.39</v>
      </c>
      <c r="V286" t="n">
        <v>0.85</v>
      </c>
      <c r="W286" t="n">
        <v>0.16</v>
      </c>
      <c r="X286" t="n">
        <v>1.44</v>
      </c>
      <c r="Y286" t="n">
        <v>1</v>
      </c>
      <c r="Z286" t="n">
        <v>10</v>
      </c>
    </row>
    <row r="287">
      <c r="A287" t="n">
        <v>4</v>
      </c>
      <c r="B287" t="n">
        <v>85</v>
      </c>
      <c r="C287" t="inlineStr">
        <is>
          <t xml:space="preserve">CONCLUIDO	</t>
        </is>
      </c>
      <c r="D287" t="n">
        <v>7.3061</v>
      </c>
      <c r="E287" t="n">
        <v>13.69</v>
      </c>
      <c r="F287" t="n">
        <v>9.890000000000001</v>
      </c>
      <c r="G287" t="n">
        <v>14.13</v>
      </c>
      <c r="H287" t="n">
        <v>0.21</v>
      </c>
      <c r="I287" t="n">
        <v>42</v>
      </c>
      <c r="J287" t="n">
        <v>169.33</v>
      </c>
      <c r="K287" t="n">
        <v>51.39</v>
      </c>
      <c r="L287" t="n">
        <v>2</v>
      </c>
      <c r="M287" t="n">
        <v>40</v>
      </c>
      <c r="N287" t="n">
        <v>30.94</v>
      </c>
      <c r="O287" t="n">
        <v>21118.46</v>
      </c>
      <c r="P287" t="n">
        <v>112.63</v>
      </c>
      <c r="Q287" t="n">
        <v>1325.88</v>
      </c>
      <c r="R287" t="n">
        <v>68.72</v>
      </c>
      <c r="S287" t="n">
        <v>30.42</v>
      </c>
      <c r="T287" t="n">
        <v>19152.9</v>
      </c>
      <c r="U287" t="n">
        <v>0.44</v>
      </c>
      <c r="V287" t="n">
        <v>0.87</v>
      </c>
      <c r="W287" t="n">
        <v>0.15</v>
      </c>
      <c r="X287" t="n">
        <v>1.17</v>
      </c>
      <c r="Y287" t="n">
        <v>1</v>
      </c>
      <c r="Z287" t="n">
        <v>10</v>
      </c>
    </row>
    <row r="288">
      <c r="A288" t="n">
        <v>5</v>
      </c>
      <c r="B288" t="n">
        <v>85</v>
      </c>
      <c r="C288" t="inlineStr">
        <is>
          <t xml:space="preserve">CONCLUIDO	</t>
        </is>
      </c>
      <c r="D288" t="n">
        <v>7.5116</v>
      </c>
      <c r="E288" t="n">
        <v>13.31</v>
      </c>
      <c r="F288" t="n">
        <v>9.720000000000001</v>
      </c>
      <c r="G288" t="n">
        <v>16.2</v>
      </c>
      <c r="H288" t="n">
        <v>0.24</v>
      </c>
      <c r="I288" t="n">
        <v>36</v>
      </c>
      <c r="J288" t="n">
        <v>169.7</v>
      </c>
      <c r="K288" t="n">
        <v>51.39</v>
      </c>
      <c r="L288" t="n">
        <v>2.25</v>
      </c>
      <c r="M288" t="n">
        <v>34</v>
      </c>
      <c r="N288" t="n">
        <v>31.05</v>
      </c>
      <c r="O288" t="n">
        <v>21163.27</v>
      </c>
      <c r="P288" t="n">
        <v>108.73</v>
      </c>
      <c r="Q288" t="n">
        <v>1325.94</v>
      </c>
      <c r="R288" t="n">
        <v>63.07</v>
      </c>
      <c r="S288" t="n">
        <v>30.42</v>
      </c>
      <c r="T288" t="n">
        <v>16360.34</v>
      </c>
      <c r="U288" t="n">
        <v>0.48</v>
      </c>
      <c r="V288" t="n">
        <v>0.89</v>
      </c>
      <c r="W288" t="n">
        <v>0.14</v>
      </c>
      <c r="X288" t="n">
        <v>1</v>
      </c>
      <c r="Y288" t="n">
        <v>1</v>
      </c>
      <c r="Z288" t="n">
        <v>10</v>
      </c>
    </row>
    <row r="289">
      <c r="A289" t="n">
        <v>6</v>
      </c>
      <c r="B289" t="n">
        <v>85</v>
      </c>
      <c r="C289" t="inlineStr">
        <is>
          <t xml:space="preserve">CONCLUIDO	</t>
        </is>
      </c>
      <c r="D289" t="n">
        <v>7.7088</v>
      </c>
      <c r="E289" t="n">
        <v>12.97</v>
      </c>
      <c r="F289" t="n">
        <v>9.550000000000001</v>
      </c>
      <c r="G289" t="n">
        <v>18.48</v>
      </c>
      <c r="H289" t="n">
        <v>0.26</v>
      </c>
      <c r="I289" t="n">
        <v>31</v>
      </c>
      <c r="J289" t="n">
        <v>170.06</v>
      </c>
      <c r="K289" t="n">
        <v>51.39</v>
      </c>
      <c r="L289" t="n">
        <v>2.5</v>
      </c>
      <c r="M289" t="n">
        <v>29</v>
      </c>
      <c r="N289" t="n">
        <v>31.17</v>
      </c>
      <c r="O289" t="n">
        <v>21208.12</v>
      </c>
      <c r="P289" t="n">
        <v>104.46</v>
      </c>
      <c r="Q289" t="n">
        <v>1325.97</v>
      </c>
      <c r="R289" t="n">
        <v>57.58</v>
      </c>
      <c r="S289" t="n">
        <v>30.42</v>
      </c>
      <c r="T289" t="n">
        <v>13642.14</v>
      </c>
      <c r="U289" t="n">
        <v>0.53</v>
      </c>
      <c r="V289" t="n">
        <v>0.91</v>
      </c>
      <c r="W289" t="n">
        <v>0.13</v>
      </c>
      <c r="X289" t="n">
        <v>0.83</v>
      </c>
      <c r="Y289" t="n">
        <v>1</v>
      </c>
      <c r="Z289" t="n">
        <v>10</v>
      </c>
    </row>
    <row r="290">
      <c r="A290" t="n">
        <v>7</v>
      </c>
      <c r="B290" t="n">
        <v>85</v>
      </c>
      <c r="C290" t="inlineStr">
        <is>
          <t xml:space="preserve">CONCLUIDO	</t>
        </is>
      </c>
      <c r="D290" t="n">
        <v>7.9293</v>
      </c>
      <c r="E290" t="n">
        <v>12.61</v>
      </c>
      <c r="F290" t="n">
        <v>9.32</v>
      </c>
      <c r="G290" t="n">
        <v>20.72</v>
      </c>
      <c r="H290" t="n">
        <v>0.29</v>
      </c>
      <c r="I290" t="n">
        <v>27</v>
      </c>
      <c r="J290" t="n">
        <v>170.42</v>
      </c>
      <c r="K290" t="n">
        <v>51.39</v>
      </c>
      <c r="L290" t="n">
        <v>2.75</v>
      </c>
      <c r="M290" t="n">
        <v>25</v>
      </c>
      <c r="N290" t="n">
        <v>31.28</v>
      </c>
      <c r="O290" t="n">
        <v>21253.01</v>
      </c>
      <c r="P290" t="n">
        <v>99.26000000000001</v>
      </c>
      <c r="Q290" t="n">
        <v>1326.04</v>
      </c>
      <c r="R290" t="n">
        <v>50</v>
      </c>
      <c r="S290" t="n">
        <v>30.42</v>
      </c>
      <c r="T290" t="n">
        <v>9867.85</v>
      </c>
      <c r="U290" t="n">
        <v>0.61</v>
      </c>
      <c r="V290" t="n">
        <v>0.93</v>
      </c>
      <c r="W290" t="n">
        <v>0.12</v>
      </c>
      <c r="X290" t="n">
        <v>0.6</v>
      </c>
      <c r="Y290" t="n">
        <v>1</v>
      </c>
      <c r="Z290" t="n">
        <v>10</v>
      </c>
    </row>
    <row r="291">
      <c r="A291" t="n">
        <v>8</v>
      </c>
      <c r="B291" t="n">
        <v>85</v>
      </c>
      <c r="C291" t="inlineStr">
        <is>
          <t xml:space="preserve">CONCLUIDO	</t>
        </is>
      </c>
      <c r="D291" t="n">
        <v>7.8989</v>
      </c>
      <c r="E291" t="n">
        <v>12.66</v>
      </c>
      <c r="F291" t="n">
        <v>9.44</v>
      </c>
      <c r="G291" t="n">
        <v>22.66</v>
      </c>
      <c r="H291" t="n">
        <v>0.31</v>
      </c>
      <c r="I291" t="n">
        <v>25</v>
      </c>
      <c r="J291" t="n">
        <v>170.79</v>
      </c>
      <c r="K291" t="n">
        <v>51.39</v>
      </c>
      <c r="L291" t="n">
        <v>3</v>
      </c>
      <c r="M291" t="n">
        <v>23</v>
      </c>
      <c r="N291" t="n">
        <v>31.4</v>
      </c>
      <c r="O291" t="n">
        <v>21297.94</v>
      </c>
      <c r="P291" t="n">
        <v>99.40000000000001</v>
      </c>
      <c r="Q291" t="n">
        <v>1325.91</v>
      </c>
      <c r="R291" t="n">
        <v>54.27</v>
      </c>
      <c r="S291" t="n">
        <v>30.42</v>
      </c>
      <c r="T291" t="n">
        <v>12016.79</v>
      </c>
      <c r="U291" t="n">
        <v>0.5600000000000001</v>
      </c>
      <c r="V291" t="n">
        <v>0.92</v>
      </c>
      <c r="W291" t="n">
        <v>0.12</v>
      </c>
      <c r="X291" t="n">
        <v>0.72</v>
      </c>
      <c r="Y291" t="n">
        <v>1</v>
      </c>
      <c r="Z291" t="n">
        <v>10</v>
      </c>
    </row>
    <row r="292">
      <c r="A292" t="n">
        <v>9</v>
      </c>
      <c r="B292" t="n">
        <v>85</v>
      </c>
      <c r="C292" t="inlineStr">
        <is>
          <t xml:space="preserve">CONCLUIDO	</t>
        </is>
      </c>
      <c r="D292" t="n">
        <v>7.9784</v>
      </c>
      <c r="E292" t="n">
        <v>12.53</v>
      </c>
      <c r="F292" t="n">
        <v>9.380000000000001</v>
      </c>
      <c r="G292" t="n">
        <v>24.47</v>
      </c>
      <c r="H292" t="n">
        <v>0.34</v>
      </c>
      <c r="I292" t="n">
        <v>23</v>
      </c>
      <c r="J292" t="n">
        <v>171.15</v>
      </c>
      <c r="K292" t="n">
        <v>51.39</v>
      </c>
      <c r="L292" t="n">
        <v>3.25</v>
      </c>
      <c r="M292" t="n">
        <v>21</v>
      </c>
      <c r="N292" t="n">
        <v>31.51</v>
      </c>
      <c r="O292" t="n">
        <v>21342.91</v>
      </c>
      <c r="P292" t="n">
        <v>96.34</v>
      </c>
      <c r="Q292" t="n">
        <v>1326.06</v>
      </c>
      <c r="R292" t="n">
        <v>52.29</v>
      </c>
      <c r="S292" t="n">
        <v>30.42</v>
      </c>
      <c r="T292" t="n">
        <v>11036.83</v>
      </c>
      <c r="U292" t="n">
        <v>0.58</v>
      </c>
      <c r="V292" t="n">
        <v>0.92</v>
      </c>
      <c r="W292" t="n">
        <v>0.12</v>
      </c>
      <c r="X292" t="n">
        <v>0.66</v>
      </c>
      <c r="Y292" t="n">
        <v>1</v>
      </c>
      <c r="Z292" t="n">
        <v>10</v>
      </c>
    </row>
    <row r="293">
      <c r="A293" t="n">
        <v>10</v>
      </c>
      <c r="B293" t="n">
        <v>85</v>
      </c>
      <c r="C293" t="inlineStr">
        <is>
          <t xml:space="preserve">CONCLUIDO	</t>
        </is>
      </c>
      <c r="D293" t="n">
        <v>8.115399999999999</v>
      </c>
      <c r="E293" t="n">
        <v>12.32</v>
      </c>
      <c r="F293" t="n">
        <v>9.27</v>
      </c>
      <c r="G293" t="n">
        <v>27.82</v>
      </c>
      <c r="H293" t="n">
        <v>0.36</v>
      </c>
      <c r="I293" t="n">
        <v>20</v>
      </c>
      <c r="J293" t="n">
        <v>171.52</v>
      </c>
      <c r="K293" t="n">
        <v>51.39</v>
      </c>
      <c r="L293" t="n">
        <v>3.5</v>
      </c>
      <c r="M293" t="n">
        <v>18</v>
      </c>
      <c r="N293" t="n">
        <v>31.63</v>
      </c>
      <c r="O293" t="n">
        <v>21387.92</v>
      </c>
      <c r="P293" t="n">
        <v>92.03</v>
      </c>
      <c r="Q293" t="n">
        <v>1325.92</v>
      </c>
      <c r="R293" t="n">
        <v>48.57</v>
      </c>
      <c r="S293" t="n">
        <v>30.42</v>
      </c>
      <c r="T293" t="n">
        <v>9190.24</v>
      </c>
      <c r="U293" t="n">
        <v>0.63</v>
      </c>
      <c r="V293" t="n">
        <v>0.93</v>
      </c>
      <c r="W293" t="n">
        <v>0.11</v>
      </c>
      <c r="X293" t="n">
        <v>0.55</v>
      </c>
      <c r="Y293" t="n">
        <v>1</v>
      </c>
      <c r="Z293" t="n">
        <v>10</v>
      </c>
    </row>
    <row r="294">
      <c r="A294" t="n">
        <v>11</v>
      </c>
      <c r="B294" t="n">
        <v>85</v>
      </c>
      <c r="C294" t="inlineStr">
        <is>
          <t xml:space="preserve">CONCLUIDO	</t>
        </is>
      </c>
      <c r="D294" t="n">
        <v>8.201599999999999</v>
      </c>
      <c r="E294" t="n">
        <v>12.19</v>
      </c>
      <c r="F294" t="n">
        <v>9.210000000000001</v>
      </c>
      <c r="G294" t="n">
        <v>30.7</v>
      </c>
      <c r="H294" t="n">
        <v>0.39</v>
      </c>
      <c r="I294" t="n">
        <v>18</v>
      </c>
      <c r="J294" t="n">
        <v>171.88</v>
      </c>
      <c r="K294" t="n">
        <v>51.39</v>
      </c>
      <c r="L294" t="n">
        <v>3.75</v>
      </c>
      <c r="M294" t="n">
        <v>16</v>
      </c>
      <c r="N294" t="n">
        <v>31.74</v>
      </c>
      <c r="O294" t="n">
        <v>21432.96</v>
      </c>
      <c r="P294" t="n">
        <v>88.90000000000001</v>
      </c>
      <c r="Q294" t="n">
        <v>1325.81</v>
      </c>
      <c r="R294" t="n">
        <v>46.57</v>
      </c>
      <c r="S294" t="n">
        <v>30.42</v>
      </c>
      <c r="T294" t="n">
        <v>8198.75</v>
      </c>
      <c r="U294" t="n">
        <v>0.65</v>
      </c>
      <c r="V294" t="n">
        <v>0.9399999999999999</v>
      </c>
      <c r="W294" t="n">
        <v>0.11</v>
      </c>
      <c r="X294" t="n">
        <v>0.49</v>
      </c>
      <c r="Y294" t="n">
        <v>1</v>
      </c>
      <c r="Z294" t="n">
        <v>10</v>
      </c>
    </row>
    <row r="295">
      <c r="A295" t="n">
        <v>12</v>
      </c>
      <c r="B295" t="n">
        <v>85</v>
      </c>
      <c r="C295" t="inlineStr">
        <is>
          <t xml:space="preserve">CONCLUIDO	</t>
        </is>
      </c>
      <c r="D295" t="n">
        <v>8.244199999999999</v>
      </c>
      <c r="E295" t="n">
        <v>12.13</v>
      </c>
      <c r="F295" t="n">
        <v>9.18</v>
      </c>
      <c r="G295" t="n">
        <v>32.4</v>
      </c>
      <c r="H295" t="n">
        <v>0.41</v>
      </c>
      <c r="I295" t="n">
        <v>17</v>
      </c>
      <c r="J295" t="n">
        <v>172.25</v>
      </c>
      <c r="K295" t="n">
        <v>51.39</v>
      </c>
      <c r="L295" t="n">
        <v>4</v>
      </c>
      <c r="M295" t="n">
        <v>6</v>
      </c>
      <c r="N295" t="n">
        <v>31.86</v>
      </c>
      <c r="O295" t="n">
        <v>21478.05</v>
      </c>
      <c r="P295" t="n">
        <v>87.14</v>
      </c>
      <c r="Q295" t="n">
        <v>1325.87</v>
      </c>
      <c r="R295" t="n">
        <v>45.22</v>
      </c>
      <c r="S295" t="n">
        <v>30.42</v>
      </c>
      <c r="T295" t="n">
        <v>7527.75</v>
      </c>
      <c r="U295" t="n">
        <v>0.67</v>
      </c>
      <c r="V295" t="n">
        <v>0.9399999999999999</v>
      </c>
      <c r="W295" t="n">
        <v>0.12</v>
      </c>
      <c r="X295" t="n">
        <v>0.46</v>
      </c>
      <c r="Y295" t="n">
        <v>1</v>
      </c>
      <c r="Z295" t="n">
        <v>10</v>
      </c>
    </row>
    <row r="296">
      <c r="A296" t="n">
        <v>13</v>
      </c>
      <c r="B296" t="n">
        <v>85</v>
      </c>
      <c r="C296" t="inlineStr">
        <is>
          <t xml:space="preserve">CONCLUIDO	</t>
        </is>
      </c>
      <c r="D296" t="n">
        <v>8.236700000000001</v>
      </c>
      <c r="E296" t="n">
        <v>12.14</v>
      </c>
      <c r="F296" t="n">
        <v>9.19</v>
      </c>
      <c r="G296" t="n">
        <v>32.44</v>
      </c>
      <c r="H296" t="n">
        <v>0.44</v>
      </c>
      <c r="I296" t="n">
        <v>17</v>
      </c>
      <c r="J296" t="n">
        <v>172.61</v>
      </c>
      <c r="K296" t="n">
        <v>51.39</v>
      </c>
      <c r="L296" t="n">
        <v>4.25</v>
      </c>
      <c r="M296" t="n">
        <v>0</v>
      </c>
      <c r="N296" t="n">
        <v>31.97</v>
      </c>
      <c r="O296" t="n">
        <v>21523.17</v>
      </c>
      <c r="P296" t="n">
        <v>87.22</v>
      </c>
      <c r="Q296" t="n">
        <v>1325.94</v>
      </c>
      <c r="R296" t="n">
        <v>45.38</v>
      </c>
      <c r="S296" t="n">
        <v>30.42</v>
      </c>
      <c r="T296" t="n">
        <v>7607.65</v>
      </c>
      <c r="U296" t="n">
        <v>0.67</v>
      </c>
      <c r="V296" t="n">
        <v>0.9399999999999999</v>
      </c>
      <c r="W296" t="n">
        <v>0.13</v>
      </c>
      <c r="X296" t="n">
        <v>0.47</v>
      </c>
      <c r="Y296" t="n">
        <v>1</v>
      </c>
      <c r="Z296" t="n">
        <v>10</v>
      </c>
    </row>
    <row r="297">
      <c r="A297" t="n">
        <v>0</v>
      </c>
      <c r="B297" t="n">
        <v>20</v>
      </c>
      <c r="C297" t="inlineStr">
        <is>
          <t xml:space="preserve">CONCLUIDO	</t>
        </is>
      </c>
      <c r="D297" t="n">
        <v>7.5133</v>
      </c>
      <c r="E297" t="n">
        <v>13.31</v>
      </c>
      <c r="F297" t="n">
        <v>10.73</v>
      </c>
      <c r="G297" t="n">
        <v>9.470000000000001</v>
      </c>
      <c r="H297" t="n">
        <v>0.34</v>
      </c>
      <c r="I297" t="n">
        <v>68</v>
      </c>
      <c r="J297" t="n">
        <v>51.33</v>
      </c>
      <c r="K297" t="n">
        <v>24.83</v>
      </c>
      <c r="L297" t="n">
        <v>1</v>
      </c>
      <c r="M297" t="n">
        <v>0</v>
      </c>
      <c r="N297" t="n">
        <v>5.51</v>
      </c>
      <c r="O297" t="n">
        <v>6564.78</v>
      </c>
      <c r="P297" t="n">
        <v>49.72</v>
      </c>
      <c r="Q297" t="n">
        <v>1326.25</v>
      </c>
      <c r="R297" t="n">
        <v>93.09</v>
      </c>
      <c r="S297" t="n">
        <v>30.42</v>
      </c>
      <c r="T297" t="n">
        <v>31209.86</v>
      </c>
      <c r="U297" t="n">
        <v>0.33</v>
      </c>
      <c r="V297" t="n">
        <v>0.8100000000000001</v>
      </c>
      <c r="W297" t="n">
        <v>0.28</v>
      </c>
      <c r="X297" t="n">
        <v>2.01</v>
      </c>
      <c r="Y297" t="n">
        <v>1</v>
      </c>
      <c r="Z297" t="n">
        <v>10</v>
      </c>
    </row>
    <row r="298">
      <c r="A298" t="n">
        <v>0</v>
      </c>
      <c r="B298" t="n">
        <v>120</v>
      </c>
      <c r="C298" t="inlineStr">
        <is>
          <t xml:space="preserve">CONCLUIDO	</t>
        </is>
      </c>
      <c r="D298" t="n">
        <v>4.4547</v>
      </c>
      <c r="E298" t="n">
        <v>22.45</v>
      </c>
      <c r="F298" t="n">
        <v>13.09</v>
      </c>
      <c r="G298" t="n">
        <v>5.38</v>
      </c>
      <c r="H298" t="n">
        <v>0.08</v>
      </c>
      <c r="I298" t="n">
        <v>146</v>
      </c>
      <c r="J298" t="n">
        <v>232.68</v>
      </c>
      <c r="K298" t="n">
        <v>57.72</v>
      </c>
      <c r="L298" t="n">
        <v>1</v>
      </c>
      <c r="M298" t="n">
        <v>144</v>
      </c>
      <c r="N298" t="n">
        <v>53.95</v>
      </c>
      <c r="O298" t="n">
        <v>28931.02</v>
      </c>
      <c r="P298" t="n">
        <v>200.22</v>
      </c>
      <c r="Q298" t="n">
        <v>1326.46</v>
      </c>
      <c r="R298" t="n">
        <v>173.43</v>
      </c>
      <c r="S298" t="n">
        <v>30.42</v>
      </c>
      <c r="T298" t="n">
        <v>70988.85000000001</v>
      </c>
      <c r="U298" t="n">
        <v>0.18</v>
      </c>
      <c r="V298" t="n">
        <v>0.66</v>
      </c>
      <c r="W298" t="n">
        <v>0.31</v>
      </c>
      <c r="X298" t="n">
        <v>4.36</v>
      </c>
      <c r="Y298" t="n">
        <v>1</v>
      </c>
      <c r="Z298" t="n">
        <v>10</v>
      </c>
    </row>
    <row r="299">
      <c r="A299" t="n">
        <v>1</v>
      </c>
      <c r="B299" t="n">
        <v>120</v>
      </c>
      <c r="C299" t="inlineStr">
        <is>
          <t xml:space="preserve">CONCLUIDO	</t>
        </is>
      </c>
      <c r="D299" t="n">
        <v>5.2061</v>
      </c>
      <c r="E299" t="n">
        <v>19.21</v>
      </c>
      <c r="F299" t="n">
        <v>11.76</v>
      </c>
      <c r="G299" t="n">
        <v>6.79</v>
      </c>
      <c r="H299" t="n">
        <v>0.1</v>
      </c>
      <c r="I299" t="n">
        <v>104</v>
      </c>
      <c r="J299" t="n">
        <v>233.1</v>
      </c>
      <c r="K299" t="n">
        <v>57.72</v>
      </c>
      <c r="L299" t="n">
        <v>1.25</v>
      </c>
      <c r="M299" t="n">
        <v>102</v>
      </c>
      <c r="N299" t="n">
        <v>54.13</v>
      </c>
      <c r="O299" t="n">
        <v>28983.75</v>
      </c>
      <c r="P299" t="n">
        <v>178.31</v>
      </c>
      <c r="Q299" t="n">
        <v>1326.25</v>
      </c>
      <c r="R299" t="n">
        <v>130.1</v>
      </c>
      <c r="S299" t="n">
        <v>30.42</v>
      </c>
      <c r="T299" t="n">
        <v>49537</v>
      </c>
      <c r="U299" t="n">
        <v>0.23</v>
      </c>
      <c r="V299" t="n">
        <v>0.74</v>
      </c>
      <c r="W299" t="n">
        <v>0.24</v>
      </c>
      <c r="X299" t="n">
        <v>3.04</v>
      </c>
      <c r="Y299" t="n">
        <v>1</v>
      </c>
      <c r="Z299" t="n">
        <v>10</v>
      </c>
    </row>
    <row r="300">
      <c r="A300" t="n">
        <v>2</v>
      </c>
      <c r="B300" t="n">
        <v>120</v>
      </c>
      <c r="C300" t="inlineStr">
        <is>
          <t xml:space="preserve">CONCLUIDO	</t>
        </is>
      </c>
      <c r="D300" t="n">
        <v>5.727</v>
      </c>
      <c r="E300" t="n">
        <v>17.46</v>
      </c>
      <c r="F300" t="n">
        <v>11.06</v>
      </c>
      <c r="G300" t="n">
        <v>8.19</v>
      </c>
      <c r="H300" t="n">
        <v>0.11</v>
      </c>
      <c r="I300" t="n">
        <v>81</v>
      </c>
      <c r="J300" t="n">
        <v>233.53</v>
      </c>
      <c r="K300" t="n">
        <v>57.72</v>
      </c>
      <c r="L300" t="n">
        <v>1.5</v>
      </c>
      <c r="M300" t="n">
        <v>79</v>
      </c>
      <c r="N300" t="n">
        <v>54.31</v>
      </c>
      <c r="O300" t="n">
        <v>29036.54</v>
      </c>
      <c r="P300" t="n">
        <v>166.25</v>
      </c>
      <c r="Q300" t="n">
        <v>1326.1</v>
      </c>
      <c r="R300" t="n">
        <v>107.25</v>
      </c>
      <c r="S300" t="n">
        <v>30.42</v>
      </c>
      <c r="T300" t="n">
        <v>38223.4</v>
      </c>
      <c r="U300" t="n">
        <v>0.28</v>
      </c>
      <c r="V300" t="n">
        <v>0.78</v>
      </c>
      <c r="W300" t="n">
        <v>0.2</v>
      </c>
      <c r="X300" t="n">
        <v>2.34</v>
      </c>
      <c r="Y300" t="n">
        <v>1</v>
      </c>
      <c r="Z300" t="n">
        <v>10</v>
      </c>
    </row>
    <row r="301">
      <c r="A301" t="n">
        <v>3</v>
      </c>
      <c r="B301" t="n">
        <v>120</v>
      </c>
      <c r="C301" t="inlineStr">
        <is>
          <t xml:space="preserve">CONCLUIDO	</t>
        </is>
      </c>
      <c r="D301" t="n">
        <v>6.0956</v>
      </c>
      <c r="E301" t="n">
        <v>16.41</v>
      </c>
      <c r="F301" t="n">
        <v>10.64</v>
      </c>
      <c r="G301" t="n">
        <v>9.529999999999999</v>
      </c>
      <c r="H301" t="n">
        <v>0.13</v>
      </c>
      <c r="I301" t="n">
        <v>67</v>
      </c>
      <c r="J301" t="n">
        <v>233.96</v>
      </c>
      <c r="K301" t="n">
        <v>57.72</v>
      </c>
      <c r="L301" t="n">
        <v>1.75</v>
      </c>
      <c r="M301" t="n">
        <v>65</v>
      </c>
      <c r="N301" t="n">
        <v>54.49</v>
      </c>
      <c r="O301" t="n">
        <v>29089.39</v>
      </c>
      <c r="P301" t="n">
        <v>158.73</v>
      </c>
      <c r="Q301" t="n">
        <v>1325.91</v>
      </c>
      <c r="R301" t="n">
        <v>93.36</v>
      </c>
      <c r="S301" t="n">
        <v>30.42</v>
      </c>
      <c r="T301" t="n">
        <v>31349.21</v>
      </c>
      <c r="U301" t="n">
        <v>0.33</v>
      </c>
      <c r="V301" t="n">
        <v>0.8100000000000001</v>
      </c>
      <c r="W301" t="n">
        <v>0.19</v>
      </c>
      <c r="X301" t="n">
        <v>1.92</v>
      </c>
      <c r="Y301" t="n">
        <v>1</v>
      </c>
      <c r="Z301" t="n">
        <v>10</v>
      </c>
    </row>
    <row r="302">
      <c r="A302" t="n">
        <v>4</v>
      </c>
      <c r="B302" t="n">
        <v>120</v>
      </c>
      <c r="C302" t="inlineStr">
        <is>
          <t xml:space="preserve">CONCLUIDO	</t>
        </is>
      </c>
      <c r="D302" t="n">
        <v>6.424</v>
      </c>
      <c r="E302" t="n">
        <v>15.57</v>
      </c>
      <c r="F302" t="n">
        <v>10.31</v>
      </c>
      <c r="G302" t="n">
        <v>11.04</v>
      </c>
      <c r="H302" t="n">
        <v>0.15</v>
      </c>
      <c r="I302" t="n">
        <v>56</v>
      </c>
      <c r="J302" t="n">
        <v>234.39</v>
      </c>
      <c r="K302" t="n">
        <v>57.72</v>
      </c>
      <c r="L302" t="n">
        <v>2</v>
      </c>
      <c r="M302" t="n">
        <v>54</v>
      </c>
      <c r="N302" t="n">
        <v>54.67</v>
      </c>
      <c r="O302" t="n">
        <v>29142.31</v>
      </c>
      <c r="P302" t="n">
        <v>152.28</v>
      </c>
      <c r="Q302" t="n">
        <v>1326.12</v>
      </c>
      <c r="R302" t="n">
        <v>82.27</v>
      </c>
      <c r="S302" t="n">
        <v>30.42</v>
      </c>
      <c r="T302" t="n">
        <v>25862.37</v>
      </c>
      <c r="U302" t="n">
        <v>0.37</v>
      </c>
      <c r="V302" t="n">
        <v>0.84</v>
      </c>
      <c r="W302" t="n">
        <v>0.17</v>
      </c>
      <c r="X302" t="n">
        <v>1.58</v>
      </c>
      <c r="Y302" t="n">
        <v>1</v>
      </c>
      <c r="Z302" t="n">
        <v>10</v>
      </c>
    </row>
    <row r="303">
      <c r="A303" t="n">
        <v>5</v>
      </c>
      <c r="B303" t="n">
        <v>120</v>
      </c>
      <c r="C303" t="inlineStr">
        <is>
          <t xml:space="preserve">CONCLUIDO	</t>
        </is>
      </c>
      <c r="D303" t="n">
        <v>6.6391</v>
      </c>
      <c r="E303" t="n">
        <v>15.06</v>
      </c>
      <c r="F303" t="n">
        <v>10.12</v>
      </c>
      <c r="G303" t="n">
        <v>12.39</v>
      </c>
      <c r="H303" t="n">
        <v>0.17</v>
      </c>
      <c r="I303" t="n">
        <v>49</v>
      </c>
      <c r="J303" t="n">
        <v>234.82</v>
      </c>
      <c r="K303" t="n">
        <v>57.72</v>
      </c>
      <c r="L303" t="n">
        <v>2.25</v>
      </c>
      <c r="M303" t="n">
        <v>47</v>
      </c>
      <c r="N303" t="n">
        <v>54.85</v>
      </c>
      <c r="O303" t="n">
        <v>29195.29</v>
      </c>
      <c r="P303" t="n">
        <v>148.17</v>
      </c>
      <c r="Q303" t="n">
        <v>1326.38</v>
      </c>
      <c r="R303" t="n">
        <v>76.33</v>
      </c>
      <c r="S303" t="n">
        <v>30.42</v>
      </c>
      <c r="T303" t="n">
        <v>22927.29</v>
      </c>
      <c r="U303" t="n">
        <v>0.4</v>
      </c>
      <c r="V303" t="n">
        <v>0.85</v>
      </c>
      <c r="W303" t="n">
        <v>0.16</v>
      </c>
      <c r="X303" t="n">
        <v>1.4</v>
      </c>
      <c r="Y303" t="n">
        <v>1</v>
      </c>
      <c r="Z303" t="n">
        <v>10</v>
      </c>
    </row>
    <row r="304">
      <c r="A304" t="n">
        <v>6</v>
      </c>
      <c r="B304" t="n">
        <v>120</v>
      </c>
      <c r="C304" t="inlineStr">
        <is>
          <t xml:space="preserve">CONCLUIDO	</t>
        </is>
      </c>
      <c r="D304" t="n">
        <v>6.8548</v>
      </c>
      <c r="E304" t="n">
        <v>14.59</v>
      </c>
      <c r="F304" t="n">
        <v>9.92</v>
      </c>
      <c r="G304" t="n">
        <v>13.84</v>
      </c>
      <c r="H304" t="n">
        <v>0.19</v>
      </c>
      <c r="I304" t="n">
        <v>43</v>
      </c>
      <c r="J304" t="n">
        <v>235.25</v>
      </c>
      <c r="K304" t="n">
        <v>57.72</v>
      </c>
      <c r="L304" t="n">
        <v>2.5</v>
      </c>
      <c r="M304" t="n">
        <v>41</v>
      </c>
      <c r="N304" t="n">
        <v>55.03</v>
      </c>
      <c r="O304" t="n">
        <v>29248.33</v>
      </c>
      <c r="P304" t="n">
        <v>143.94</v>
      </c>
      <c r="Q304" t="n">
        <v>1325.96</v>
      </c>
      <c r="R304" t="n">
        <v>69.70999999999999</v>
      </c>
      <c r="S304" t="n">
        <v>30.42</v>
      </c>
      <c r="T304" t="n">
        <v>19646.11</v>
      </c>
      <c r="U304" t="n">
        <v>0.44</v>
      </c>
      <c r="V304" t="n">
        <v>0.87</v>
      </c>
      <c r="W304" t="n">
        <v>0.15</v>
      </c>
      <c r="X304" t="n">
        <v>1.2</v>
      </c>
      <c r="Y304" t="n">
        <v>1</v>
      </c>
      <c r="Z304" t="n">
        <v>10</v>
      </c>
    </row>
    <row r="305">
      <c r="A305" t="n">
        <v>7</v>
      </c>
      <c r="B305" t="n">
        <v>120</v>
      </c>
      <c r="C305" t="inlineStr">
        <is>
          <t xml:space="preserve">CONCLUIDO	</t>
        </is>
      </c>
      <c r="D305" t="n">
        <v>7.0377</v>
      </c>
      <c r="E305" t="n">
        <v>14.21</v>
      </c>
      <c r="F305" t="n">
        <v>9.77</v>
      </c>
      <c r="G305" t="n">
        <v>15.43</v>
      </c>
      <c r="H305" t="n">
        <v>0.21</v>
      </c>
      <c r="I305" t="n">
        <v>38</v>
      </c>
      <c r="J305" t="n">
        <v>235.68</v>
      </c>
      <c r="K305" t="n">
        <v>57.72</v>
      </c>
      <c r="L305" t="n">
        <v>2.75</v>
      </c>
      <c r="M305" t="n">
        <v>36</v>
      </c>
      <c r="N305" t="n">
        <v>55.21</v>
      </c>
      <c r="O305" t="n">
        <v>29301.44</v>
      </c>
      <c r="P305" t="n">
        <v>140.14</v>
      </c>
      <c r="Q305" t="n">
        <v>1325.83</v>
      </c>
      <c r="R305" t="n">
        <v>64.93000000000001</v>
      </c>
      <c r="S305" t="n">
        <v>30.42</v>
      </c>
      <c r="T305" t="n">
        <v>17279.18</v>
      </c>
      <c r="U305" t="n">
        <v>0.47</v>
      </c>
      <c r="V305" t="n">
        <v>0.89</v>
      </c>
      <c r="W305" t="n">
        <v>0.14</v>
      </c>
      <c r="X305" t="n">
        <v>1.05</v>
      </c>
      <c r="Y305" t="n">
        <v>1</v>
      </c>
      <c r="Z305" t="n">
        <v>10</v>
      </c>
    </row>
    <row r="306">
      <c r="A306" t="n">
        <v>8</v>
      </c>
      <c r="B306" t="n">
        <v>120</v>
      </c>
      <c r="C306" t="inlineStr">
        <is>
          <t xml:space="preserve">CONCLUIDO	</t>
        </is>
      </c>
      <c r="D306" t="n">
        <v>7.1912</v>
      </c>
      <c r="E306" t="n">
        <v>13.91</v>
      </c>
      <c r="F306" t="n">
        <v>9.65</v>
      </c>
      <c r="G306" t="n">
        <v>17.03</v>
      </c>
      <c r="H306" t="n">
        <v>0.23</v>
      </c>
      <c r="I306" t="n">
        <v>34</v>
      </c>
      <c r="J306" t="n">
        <v>236.11</v>
      </c>
      <c r="K306" t="n">
        <v>57.72</v>
      </c>
      <c r="L306" t="n">
        <v>3</v>
      </c>
      <c r="M306" t="n">
        <v>32</v>
      </c>
      <c r="N306" t="n">
        <v>55.39</v>
      </c>
      <c r="O306" t="n">
        <v>29354.61</v>
      </c>
      <c r="P306" t="n">
        <v>137.1</v>
      </c>
      <c r="Q306" t="n">
        <v>1325.91</v>
      </c>
      <c r="R306" t="n">
        <v>60.82</v>
      </c>
      <c r="S306" t="n">
        <v>30.42</v>
      </c>
      <c r="T306" t="n">
        <v>15244.6</v>
      </c>
      <c r="U306" t="n">
        <v>0.5</v>
      </c>
      <c r="V306" t="n">
        <v>0.9</v>
      </c>
      <c r="W306" t="n">
        <v>0.14</v>
      </c>
      <c r="X306" t="n">
        <v>0.93</v>
      </c>
      <c r="Y306" t="n">
        <v>1</v>
      </c>
      <c r="Z306" t="n">
        <v>10</v>
      </c>
    </row>
    <row r="307">
      <c r="A307" t="n">
        <v>9</v>
      </c>
      <c r="B307" t="n">
        <v>120</v>
      </c>
      <c r="C307" t="inlineStr">
        <is>
          <t xml:space="preserve">CONCLUIDO	</t>
        </is>
      </c>
      <c r="D307" t="n">
        <v>7.3107</v>
      </c>
      <c r="E307" t="n">
        <v>13.68</v>
      </c>
      <c r="F307" t="n">
        <v>9.56</v>
      </c>
      <c r="G307" t="n">
        <v>18.5</v>
      </c>
      <c r="H307" t="n">
        <v>0.24</v>
      </c>
      <c r="I307" t="n">
        <v>31</v>
      </c>
      <c r="J307" t="n">
        <v>236.54</v>
      </c>
      <c r="K307" t="n">
        <v>57.72</v>
      </c>
      <c r="L307" t="n">
        <v>3.25</v>
      </c>
      <c r="M307" t="n">
        <v>29</v>
      </c>
      <c r="N307" t="n">
        <v>55.57</v>
      </c>
      <c r="O307" t="n">
        <v>29407.85</v>
      </c>
      <c r="P307" t="n">
        <v>134.51</v>
      </c>
      <c r="Q307" t="n">
        <v>1325.85</v>
      </c>
      <c r="R307" t="n">
        <v>57.78</v>
      </c>
      <c r="S307" t="n">
        <v>30.42</v>
      </c>
      <c r="T307" t="n">
        <v>13742.48</v>
      </c>
      <c r="U307" t="n">
        <v>0.53</v>
      </c>
      <c r="V307" t="n">
        <v>0.9</v>
      </c>
      <c r="W307" t="n">
        <v>0.13</v>
      </c>
      <c r="X307" t="n">
        <v>0.84</v>
      </c>
      <c r="Y307" t="n">
        <v>1</v>
      </c>
      <c r="Z307" t="n">
        <v>10</v>
      </c>
    </row>
    <row r="308">
      <c r="A308" t="n">
        <v>10</v>
      </c>
      <c r="B308" t="n">
        <v>120</v>
      </c>
      <c r="C308" t="inlineStr">
        <is>
          <t xml:space="preserve">CONCLUIDO	</t>
        </is>
      </c>
      <c r="D308" t="n">
        <v>7.4849</v>
      </c>
      <c r="E308" t="n">
        <v>13.36</v>
      </c>
      <c r="F308" t="n">
        <v>9.380000000000001</v>
      </c>
      <c r="G308" t="n">
        <v>20.09</v>
      </c>
      <c r="H308" t="n">
        <v>0.26</v>
      </c>
      <c r="I308" t="n">
        <v>28</v>
      </c>
      <c r="J308" t="n">
        <v>236.98</v>
      </c>
      <c r="K308" t="n">
        <v>57.72</v>
      </c>
      <c r="L308" t="n">
        <v>3.5</v>
      </c>
      <c r="M308" t="n">
        <v>26</v>
      </c>
      <c r="N308" t="n">
        <v>55.75</v>
      </c>
      <c r="O308" t="n">
        <v>29461.15</v>
      </c>
      <c r="P308" t="n">
        <v>130.45</v>
      </c>
      <c r="Q308" t="n">
        <v>1325.91</v>
      </c>
      <c r="R308" t="n">
        <v>51.55</v>
      </c>
      <c r="S308" t="n">
        <v>30.42</v>
      </c>
      <c r="T308" t="n">
        <v>10637.6</v>
      </c>
      <c r="U308" t="n">
        <v>0.59</v>
      </c>
      <c r="V308" t="n">
        <v>0.92</v>
      </c>
      <c r="W308" t="n">
        <v>0.13</v>
      </c>
      <c r="X308" t="n">
        <v>0.65</v>
      </c>
      <c r="Y308" t="n">
        <v>1</v>
      </c>
      <c r="Z308" t="n">
        <v>10</v>
      </c>
    </row>
    <row r="309">
      <c r="A309" t="n">
        <v>11</v>
      </c>
      <c r="B309" t="n">
        <v>120</v>
      </c>
      <c r="C309" t="inlineStr">
        <is>
          <t xml:space="preserve">CONCLUIDO	</t>
        </is>
      </c>
      <c r="D309" t="n">
        <v>7.5066</v>
      </c>
      <c r="E309" t="n">
        <v>13.32</v>
      </c>
      <c r="F309" t="n">
        <v>9.43</v>
      </c>
      <c r="G309" t="n">
        <v>21.76</v>
      </c>
      <c r="H309" t="n">
        <v>0.28</v>
      </c>
      <c r="I309" t="n">
        <v>26</v>
      </c>
      <c r="J309" t="n">
        <v>237.41</v>
      </c>
      <c r="K309" t="n">
        <v>57.72</v>
      </c>
      <c r="L309" t="n">
        <v>3.75</v>
      </c>
      <c r="M309" t="n">
        <v>24</v>
      </c>
      <c r="N309" t="n">
        <v>55.93</v>
      </c>
      <c r="O309" t="n">
        <v>29514.51</v>
      </c>
      <c r="P309" t="n">
        <v>129.93</v>
      </c>
      <c r="Q309" t="n">
        <v>1325.94</v>
      </c>
      <c r="R309" t="n">
        <v>54.3</v>
      </c>
      <c r="S309" t="n">
        <v>30.42</v>
      </c>
      <c r="T309" t="n">
        <v>12022.76</v>
      </c>
      <c r="U309" t="n">
        <v>0.5600000000000001</v>
      </c>
      <c r="V309" t="n">
        <v>0.92</v>
      </c>
      <c r="W309" t="n">
        <v>0.11</v>
      </c>
      <c r="X309" t="n">
        <v>0.71</v>
      </c>
      <c r="Y309" t="n">
        <v>1</v>
      </c>
      <c r="Z309" t="n">
        <v>10</v>
      </c>
    </row>
    <row r="310">
      <c r="A310" t="n">
        <v>12</v>
      </c>
      <c r="B310" t="n">
        <v>120</v>
      </c>
      <c r="C310" t="inlineStr">
        <is>
          <t xml:space="preserve">CONCLUIDO	</t>
        </is>
      </c>
      <c r="D310" t="n">
        <v>7.5117</v>
      </c>
      <c r="E310" t="n">
        <v>13.31</v>
      </c>
      <c r="F310" t="n">
        <v>9.460000000000001</v>
      </c>
      <c r="G310" t="n">
        <v>22.72</v>
      </c>
      <c r="H310" t="n">
        <v>0.3</v>
      </c>
      <c r="I310" t="n">
        <v>25</v>
      </c>
      <c r="J310" t="n">
        <v>237.84</v>
      </c>
      <c r="K310" t="n">
        <v>57.72</v>
      </c>
      <c r="L310" t="n">
        <v>4</v>
      </c>
      <c r="M310" t="n">
        <v>23</v>
      </c>
      <c r="N310" t="n">
        <v>56.12</v>
      </c>
      <c r="O310" t="n">
        <v>29567.95</v>
      </c>
      <c r="P310" t="n">
        <v>129.24</v>
      </c>
      <c r="Q310" t="n">
        <v>1325.85</v>
      </c>
      <c r="R310" t="n">
        <v>54.99</v>
      </c>
      <c r="S310" t="n">
        <v>30.42</v>
      </c>
      <c r="T310" t="n">
        <v>12375.2</v>
      </c>
      <c r="U310" t="n">
        <v>0.55</v>
      </c>
      <c r="V310" t="n">
        <v>0.91</v>
      </c>
      <c r="W310" t="n">
        <v>0.12</v>
      </c>
      <c r="X310" t="n">
        <v>0.74</v>
      </c>
      <c r="Y310" t="n">
        <v>1</v>
      </c>
      <c r="Z310" t="n">
        <v>10</v>
      </c>
    </row>
    <row r="311">
      <c r="A311" t="n">
        <v>13</v>
      </c>
      <c r="B311" t="n">
        <v>120</v>
      </c>
      <c r="C311" t="inlineStr">
        <is>
          <t xml:space="preserve">CONCLUIDO	</t>
        </is>
      </c>
      <c r="D311" t="n">
        <v>7.6123</v>
      </c>
      <c r="E311" t="n">
        <v>13.14</v>
      </c>
      <c r="F311" t="n">
        <v>9.380000000000001</v>
      </c>
      <c r="G311" t="n">
        <v>24.47</v>
      </c>
      <c r="H311" t="n">
        <v>0.32</v>
      </c>
      <c r="I311" t="n">
        <v>23</v>
      </c>
      <c r="J311" t="n">
        <v>238.28</v>
      </c>
      <c r="K311" t="n">
        <v>57.72</v>
      </c>
      <c r="L311" t="n">
        <v>4.25</v>
      </c>
      <c r="M311" t="n">
        <v>21</v>
      </c>
      <c r="N311" t="n">
        <v>56.3</v>
      </c>
      <c r="O311" t="n">
        <v>29621.44</v>
      </c>
      <c r="P311" t="n">
        <v>126.6</v>
      </c>
      <c r="Q311" t="n">
        <v>1325.88</v>
      </c>
      <c r="R311" t="n">
        <v>52.25</v>
      </c>
      <c r="S311" t="n">
        <v>30.42</v>
      </c>
      <c r="T311" t="n">
        <v>11016.65</v>
      </c>
      <c r="U311" t="n">
        <v>0.58</v>
      </c>
      <c r="V311" t="n">
        <v>0.92</v>
      </c>
      <c r="W311" t="n">
        <v>0.12</v>
      </c>
      <c r="X311" t="n">
        <v>0.66</v>
      </c>
      <c r="Y311" t="n">
        <v>1</v>
      </c>
      <c r="Z311" t="n">
        <v>10</v>
      </c>
    </row>
    <row r="312">
      <c r="A312" t="n">
        <v>14</v>
      </c>
      <c r="B312" t="n">
        <v>120</v>
      </c>
      <c r="C312" t="inlineStr">
        <is>
          <t xml:space="preserve">CONCLUIDO	</t>
        </is>
      </c>
      <c r="D312" t="n">
        <v>7.7131</v>
      </c>
      <c r="E312" t="n">
        <v>12.96</v>
      </c>
      <c r="F312" t="n">
        <v>9.300000000000001</v>
      </c>
      <c r="G312" t="n">
        <v>26.57</v>
      </c>
      <c r="H312" t="n">
        <v>0.34</v>
      </c>
      <c r="I312" t="n">
        <v>21</v>
      </c>
      <c r="J312" t="n">
        <v>238.71</v>
      </c>
      <c r="K312" t="n">
        <v>57.72</v>
      </c>
      <c r="L312" t="n">
        <v>4.5</v>
      </c>
      <c r="M312" t="n">
        <v>19</v>
      </c>
      <c r="N312" t="n">
        <v>56.49</v>
      </c>
      <c r="O312" t="n">
        <v>29675.01</v>
      </c>
      <c r="P312" t="n">
        <v>124.03</v>
      </c>
      <c r="Q312" t="n">
        <v>1325.81</v>
      </c>
      <c r="R312" t="n">
        <v>49.51</v>
      </c>
      <c r="S312" t="n">
        <v>30.42</v>
      </c>
      <c r="T312" t="n">
        <v>9656.290000000001</v>
      </c>
      <c r="U312" t="n">
        <v>0.61</v>
      </c>
      <c r="V312" t="n">
        <v>0.93</v>
      </c>
      <c r="W312" t="n">
        <v>0.11</v>
      </c>
      <c r="X312" t="n">
        <v>0.58</v>
      </c>
      <c r="Y312" t="n">
        <v>1</v>
      </c>
      <c r="Z312" t="n">
        <v>10</v>
      </c>
    </row>
    <row r="313">
      <c r="A313" t="n">
        <v>15</v>
      </c>
      <c r="B313" t="n">
        <v>120</v>
      </c>
      <c r="C313" t="inlineStr">
        <is>
          <t xml:space="preserve">CONCLUIDO	</t>
        </is>
      </c>
      <c r="D313" t="n">
        <v>7.7534</v>
      </c>
      <c r="E313" t="n">
        <v>12.9</v>
      </c>
      <c r="F313" t="n">
        <v>9.279999999999999</v>
      </c>
      <c r="G313" t="n">
        <v>27.83</v>
      </c>
      <c r="H313" t="n">
        <v>0.35</v>
      </c>
      <c r="I313" t="n">
        <v>20</v>
      </c>
      <c r="J313" t="n">
        <v>239.14</v>
      </c>
      <c r="K313" t="n">
        <v>57.72</v>
      </c>
      <c r="L313" t="n">
        <v>4.75</v>
      </c>
      <c r="M313" t="n">
        <v>18</v>
      </c>
      <c r="N313" t="n">
        <v>56.67</v>
      </c>
      <c r="O313" t="n">
        <v>29728.63</v>
      </c>
      <c r="P313" t="n">
        <v>122.04</v>
      </c>
      <c r="Q313" t="n">
        <v>1325.86</v>
      </c>
      <c r="R313" t="n">
        <v>48.71</v>
      </c>
      <c r="S313" t="n">
        <v>30.42</v>
      </c>
      <c r="T313" t="n">
        <v>9259.59</v>
      </c>
      <c r="U313" t="n">
        <v>0.62</v>
      </c>
      <c r="V313" t="n">
        <v>0.93</v>
      </c>
      <c r="W313" t="n">
        <v>0.12</v>
      </c>
      <c r="X313" t="n">
        <v>0.5600000000000001</v>
      </c>
      <c r="Y313" t="n">
        <v>1</v>
      </c>
      <c r="Z313" t="n">
        <v>10</v>
      </c>
    </row>
    <row r="314">
      <c r="A314" t="n">
        <v>16</v>
      </c>
      <c r="B314" t="n">
        <v>120</v>
      </c>
      <c r="C314" t="inlineStr">
        <is>
          <t xml:space="preserve">CONCLUIDO	</t>
        </is>
      </c>
      <c r="D314" t="n">
        <v>7.8035</v>
      </c>
      <c r="E314" t="n">
        <v>12.81</v>
      </c>
      <c r="F314" t="n">
        <v>9.24</v>
      </c>
      <c r="G314" t="n">
        <v>29.18</v>
      </c>
      <c r="H314" t="n">
        <v>0.37</v>
      </c>
      <c r="I314" t="n">
        <v>19</v>
      </c>
      <c r="J314" t="n">
        <v>239.58</v>
      </c>
      <c r="K314" t="n">
        <v>57.72</v>
      </c>
      <c r="L314" t="n">
        <v>5</v>
      </c>
      <c r="M314" t="n">
        <v>17</v>
      </c>
      <c r="N314" t="n">
        <v>56.86</v>
      </c>
      <c r="O314" t="n">
        <v>29782.33</v>
      </c>
      <c r="P314" t="n">
        <v>120.38</v>
      </c>
      <c r="Q314" t="n">
        <v>1325.87</v>
      </c>
      <c r="R314" t="n">
        <v>47.58</v>
      </c>
      <c r="S314" t="n">
        <v>30.42</v>
      </c>
      <c r="T314" t="n">
        <v>8699.43</v>
      </c>
      <c r="U314" t="n">
        <v>0.64</v>
      </c>
      <c r="V314" t="n">
        <v>0.9399999999999999</v>
      </c>
      <c r="W314" t="n">
        <v>0.11</v>
      </c>
      <c r="X314" t="n">
        <v>0.52</v>
      </c>
      <c r="Y314" t="n">
        <v>1</v>
      </c>
      <c r="Z314" t="n">
        <v>10</v>
      </c>
    </row>
    <row r="315">
      <c r="A315" t="n">
        <v>17</v>
      </c>
      <c r="B315" t="n">
        <v>120</v>
      </c>
      <c r="C315" t="inlineStr">
        <is>
          <t xml:space="preserve">CONCLUIDO	</t>
        </is>
      </c>
      <c r="D315" t="n">
        <v>7.8998</v>
      </c>
      <c r="E315" t="n">
        <v>12.66</v>
      </c>
      <c r="F315" t="n">
        <v>9.18</v>
      </c>
      <c r="G315" t="n">
        <v>32.38</v>
      </c>
      <c r="H315" t="n">
        <v>0.39</v>
      </c>
      <c r="I315" t="n">
        <v>17</v>
      </c>
      <c r="J315" t="n">
        <v>240.02</v>
      </c>
      <c r="K315" t="n">
        <v>57.72</v>
      </c>
      <c r="L315" t="n">
        <v>5.25</v>
      </c>
      <c r="M315" t="n">
        <v>15</v>
      </c>
      <c r="N315" t="n">
        <v>57.04</v>
      </c>
      <c r="O315" t="n">
        <v>29836.09</v>
      </c>
      <c r="P315" t="n">
        <v>117.32</v>
      </c>
      <c r="Q315" t="n">
        <v>1325.95</v>
      </c>
      <c r="R315" t="n">
        <v>45.38</v>
      </c>
      <c r="S315" t="n">
        <v>30.42</v>
      </c>
      <c r="T315" t="n">
        <v>7609.48</v>
      </c>
      <c r="U315" t="n">
        <v>0.67</v>
      </c>
      <c r="V315" t="n">
        <v>0.9399999999999999</v>
      </c>
      <c r="W315" t="n">
        <v>0.11</v>
      </c>
      <c r="X315" t="n">
        <v>0.45</v>
      </c>
      <c r="Y315" t="n">
        <v>1</v>
      </c>
      <c r="Z315" t="n">
        <v>10</v>
      </c>
    </row>
    <row r="316">
      <c r="A316" t="n">
        <v>18</v>
      </c>
      <c r="B316" t="n">
        <v>120</v>
      </c>
      <c r="C316" t="inlineStr">
        <is>
          <t xml:space="preserve">CONCLUIDO	</t>
        </is>
      </c>
      <c r="D316" t="n">
        <v>7.949</v>
      </c>
      <c r="E316" t="n">
        <v>12.58</v>
      </c>
      <c r="F316" t="n">
        <v>9.140000000000001</v>
      </c>
      <c r="G316" t="n">
        <v>34.28</v>
      </c>
      <c r="H316" t="n">
        <v>0.41</v>
      </c>
      <c r="I316" t="n">
        <v>16</v>
      </c>
      <c r="J316" t="n">
        <v>240.45</v>
      </c>
      <c r="K316" t="n">
        <v>57.72</v>
      </c>
      <c r="L316" t="n">
        <v>5.5</v>
      </c>
      <c r="M316" t="n">
        <v>14</v>
      </c>
      <c r="N316" t="n">
        <v>57.23</v>
      </c>
      <c r="O316" t="n">
        <v>29890.04</v>
      </c>
      <c r="P316" t="n">
        <v>115.16</v>
      </c>
      <c r="Q316" t="n">
        <v>1325.9</v>
      </c>
      <c r="R316" t="n">
        <v>44.41</v>
      </c>
      <c r="S316" t="n">
        <v>30.42</v>
      </c>
      <c r="T316" t="n">
        <v>7130.25</v>
      </c>
      <c r="U316" t="n">
        <v>0.68</v>
      </c>
      <c r="V316" t="n">
        <v>0.95</v>
      </c>
      <c r="W316" t="n">
        <v>0.1</v>
      </c>
      <c r="X316" t="n">
        <v>0.42</v>
      </c>
      <c r="Y316" t="n">
        <v>1</v>
      </c>
      <c r="Z316" t="n">
        <v>10</v>
      </c>
    </row>
    <row r="317">
      <c r="A317" t="n">
        <v>19</v>
      </c>
      <c r="B317" t="n">
        <v>120</v>
      </c>
      <c r="C317" t="inlineStr">
        <is>
          <t xml:space="preserve">CONCLUIDO	</t>
        </is>
      </c>
      <c r="D317" t="n">
        <v>7.95</v>
      </c>
      <c r="E317" t="n">
        <v>12.58</v>
      </c>
      <c r="F317" t="n">
        <v>9.140000000000001</v>
      </c>
      <c r="G317" t="n">
        <v>34.28</v>
      </c>
      <c r="H317" t="n">
        <v>0.42</v>
      </c>
      <c r="I317" t="n">
        <v>16</v>
      </c>
      <c r="J317" t="n">
        <v>240.89</v>
      </c>
      <c r="K317" t="n">
        <v>57.72</v>
      </c>
      <c r="L317" t="n">
        <v>5.75</v>
      </c>
      <c r="M317" t="n">
        <v>14</v>
      </c>
      <c r="N317" t="n">
        <v>57.42</v>
      </c>
      <c r="O317" t="n">
        <v>29943.94</v>
      </c>
      <c r="P317" t="n">
        <v>113.55</v>
      </c>
      <c r="Q317" t="n">
        <v>1325.83</v>
      </c>
      <c r="R317" t="n">
        <v>44.23</v>
      </c>
      <c r="S317" t="n">
        <v>30.42</v>
      </c>
      <c r="T317" t="n">
        <v>7040.28</v>
      </c>
      <c r="U317" t="n">
        <v>0.6899999999999999</v>
      </c>
      <c r="V317" t="n">
        <v>0.95</v>
      </c>
      <c r="W317" t="n">
        <v>0.11</v>
      </c>
      <c r="X317" t="n">
        <v>0.42</v>
      </c>
      <c r="Y317" t="n">
        <v>1</v>
      </c>
      <c r="Z317" t="n">
        <v>10</v>
      </c>
    </row>
    <row r="318">
      <c r="A318" t="n">
        <v>20</v>
      </c>
      <c r="B318" t="n">
        <v>120</v>
      </c>
      <c r="C318" t="inlineStr">
        <is>
          <t xml:space="preserve">CONCLUIDO	</t>
        </is>
      </c>
      <c r="D318" t="n">
        <v>8.017799999999999</v>
      </c>
      <c r="E318" t="n">
        <v>12.47</v>
      </c>
      <c r="F318" t="n">
        <v>9.08</v>
      </c>
      <c r="G318" t="n">
        <v>36.32</v>
      </c>
      <c r="H318" t="n">
        <v>0.44</v>
      </c>
      <c r="I318" t="n">
        <v>15</v>
      </c>
      <c r="J318" t="n">
        <v>241.33</v>
      </c>
      <c r="K318" t="n">
        <v>57.72</v>
      </c>
      <c r="L318" t="n">
        <v>6</v>
      </c>
      <c r="M318" t="n">
        <v>13</v>
      </c>
      <c r="N318" t="n">
        <v>57.6</v>
      </c>
      <c r="O318" t="n">
        <v>29997.9</v>
      </c>
      <c r="P318" t="n">
        <v>110.22</v>
      </c>
      <c r="Q318" t="n">
        <v>1325.79</v>
      </c>
      <c r="R318" t="n">
        <v>41.99</v>
      </c>
      <c r="S318" t="n">
        <v>30.42</v>
      </c>
      <c r="T318" t="n">
        <v>5927.29</v>
      </c>
      <c r="U318" t="n">
        <v>0.72</v>
      </c>
      <c r="V318" t="n">
        <v>0.95</v>
      </c>
      <c r="W318" t="n">
        <v>0.11</v>
      </c>
      <c r="X318" t="n">
        <v>0.36</v>
      </c>
      <c r="Y318" t="n">
        <v>1</v>
      </c>
      <c r="Z318" t="n">
        <v>10</v>
      </c>
    </row>
    <row r="319">
      <c r="A319" t="n">
        <v>21</v>
      </c>
      <c r="B319" t="n">
        <v>120</v>
      </c>
      <c r="C319" t="inlineStr">
        <is>
          <t xml:space="preserve">CONCLUIDO	</t>
        </is>
      </c>
      <c r="D319" t="n">
        <v>8.0595</v>
      </c>
      <c r="E319" t="n">
        <v>12.41</v>
      </c>
      <c r="F319" t="n">
        <v>9.06</v>
      </c>
      <c r="G319" t="n">
        <v>38.83</v>
      </c>
      <c r="H319" t="n">
        <v>0.46</v>
      </c>
      <c r="I319" t="n">
        <v>14</v>
      </c>
      <c r="J319" t="n">
        <v>241.77</v>
      </c>
      <c r="K319" t="n">
        <v>57.72</v>
      </c>
      <c r="L319" t="n">
        <v>6.25</v>
      </c>
      <c r="M319" t="n">
        <v>12</v>
      </c>
      <c r="N319" t="n">
        <v>57.79</v>
      </c>
      <c r="O319" t="n">
        <v>30051.93</v>
      </c>
      <c r="P319" t="n">
        <v>109.31</v>
      </c>
      <c r="Q319" t="n">
        <v>1325.79</v>
      </c>
      <c r="R319" t="n">
        <v>41.89</v>
      </c>
      <c r="S319" t="n">
        <v>30.42</v>
      </c>
      <c r="T319" t="n">
        <v>5882.49</v>
      </c>
      <c r="U319" t="n">
        <v>0.73</v>
      </c>
      <c r="V319" t="n">
        <v>0.95</v>
      </c>
      <c r="W319" t="n">
        <v>0.1</v>
      </c>
      <c r="X319" t="n">
        <v>0.34</v>
      </c>
      <c r="Y319" t="n">
        <v>1</v>
      </c>
      <c r="Z319" t="n">
        <v>10</v>
      </c>
    </row>
    <row r="320">
      <c r="A320" t="n">
        <v>22</v>
      </c>
      <c r="B320" t="n">
        <v>120</v>
      </c>
      <c r="C320" t="inlineStr">
        <is>
          <t xml:space="preserve">CONCLUIDO	</t>
        </is>
      </c>
      <c r="D320" t="n">
        <v>8.0868</v>
      </c>
      <c r="E320" t="n">
        <v>12.37</v>
      </c>
      <c r="F320" t="n">
        <v>9.06</v>
      </c>
      <c r="G320" t="n">
        <v>41.84</v>
      </c>
      <c r="H320" t="n">
        <v>0.48</v>
      </c>
      <c r="I320" t="n">
        <v>13</v>
      </c>
      <c r="J320" t="n">
        <v>242.2</v>
      </c>
      <c r="K320" t="n">
        <v>57.72</v>
      </c>
      <c r="L320" t="n">
        <v>6.5</v>
      </c>
      <c r="M320" t="n">
        <v>11</v>
      </c>
      <c r="N320" t="n">
        <v>57.98</v>
      </c>
      <c r="O320" t="n">
        <v>30106.03</v>
      </c>
      <c r="P320" t="n">
        <v>107.48</v>
      </c>
      <c r="Q320" t="n">
        <v>1325.79</v>
      </c>
      <c r="R320" t="n">
        <v>41.97</v>
      </c>
      <c r="S320" t="n">
        <v>30.42</v>
      </c>
      <c r="T320" t="n">
        <v>5925</v>
      </c>
      <c r="U320" t="n">
        <v>0.72</v>
      </c>
      <c r="V320" t="n">
        <v>0.95</v>
      </c>
      <c r="W320" t="n">
        <v>0.1</v>
      </c>
      <c r="X320" t="n">
        <v>0.34</v>
      </c>
      <c r="Y320" t="n">
        <v>1</v>
      </c>
      <c r="Z320" t="n">
        <v>10</v>
      </c>
    </row>
    <row r="321">
      <c r="A321" t="n">
        <v>23</v>
      </c>
      <c r="B321" t="n">
        <v>120</v>
      </c>
      <c r="C321" t="inlineStr">
        <is>
          <t xml:space="preserve">CONCLUIDO	</t>
        </is>
      </c>
      <c r="D321" t="n">
        <v>8.0817</v>
      </c>
      <c r="E321" t="n">
        <v>12.37</v>
      </c>
      <c r="F321" t="n">
        <v>9.07</v>
      </c>
      <c r="G321" t="n">
        <v>41.87</v>
      </c>
      <c r="H321" t="n">
        <v>0.49</v>
      </c>
      <c r="I321" t="n">
        <v>13</v>
      </c>
      <c r="J321" t="n">
        <v>242.64</v>
      </c>
      <c r="K321" t="n">
        <v>57.72</v>
      </c>
      <c r="L321" t="n">
        <v>6.75</v>
      </c>
      <c r="M321" t="n">
        <v>7</v>
      </c>
      <c r="N321" t="n">
        <v>58.17</v>
      </c>
      <c r="O321" t="n">
        <v>30160.2</v>
      </c>
      <c r="P321" t="n">
        <v>106.8</v>
      </c>
      <c r="Q321" t="n">
        <v>1325.84</v>
      </c>
      <c r="R321" t="n">
        <v>41.94</v>
      </c>
      <c r="S321" t="n">
        <v>30.42</v>
      </c>
      <c r="T321" t="n">
        <v>5908.12</v>
      </c>
      <c r="U321" t="n">
        <v>0.73</v>
      </c>
      <c r="V321" t="n">
        <v>0.95</v>
      </c>
      <c r="W321" t="n">
        <v>0.11</v>
      </c>
      <c r="X321" t="n">
        <v>0.35</v>
      </c>
      <c r="Y321" t="n">
        <v>1</v>
      </c>
      <c r="Z321" t="n">
        <v>10</v>
      </c>
    </row>
    <row r="322">
      <c r="A322" t="n">
        <v>24</v>
      </c>
      <c r="B322" t="n">
        <v>120</v>
      </c>
      <c r="C322" t="inlineStr">
        <is>
          <t xml:space="preserve">CONCLUIDO	</t>
        </is>
      </c>
      <c r="D322" t="n">
        <v>8.074299999999999</v>
      </c>
      <c r="E322" t="n">
        <v>12.38</v>
      </c>
      <c r="F322" t="n">
        <v>9.08</v>
      </c>
      <c r="G322" t="n">
        <v>41.93</v>
      </c>
      <c r="H322" t="n">
        <v>0.51</v>
      </c>
      <c r="I322" t="n">
        <v>13</v>
      </c>
      <c r="J322" t="n">
        <v>243.08</v>
      </c>
      <c r="K322" t="n">
        <v>57.72</v>
      </c>
      <c r="L322" t="n">
        <v>7</v>
      </c>
      <c r="M322" t="n">
        <v>1</v>
      </c>
      <c r="N322" t="n">
        <v>58.36</v>
      </c>
      <c r="O322" t="n">
        <v>30214.44</v>
      </c>
      <c r="P322" t="n">
        <v>105.88</v>
      </c>
      <c r="Q322" t="n">
        <v>1325.88</v>
      </c>
      <c r="R322" t="n">
        <v>41.99</v>
      </c>
      <c r="S322" t="n">
        <v>30.42</v>
      </c>
      <c r="T322" t="n">
        <v>5936.31</v>
      </c>
      <c r="U322" t="n">
        <v>0.72</v>
      </c>
      <c r="V322" t="n">
        <v>0.95</v>
      </c>
      <c r="W322" t="n">
        <v>0.12</v>
      </c>
      <c r="X322" t="n">
        <v>0.36</v>
      </c>
      <c r="Y322" t="n">
        <v>1</v>
      </c>
      <c r="Z322" t="n">
        <v>10</v>
      </c>
    </row>
    <row r="323">
      <c r="A323" t="n">
        <v>25</v>
      </c>
      <c r="B323" t="n">
        <v>120</v>
      </c>
      <c r="C323" t="inlineStr">
        <is>
          <t xml:space="preserve">CONCLUIDO	</t>
        </is>
      </c>
      <c r="D323" t="n">
        <v>8.0748</v>
      </c>
      <c r="E323" t="n">
        <v>12.38</v>
      </c>
      <c r="F323" t="n">
        <v>9.08</v>
      </c>
      <c r="G323" t="n">
        <v>41.92</v>
      </c>
      <c r="H323" t="n">
        <v>0.53</v>
      </c>
      <c r="I323" t="n">
        <v>13</v>
      </c>
      <c r="J323" t="n">
        <v>243.52</v>
      </c>
      <c r="K323" t="n">
        <v>57.72</v>
      </c>
      <c r="L323" t="n">
        <v>7.25</v>
      </c>
      <c r="M323" t="n">
        <v>0</v>
      </c>
      <c r="N323" t="n">
        <v>58.55</v>
      </c>
      <c r="O323" t="n">
        <v>30268.74</v>
      </c>
      <c r="P323" t="n">
        <v>106.02</v>
      </c>
      <c r="Q323" t="n">
        <v>1325.91</v>
      </c>
      <c r="R323" t="n">
        <v>41.92</v>
      </c>
      <c r="S323" t="n">
        <v>30.42</v>
      </c>
      <c r="T323" t="n">
        <v>5901.3</v>
      </c>
      <c r="U323" t="n">
        <v>0.73</v>
      </c>
      <c r="V323" t="n">
        <v>0.95</v>
      </c>
      <c r="W323" t="n">
        <v>0.12</v>
      </c>
      <c r="X323" t="n">
        <v>0.36</v>
      </c>
      <c r="Y323" t="n">
        <v>1</v>
      </c>
      <c r="Z323" t="n">
        <v>10</v>
      </c>
    </row>
    <row r="324">
      <c r="A324" t="n">
        <v>0</v>
      </c>
      <c r="B324" t="n">
        <v>145</v>
      </c>
      <c r="C324" t="inlineStr">
        <is>
          <t xml:space="preserve">CONCLUIDO	</t>
        </is>
      </c>
      <c r="D324" t="n">
        <v>3.6903</v>
      </c>
      <c r="E324" t="n">
        <v>27.1</v>
      </c>
      <c r="F324" t="n">
        <v>14.29</v>
      </c>
      <c r="G324" t="n">
        <v>4.68</v>
      </c>
      <c r="H324" t="n">
        <v>0.06</v>
      </c>
      <c r="I324" t="n">
        <v>183</v>
      </c>
      <c r="J324" t="n">
        <v>285.18</v>
      </c>
      <c r="K324" t="n">
        <v>61.2</v>
      </c>
      <c r="L324" t="n">
        <v>1</v>
      </c>
      <c r="M324" t="n">
        <v>181</v>
      </c>
      <c r="N324" t="n">
        <v>77.98</v>
      </c>
      <c r="O324" t="n">
        <v>35406.83</v>
      </c>
      <c r="P324" t="n">
        <v>250.17</v>
      </c>
      <c r="Q324" t="n">
        <v>1326.13</v>
      </c>
      <c r="R324" t="n">
        <v>213.08</v>
      </c>
      <c r="S324" t="n">
        <v>30.42</v>
      </c>
      <c r="T324" t="n">
        <v>90630.57000000001</v>
      </c>
      <c r="U324" t="n">
        <v>0.14</v>
      </c>
      <c r="V324" t="n">
        <v>0.61</v>
      </c>
      <c r="W324" t="n">
        <v>0.38</v>
      </c>
      <c r="X324" t="n">
        <v>5.56</v>
      </c>
      <c r="Y324" t="n">
        <v>1</v>
      </c>
      <c r="Z324" t="n">
        <v>10</v>
      </c>
    </row>
    <row r="325">
      <c r="A325" t="n">
        <v>1</v>
      </c>
      <c r="B325" t="n">
        <v>145</v>
      </c>
      <c r="C325" t="inlineStr">
        <is>
          <t xml:space="preserve">CONCLUIDO	</t>
        </is>
      </c>
      <c r="D325" t="n">
        <v>4.488</v>
      </c>
      <c r="E325" t="n">
        <v>22.28</v>
      </c>
      <c r="F325" t="n">
        <v>12.49</v>
      </c>
      <c r="G325" t="n">
        <v>5.9</v>
      </c>
      <c r="H325" t="n">
        <v>0.08</v>
      </c>
      <c r="I325" t="n">
        <v>127</v>
      </c>
      <c r="J325" t="n">
        <v>285.68</v>
      </c>
      <c r="K325" t="n">
        <v>61.2</v>
      </c>
      <c r="L325" t="n">
        <v>1.25</v>
      </c>
      <c r="M325" t="n">
        <v>125</v>
      </c>
      <c r="N325" t="n">
        <v>78.23999999999999</v>
      </c>
      <c r="O325" t="n">
        <v>35468.6</v>
      </c>
      <c r="P325" t="n">
        <v>217.35</v>
      </c>
      <c r="Q325" t="n">
        <v>1326.26</v>
      </c>
      <c r="R325" t="n">
        <v>153.89</v>
      </c>
      <c r="S325" t="n">
        <v>30.42</v>
      </c>
      <c r="T325" t="n">
        <v>61315.05</v>
      </c>
      <c r="U325" t="n">
        <v>0.2</v>
      </c>
      <c r="V325" t="n">
        <v>0.6899999999999999</v>
      </c>
      <c r="W325" t="n">
        <v>0.28</v>
      </c>
      <c r="X325" t="n">
        <v>3.77</v>
      </c>
      <c r="Y325" t="n">
        <v>1</v>
      </c>
      <c r="Z325" t="n">
        <v>10</v>
      </c>
    </row>
    <row r="326">
      <c r="A326" t="n">
        <v>2</v>
      </c>
      <c r="B326" t="n">
        <v>145</v>
      </c>
      <c r="C326" t="inlineStr">
        <is>
          <t xml:space="preserve">CONCLUIDO	</t>
        </is>
      </c>
      <c r="D326" t="n">
        <v>5.047</v>
      </c>
      <c r="E326" t="n">
        <v>19.81</v>
      </c>
      <c r="F326" t="n">
        <v>11.58</v>
      </c>
      <c r="G326" t="n">
        <v>7.09</v>
      </c>
      <c r="H326" t="n">
        <v>0.09</v>
      </c>
      <c r="I326" t="n">
        <v>98</v>
      </c>
      <c r="J326" t="n">
        <v>286.19</v>
      </c>
      <c r="K326" t="n">
        <v>61.2</v>
      </c>
      <c r="L326" t="n">
        <v>1.5</v>
      </c>
      <c r="M326" t="n">
        <v>96</v>
      </c>
      <c r="N326" t="n">
        <v>78.48999999999999</v>
      </c>
      <c r="O326" t="n">
        <v>35530.47</v>
      </c>
      <c r="P326" t="n">
        <v>200.44</v>
      </c>
      <c r="Q326" t="n">
        <v>1326.31</v>
      </c>
      <c r="R326" t="n">
        <v>124.16</v>
      </c>
      <c r="S326" t="n">
        <v>30.42</v>
      </c>
      <c r="T326" t="n">
        <v>46595.99</v>
      </c>
      <c r="U326" t="n">
        <v>0.24</v>
      </c>
      <c r="V326" t="n">
        <v>0.75</v>
      </c>
      <c r="W326" t="n">
        <v>0.24</v>
      </c>
      <c r="X326" t="n">
        <v>2.86</v>
      </c>
      <c r="Y326" t="n">
        <v>1</v>
      </c>
      <c r="Z326" t="n">
        <v>10</v>
      </c>
    </row>
    <row r="327">
      <c r="A327" t="n">
        <v>3</v>
      </c>
      <c r="B327" t="n">
        <v>145</v>
      </c>
      <c r="C327" t="inlineStr">
        <is>
          <t xml:space="preserve">CONCLUIDO	</t>
        </is>
      </c>
      <c r="D327" t="n">
        <v>5.4902</v>
      </c>
      <c r="E327" t="n">
        <v>18.21</v>
      </c>
      <c r="F327" t="n">
        <v>11.01</v>
      </c>
      <c r="G327" t="n">
        <v>8.359999999999999</v>
      </c>
      <c r="H327" t="n">
        <v>0.11</v>
      </c>
      <c r="I327" t="n">
        <v>79</v>
      </c>
      <c r="J327" t="n">
        <v>286.69</v>
      </c>
      <c r="K327" t="n">
        <v>61.2</v>
      </c>
      <c r="L327" t="n">
        <v>1.75</v>
      </c>
      <c r="M327" t="n">
        <v>77</v>
      </c>
      <c r="N327" t="n">
        <v>78.73999999999999</v>
      </c>
      <c r="O327" t="n">
        <v>35592.57</v>
      </c>
      <c r="P327" t="n">
        <v>189.28</v>
      </c>
      <c r="Q327" t="n">
        <v>1326.02</v>
      </c>
      <c r="R327" t="n">
        <v>105.11</v>
      </c>
      <c r="S327" t="n">
        <v>30.42</v>
      </c>
      <c r="T327" t="n">
        <v>37167.27</v>
      </c>
      <c r="U327" t="n">
        <v>0.29</v>
      </c>
      <c r="V327" t="n">
        <v>0.79</v>
      </c>
      <c r="W327" t="n">
        <v>0.21</v>
      </c>
      <c r="X327" t="n">
        <v>2.29</v>
      </c>
      <c r="Y327" t="n">
        <v>1</v>
      </c>
      <c r="Z327" t="n">
        <v>10</v>
      </c>
    </row>
    <row r="328">
      <c r="A328" t="n">
        <v>4</v>
      </c>
      <c r="B328" t="n">
        <v>145</v>
      </c>
      <c r="C328" t="inlineStr">
        <is>
          <t xml:space="preserve">CONCLUIDO	</t>
        </is>
      </c>
      <c r="D328" t="n">
        <v>5.8093</v>
      </c>
      <c r="E328" t="n">
        <v>17.21</v>
      </c>
      <c r="F328" t="n">
        <v>10.65</v>
      </c>
      <c r="G328" t="n">
        <v>9.539999999999999</v>
      </c>
      <c r="H328" t="n">
        <v>0.12</v>
      </c>
      <c r="I328" t="n">
        <v>67</v>
      </c>
      <c r="J328" t="n">
        <v>287.19</v>
      </c>
      <c r="K328" t="n">
        <v>61.2</v>
      </c>
      <c r="L328" t="n">
        <v>2</v>
      </c>
      <c r="M328" t="n">
        <v>65</v>
      </c>
      <c r="N328" t="n">
        <v>78.98999999999999</v>
      </c>
      <c r="O328" t="n">
        <v>35654.65</v>
      </c>
      <c r="P328" t="n">
        <v>182.14</v>
      </c>
      <c r="Q328" t="n">
        <v>1326.1</v>
      </c>
      <c r="R328" t="n">
        <v>93.62</v>
      </c>
      <c r="S328" t="n">
        <v>30.42</v>
      </c>
      <c r="T328" t="n">
        <v>31477.79</v>
      </c>
      <c r="U328" t="n">
        <v>0.32</v>
      </c>
      <c r="V328" t="n">
        <v>0.8100000000000001</v>
      </c>
      <c r="W328" t="n">
        <v>0.19</v>
      </c>
      <c r="X328" t="n">
        <v>1.93</v>
      </c>
      <c r="Y328" t="n">
        <v>1</v>
      </c>
      <c r="Z328" t="n">
        <v>10</v>
      </c>
    </row>
    <row r="329">
      <c r="A329" t="n">
        <v>5</v>
      </c>
      <c r="B329" t="n">
        <v>145</v>
      </c>
      <c r="C329" t="inlineStr">
        <is>
          <t xml:space="preserve">CONCLUIDO	</t>
        </is>
      </c>
      <c r="D329" t="n">
        <v>6.0803</v>
      </c>
      <c r="E329" t="n">
        <v>16.45</v>
      </c>
      <c r="F329" t="n">
        <v>10.37</v>
      </c>
      <c r="G329" t="n">
        <v>10.73</v>
      </c>
      <c r="H329" t="n">
        <v>0.14</v>
      </c>
      <c r="I329" t="n">
        <v>58</v>
      </c>
      <c r="J329" t="n">
        <v>287.7</v>
      </c>
      <c r="K329" t="n">
        <v>61.2</v>
      </c>
      <c r="L329" t="n">
        <v>2.25</v>
      </c>
      <c r="M329" t="n">
        <v>56</v>
      </c>
      <c r="N329" t="n">
        <v>79.25</v>
      </c>
      <c r="O329" t="n">
        <v>35716.83</v>
      </c>
      <c r="P329" t="n">
        <v>176.27</v>
      </c>
      <c r="Q329" t="n">
        <v>1326.11</v>
      </c>
      <c r="R329" t="n">
        <v>84.45999999999999</v>
      </c>
      <c r="S329" t="n">
        <v>30.42</v>
      </c>
      <c r="T329" t="n">
        <v>26943.23</v>
      </c>
      <c r="U329" t="n">
        <v>0.36</v>
      </c>
      <c r="V329" t="n">
        <v>0.83</v>
      </c>
      <c r="W329" t="n">
        <v>0.17</v>
      </c>
      <c r="X329" t="n">
        <v>1.65</v>
      </c>
      <c r="Y329" t="n">
        <v>1</v>
      </c>
      <c r="Z329" t="n">
        <v>10</v>
      </c>
    </row>
    <row r="330">
      <c r="A330" t="n">
        <v>6</v>
      </c>
      <c r="B330" t="n">
        <v>145</v>
      </c>
      <c r="C330" t="inlineStr">
        <is>
          <t xml:space="preserve">CONCLUIDO	</t>
        </is>
      </c>
      <c r="D330" t="n">
        <v>6.3056</v>
      </c>
      <c r="E330" t="n">
        <v>15.86</v>
      </c>
      <c r="F330" t="n">
        <v>10.16</v>
      </c>
      <c r="G330" t="n">
        <v>11.95</v>
      </c>
      <c r="H330" t="n">
        <v>0.15</v>
      </c>
      <c r="I330" t="n">
        <v>51</v>
      </c>
      <c r="J330" t="n">
        <v>288.2</v>
      </c>
      <c r="K330" t="n">
        <v>61.2</v>
      </c>
      <c r="L330" t="n">
        <v>2.5</v>
      </c>
      <c r="M330" t="n">
        <v>49</v>
      </c>
      <c r="N330" t="n">
        <v>79.5</v>
      </c>
      <c r="O330" t="n">
        <v>35779.11</v>
      </c>
      <c r="P330" t="n">
        <v>171.67</v>
      </c>
      <c r="Q330" t="n">
        <v>1326.02</v>
      </c>
      <c r="R330" t="n">
        <v>77.59</v>
      </c>
      <c r="S330" t="n">
        <v>30.42</v>
      </c>
      <c r="T330" t="n">
        <v>23547.46</v>
      </c>
      <c r="U330" t="n">
        <v>0.39</v>
      </c>
      <c r="V330" t="n">
        <v>0.85</v>
      </c>
      <c r="W330" t="n">
        <v>0.16</v>
      </c>
      <c r="X330" t="n">
        <v>1.44</v>
      </c>
      <c r="Y330" t="n">
        <v>1</v>
      </c>
      <c r="Z330" t="n">
        <v>10</v>
      </c>
    </row>
    <row r="331">
      <c r="A331" t="n">
        <v>7</v>
      </c>
      <c r="B331" t="n">
        <v>145</v>
      </c>
      <c r="C331" t="inlineStr">
        <is>
          <t xml:space="preserve">CONCLUIDO	</t>
        </is>
      </c>
      <c r="D331" t="n">
        <v>6.5115</v>
      </c>
      <c r="E331" t="n">
        <v>15.36</v>
      </c>
      <c r="F331" t="n">
        <v>9.98</v>
      </c>
      <c r="G331" t="n">
        <v>13.31</v>
      </c>
      <c r="H331" t="n">
        <v>0.17</v>
      </c>
      <c r="I331" t="n">
        <v>45</v>
      </c>
      <c r="J331" t="n">
        <v>288.71</v>
      </c>
      <c r="K331" t="n">
        <v>61.2</v>
      </c>
      <c r="L331" t="n">
        <v>2.75</v>
      </c>
      <c r="M331" t="n">
        <v>43</v>
      </c>
      <c r="N331" t="n">
        <v>79.76000000000001</v>
      </c>
      <c r="O331" t="n">
        <v>35841.5</v>
      </c>
      <c r="P331" t="n">
        <v>167.53</v>
      </c>
      <c r="Q331" t="n">
        <v>1325.92</v>
      </c>
      <c r="R331" t="n">
        <v>71.78</v>
      </c>
      <c r="S331" t="n">
        <v>30.42</v>
      </c>
      <c r="T331" t="n">
        <v>20669.97</v>
      </c>
      <c r="U331" t="n">
        <v>0.42</v>
      </c>
      <c r="V331" t="n">
        <v>0.87</v>
      </c>
      <c r="W331" t="n">
        <v>0.15</v>
      </c>
      <c r="X331" t="n">
        <v>1.26</v>
      </c>
      <c r="Y331" t="n">
        <v>1</v>
      </c>
      <c r="Z331" t="n">
        <v>10</v>
      </c>
    </row>
    <row r="332">
      <c r="A332" t="n">
        <v>8</v>
      </c>
      <c r="B332" t="n">
        <v>145</v>
      </c>
      <c r="C332" t="inlineStr">
        <is>
          <t xml:space="preserve">CONCLUIDO	</t>
        </is>
      </c>
      <c r="D332" t="n">
        <v>6.6623</v>
      </c>
      <c r="E332" t="n">
        <v>15.01</v>
      </c>
      <c r="F332" t="n">
        <v>9.85</v>
      </c>
      <c r="G332" t="n">
        <v>14.42</v>
      </c>
      <c r="H332" t="n">
        <v>0.18</v>
      </c>
      <c r="I332" t="n">
        <v>41</v>
      </c>
      <c r="J332" t="n">
        <v>289.21</v>
      </c>
      <c r="K332" t="n">
        <v>61.2</v>
      </c>
      <c r="L332" t="n">
        <v>3</v>
      </c>
      <c r="M332" t="n">
        <v>39</v>
      </c>
      <c r="N332" t="n">
        <v>80.02</v>
      </c>
      <c r="O332" t="n">
        <v>35903.99</v>
      </c>
      <c r="P332" t="n">
        <v>164.35</v>
      </c>
      <c r="Q332" t="n">
        <v>1325.91</v>
      </c>
      <c r="R332" t="n">
        <v>67.44</v>
      </c>
      <c r="S332" t="n">
        <v>30.42</v>
      </c>
      <c r="T332" t="n">
        <v>18521.26</v>
      </c>
      <c r="U332" t="n">
        <v>0.45</v>
      </c>
      <c r="V332" t="n">
        <v>0.88</v>
      </c>
      <c r="W332" t="n">
        <v>0.14</v>
      </c>
      <c r="X332" t="n">
        <v>1.13</v>
      </c>
      <c r="Y332" t="n">
        <v>1</v>
      </c>
      <c r="Z332" t="n">
        <v>10</v>
      </c>
    </row>
    <row r="333">
      <c r="A333" t="n">
        <v>9</v>
      </c>
      <c r="B333" t="n">
        <v>145</v>
      </c>
      <c r="C333" t="inlineStr">
        <is>
          <t xml:space="preserve">CONCLUIDO	</t>
        </is>
      </c>
      <c r="D333" t="n">
        <v>6.808</v>
      </c>
      <c r="E333" t="n">
        <v>14.69</v>
      </c>
      <c r="F333" t="n">
        <v>9.75</v>
      </c>
      <c r="G333" t="n">
        <v>15.8</v>
      </c>
      <c r="H333" t="n">
        <v>0.2</v>
      </c>
      <c r="I333" t="n">
        <v>37</v>
      </c>
      <c r="J333" t="n">
        <v>289.72</v>
      </c>
      <c r="K333" t="n">
        <v>61.2</v>
      </c>
      <c r="L333" t="n">
        <v>3.25</v>
      </c>
      <c r="M333" t="n">
        <v>35</v>
      </c>
      <c r="N333" t="n">
        <v>80.27</v>
      </c>
      <c r="O333" t="n">
        <v>35966.59</v>
      </c>
      <c r="P333" t="n">
        <v>161.69</v>
      </c>
      <c r="Q333" t="n">
        <v>1325.86</v>
      </c>
      <c r="R333" t="n">
        <v>63.95</v>
      </c>
      <c r="S333" t="n">
        <v>30.42</v>
      </c>
      <c r="T333" t="n">
        <v>16793</v>
      </c>
      <c r="U333" t="n">
        <v>0.48</v>
      </c>
      <c r="V333" t="n">
        <v>0.89</v>
      </c>
      <c r="W333" t="n">
        <v>0.14</v>
      </c>
      <c r="X333" t="n">
        <v>1.02</v>
      </c>
      <c r="Y333" t="n">
        <v>1</v>
      </c>
      <c r="Z333" t="n">
        <v>10</v>
      </c>
    </row>
    <row r="334">
      <c r="A334" t="n">
        <v>10</v>
      </c>
      <c r="B334" t="n">
        <v>145</v>
      </c>
      <c r="C334" t="inlineStr">
        <is>
          <t xml:space="preserve">CONCLUIDO	</t>
        </is>
      </c>
      <c r="D334" t="n">
        <v>6.9293</v>
      </c>
      <c r="E334" t="n">
        <v>14.43</v>
      </c>
      <c r="F334" t="n">
        <v>9.65</v>
      </c>
      <c r="G334" t="n">
        <v>17.03</v>
      </c>
      <c r="H334" t="n">
        <v>0.21</v>
      </c>
      <c r="I334" t="n">
        <v>34</v>
      </c>
      <c r="J334" t="n">
        <v>290.23</v>
      </c>
      <c r="K334" t="n">
        <v>61.2</v>
      </c>
      <c r="L334" t="n">
        <v>3.5</v>
      </c>
      <c r="M334" t="n">
        <v>32</v>
      </c>
      <c r="N334" t="n">
        <v>80.53</v>
      </c>
      <c r="O334" t="n">
        <v>36029.29</v>
      </c>
      <c r="P334" t="n">
        <v>158.91</v>
      </c>
      <c r="Q334" t="n">
        <v>1325.82</v>
      </c>
      <c r="R334" t="n">
        <v>60.83</v>
      </c>
      <c r="S334" t="n">
        <v>30.42</v>
      </c>
      <c r="T334" t="n">
        <v>15249.49</v>
      </c>
      <c r="U334" t="n">
        <v>0.5</v>
      </c>
      <c r="V334" t="n">
        <v>0.9</v>
      </c>
      <c r="W334" t="n">
        <v>0.14</v>
      </c>
      <c r="X334" t="n">
        <v>0.93</v>
      </c>
      <c r="Y334" t="n">
        <v>1</v>
      </c>
      <c r="Z334" t="n">
        <v>10</v>
      </c>
    </row>
    <row r="335">
      <c r="A335" t="n">
        <v>11</v>
      </c>
      <c r="B335" t="n">
        <v>145</v>
      </c>
      <c r="C335" t="inlineStr">
        <is>
          <t xml:space="preserve">CONCLUIDO	</t>
        </is>
      </c>
      <c r="D335" t="n">
        <v>7.054</v>
      </c>
      <c r="E335" t="n">
        <v>14.18</v>
      </c>
      <c r="F335" t="n">
        <v>9.56</v>
      </c>
      <c r="G335" t="n">
        <v>18.5</v>
      </c>
      <c r="H335" t="n">
        <v>0.23</v>
      </c>
      <c r="I335" t="n">
        <v>31</v>
      </c>
      <c r="J335" t="n">
        <v>290.74</v>
      </c>
      <c r="K335" t="n">
        <v>61.2</v>
      </c>
      <c r="L335" t="n">
        <v>3.75</v>
      </c>
      <c r="M335" t="n">
        <v>29</v>
      </c>
      <c r="N335" t="n">
        <v>80.79000000000001</v>
      </c>
      <c r="O335" t="n">
        <v>36092.1</v>
      </c>
      <c r="P335" t="n">
        <v>156.38</v>
      </c>
      <c r="Q335" t="n">
        <v>1325.86</v>
      </c>
      <c r="R335" t="n">
        <v>57.83</v>
      </c>
      <c r="S335" t="n">
        <v>30.42</v>
      </c>
      <c r="T335" t="n">
        <v>13762.66</v>
      </c>
      <c r="U335" t="n">
        <v>0.53</v>
      </c>
      <c r="V335" t="n">
        <v>0.9</v>
      </c>
      <c r="W335" t="n">
        <v>0.13</v>
      </c>
      <c r="X335" t="n">
        <v>0.84</v>
      </c>
      <c r="Y335" t="n">
        <v>1</v>
      </c>
      <c r="Z335" t="n">
        <v>10</v>
      </c>
    </row>
    <row r="336">
      <c r="A336" t="n">
        <v>12</v>
      </c>
      <c r="B336" t="n">
        <v>145</v>
      </c>
      <c r="C336" t="inlineStr">
        <is>
          <t xml:space="preserve">CONCLUIDO	</t>
        </is>
      </c>
      <c r="D336" t="n">
        <v>7.1596</v>
      </c>
      <c r="E336" t="n">
        <v>13.97</v>
      </c>
      <c r="F336" t="n">
        <v>9.460000000000001</v>
      </c>
      <c r="G336" t="n">
        <v>19.56</v>
      </c>
      <c r="H336" t="n">
        <v>0.24</v>
      </c>
      <c r="I336" t="n">
        <v>29</v>
      </c>
      <c r="J336" t="n">
        <v>291.25</v>
      </c>
      <c r="K336" t="n">
        <v>61.2</v>
      </c>
      <c r="L336" t="n">
        <v>4</v>
      </c>
      <c r="M336" t="n">
        <v>27</v>
      </c>
      <c r="N336" t="n">
        <v>81.05</v>
      </c>
      <c r="O336" t="n">
        <v>36155.02</v>
      </c>
      <c r="P336" t="n">
        <v>153.89</v>
      </c>
      <c r="Q336" t="n">
        <v>1325.82</v>
      </c>
      <c r="R336" t="n">
        <v>54.22</v>
      </c>
      <c r="S336" t="n">
        <v>30.42</v>
      </c>
      <c r="T336" t="n">
        <v>11972.26</v>
      </c>
      <c r="U336" t="n">
        <v>0.5600000000000001</v>
      </c>
      <c r="V336" t="n">
        <v>0.91</v>
      </c>
      <c r="W336" t="n">
        <v>0.13</v>
      </c>
      <c r="X336" t="n">
        <v>0.73</v>
      </c>
      <c r="Y336" t="n">
        <v>1</v>
      </c>
      <c r="Z336" t="n">
        <v>10</v>
      </c>
    </row>
    <row r="337">
      <c r="A337" t="n">
        <v>13</v>
      </c>
      <c r="B337" t="n">
        <v>145</v>
      </c>
      <c r="C337" t="inlineStr">
        <is>
          <t xml:space="preserve">CONCLUIDO	</t>
        </is>
      </c>
      <c r="D337" t="n">
        <v>7.2855</v>
      </c>
      <c r="E337" t="n">
        <v>13.73</v>
      </c>
      <c r="F337" t="n">
        <v>9.32</v>
      </c>
      <c r="G337" t="n">
        <v>20.71</v>
      </c>
      <c r="H337" t="n">
        <v>0.26</v>
      </c>
      <c r="I337" t="n">
        <v>27</v>
      </c>
      <c r="J337" t="n">
        <v>291.76</v>
      </c>
      <c r="K337" t="n">
        <v>61.2</v>
      </c>
      <c r="L337" t="n">
        <v>4.25</v>
      </c>
      <c r="M337" t="n">
        <v>25</v>
      </c>
      <c r="N337" t="n">
        <v>81.31</v>
      </c>
      <c r="O337" t="n">
        <v>36218.04</v>
      </c>
      <c r="P337" t="n">
        <v>150.3</v>
      </c>
      <c r="Q337" t="n">
        <v>1325.9</v>
      </c>
      <c r="R337" t="n">
        <v>50.09</v>
      </c>
      <c r="S337" t="n">
        <v>30.42</v>
      </c>
      <c r="T337" t="n">
        <v>9914.110000000001</v>
      </c>
      <c r="U337" t="n">
        <v>0.61</v>
      </c>
      <c r="V337" t="n">
        <v>0.93</v>
      </c>
      <c r="W337" t="n">
        <v>0.11</v>
      </c>
      <c r="X337" t="n">
        <v>0.6</v>
      </c>
      <c r="Y337" t="n">
        <v>1</v>
      </c>
      <c r="Z337" t="n">
        <v>10</v>
      </c>
    </row>
    <row r="338">
      <c r="A338" t="n">
        <v>14</v>
      </c>
      <c r="B338" t="n">
        <v>145</v>
      </c>
      <c r="C338" t="inlineStr">
        <is>
          <t xml:space="preserve">CONCLUIDO	</t>
        </is>
      </c>
      <c r="D338" t="n">
        <v>7.1675</v>
      </c>
      <c r="E338" t="n">
        <v>13.95</v>
      </c>
      <c r="F338" t="n">
        <v>9.6</v>
      </c>
      <c r="G338" t="n">
        <v>22.16</v>
      </c>
      <c r="H338" t="n">
        <v>0.27</v>
      </c>
      <c r="I338" t="n">
        <v>26</v>
      </c>
      <c r="J338" t="n">
        <v>292.27</v>
      </c>
      <c r="K338" t="n">
        <v>61.2</v>
      </c>
      <c r="L338" t="n">
        <v>4.5</v>
      </c>
      <c r="M338" t="n">
        <v>24</v>
      </c>
      <c r="N338" t="n">
        <v>81.56999999999999</v>
      </c>
      <c r="O338" t="n">
        <v>36281.16</v>
      </c>
      <c r="P338" t="n">
        <v>154.54</v>
      </c>
      <c r="Q338" t="n">
        <v>1325.96</v>
      </c>
      <c r="R338" t="n">
        <v>60.41</v>
      </c>
      <c r="S338" t="n">
        <v>30.42</v>
      </c>
      <c r="T338" t="n">
        <v>15080.38</v>
      </c>
      <c r="U338" t="n">
        <v>0.5</v>
      </c>
      <c r="V338" t="n">
        <v>0.9</v>
      </c>
      <c r="W338" t="n">
        <v>0.11</v>
      </c>
      <c r="X338" t="n">
        <v>0.88</v>
      </c>
      <c r="Y338" t="n">
        <v>1</v>
      </c>
      <c r="Z338" t="n">
        <v>10</v>
      </c>
    </row>
    <row r="339">
      <c r="A339" t="n">
        <v>15</v>
      </c>
      <c r="B339" t="n">
        <v>145</v>
      </c>
      <c r="C339" t="inlineStr">
        <is>
          <t xml:space="preserve">CONCLUIDO	</t>
        </is>
      </c>
      <c r="D339" t="n">
        <v>7.3293</v>
      </c>
      <c r="E339" t="n">
        <v>13.64</v>
      </c>
      <c r="F339" t="n">
        <v>9.4</v>
      </c>
      <c r="G339" t="n">
        <v>23.5</v>
      </c>
      <c r="H339" t="n">
        <v>0.29</v>
      </c>
      <c r="I339" t="n">
        <v>24</v>
      </c>
      <c r="J339" t="n">
        <v>292.79</v>
      </c>
      <c r="K339" t="n">
        <v>61.2</v>
      </c>
      <c r="L339" t="n">
        <v>4.75</v>
      </c>
      <c r="M339" t="n">
        <v>22</v>
      </c>
      <c r="N339" t="n">
        <v>81.84</v>
      </c>
      <c r="O339" t="n">
        <v>36344.4</v>
      </c>
      <c r="P339" t="n">
        <v>150.01</v>
      </c>
      <c r="Q339" t="n">
        <v>1325.91</v>
      </c>
      <c r="R339" t="n">
        <v>52.96</v>
      </c>
      <c r="S339" t="n">
        <v>30.42</v>
      </c>
      <c r="T339" t="n">
        <v>11365.23</v>
      </c>
      <c r="U339" t="n">
        <v>0.57</v>
      </c>
      <c r="V339" t="n">
        <v>0.92</v>
      </c>
      <c r="W339" t="n">
        <v>0.12</v>
      </c>
      <c r="X339" t="n">
        <v>0.68</v>
      </c>
      <c r="Y339" t="n">
        <v>1</v>
      </c>
      <c r="Z339" t="n">
        <v>10</v>
      </c>
    </row>
    <row r="340">
      <c r="A340" t="n">
        <v>16</v>
      </c>
      <c r="B340" t="n">
        <v>145</v>
      </c>
      <c r="C340" t="inlineStr">
        <is>
          <t xml:space="preserve">CONCLUIDO	</t>
        </is>
      </c>
      <c r="D340" t="n">
        <v>7.3703</v>
      </c>
      <c r="E340" t="n">
        <v>13.57</v>
      </c>
      <c r="F340" t="n">
        <v>9.380000000000001</v>
      </c>
      <c r="G340" t="n">
        <v>24.47</v>
      </c>
      <c r="H340" t="n">
        <v>0.3</v>
      </c>
      <c r="I340" t="n">
        <v>23</v>
      </c>
      <c r="J340" t="n">
        <v>293.3</v>
      </c>
      <c r="K340" t="n">
        <v>61.2</v>
      </c>
      <c r="L340" t="n">
        <v>5</v>
      </c>
      <c r="M340" t="n">
        <v>21</v>
      </c>
      <c r="N340" t="n">
        <v>82.09999999999999</v>
      </c>
      <c r="O340" t="n">
        <v>36407.75</v>
      </c>
      <c r="P340" t="n">
        <v>148.64</v>
      </c>
      <c r="Q340" t="n">
        <v>1326.05</v>
      </c>
      <c r="R340" t="n">
        <v>52.2</v>
      </c>
      <c r="S340" t="n">
        <v>30.42</v>
      </c>
      <c r="T340" t="n">
        <v>10988.46</v>
      </c>
      <c r="U340" t="n">
        <v>0.58</v>
      </c>
      <c r="V340" t="n">
        <v>0.92</v>
      </c>
      <c r="W340" t="n">
        <v>0.12</v>
      </c>
      <c r="X340" t="n">
        <v>0.66</v>
      </c>
      <c r="Y340" t="n">
        <v>1</v>
      </c>
      <c r="Z340" t="n">
        <v>10</v>
      </c>
    </row>
    <row r="341">
      <c r="A341" t="n">
        <v>17</v>
      </c>
      <c r="B341" t="n">
        <v>145</v>
      </c>
      <c r="C341" t="inlineStr">
        <is>
          <t xml:space="preserve">CONCLUIDO	</t>
        </is>
      </c>
      <c r="D341" t="n">
        <v>7.471</v>
      </c>
      <c r="E341" t="n">
        <v>13.38</v>
      </c>
      <c r="F341" t="n">
        <v>9.300000000000001</v>
      </c>
      <c r="G341" t="n">
        <v>26.58</v>
      </c>
      <c r="H341" t="n">
        <v>0.32</v>
      </c>
      <c r="I341" t="n">
        <v>21</v>
      </c>
      <c r="J341" t="n">
        <v>293.81</v>
      </c>
      <c r="K341" t="n">
        <v>61.2</v>
      </c>
      <c r="L341" t="n">
        <v>5.25</v>
      </c>
      <c r="M341" t="n">
        <v>19</v>
      </c>
      <c r="N341" t="n">
        <v>82.36</v>
      </c>
      <c r="O341" t="n">
        <v>36471.2</v>
      </c>
      <c r="P341" t="n">
        <v>146.17</v>
      </c>
      <c r="Q341" t="n">
        <v>1325.82</v>
      </c>
      <c r="R341" t="n">
        <v>49.59</v>
      </c>
      <c r="S341" t="n">
        <v>30.42</v>
      </c>
      <c r="T341" t="n">
        <v>9694.75</v>
      </c>
      <c r="U341" t="n">
        <v>0.61</v>
      </c>
      <c r="V341" t="n">
        <v>0.93</v>
      </c>
      <c r="W341" t="n">
        <v>0.12</v>
      </c>
      <c r="X341" t="n">
        <v>0.58</v>
      </c>
      <c r="Y341" t="n">
        <v>1</v>
      </c>
      <c r="Z341" t="n">
        <v>10</v>
      </c>
    </row>
    <row r="342">
      <c r="A342" t="n">
        <v>18</v>
      </c>
      <c r="B342" t="n">
        <v>145</v>
      </c>
      <c r="C342" t="inlineStr">
        <is>
          <t xml:space="preserve">CONCLUIDO	</t>
        </is>
      </c>
      <c r="D342" t="n">
        <v>7.5185</v>
      </c>
      <c r="E342" t="n">
        <v>13.3</v>
      </c>
      <c r="F342" t="n">
        <v>9.27</v>
      </c>
      <c r="G342" t="n">
        <v>27.82</v>
      </c>
      <c r="H342" t="n">
        <v>0.33</v>
      </c>
      <c r="I342" t="n">
        <v>20</v>
      </c>
      <c r="J342" t="n">
        <v>294.33</v>
      </c>
      <c r="K342" t="n">
        <v>61.2</v>
      </c>
      <c r="L342" t="n">
        <v>5.5</v>
      </c>
      <c r="M342" t="n">
        <v>18</v>
      </c>
      <c r="N342" t="n">
        <v>82.63</v>
      </c>
      <c r="O342" t="n">
        <v>36534.76</v>
      </c>
      <c r="P342" t="n">
        <v>144.54</v>
      </c>
      <c r="Q342" t="n">
        <v>1325.92</v>
      </c>
      <c r="R342" t="n">
        <v>48.61</v>
      </c>
      <c r="S342" t="n">
        <v>30.42</v>
      </c>
      <c r="T342" t="n">
        <v>9212.190000000001</v>
      </c>
      <c r="U342" t="n">
        <v>0.63</v>
      </c>
      <c r="V342" t="n">
        <v>0.93</v>
      </c>
      <c r="W342" t="n">
        <v>0.11</v>
      </c>
      <c r="X342" t="n">
        <v>0.55</v>
      </c>
      <c r="Y342" t="n">
        <v>1</v>
      </c>
      <c r="Z342" t="n">
        <v>10</v>
      </c>
    </row>
    <row r="343">
      <c r="A343" t="n">
        <v>19</v>
      </c>
      <c r="B343" t="n">
        <v>145</v>
      </c>
      <c r="C343" t="inlineStr">
        <is>
          <t xml:space="preserve">CONCLUIDO	</t>
        </is>
      </c>
      <c r="D343" t="n">
        <v>7.5705</v>
      </c>
      <c r="E343" t="n">
        <v>13.21</v>
      </c>
      <c r="F343" t="n">
        <v>9.24</v>
      </c>
      <c r="G343" t="n">
        <v>29.17</v>
      </c>
      <c r="H343" t="n">
        <v>0.35</v>
      </c>
      <c r="I343" t="n">
        <v>19</v>
      </c>
      <c r="J343" t="n">
        <v>294.84</v>
      </c>
      <c r="K343" t="n">
        <v>61.2</v>
      </c>
      <c r="L343" t="n">
        <v>5.75</v>
      </c>
      <c r="M343" t="n">
        <v>17</v>
      </c>
      <c r="N343" t="n">
        <v>82.90000000000001</v>
      </c>
      <c r="O343" t="n">
        <v>36598.44</v>
      </c>
      <c r="P343" t="n">
        <v>143.02</v>
      </c>
      <c r="Q343" t="n">
        <v>1325.84</v>
      </c>
      <c r="R343" t="n">
        <v>47.43</v>
      </c>
      <c r="S343" t="n">
        <v>30.42</v>
      </c>
      <c r="T343" t="n">
        <v>8624.49</v>
      </c>
      <c r="U343" t="n">
        <v>0.64</v>
      </c>
      <c r="V343" t="n">
        <v>0.9399999999999999</v>
      </c>
      <c r="W343" t="n">
        <v>0.11</v>
      </c>
      <c r="X343" t="n">
        <v>0.52</v>
      </c>
      <c r="Y343" t="n">
        <v>1</v>
      </c>
      <c r="Z343" t="n">
        <v>10</v>
      </c>
    </row>
    <row r="344">
      <c r="A344" t="n">
        <v>20</v>
      </c>
      <c r="B344" t="n">
        <v>145</v>
      </c>
      <c r="C344" t="inlineStr">
        <is>
          <t xml:space="preserve">CONCLUIDO	</t>
        </is>
      </c>
      <c r="D344" t="n">
        <v>7.6131</v>
      </c>
      <c r="E344" t="n">
        <v>13.14</v>
      </c>
      <c r="F344" t="n">
        <v>9.220000000000001</v>
      </c>
      <c r="G344" t="n">
        <v>30.72</v>
      </c>
      <c r="H344" t="n">
        <v>0.36</v>
      </c>
      <c r="I344" t="n">
        <v>18</v>
      </c>
      <c r="J344" t="n">
        <v>295.36</v>
      </c>
      <c r="K344" t="n">
        <v>61.2</v>
      </c>
      <c r="L344" t="n">
        <v>6</v>
      </c>
      <c r="M344" t="n">
        <v>16</v>
      </c>
      <c r="N344" t="n">
        <v>83.16</v>
      </c>
      <c r="O344" t="n">
        <v>36662.22</v>
      </c>
      <c r="P344" t="n">
        <v>141.5</v>
      </c>
      <c r="Q344" t="n">
        <v>1325.88</v>
      </c>
      <c r="R344" t="n">
        <v>46.87</v>
      </c>
      <c r="S344" t="n">
        <v>30.42</v>
      </c>
      <c r="T344" t="n">
        <v>8350.25</v>
      </c>
      <c r="U344" t="n">
        <v>0.65</v>
      </c>
      <c r="V344" t="n">
        <v>0.9399999999999999</v>
      </c>
      <c r="W344" t="n">
        <v>0.11</v>
      </c>
      <c r="X344" t="n">
        <v>0.5</v>
      </c>
      <c r="Y344" t="n">
        <v>1</v>
      </c>
      <c r="Z344" t="n">
        <v>10</v>
      </c>
    </row>
    <row r="345">
      <c r="A345" t="n">
        <v>21</v>
      </c>
      <c r="B345" t="n">
        <v>145</v>
      </c>
      <c r="C345" t="inlineStr">
        <is>
          <t xml:space="preserve">CONCLUIDO	</t>
        </is>
      </c>
      <c r="D345" t="n">
        <v>7.6671</v>
      </c>
      <c r="E345" t="n">
        <v>13.04</v>
      </c>
      <c r="F345" t="n">
        <v>9.18</v>
      </c>
      <c r="G345" t="n">
        <v>32.39</v>
      </c>
      <c r="H345" t="n">
        <v>0.38</v>
      </c>
      <c r="I345" t="n">
        <v>17</v>
      </c>
      <c r="J345" t="n">
        <v>295.88</v>
      </c>
      <c r="K345" t="n">
        <v>61.2</v>
      </c>
      <c r="L345" t="n">
        <v>6.25</v>
      </c>
      <c r="M345" t="n">
        <v>15</v>
      </c>
      <c r="N345" t="n">
        <v>83.43000000000001</v>
      </c>
      <c r="O345" t="n">
        <v>36726.12</v>
      </c>
      <c r="P345" t="n">
        <v>139.59</v>
      </c>
      <c r="Q345" t="n">
        <v>1325.93</v>
      </c>
      <c r="R345" t="n">
        <v>45.46</v>
      </c>
      <c r="S345" t="n">
        <v>30.42</v>
      </c>
      <c r="T345" t="n">
        <v>7647.93</v>
      </c>
      <c r="U345" t="n">
        <v>0.67</v>
      </c>
      <c r="V345" t="n">
        <v>0.9399999999999999</v>
      </c>
      <c r="W345" t="n">
        <v>0.11</v>
      </c>
      <c r="X345" t="n">
        <v>0.46</v>
      </c>
      <c r="Y345" t="n">
        <v>1</v>
      </c>
      <c r="Z345" t="n">
        <v>10</v>
      </c>
    </row>
    <row r="346">
      <c r="A346" t="n">
        <v>22</v>
      </c>
      <c r="B346" t="n">
        <v>145</v>
      </c>
      <c r="C346" t="inlineStr">
        <is>
          <t xml:space="preserve">CONCLUIDO	</t>
        </is>
      </c>
      <c r="D346" t="n">
        <v>7.6718</v>
      </c>
      <c r="E346" t="n">
        <v>13.03</v>
      </c>
      <c r="F346" t="n">
        <v>9.17</v>
      </c>
      <c r="G346" t="n">
        <v>32.36</v>
      </c>
      <c r="H346" t="n">
        <v>0.39</v>
      </c>
      <c r="I346" t="n">
        <v>17</v>
      </c>
      <c r="J346" t="n">
        <v>296.4</v>
      </c>
      <c r="K346" t="n">
        <v>61.2</v>
      </c>
      <c r="L346" t="n">
        <v>6.5</v>
      </c>
      <c r="M346" t="n">
        <v>15</v>
      </c>
      <c r="N346" t="n">
        <v>83.7</v>
      </c>
      <c r="O346" t="n">
        <v>36790.13</v>
      </c>
      <c r="P346" t="n">
        <v>138.16</v>
      </c>
      <c r="Q346" t="n">
        <v>1325.82</v>
      </c>
      <c r="R346" t="n">
        <v>45.31</v>
      </c>
      <c r="S346" t="n">
        <v>30.42</v>
      </c>
      <c r="T346" t="n">
        <v>7573.71</v>
      </c>
      <c r="U346" t="n">
        <v>0.67</v>
      </c>
      <c r="V346" t="n">
        <v>0.9399999999999999</v>
      </c>
      <c r="W346" t="n">
        <v>0.11</v>
      </c>
      <c r="X346" t="n">
        <v>0.45</v>
      </c>
      <c r="Y346" t="n">
        <v>1</v>
      </c>
      <c r="Z346" t="n">
        <v>10</v>
      </c>
    </row>
    <row r="347">
      <c r="A347" t="n">
        <v>23</v>
      </c>
      <c r="B347" t="n">
        <v>145</v>
      </c>
      <c r="C347" t="inlineStr">
        <is>
          <t xml:space="preserve">CONCLUIDO	</t>
        </is>
      </c>
      <c r="D347" t="n">
        <v>7.7146</v>
      </c>
      <c r="E347" t="n">
        <v>12.96</v>
      </c>
      <c r="F347" t="n">
        <v>9.15</v>
      </c>
      <c r="G347" t="n">
        <v>34.32</v>
      </c>
      <c r="H347" t="n">
        <v>0.4</v>
      </c>
      <c r="I347" t="n">
        <v>16</v>
      </c>
      <c r="J347" t="n">
        <v>296.92</v>
      </c>
      <c r="K347" t="n">
        <v>61.2</v>
      </c>
      <c r="L347" t="n">
        <v>6.75</v>
      </c>
      <c r="M347" t="n">
        <v>14</v>
      </c>
      <c r="N347" t="n">
        <v>83.97</v>
      </c>
      <c r="O347" t="n">
        <v>36854.25</v>
      </c>
      <c r="P347" t="n">
        <v>137.38</v>
      </c>
      <c r="Q347" t="n">
        <v>1325.81</v>
      </c>
      <c r="R347" t="n">
        <v>44.66</v>
      </c>
      <c r="S347" t="n">
        <v>30.42</v>
      </c>
      <c r="T347" t="n">
        <v>7252.7</v>
      </c>
      <c r="U347" t="n">
        <v>0.68</v>
      </c>
      <c r="V347" t="n">
        <v>0.9399999999999999</v>
      </c>
      <c r="W347" t="n">
        <v>0.11</v>
      </c>
      <c r="X347" t="n">
        <v>0.43</v>
      </c>
      <c r="Y347" t="n">
        <v>1</v>
      </c>
      <c r="Z347" t="n">
        <v>10</v>
      </c>
    </row>
    <row r="348">
      <c r="A348" t="n">
        <v>24</v>
      </c>
      <c r="B348" t="n">
        <v>145</v>
      </c>
      <c r="C348" t="inlineStr">
        <is>
          <t xml:space="preserve">CONCLUIDO	</t>
        </is>
      </c>
      <c r="D348" t="n">
        <v>7.7705</v>
      </c>
      <c r="E348" t="n">
        <v>12.87</v>
      </c>
      <c r="F348" t="n">
        <v>9.109999999999999</v>
      </c>
      <c r="G348" t="n">
        <v>36.45</v>
      </c>
      <c r="H348" t="n">
        <v>0.42</v>
      </c>
      <c r="I348" t="n">
        <v>15</v>
      </c>
      <c r="J348" t="n">
        <v>297.44</v>
      </c>
      <c r="K348" t="n">
        <v>61.2</v>
      </c>
      <c r="L348" t="n">
        <v>7</v>
      </c>
      <c r="M348" t="n">
        <v>13</v>
      </c>
      <c r="N348" t="n">
        <v>84.23999999999999</v>
      </c>
      <c r="O348" t="n">
        <v>36918.48</v>
      </c>
      <c r="P348" t="n">
        <v>135.33</v>
      </c>
      <c r="Q348" t="n">
        <v>1325.9</v>
      </c>
      <c r="R348" t="n">
        <v>43.24</v>
      </c>
      <c r="S348" t="n">
        <v>30.42</v>
      </c>
      <c r="T348" t="n">
        <v>6550.47</v>
      </c>
      <c r="U348" t="n">
        <v>0.7</v>
      </c>
      <c r="V348" t="n">
        <v>0.95</v>
      </c>
      <c r="W348" t="n">
        <v>0.11</v>
      </c>
      <c r="X348" t="n">
        <v>0.39</v>
      </c>
      <c r="Y348" t="n">
        <v>1</v>
      </c>
      <c r="Z348" t="n">
        <v>10</v>
      </c>
    </row>
    <row r="349">
      <c r="A349" t="n">
        <v>25</v>
      </c>
      <c r="B349" t="n">
        <v>145</v>
      </c>
      <c r="C349" t="inlineStr">
        <is>
          <t xml:space="preserve">CONCLUIDO	</t>
        </is>
      </c>
      <c r="D349" t="n">
        <v>7.7966</v>
      </c>
      <c r="E349" t="n">
        <v>12.83</v>
      </c>
      <c r="F349" t="n">
        <v>9.07</v>
      </c>
      <c r="G349" t="n">
        <v>36.27</v>
      </c>
      <c r="H349" t="n">
        <v>0.43</v>
      </c>
      <c r="I349" t="n">
        <v>15</v>
      </c>
      <c r="J349" t="n">
        <v>297.96</v>
      </c>
      <c r="K349" t="n">
        <v>61.2</v>
      </c>
      <c r="L349" t="n">
        <v>7.25</v>
      </c>
      <c r="M349" t="n">
        <v>13</v>
      </c>
      <c r="N349" t="n">
        <v>84.51000000000001</v>
      </c>
      <c r="O349" t="n">
        <v>36982.83</v>
      </c>
      <c r="P349" t="n">
        <v>132.54</v>
      </c>
      <c r="Q349" t="n">
        <v>1325.79</v>
      </c>
      <c r="R349" t="n">
        <v>41.73</v>
      </c>
      <c r="S349" t="n">
        <v>30.42</v>
      </c>
      <c r="T349" t="n">
        <v>5793.44</v>
      </c>
      <c r="U349" t="n">
        <v>0.73</v>
      </c>
      <c r="V349" t="n">
        <v>0.95</v>
      </c>
      <c r="W349" t="n">
        <v>0.11</v>
      </c>
      <c r="X349" t="n">
        <v>0.35</v>
      </c>
      <c r="Y349" t="n">
        <v>1</v>
      </c>
      <c r="Z349" t="n">
        <v>10</v>
      </c>
    </row>
    <row r="350">
      <c r="A350" t="n">
        <v>26</v>
      </c>
      <c r="B350" t="n">
        <v>145</v>
      </c>
      <c r="C350" t="inlineStr">
        <is>
          <t xml:space="preserve">CONCLUIDO	</t>
        </is>
      </c>
      <c r="D350" t="n">
        <v>7.8539</v>
      </c>
      <c r="E350" t="n">
        <v>12.73</v>
      </c>
      <c r="F350" t="n">
        <v>9.029999999999999</v>
      </c>
      <c r="G350" t="n">
        <v>38.7</v>
      </c>
      <c r="H350" t="n">
        <v>0.45</v>
      </c>
      <c r="I350" t="n">
        <v>14</v>
      </c>
      <c r="J350" t="n">
        <v>298.48</v>
      </c>
      <c r="K350" t="n">
        <v>61.2</v>
      </c>
      <c r="L350" t="n">
        <v>7.5</v>
      </c>
      <c r="M350" t="n">
        <v>12</v>
      </c>
      <c r="N350" t="n">
        <v>84.79000000000001</v>
      </c>
      <c r="O350" t="n">
        <v>37047.29</v>
      </c>
      <c r="P350" t="n">
        <v>131.49</v>
      </c>
      <c r="Q350" t="n">
        <v>1325.79</v>
      </c>
      <c r="R350" t="n">
        <v>40.71</v>
      </c>
      <c r="S350" t="n">
        <v>30.42</v>
      </c>
      <c r="T350" t="n">
        <v>5288.14</v>
      </c>
      <c r="U350" t="n">
        <v>0.75</v>
      </c>
      <c r="V350" t="n">
        <v>0.96</v>
      </c>
      <c r="W350" t="n">
        <v>0.1</v>
      </c>
      <c r="X350" t="n">
        <v>0.31</v>
      </c>
      <c r="Y350" t="n">
        <v>1</v>
      </c>
      <c r="Z350" t="n">
        <v>10</v>
      </c>
    </row>
    <row r="351">
      <c r="A351" t="n">
        <v>27</v>
      </c>
      <c r="B351" t="n">
        <v>145</v>
      </c>
      <c r="C351" t="inlineStr">
        <is>
          <t xml:space="preserve">CONCLUIDO	</t>
        </is>
      </c>
      <c r="D351" t="n">
        <v>7.7801</v>
      </c>
      <c r="E351" t="n">
        <v>12.85</v>
      </c>
      <c r="F351" t="n">
        <v>9.15</v>
      </c>
      <c r="G351" t="n">
        <v>39.21</v>
      </c>
      <c r="H351" t="n">
        <v>0.46</v>
      </c>
      <c r="I351" t="n">
        <v>14</v>
      </c>
      <c r="J351" t="n">
        <v>299.01</v>
      </c>
      <c r="K351" t="n">
        <v>61.2</v>
      </c>
      <c r="L351" t="n">
        <v>7.75</v>
      </c>
      <c r="M351" t="n">
        <v>12</v>
      </c>
      <c r="N351" t="n">
        <v>85.06</v>
      </c>
      <c r="O351" t="n">
        <v>37111.87</v>
      </c>
      <c r="P351" t="n">
        <v>132.21</v>
      </c>
      <c r="Q351" t="n">
        <v>1325.82</v>
      </c>
      <c r="R351" t="n">
        <v>44.74</v>
      </c>
      <c r="S351" t="n">
        <v>30.42</v>
      </c>
      <c r="T351" t="n">
        <v>7305.79</v>
      </c>
      <c r="U351" t="n">
        <v>0.68</v>
      </c>
      <c r="V351" t="n">
        <v>0.9399999999999999</v>
      </c>
      <c r="W351" t="n">
        <v>0.1</v>
      </c>
      <c r="X351" t="n">
        <v>0.43</v>
      </c>
      <c r="Y351" t="n">
        <v>1</v>
      </c>
      <c r="Z351" t="n">
        <v>10</v>
      </c>
    </row>
    <row r="352">
      <c r="A352" t="n">
        <v>28</v>
      </c>
      <c r="B352" t="n">
        <v>145</v>
      </c>
      <c r="C352" t="inlineStr">
        <is>
          <t xml:space="preserve">CONCLUIDO	</t>
        </is>
      </c>
      <c r="D352" t="n">
        <v>7.8486</v>
      </c>
      <c r="E352" t="n">
        <v>12.74</v>
      </c>
      <c r="F352" t="n">
        <v>9.09</v>
      </c>
      <c r="G352" t="n">
        <v>41.96</v>
      </c>
      <c r="H352" t="n">
        <v>0.48</v>
      </c>
      <c r="I352" t="n">
        <v>13</v>
      </c>
      <c r="J352" t="n">
        <v>299.53</v>
      </c>
      <c r="K352" t="n">
        <v>61.2</v>
      </c>
      <c r="L352" t="n">
        <v>8</v>
      </c>
      <c r="M352" t="n">
        <v>11</v>
      </c>
      <c r="N352" t="n">
        <v>85.33</v>
      </c>
      <c r="O352" t="n">
        <v>37176.68</v>
      </c>
      <c r="P352" t="n">
        <v>130.84</v>
      </c>
      <c r="Q352" t="n">
        <v>1325.88</v>
      </c>
      <c r="R352" t="n">
        <v>42.78</v>
      </c>
      <c r="S352" t="n">
        <v>30.42</v>
      </c>
      <c r="T352" t="n">
        <v>6328.55</v>
      </c>
      <c r="U352" t="n">
        <v>0.71</v>
      </c>
      <c r="V352" t="n">
        <v>0.95</v>
      </c>
      <c r="W352" t="n">
        <v>0.1</v>
      </c>
      <c r="X352" t="n">
        <v>0.37</v>
      </c>
      <c r="Y352" t="n">
        <v>1</v>
      </c>
      <c r="Z352" t="n">
        <v>10</v>
      </c>
    </row>
    <row r="353">
      <c r="A353" t="n">
        <v>29</v>
      </c>
      <c r="B353" t="n">
        <v>145</v>
      </c>
      <c r="C353" t="inlineStr">
        <is>
          <t xml:space="preserve">CONCLUIDO	</t>
        </is>
      </c>
      <c r="D353" t="n">
        <v>7.8561</v>
      </c>
      <c r="E353" t="n">
        <v>12.73</v>
      </c>
      <c r="F353" t="n">
        <v>9.08</v>
      </c>
      <c r="G353" t="n">
        <v>41.9</v>
      </c>
      <c r="H353" t="n">
        <v>0.49</v>
      </c>
      <c r="I353" t="n">
        <v>13</v>
      </c>
      <c r="J353" t="n">
        <v>300.06</v>
      </c>
      <c r="K353" t="n">
        <v>61.2</v>
      </c>
      <c r="L353" t="n">
        <v>8.25</v>
      </c>
      <c r="M353" t="n">
        <v>11</v>
      </c>
      <c r="N353" t="n">
        <v>85.61</v>
      </c>
      <c r="O353" t="n">
        <v>37241.49</v>
      </c>
      <c r="P353" t="n">
        <v>128.67</v>
      </c>
      <c r="Q353" t="n">
        <v>1325.83</v>
      </c>
      <c r="R353" t="n">
        <v>42.35</v>
      </c>
      <c r="S353" t="n">
        <v>30.42</v>
      </c>
      <c r="T353" t="n">
        <v>6113.59</v>
      </c>
      <c r="U353" t="n">
        <v>0.72</v>
      </c>
      <c r="V353" t="n">
        <v>0.95</v>
      </c>
      <c r="W353" t="n">
        <v>0.1</v>
      </c>
      <c r="X353" t="n">
        <v>0.36</v>
      </c>
      <c r="Y353" t="n">
        <v>1</v>
      </c>
      <c r="Z353" t="n">
        <v>10</v>
      </c>
    </row>
    <row r="354">
      <c r="A354" t="n">
        <v>30</v>
      </c>
      <c r="B354" t="n">
        <v>145</v>
      </c>
      <c r="C354" t="inlineStr">
        <is>
          <t xml:space="preserve">CONCLUIDO	</t>
        </is>
      </c>
      <c r="D354" t="n">
        <v>7.9131</v>
      </c>
      <c r="E354" t="n">
        <v>12.64</v>
      </c>
      <c r="F354" t="n">
        <v>9.039999999999999</v>
      </c>
      <c r="G354" t="n">
        <v>45.21</v>
      </c>
      <c r="H354" t="n">
        <v>0.5</v>
      </c>
      <c r="I354" t="n">
        <v>12</v>
      </c>
      <c r="J354" t="n">
        <v>300.59</v>
      </c>
      <c r="K354" t="n">
        <v>61.2</v>
      </c>
      <c r="L354" t="n">
        <v>8.5</v>
      </c>
      <c r="M354" t="n">
        <v>10</v>
      </c>
      <c r="N354" t="n">
        <v>85.89</v>
      </c>
      <c r="O354" t="n">
        <v>37306.42</v>
      </c>
      <c r="P354" t="n">
        <v>127.01</v>
      </c>
      <c r="Q354" t="n">
        <v>1325.79</v>
      </c>
      <c r="R354" t="n">
        <v>41.06</v>
      </c>
      <c r="S354" t="n">
        <v>30.42</v>
      </c>
      <c r="T354" t="n">
        <v>5476.62</v>
      </c>
      <c r="U354" t="n">
        <v>0.74</v>
      </c>
      <c r="V354" t="n">
        <v>0.96</v>
      </c>
      <c r="W354" t="n">
        <v>0.1</v>
      </c>
      <c r="X354" t="n">
        <v>0.32</v>
      </c>
      <c r="Y354" t="n">
        <v>1</v>
      </c>
      <c r="Z354" t="n">
        <v>10</v>
      </c>
    </row>
    <row r="355">
      <c r="A355" t="n">
        <v>31</v>
      </c>
      <c r="B355" t="n">
        <v>145</v>
      </c>
      <c r="C355" t="inlineStr">
        <is>
          <t xml:space="preserve">CONCLUIDO	</t>
        </is>
      </c>
      <c r="D355" t="n">
        <v>7.9095</v>
      </c>
      <c r="E355" t="n">
        <v>12.64</v>
      </c>
      <c r="F355" t="n">
        <v>9.050000000000001</v>
      </c>
      <c r="G355" t="n">
        <v>45.24</v>
      </c>
      <c r="H355" t="n">
        <v>0.52</v>
      </c>
      <c r="I355" t="n">
        <v>12</v>
      </c>
      <c r="J355" t="n">
        <v>301.11</v>
      </c>
      <c r="K355" t="n">
        <v>61.2</v>
      </c>
      <c r="L355" t="n">
        <v>8.75</v>
      </c>
      <c r="M355" t="n">
        <v>10</v>
      </c>
      <c r="N355" t="n">
        <v>86.16</v>
      </c>
      <c r="O355" t="n">
        <v>37371.47</v>
      </c>
      <c r="P355" t="n">
        <v>125.66</v>
      </c>
      <c r="Q355" t="n">
        <v>1325.84</v>
      </c>
      <c r="R355" t="n">
        <v>41.34</v>
      </c>
      <c r="S355" t="n">
        <v>30.42</v>
      </c>
      <c r="T355" t="n">
        <v>5617.21</v>
      </c>
      <c r="U355" t="n">
        <v>0.74</v>
      </c>
      <c r="V355" t="n">
        <v>0.96</v>
      </c>
      <c r="W355" t="n">
        <v>0.1</v>
      </c>
      <c r="X355" t="n">
        <v>0.33</v>
      </c>
      <c r="Y355" t="n">
        <v>1</v>
      </c>
      <c r="Z355" t="n">
        <v>10</v>
      </c>
    </row>
    <row r="356">
      <c r="A356" t="n">
        <v>32</v>
      </c>
      <c r="B356" t="n">
        <v>145</v>
      </c>
      <c r="C356" t="inlineStr">
        <is>
          <t xml:space="preserve">CONCLUIDO	</t>
        </is>
      </c>
      <c r="D356" t="n">
        <v>7.972</v>
      </c>
      <c r="E356" t="n">
        <v>12.54</v>
      </c>
      <c r="F356" t="n">
        <v>9</v>
      </c>
      <c r="G356" t="n">
        <v>49.1</v>
      </c>
      <c r="H356" t="n">
        <v>0.53</v>
      </c>
      <c r="I356" t="n">
        <v>11</v>
      </c>
      <c r="J356" t="n">
        <v>301.64</v>
      </c>
      <c r="K356" t="n">
        <v>61.2</v>
      </c>
      <c r="L356" t="n">
        <v>9</v>
      </c>
      <c r="M356" t="n">
        <v>9</v>
      </c>
      <c r="N356" t="n">
        <v>86.44</v>
      </c>
      <c r="O356" t="n">
        <v>37436.63</v>
      </c>
      <c r="P356" t="n">
        <v>123.11</v>
      </c>
      <c r="Q356" t="n">
        <v>1325.83</v>
      </c>
      <c r="R356" t="n">
        <v>39.8</v>
      </c>
      <c r="S356" t="n">
        <v>30.42</v>
      </c>
      <c r="T356" t="n">
        <v>4847.95</v>
      </c>
      <c r="U356" t="n">
        <v>0.76</v>
      </c>
      <c r="V356" t="n">
        <v>0.96</v>
      </c>
      <c r="W356" t="n">
        <v>0.1</v>
      </c>
      <c r="X356" t="n">
        <v>0.28</v>
      </c>
      <c r="Y356" t="n">
        <v>1</v>
      </c>
      <c r="Z356" t="n">
        <v>10</v>
      </c>
    </row>
    <row r="357">
      <c r="A357" t="n">
        <v>33</v>
      </c>
      <c r="B357" t="n">
        <v>145</v>
      </c>
      <c r="C357" t="inlineStr">
        <is>
          <t xml:space="preserve">CONCLUIDO	</t>
        </is>
      </c>
      <c r="D357" t="n">
        <v>7.9694</v>
      </c>
      <c r="E357" t="n">
        <v>12.55</v>
      </c>
      <c r="F357" t="n">
        <v>9.01</v>
      </c>
      <c r="G357" t="n">
        <v>49.12</v>
      </c>
      <c r="H357" t="n">
        <v>0.55</v>
      </c>
      <c r="I357" t="n">
        <v>11</v>
      </c>
      <c r="J357" t="n">
        <v>302.17</v>
      </c>
      <c r="K357" t="n">
        <v>61.2</v>
      </c>
      <c r="L357" t="n">
        <v>9.25</v>
      </c>
      <c r="M357" t="n">
        <v>7</v>
      </c>
      <c r="N357" t="n">
        <v>86.72</v>
      </c>
      <c r="O357" t="n">
        <v>37501.91</v>
      </c>
      <c r="P357" t="n">
        <v>122.31</v>
      </c>
      <c r="Q357" t="n">
        <v>1325.87</v>
      </c>
      <c r="R357" t="n">
        <v>39.81</v>
      </c>
      <c r="S357" t="n">
        <v>30.42</v>
      </c>
      <c r="T357" t="n">
        <v>4854.29</v>
      </c>
      <c r="U357" t="n">
        <v>0.76</v>
      </c>
      <c r="V357" t="n">
        <v>0.96</v>
      </c>
      <c r="W357" t="n">
        <v>0.1</v>
      </c>
      <c r="X357" t="n">
        <v>0.28</v>
      </c>
      <c r="Y357" t="n">
        <v>1</v>
      </c>
      <c r="Z357" t="n">
        <v>10</v>
      </c>
    </row>
    <row r="358">
      <c r="A358" t="n">
        <v>34</v>
      </c>
      <c r="B358" t="n">
        <v>145</v>
      </c>
      <c r="C358" t="inlineStr">
        <is>
          <t xml:space="preserve">CONCLUIDO	</t>
        </is>
      </c>
      <c r="D358" t="n">
        <v>7.9588</v>
      </c>
      <c r="E358" t="n">
        <v>12.56</v>
      </c>
      <c r="F358" t="n">
        <v>9.02</v>
      </c>
      <c r="G358" t="n">
        <v>49.22</v>
      </c>
      <c r="H358" t="n">
        <v>0.5600000000000001</v>
      </c>
      <c r="I358" t="n">
        <v>11</v>
      </c>
      <c r="J358" t="n">
        <v>302.7</v>
      </c>
      <c r="K358" t="n">
        <v>61.2</v>
      </c>
      <c r="L358" t="n">
        <v>9.5</v>
      </c>
      <c r="M358" t="n">
        <v>3</v>
      </c>
      <c r="N358" t="n">
        <v>87</v>
      </c>
      <c r="O358" t="n">
        <v>37567.32</v>
      </c>
      <c r="P358" t="n">
        <v>121.71</v>
      </c>
      <c r="Q358" t="n">
        <v>1325.92</v>
      </c>
      <c r="R358" t="n">
        <v>40.22</v>
      </c>
      <c r="S358" t="n">
        <v>30.42</v>
      </c>
      <c r="T358" t="n">
        <v>5059.48</v>
      </c>
      <c r="U358" t="n">
        <v>0.76</v>
      </c>
      <c r="V358" t="n">
        <v>0.96</v>
      </c>
      <c r="W358" t="n">
        <v>0.11</v>
      </c>
      <c r="X358" t="n">
        <v>0.3</v>
      </c>
      <c r="Y358" t="n">
        <v>1</v>
      </c>
      <c r="Z358" t="n">
        <v>10</v>
      </c>
    </row>
    <row r="359">
      <c r="A359" t="n">
        <v>35</v>
      </c>
      <c r="B359" t="n">
        <v>145</v>
      </c>
      <c r="C359" t="inlineStr">
        <is>
          <t xml:space="preserve">CONCLUIDO	</t>
        </is>
      </c>
      <c r="D359" t="n">
        <v>7.9565</v>
      </c>
      <c r="E359" t="n">
        <v>12.57</v>
      </c>
      <c r="F359" t="n">
        <v>9.029999999999999</v>
      </c>
      <c r="G359" t="n">
        <v>49.23</v>
      </c>
      <c r="H359" t="n">
        <v>0.57</v>
      </c>
      <c r="I359" t="n">
        <v>11</v>
      </c>
      <c r="J359" t="n">
        <v>303.23</v>
      </c>
      <c r="K359" t="n">
        <v>61.2</v>
      </c>
      <c r="L359" t="n">
        <v>9.75</v>
      </c>
      <c r="M359" t="n">
        <v>0</v>
      </c>
      <c r="N359" t="n">
        <v>87.28</v>
      </c>
      <c r="O359" t="n">
        <v>37632.84</v>
      </c>
      <c r="P359" t="n">
        <v>121.6</v>
      </c>
      <c r="Q359" t="n">
        <v>1325.85</v>
      </c>
      <c r="R359" t="n">
        <v>40.16</v>
      </c>
      <c r="S359" t="n">
        <v>30.42</v>
      </c>
      <c r="T359" t="n">
        <v>5031.56</v>
      </c>
      <c r="U359" t="n">
        <v>0.76</v>
      </c>
      <c r="V359" t="n">
        <v>0.96</v>
      </c>
      <c r="W359" t="n">
        <v>0.11</v>
      </c>
      <c r="X359" t="n">
        <v>0.31</v>
      </c>
      <c r="Y359" t="n">
        <v>1</v>
      </c>
      <c r="Z359" t="n">
        <v>10</v>
      </c>
    </row>
    <row r="360">
      <c r="A360" t="n">
        <v>0</v>
      </c>
      <c r="B360" t="n">
        <v>65</v>
      </c>
      <c r="C360" t="inlineStr">
        <is>
          <t xml:space="preserve">CONCLUIDO	</t>
        </is>
      </c>
      <c r="D360" t="n">
        <v>6.4319</v>
      </c>
      <c r="E360" t="n">
        <v>15.55</v>
      </c>
      <c r="F360" t="n">
        <v>11.11</v>
      </c>
      <c r="G360" t="n">
        <v>8.029999999999999</v>
      </c>
      <c r="H360" t="n">
        <v>0.13</v>
      </c>
      <c r="I360" t="n">
        <v>83</v>
      </c>
      <c r="J360" t="n">
        <v>133.21</v>
      </c>
      <c r="K360" t="n">
        <v>46.47</v>
      </c>
      <c r="L360" t="n">
        <v>1</v>
      </c>
      <c r="M360" t="n">
        <v>81</v>
      </c>
      <c r="N360" t="n">
        <v>20.75</v>
      </c>
      <c r="O360" t="n">
        <v>16663.42</v>
      </c>
      <c r="P360" t="n">
        <v>113.61</v>
      </c>
      <c r="Q360" t="n">
        <v>1326.26</v>
      </c>
      <c r="R360" t="n">
        <v>108.59</v>
      </c>
      <c r="S360" t="n">
        <v>30.42</v>
      </c>
      <c r="T360" t="n">
        <v>38887.11</v>
      </c>
      <c r="U360" t="n">
        <v>0.28</v>
      </c>
      <c r="V360" t="n">
        <v>0.78</v>
      </c>
      <c r="W360" t="n">
        <v>0.21</v>
      </c>
      <c r="X360" t="n">
        <v>2.38</v>
      </c>
      <c r="Y360" t="n">
        <v>1</v>
      </c>
      <c r="Z360" t="n">
        <v>10</v>
      </c>
    </row>
    <row r="361">
      <c r="A361" t="n">
        <v>1</v>
      </c>
      <c r="B361" t="n">
        <v>65</v>
      </c>
      <c r="C361" t="inlineStr">
        <is>
          <t xml:space="preserve">CONCLUIDO	</t>
        </is>
      </c>
      <c r="D361" t="n">
        <v>6.9946</v>
      </c>
      <c r="E361" t="n">
        <v>14.3</v>
      </c>
      <c r="F361" t="n">
        <v>10.46</v>
      </c>
      <c r="G361" t="n">
        <v>10.28</v>
      </c>
      <c r="H361" t="n">
        <v>0.17</v>
      </c>
      <c r="I361" t="n">
        <v>61</v>
      </c>
      <c r="J361" t="n">
        <v>133.55</v>
      </c>
      <c r="K361" t="n">
        <v>46.47</v>
      </c>
      <c r="L361" t="n">
        <v>1.25</v>
      </c>
      <c r="M361" t="n">
        <v>59</v>
      </c>
      <c r="N361" t="n">
        <v>20.83</v>
      </c>
      <c r="O361" t="n">
        <v>16704.7</v>
      </c>
      <c r="P361" t="n">
        <v>104.28</v>
      </c>
      <c r="Q361" t="n">
        <v>1325.79</v>
      </c>
      <c r="R361" t="n">
        <v>87.28</v>
      </c>
      <c r="S361" t="n">
        <v>30.42</v>
      </c>
      <c r="T361" t="n">
        <v>28338.03</v>
      </c>
      <c r="U361" t="n">
        <v>0.35</v>
      </c>
      <c r="V361" t="n">
        <v>0.83</v>
      </c>
      <c r="W361" t="n">
        <v>0.18</v>
      </c>
      <c r="X361" t="n">
        <v>1.74</v>
      </c>
      <c r="Y361" t="n">
        <v>1</v>
      </c>
      <c r="Z361" t="n">
        <v>10</v>
      </c>
    </row>
    <row r="362">
      <c r="A362" t="n">
        <v>2</v>
      </c>
      <c r="B362" t="n">
        <v>65</v>
      </c>
      <c r="C362" t="inlineStr">
        <is>
          <t xml:space="preserve">CONCLUIDO	</t>
        </is>
      </c>
      <c r="D362" t="n">
        <v>7.3695</v>
      </c>
      <c r="E362" t="n">
        <v>13.57</v>
      </c>
      <c r="F362" t="n">
        <v>10.08</v>
      </c>
      <c r="G362" t="n">
        <v>12.6</v>
      </c>
      <c r="H362" t="n">
        <v>0.2</v>
      </c>
      <c r="I362" t="n">
        <v>48</v>
      </c>
      <c r="J362" t="n">
        <v>133.88</v>
      </c>
      <c r="K362" t="n">
        <v>46.47</v>
      </c>
      <c r="L362" t="n">
        <v>1.5</v>
      </c>
      <c r="M362" t="n">
        <v>46</v>
      </c>
      <c r="N362" t="n">
        <v>20.91</v>
      </c>
      <c r="O362" t="n">
        <v>16746.01</v>
      </c>
      <c r="P362" t="n">
        <v>97.8</v>
      </c>
      <c r="Q362" t="n">
        <v>1326.14</v>
      </c>
      <c r="R362" t="n">
        <v>74.95999999999999</v>
      </c>
      <c r="S362" t="n">
        <v>30.42</v>
      </c>
      <c r="T362" t="n">
        <v>22243.76</v>
      </c>
      <c r="U362" t="n">
        <v>0.41</v>
      </c>
      <c r="V362" t="n">
        <v>0.86</v>
      </c>
      <c r="W362" t="n">
        <v>0.16</v>
      </c>
      <c r="X362" t="n">
        <v>1.36</v>
      </c>
      <c r="Y362" t="n">
        <v>1</v>
      </c>
      <c r="Z362" t="n">
        <v>10</v>
      </c>
    </row>
    <row r="363">
      <c r="A363" t="n">
        <v>3</v>
      </c>
      <c r="B363" t="n">
        <v>65</v>
      </c>
      <c r="C363" t="inlineStr">
        <is>
          <t xml:space="preserve">CONCLUIDO	</t>
        </is>
      </c>
      <c r="D363" t="n">
        <v>7.6697</v>
      </c>
      <c r="E363" t="n">
        <v>13.04</v>
      </c>
      <c r="F363" t="n">
        <v>9.800000000000001</v>
      </c>
      <c r="G363" t="n">
        <v>15.07</v>
      </c>
      <c r="H363" t="n">
        <v>0.23</v>
      </c>
      <c r="I363" t="n">
        <v>39</v>
      </c>
      <c r="J363" t="n">
        <v>134.22</v>
      </c>
      <c r="K363" t="n">
        <v>46.47</v>
      </c>
      <c r="L363" t="n">
        <v>1.75</v>
      </c>
      <c r="M363" t="n">
        <v>37</v>
      </c>
      <c r="N363" t="n">
        <v>21</v>
      </c>
      <c r="O363" t="n">
        <v>16787.35</v>
      </c>
      <c r="P363" t="n">
        <v>92.23999999999999</v>
      </c>
      <c r="Q363" t="n">
        <v>1325.97</v>
      </c>
      <c r="R363" t="n">
        <v>65.64</v>
      </c>
      <c r="S363" t="n">
        <v>30.42</v>
      </c>
      <c r="T363" t="n">
        <v>17631.41</v>
      </c>
      <c r="U363" t="n">
        <v>0.46</v>
      </c>
      <c r="V363" t="n">
        <v>0.88</v>
      </c>
      <c r="W363" t="n">
        <v>0.14</v>
      </c>
      <c r="X363" t="n">
        <v>1.07</v>
      </c>
      <c r="Y363" t="n">
        <v>1</v>
      </c>
      <c r="Z363" t="n">
        <v>10</v>
      </c>
    </row>
    <row r="364">
      <c r="A364" t="n">
        <v>4</v>
      </c>
      <c r="B364" t="n">
        <v>65</v>
      </c>
      <c r="C364" t="inlineStr">
        <is>
          <t xml:space="preserve">CONCLUIDO	</t>
        </is>
      </c>
      <c r="D364" t="n">
        <v>7.8795</v>
      </c>
      <c r="E364" t="n">
        <v>12.69</v>
      </c>
      <c r="F364" t="n">
        <v>9.609999999999999</v>
      </c>
      <c r="G364" t="n">
        <v>17.48</v>
      </c>
      <c r="H364" t="n">
        <v>0.26</v>
      </c>
      <c r="I364" t="n">
        <v>33</v>
      </c>
      <c r="J364" t="n">
        <v>134.55</v>
      </c>
      <c r="K364" t="n">
        <v>46.47</v>
      </c>
      <c r="L364" t="n">
        <v>2</v>
      </c>
      <c r="M364" t="n">
        <v>31</v>
      </c>
      <c r="N364" t="n">
        <v>21.09</v>
      </c>
      <c r="O364" t="n">
        <v>16828.84</v>
      </c>
      <c r="P364" t="n">
        <v>87.65000000000001</v>
      </c>
      <c r="Q364" t="n">
        <v>1326.05</v>
      </c>
      <c r="R364" t="n">
        <v>59.64</v>
      </c>
      <c r="S364" t="n">
        <v>30.42</v>
      </c>
      <c r="T364" t="n">
        <v>14661.8</v>
      </c>
      <c r="U364" t="n">
        <v>0.51</v>
      </c>
      <c r="V364" t="n">
        <v>0.9</v>
      </c>
      <c r="W364" t="n">
        <v>0.13</v>
      </c>
      <c r="X364" t="n">
        <v>0.89</v>
      </c>
      <c r="Y364" t="n">
        <v>1</v>
      </c>
      <c r="Z364" t="n">
        <v>10</v>
      </c>
    </row>
    <row r="365">
      <c r="A365" t="n">
        <v>5</v>
      </c>
      <c r="B365" t="n">
        <v>65</v>
      </c>
      <c r="C365" t="inlineStr">
        <is>
          <t xml:space="preserve">CONCLUIDO	</t>
        </is>
      </c>
      <c r="D365" t="n">
        <v>8.1675</v>
      </c>
      <c r="E365" t="n">
        <v>12.24</v>
      </c>
      <c r="F365" t="n">
        <v>9.33</v>
      </c>
      <c r="G365" t="n">
        <v>20.73</v>
      </c>
      <c r="H365" t="n">
        <v>0.29</v>
      </c>
      <c r="I365" t="n">
        <v>27</v>
      </c>
      <c r="J365" t="n">
        <v>134.89</v>
      </c>
      <c r="K365" t="n">
        <v>46.47</v>
      </c>
      <c r="L365" t="n">
        <v>2.25</v>
      </c>
      <c r="M365" t="n">
        <v>25</v>
      </c>
      <c r="N365" t="n">
        <v>21.17</v>
      </c>
      <c r="O365" t="n">
        <v>16870.25</v>
      </c>
      <c r="P365" t="n">
        <v>81.26000000000001</v>
      </c>
      <c r="Q365" t="n">
        <v>1325.85</v>
      </c>
      <c r="R365" t="n">
        <v>50.22</v>
      </c>
      <c r="S365" t="n">
        <v>30.42</v>
      </c>
      <c r="T365" t="n">
        <v>9979.34</v>
      </c>
      <c r="U365" t="n">
        <v>0.61</v>
      </c>
      <c r="V365" t="n">
        <v>0.93</v>
      </c>
      <c r="W365" t="n">
        <v>0.12</v>
      </c>
      <c r="X365" t="n">
        <v>0.61</v>
      </c>
      <c r="Y365" t="n">
        <v>1</v>
      </c>
      <c r="Z365" t="n">
        <v>10</v>
      </c>
    </row>
    <row r="366">
      <c r="A366" t="n">
        <v>6</v>
      </c>
      <c r="B366" t="n">
        <v>65</v>
      </c>
      <c r="C366" t="inlineStr">
        <is>
          <t xml:space="preserve">CONCLUIDO	</t>
        </is>
      </c>
      <c r="D366" t="n">
        <v>8.168799999999999</v>
      </c>
      <c r="E366" t="n">
        <v>12.24</v>
      </c>
      <c r="F366" t="n">
        <v>9.41</v>
      </c>
      <c r="G366" t="n">
        <v>23.52</v>
      </c>
      <c r="H366" t="n">
        <v>0.33</v>
      </c>
      <c r="I366" t="n">
        <v>24</v>
      </c>
      <c r="J366" t="n">
        <v>135.22</v>
      </c>
      <c r="K366" t="n">
        <v>46.47</v>
      </c>
      <c r="L366" t="n">
        <v>2.5</v>
      </c>
      <c r="M366" t="n">
        <v>20</v>
      </c>
      <c r="N366" t="n">
        <v>21.26</v>
      </c>
      <c r="O366" t="n">
        <v>16911.68</v>
      </c>
      <c r="P366" t="n">
        <v>79.45</v>
      </c>
      <c r="Q366" t="n">
        <v>1325.83</v>
      </c>
      <c r="R366" t="n">
        <v>53.13</v>
      </c>
      <c r="S366" t="n">
        <v>30.42</v>
      </c>
      <c r="T366" t="n">
        <v>11450.31</v>
      </c>
      <c r="U366" t="n">
        <v>0.57</v>
      </c>
      <c r="V366" t="n">
        <v>0.92</v>
      </c>
      <c r="W366" t="n">
        <v>0.12</v>
      </c>
      <c r="X366" t="n">
        <v>0.6899999999999999</v>
      </c>
      <c r="Y366" t="n">
        <v>1</v>
      </c>
      <c r="Z366" t="n">
        <v>10</v>
      </c>
    </row>
    <row r="367">
      <c r="A367" t="n">
        <v>7</v>
      </c>
      <c r="B367" t="n">
        <v>65</v>
      </c>
      <c r="C367" t="inlineStr">
        <is>
          <t xml:space="preserve">CONCLUIDO	</t>
        </is>
      </c>
      <c r="D367" t="n">
        <v>8.251200000000001</v>
      </c>
      <c r="E367" t="n">
        <v>12.12</v>
      </c>
      <c r="F367" t="n">
        <v>9.34</v>
      </c>
      <c r="G367" t="n">
        <v>25.47</v>
      </c>
      <c r="H367" t="n">
        <v>0.36</v>
      </c>
      <c r="I367" t="n">
        <v>22</v>
      </c>
      <c r="J367" t="n">
        <v>135.56</v>
      </c>
      <c r="K367" t="n">
        <v>46.47</v>
      </c>
      <c r="L367" t="n">
        <v>2.75</v>
      </c>
      <c r="M367" t="n">
        <v>5</v>
      </c>
      <c r="N367" t="n">
        <v>21.34</v>
      </c>
      <c r="O367" t="n">
        <v>16953.14</v>
      </c>
      <c r="P367" t="n">
        <v>76.84999999999999</v>
      </c>
      <c r="Q367" t="n">
        <v>1325.83</v>
      </c>
      <c r="R367" t="n">
        <v>50.15</v>
      </c>
      <c r="S367" t="n">
        <v>30.42</v>
      </c>
      <c r="T367" t="n">
        <v>9967.530000000001</v>
      </c>
      <c r="U367" t="n">
        <v>0.61</v>
      </c>
      <c r="V367" t="n">
        <v>0.93</v>
      </c>
      <c r="W367" t="n">
        <v>0.14</v>
      </c>
      <c r="X367" t="n">
        <v>0.62</v>
      </c>
      <c r="Y367" t="n">
        <v>1</v>
      </c>
      <c r="Z367" t="n">
        <v>10</v>
      </c>
    </row>
    <row r="368">
      <c r="A368" t="n">
        <v>8</v>
      </c>
      <c r="B368" t="n">
        <v>65</v>
      </c>
      <c r="C368" t="inlineStr">
        <is>
          <t xml:space="preserve">CONCLUIDO	</t>
        </is>
      </c>
      <c r="D368" t="n">
        <v>8.2453</v>
      </c>
      <c r="E368" t="n">
        <v>12.13</v>
      </c>
      <c r="F368" t="n">
        <v>9.35</v>
      </c>
      <c r="G368" t="n">
        <v>25.5</v>
      </c>
      <c r="H368" t="n">
        <v>0.39</v>
      </c>
      <c r="I368" t="n">
        <v>22</v>
      </c>
      <c r="J368" t="n">
        <v>135.9</v>
      </c>
      <c r="K368" t="n">
        <v>46.47</v>
      </c>
      <c r="L368" t="n">
        <v>3</v>
      </c>
      <c r="M368" t="n">
        <v>0</v>
      </c>
      <c r="N368" t="n">
        <v>21.43</v>
      </c>
      <c r="O368" t="n">
        <v>16994.64</v>
      </c>
      <c r="P368" t="n">
        <v>77.03</v>
      </c>
      <c r="Q368" t="n">
        <v>1325.93</v>
      </c>
      <c r="R368" t="n">
        <v>50.2</v>
      </c>
      <c r="S368" t="n">
        <v>30.42</v>
      </c>
      <c r="T368" t="n">
        <v>9996.969999999999</v>
      </c>
      <c r="U368" t="n">
        <v>0.61</v>
      </c>
      <c r="V368" t="n">
        <v>0.92</v>
      </c>
      <c r="W368" t="n">
        <v>0.14</v>
      </c>
      <c r="X368" t="n">
        <v>0.63</v>
      </c>
      <c r="Y368" t="n">
        <v>1</v>
      </c>
      <c r="Z368" t="n">
        <v>10</v>
      </c>
    </row>
    <row r="369">
      <c r="A369" t="n">
        <v>0</v>
      </c>
      <c r="B369" t="n">
        <v>130</v>
      </c>
      <c r="C369" t="inlineStr">
        <is>
          <t xml:space="preserve">CONCLUIDO	</t>
        </is>
      </c>
      <c r="D369" t="n">
        <v>4.1391</v>
      </c>
      <c r="E369" t="n">
        <v>24.16</v>
      </c>
      <c r="F369" t="n">
        <v>13.53</v>
      </c>
      <c r="G369" t="n">
        <v>5.07</v>
      </c>
      <c r="H369" t="n">
        <v>0.07000000000000001</v>
      </c>
      <c r="I369" t="n">
        <v>160</v>
      </c>
      <c r="J369" t="n">
        <v>252.85</v>
      </c>
      <c r="K369" t="n">
        <v>59.19</v>
      </c>
      <c r="L369" t="n">
        <v>1</v>
      </c>
      <c r="M369" t="n">
        <v>158</v>
      </c>
      <c r="N369" t="n">
        <v>62.65</v>
      </c>
      <c r="O369" t="n">
        <v>31418.63</v>
      </c>
      <c r="P369" t="n">
        <v>218.9</v>
      </c>
      <c r="Q369" t="n">
        <v>1326.64</v>
      </c>
      <c r="R369" t="n">
        <v>188.26</v>
      </c>
      <c r="S369" t="n">
        <v>30.42</v>
      </c>
      <c r="T369" t="n">
        <v>78336.13</v>
      </c>
      <c r="U369" t="n">
        <v>0.16</v>
      </c>
      <c r="V369" t="n">
        <v>0.64</v>
      </c>
      <c r="W369" t="n">
        <v>0.34</v>
      </c>
      <c r="X369" t="n">
        <v>4.81</v>
      </c>
      <c r="Y369" t="n">
        <v>1</v>
      </c>
      <c r="Z369" t="n">
        <v>10</v>
      </c>
    </row>
    <row r="370">
      <c r="A370" t="n">
        <v>1</v>
      </c>
      <c r="B370" t="n">
        <v>130</v>
      </c>
      <c r="C370" t="inlineStr">
        <is>
          <t xml:space="preserve">CONCLUIDO	</t>
        </is>
      </c>
      <c r="D370" t="n">
        <v>4.9054</v>
      </c>
      <c r="E370" t="n">
        <v>20.39</v>
      </c>
      <c r="F370" t="n">
        <v>12.06</v>
      </c>
      <c r="G370" t="n">
        <v>6.4</v>
      </c>
      <c r="H370" t="n">
        <v>0.09</v>
      </c>
      <c r="I370" t="n">
        <v>113</v>
      </c>
      <c r="J370" t="n">
        <v>253.3</v>
      </c>
      <c r="K370" t="n">
        <v>59.19</v>
      </c>
      <c r="L370" t="n">
        <v>1.25</v>
      </c>
      <c r="M370" t="n">
        <v>111</v>
      </c>
      <c r="N370" t="n">
        <v>62.86</v>
      </c>
      <c r="O370" t="n">
        <v>31474.5</v>
      </c>
      <c r="P370" t="n">
        <v>193.55</v>
      </c>
      <c r="Q370" t="n">
        <v>1326.08</v>
      </c>
      <c r="R370" t="n">
        <v>139.59</v>
      </c>
      <c r="S370" t="n">
        <v>30.42</v>
      </c>
      <c r="T370" t="n">
        <v>54235.44</v>
      </c>
      <c r="U370" t="n">
        <v>0.22</v>
      </c>
      <c r="V370" t="n">
        <v>0.72</v>
      </c>
      <c r="W370" t="n">
        <v>0.26</v>
      </c>
      <c r="X370" t="n">
        <v>3.33</v>
      </c>
      <c r="Y370" t="n">
        <v>1</v>
      </c>
      <c r="Z370" t="n">
        <v>10</v>
      </c>
    </row>
    <row r="371">
      <c r="A371" t="n">
        <v>2</v>
      </c>
      <c r="B371" t="n">
        <v>130</v>
      </c>
      <c r="C371" t="inlineStr">
        <is>
          <t xml:space="preserve">CONCLUIDO	</t>
        </is>
      </c>
      <c r="D371" t="n">
        <v>5.4395</v>
      </c>
      <c r="E371" t="n">
        <v>18.38</v>
      </c>
      <c r="F371" t="n">
        <v>11.28</v>
      </c>
      <c r="G371" t="n">
        <v>7.69</v>
      </c>
      <c r="H371" t="n">
        <v>0.11</v>
      </c>
      <c r="I371" t="n">
        <v>88</v>
      </c>
      <c r="J371" t="n">
        <v>253.75</v>
      </c>
      <c r="K371" t="n">
        <v>59.19</v>
      </c>
      <c r="L371" t="n">
        <v>1.5</v>
      </c>
      <c r="M371" t="n">
        <v>86</v>
      </c>
      <c r="N371" t="n">
        <v>63.06</v>
      </c>
      <c r="O371" t="n">
        <v>31530.44</v>
      </c>
      <c r="P371" t="n">
        <v>179.7</v>
      </c>
      <c r="Q371" t="n">
        <v>1325.96</v>
      </c>
      <c r="R371" t="n">
        <v>114.08</v>
      </c>
      <c r="S371" t="n">
        <v>30.42</v>
      </c>
      <c r="T371" t="n">
        <v>41603.87</v>
      </c>
      <c r="U371" t="n">
        <v>0.27</v>
      </c>
      <c r="V371" t="n">
        <v>0.77</v>
      </c>
      <c r="W371" t="n">
        <v>0.22</v>
      </c>
      <c r="X371" t="n">
        <v>2.56</v>
      </c>
      <c r="Y371" t="n">
        <v>1</v>
      </c>
      <c r="Z371" t="n">
        <v>10</v>
      </c>
    </row>
    <row r="372">
      <c r="A372" t="n">
        <v>3</v>
      </c>
      <c r="B372" t="n">
        <v>130</v>
      </c>
      <c r="C372" t="inlineStr">
        <is>
          <t xml:space="preserve">CONCLUIDO	</t>
        </is>
      </c>
      <c r="D372" t="n">
        <v>5.8725</v>
      </c>
      <c r="E372" t="n">
        <v>17.03</v>
      </c>
      <c r="F372" t="n">
        <v>10.75</v>
      </c>
      <c r="G372" t="n">
        <v>9.09</v>
      </c>
      <c r="H372" t="n">
        <v>0.12</v>
      </c>
      <c r="I372" t="n">
        <v>71</v>
      </c>
      <c r="J372" t="n">
        <v>254.21</v>
      </c>
      <c r="K372" t="n">
        <v>59.19</v>
      </c>
      <c r="L372" t="n">
        <v>1.75</v>
      </c>
      <c r="M372" t="n">
        <v>69</v>
      </c>
      <c r="N372" t="n">
        <v>63.26</v>
      </c>
      <c r="O372" t="n">
        <v>31586.46</v>
      </c>
      <c r="P372" t="n">
        <v>169.95</v>
      </c>
      <c r="Q372" t="n">
        <v>1325.88</v>
      </c>
      <c r="R372" t="n">
        <v>97.19</v>
      </c>
      <c r="S372" t="n">
        <v>30.42</v>
      </c>
      <c r="T372" t="n">
        <v>33243.72</v>
      </c>
      <c r="U372" t="n">
        <v>0.31</v>
      </c>
      <c r="V372" t="n">
        <v>0.8</v>
      </c>
      <c r="W372" t="n">
        <v>0.19</v>
      </c>
      <c r="X372" t="n">
        <v>2.03</v>
      </c>
      <c r="Y372" t="n">
        <v>1</v>
      </c>
      <c r="Z372" t="n">
        <v>10</v>
      </c>
    </row>
    <row r="373">
      <c r="A373" t="n">
        <v>4</v>
      </c>
      <c r="B373" t="n">
        <v>130</v>
      </c>
      <c r="C373" t="inlineStr">
        <is>
          <t xml:space="preserve">CONCLUIDO	</t>
        </is>
      </c>
      <c r="D373" t="n">
        <v>6.1845</v>
      </c>
      <c r="E373" t="n">
        <v>16.17</v>
      </c>
      <c r="F373" t="n">
        <v>10.43</v>
      </c>
      <c r="G373" t="n">
        <v>10.43</v>
      </c>
      <c r="H373" t="n">
        <v>0.14</v>
      </c>
      <c r="I373" t="n">
        <v>60</v>
      </c>
      <c r="J373" t="n">
        <v>254.66</v>
      </c>
      <c r="K373" t="n">
        <v>59.19</v>
      </c>
      <c r="L373" t="n">
        <v>2</v>
      </c>
      <c r="M373" t="n">
        <v>58</v>
      </c>
      <c r="N373" t="n">
        <v>63.47</v>
      </c>
      <c r="O373" t="n">
        <v>31642.55</v>
      </c>
      <c r="P373" t="n">
        <v>163.71</v>
      </c>
      <c r="Q373" t="n">
        <v>1326.05</v>
      </c>
      <c r="R373" t="n">
        <v>86.3</v>
      </c>
      <c r="S373" t="n">
        <v>30.42</v>
      </c>
      <c r="T373" t="n">
        <v>27856.11</v>
      </c>
      <c r="U373" t="n">
        <v>0.35</v>
      </c>
      <c r="V373" t="n">
        <v>0.83</v>
      </c>
      <c r="W373" t="n">
        <v>0.18</v>
      </c>
      <c r="X373" t="n">
        <v>1.71</v>
      </c>
      <c r="Y373" t="n">
        <v>1</v>
      </c>
      <c r="Z373" t="n">
        <v>10</v>
      </c>
    </row>
    <row r="374">
      <c r="A374" t="n">
        <v>5</v>
      </c>
      <c r="B374" t="n">
        <v>130</v>
      </c>
      <c r="C374" t="inlineStr">
        <is>
          <t xml:space="preserve">CONCLUIDO	</t>
        </is>
      </c>
      <c r="D374" t="n">
        <v>6.4438</v>
      </c>
      <c r="E374" t="n">
        <v>15.52</v>
      </c>
      <c r="F374" t="n">
        <v>10.17</v>
      </c>
      <c r="G374" t="n">
        <v>11.74</v>
      </c>
      <c r="H374" t="n">
        <v>0.16</v>
      </c>
      <c r="I374" t="n">
        <v>52</v>
      </c>
      <c r="J374" t="n">
        <v>255.12</v>
      </c>
      <c r="K374" t="n">
        <v>59.19</v>
      </c>
      <c r="L374" t="n">
        <v>2.25</v>
      </c>
      <c r="M374" t="n">
        <v>50</v>
      </c>
      <c r="N374" t="n">
        <v>63.67</v>
      </c>
      <c r="O374" t="n">
        <v>31698.72</v>
      </c>
      <c r="P374" t="n">
        <v>158.4</v>
      </c>
      <c r="Q374" t="n">
        <v>1325.98</v>
      </c>
      <c r="R374" t="n">
        <v>77.89</v>
      </c>
      <c r="S374" t="n">
        <v>30.42</v>
      </c>
      <c r="T374" t="n">
        <v>23689.65</v>
      </c>
      <c r="U374" t="n">
        <v>0.39</v>
      </c>
      <c r="V374" t="n">
        <v>0.85</v>
      </c>
      <c r="W374" t="n">
        <v>0.16</v>
      </c>
      <c r="X374" t="n">
        <v>1.45</v>
      </c>
      <c r="Y374" t="n">
        <v>1</v>
      </c>
      <c r="Z374" t="n">
        <v>10</v>
      </c>
    </row>
    <row r="375">
      <c r="A375" t="n">
        <v>6</v>
      </c>
      <c r="B375" t="n">
        <v>130</v>
      </c>
      <c r="C375" t="inlineStr">
        <is>
          <t xml:space="preserve">CONCLUIDO	</t>
        </is>
      </c>
      <c r="D375" t="n">
        <v>6.6401</v>
      </c>
      <c r="E375" t="n">
        <v>15.06</v>
      </c>
      <c r="F375" t="n">
        <v>10.01</v>
      </c>
      <c r="G375" t="n">
        <v>13.05</v>
      </c>
      <c r="H375" t="n">
        <v>0.17</v>
      </c>
      <c r="I375" t="n">
        <v>46</v>
      </c>
      <c r="J375" t="n">
        <v>255.57</v>
      </c>
      <c r="K375" t="n">
        <v>59.19</v>
      </c>
      <c r="L375" t="n">
        <v>2.5</v>
      </c>
      <c r="M375" t="n">
        <v>44</v>
      </c>
      <c r="N375" t="n">
        <v>63.88</v>
      </c>
      <c r="O375" t="n">
        <v>31754.97</v>
      </c>
      <c r="P375" t="n">
        <v>154.66</v>
      </c>
      <c r="Q375" t="n">
        <v>1325.95</v>
      </c>
      <c r="R375" t="n">
        <v>72.59</v>
      </c>
      <c r="S375" t="n">
        <v>30.42</v>
      </c>
      <c r="T375" t="n">
        <v>21067.88</v>
      </c>
      <c r="U375" t="n">
        <v>0.42</v>
      </c>
      <c r="V375" t="n">
        <v>0.86</v>
      </c>
      <c r="W375" t="n">
        <v>0.15</v>
      </c>
      <c r="X375" t="n">
        <v>1.28</v>
      </c>
      <c r="Y375" t="n">
        <v>1</v>
      </c>
      <c r="Z375" t="n">
        <v>10</v>
      </c>
    </row>
    <row r="376">
      <c r="A376" t="n">
        <v>7</v>
      </c>
      <c r="B376" t="n">
        <v>130</v>
      </c>
      <c r="C376" t="inlineStr">
        <is>
          <t xml:space="preserve">CONCLUIDO	</t>
        </is>
      </c>
      <c r="D376" t="n">
        <v>6.8191</v>
      </c>
      <c r="E376" t="n">
        <v>14.66</v>
      </c>
      <c r="F376" t="n">
        <v>9.859999999999999</v>
      </c>
      <c r="G376" t="n">
        <v>14.42</v>
      </c>
      <c r="H376" t="n">
        <v>0.19</v>
      </c>
      <c r="I376" t="n">
        <v>41</v>
      </c>
      <c r="J376" t="n">
        <v>256.03</v>
      </c>
      <c r="K376" t="n">
        <v>59.19</v>
      </c>
      <c r="L376" t="n">
        <v>2.75</v>
      </c>
      <c r="M376" t="n">
        <v>39</v>
      </c>
      <c r="N376" t="n">
        <v>64.09</v>
      </c>
      <c r="O376" t="n">
        <v>31811.29</v>
      </c>
      <c r="P376" t="n">
        <v>151.14</v>
      </c>
      <c r="Q376" t="n">
        <v>1326.16</v>
      </c>
      <c r="R376" t="n">
        <v>67.48999999999999</v>
      </c>
      <c r="S376" t="n">
        <v>30.42</v>
      </c>
      <c r="T376" t="n">
        <v>18545.96</v>
      </c>
      <c r="U376" t="n">
        <v>0.45</v>
      </c>
      <c r="V376" t="n">
        <v>0.88</v>
      </c>
      <c r="W376" t="n">
        <v>0.15</v>
      </c>
      <c r="X376" t="n">
        <v>1.13</v>
      </c>
      <c r="Y376" t="n">
        <v>1</v>
      </c>
      <c r="Z376" t="n">
        <v>10</v>
      </c>
    </row>
    <row r="377">
      <c r="A377" t="n">
        <v>8</v>
      </c>
      <c r="B377" t="n">
        <v>130</v>
      </c>
      <c r="C377" t="inlineStr">
        <is>
          <t xml:space="preserve">CONCLUIDO	</t>
        </is>
      </c>
      <c r="D377" t="n">
        <v>6.9661</v>
      </c>
      <c r="E377" t="n">
        <v>14.36</v>
      </c>
      <c r="F377" t="n">
        <v>9.74</v>
      </c>
      <c r="G377" t="n">
        <v>15.8</v>
      </c>
      <c r="H377" t="n">
        <v>0.21</v>
      </c>
      <c r="I377" t="n">
        <v>37</v>
      </c>
      <c r="J377" t="n">
        <v>256.49</v>
      </c>
      <c r="K377" t="n">
        <v>59.19</v>
      </c>
      <c r="L377" t="n">
        <v>3</v>
      </c>
      <c r="M377" t="n">
        <v>35</v>
      </c>
      <c r="N377" t="n">
        <v>64.29000000000001</v>
      </c>
      <c r="O377" t="n">
        <v>31867.69</v>
      </c>
      <c r="P377" t="n">
        <v>148.33</v>
      </c>
      <c r="Q377" t="n">
        <v>1325.99</v>
      </c>
      <c r="R377" t="n">
        <v>63.85</v>
      </c>
      <c r="S377" t="n">
        <v>30.42</v>
      </c>
      <c r="T377" t="n">
        <v>16745.24</v>
      </c>
      <c r="U377" t="n">
        <v>0.48</v>
      </c>
      <c r="V377" t="n">
        <v>0.89</v>
      </c>
      <c r="W377" t="n">
        <v>0.14</v>
      </c>
      <c r="X377" t="n">
        <v>1.02</v>
      </c>
      <c r="Y377" t="n">
        <v>1</v>
      </c>
      <c r="Z377" t="n">
        <v>10</v>
      </c>
    </row>
    <row r="378">
      <c r="A378" t="n">
        <v>9</v>
      </c>
      <c r="B378" t="n">
        <v>130</v>
      </c>
      <c r="C378" t="inlineStr">
        <is>
          <t xml:space="preserve">CONCLUIDO	</t>
        </is>
      </c>
      <c r="D378" t="n">
        <v>7.0792</v>
      </c>
      <c r="E378" t="n">
        <v>14.13</v>
      </c>
      <c r="F378" t="n">
        <v>9.66</v>
      </c>
      <c r="G378" t="n">
        <v>17.04</v>
      </c>
      <c r="H378" t="n">
        <v>0.23</v>
      </c>
      <c r="I378" t="n">
        <v>34</v>
      </c>
      <c r="J378" t="n">
        <v>256.95</v>
      </c>
      <c r="K378" t="n">
        <v>59.19</v>
      </c>
      <c r="L378" t="n">
        <v>3.25</v>
      </c>
      <c r="M378" t="n">
        <v>32</v>
      </c>
      <c r="N378" t="n">
        <v>64.5</v>
      </c>
      <c r="O378" t="n">
        <v>31924.29</v>
      </c>
      <c r="P378" t="n">
        <v>145.66</v>
      </c>
      <c r="Q378" t="n">
        <v>1325.96</v>
      </c>
      <c r="R378" t="n">
        <v>61.22</v>
      </c>
      <c r="S378" t="n">
        <v>30.42</v>
      </c>
      <c r="T378" t="n">
        <v>15443.27</v>
      </c>
      <c r="U378" t="n">
        <v>0.5</v>
      </c>
      <c r="V378" t="n">
        <v>0.9</v>
      </c>
      <c r="W378" t="n">
        <v>0.13</v>
      </c>
      <c r="X378" t="n">
        <v>0.9399999999999999</v>
      </c>
      <c r="Y378" t="n">
        <v>1</v>
      </c>
      <c r="Z378" t="n">
        <v>10</v>
      </c>
    </row>
    <row r="379">
      <c r="A379" t="n">
        <v>10</v>
      </c>
      <c r="B379" t="n">
        <v>130</v>
      </c>
      <c r="C379" t="inlineStr">
        <is>
          <t xml:space="preserve">CONCLUIDO	</t>
        </is>
      </c>
      <c r="D379" t="n">
        <v>7.2107</v>
      </c>
      <c r="E379" t="n">
        <v>13.87</v>
      </c>
      <c r="F379" t="n">
        <v>9.550000000000001</v>
      </c>
      <c r="G379" t="n">
        <v>18.48</v>
      </c>
      <c r="H379" t="n">
        <v>0.24</v>
      </c>
      <c r="I379" t="n">
        <v>31</v>
      </c>
      <c r="J379" t="n">
        <v>257.41</v>
      </c>
      <c r="K379" t="n">
        <v>59.19</v>
      </c>
      <c r="L379" t="n">
        <v>3.5</v>
      </c>
      <c r="M379" t="n">
        <v>29</v>
      </c>
      <c r="N379" t="n">
        <v>64.70999999999999</v>
      </c>
      <c r="O379" t="n">
        <v>31980.84</v>
      </c>
      <c r="P379" t="n">
        <v>142.7</v>
      </c>
      <c r="Q379" t="n">
        <v>1325.9</v>
      </c>
      <c r="R379" t="n">
        <v>57.48</v>
      </c>
      <c r="S379" t="n">
        <v>30.42</v>
      </c>
      <c r="T379" t="n">
        <v>13591.18</v>
      </c>
      <c r="U379" t="n">
        <v>0.53</v>
      </c>
      <c r="V379" t="n">
        <v>0.91</v>
      </c>
      <c r="W379" t="n">
        <v>0.13</v>
      </c>
      <c r="X379" t="n">
        <v>0.83</v>
      </c>
      <c r="Y379" t="n">
        <v>1</v>
      </c>
      <c r="Z379" t="n">
        <v>10</v>
      </c>
    </row>
    <row r="380">
      <c r="A380" t="n">
        <v>11</v>
      </c>
      <c r="B380" t="n">
        <v>130</v>
      </c>
      <c r="C380" t="inlineStr">
        <is>
          <t xml:space="preserve">CONCLUIDO	</t>
        </is>
      </c>
      <c r="D380" t="n">
        <v>7.3951</v>
      </c>
      <c r="E380" t="n">
        <v>13.52</v>
      </c>
      <c r="F380" t="n">
        <v>9.35</v>
      </c>
      <c r="G380" t="n">
        <v>20.03</v>
      </c>
      <c r="H380" t="n">
        <v>0.26</v>
      </c>
      <c r="I380" t="n">
        <v>28</v>
      </c>
      <c r="J380" t="n">
        <v>257.86</v>
      </c>
      <c r="K380" t="n">
        <v>59.19</v>
      </c>
      <c r="L380" t="n">
        <v>3.75</v>
      </c>
      <c r="M380" t="n">
        <v>26</v>
      </c>
      <c r="N380" t="n">
        <v>64.92</v>
      </c>
      <c r="O380" t="n">
        <v>32037.48</v>
      </c>
      <c r="P380" t="n">
        <v>138.27</v>
      </c>
      <c r="Q380" t="n">
        <v>1325.93</v>
      </c>
      <c r="R380" t="n">
        <v>50.64</v>
      </c>
      <c r="S380" t="n">
        <v>30.42</v>
      </c>
      <c r="T380" t="n">
        <v>10185.71</v>
      </c>
      <c r="U380" t="n">
        <v>0.6</v>
      </c>
      <c r="V380" t="n">
        <v>0.92</v>
      </c>
      <c r="W380" t="n">
        <v>0.12</v>
      </c>
      <c r="X380" t="n">
        <v>0.63</v>
      </c>
      <c r="Y380" t="n">
        <v>1</v>
      </c>
      <c r="Z380" t="n">
        <v>10</v>
      </c>
    </row>
    <row r="381">
      <c r="A381" t="n">
        <v>12</v>
      </c>
      <c r="B381" t="n">
        <v>130</v>
      </c>
      <c r="C381" t="inlineStr">
        <is>
          <t xml:space="preserve">CONCLUIDO	</t>
        </is>
      </c>
      <c r="D381" t="n">
        <v>7.4034</v>
      </c>
      <c r="E381" t="n">
        <v>13.51</v>
      </c>
      <c r="F381" t="n">
        <v>9.43</v>
      </c>
      <c r="G381" t="n">
        <v>21.76</v>
      </c>
      <c r="H381" t="n">
        <v>0.28</v>
      </c>
      <c r="I381" t="n">
        <v>26</v>
      </c>
      <c r="J381" t="n">
        <v>258.32</v>
      </c>
      <c r="K381" t="n">
        <v>59.19</v>
      </c>
      <c r="L381" t="n">
        <v>4</v>
      </c>
      <c r="M381" t="n">
        <v>24</v>
      </c>
      <c r="N381" t="n">
        <v>65.13</v>
      </c>
      <c r="O381" t="n">
        <v>32094.19</v>
      </c>
      <c r="P381" t="n">
        <v>138.56</v>
      </c>
      <c r="Q381" t="n">
        <v>1325.79</v>
      </c>
      <c r="R381" t="n">
        <v>54.36</v>
      </c>
      <c r="S381" t="n">
        <v>30.42</v>
      </c>
      <c r="T381" t="n">
        <v>12055</v>
      </c>
      <c r="U381" t="n">
        <v>0.5600000000000001</v>
      </c>
      <c r="V381" t="n">
        <v>0.92</v>
      </c>
      <c r="W381" t="n">
        <v>0.11</v>
      </c>
      <c r="X381" t="n">
        <v>0.71</v>
      </c>
      <c r="Y381" t="n">
        <v>1</v>
      </c>
      <c r="Z381" t="n">
        <v>10</v>
      </c>
    </row>
    <row r="382">
      <c r="A382" t="n">
        <v>13</v>
      </c>
      <c r="B382" t="n">
        <v>130</v>
      </c>
      <c r="C382" t="inlineStr">
        <is>
          <t xml:space="preserve">CONCLUIDO	</t>
        </is>
      </c>
      <c r="D382" t="n">
        <v>7.3952</v>
      </c>
      <c r="E382" t="n">
        <v>13.52</v>
      </c>
      <c r="F382" t="n">
        <v>9.49</v>
      </c>
      <c r="G382" t="n">
        <v>22.79</v>
      </c>
      <c r="H382" t="n">
        <v>0.29</v>
      </c>
      <c r="I382" t="n">
        <v>25</v>
      </c>
      <c r="J382" t="n">
        <v>258.78</v>
      </c>
      <c r="K382" t="n">
        <v>59.19</v>
      </c>
      <c r="L382" t="n">
        <v>4.25</v>
      </c>
      <c r="M382" t="n">
        <v>23</v>
      </c>
      <c r="N382" t="n">
        <v>65.34</v>
      </c>
      <c r="O382" t="n">
        <v>32150.98</v>
      </c>
      <c r="P382" t="n">
        <v>138.68</v>
      </c>
      <c r="Q382" t="n">
        <v>1325.8</v>
      </c>
      <c r="R382" t="n">
        <v>56.06</v>
      </c>
      <c r="S382" t="n">
        <v>30.42</v>
      </c>
      <c r="T382" t="n">
        <v>12911.66</v>
      </c>
      <c r="U382" t="n">
        <v>0.54</v>
      </c>
      <c r="V382" t="n">
        <v>0.91</v>
      </c>
      <c r="W382" t="n">
        <v>0.12</v>
      </c>
      <c r="X382" t="n">
        <v>0.77</v>
      </c>
      <c r="Y382" t="n">
        <v>1</v>
      </c>
      <c r="Z382" t="n">
        <v>10</v>
      </c>
    </row>
    <row r="383">
      <c r="A383" t="n">
        <v>14</v>
      </c>
      <c r="B383" t="n">
        <v>130</v>
      </c>
      <c r="C383" t="inlineStr">
        <is>
          <t xml:space="preserve">CONCLUIDO	</t>
        </is>
      </c>
      <c r="D383" t="n">
        <v>7.5157</v>
      </c>
      <c r="E383" t="n">
        <v>13.31</v>
      </c>
      <c r="F383" t="n">
        <v>9.380000000000001</v>
      </c>
      <c r="G383" t="n">
        <v>24.46</v>
      </c>
      <c r="H383" t="n">
        <v>0.31</v>
      </c>
      <c r="I383" t="n">
        <v>23</v>
      </c>
      <c r="J383" t="n">
        <v>259.25</v>
      </c>
      <c r="K383" t="n">
        <v>59.19</v>
      </c>
      <c r="L383" t="n">
        <v>4.5</v>
      </c>
      <c r="M383" t="n">
        <v>21</v>
      </c>
      <c r="N383" t="n">
        <v>65.55</v>
      </c>
      <c r="O383" t="n">
        <v>32207.85</v>
      </c>
      <c r="P383" t="n">
        <v>135.16</v>
      </c>
      <c r="Q383" t="n">
        <v>1325.85</v>
      </c>
      <c r="R383" t="n">
        <v>52.07</v>
      </c>
      <c r="S383" t="n">
        <v>30.42</v>
      </c>
      <c r="T383" t="n">
        <v>10922.69</v>
      </c>
      <c r="U383" t="n">
        <v>0.58</v>
      </c>
      <c r="V383" t="n">
        <v>0.92</v>
      </c>
      <c r="W383" t="n">
        <v>0.12</v>
      </c>
      <c r="X383" t="n">
        <v>0.66</v>
      </c>
      <c r="Y383" t="n">
        <v>1</v>
      </c>
      <c r="Z383" t="n">
        <v>10</v>
      </c>
    </row>
    <row r="384">
      <c r="A384" t="n">
        <v>15</v>
      </c>
      <c r="B384" t="n">
        <v>130</v>
      </c>
      <c r="C384" t="inlineStr">
        <is>
          <t xml:space="preserve">CONCLUIDO	</t>
        </is>
      </c>
      <c r="D384" t="n">
        <v>7.5664</v>
      </c>
      <c r="E384" t="n">
        <v>13.22</v>
      </c>
      <c r="F384" t="n">
        <v>9.34</v>
      </c>
      <c r="G384" t="n">
        <v>25.46</v>
      </c>
      <c r="H384" t="n">
        <v>0.33</v>
      </c>
      <c r="I384" t="n">
        <v>22</v>
      </c>
      <c r="J384" t="n">
        <v>259.71</v>
      </c>
      <c r="K384" t="n">
        <v>59.19</v>
      </c>
      <c r="L384" t="n">
        <v>4.75</v>
      </c>
      <c r="M384" t="n">
        <v>20</v>
      </c>
      <c r="N384" t="n">
        <v>65.76000000000001</v>
      </c>
      <c r="O384" t="n">
        <v>32264.79</v>
      </c>
      <c r="P384" t="n">
        <v>133.43</v>
      </c>
      <c r="Q384" t="n">
        <v>1325.83</v>
      </c>
      <c r="R384" t="n">
        <v>50.72</v>
      </c>
      <c r="S384" t="n">
        <v>30.42</v>
      </c>
      <c r="T384" t="n">
        <v>10256.37</v>
      </c>
      <c r="U384" t="n">
        <v>0.6</v>
      </c>
      <c r="V384" t="n">
        <v>0.93</v>
      </c>
      <c r="W384" t="n">
        <v>0.12</v>
      </c>
      <c r="X384" t="n">
        <v>0.62</v>
      </c>
      <c r="Y384" t="n">
        <v>1</v>
      </c>
      <c r="Z384" t="n">
        <v>10</v>
      </c>
    </row>
    <row r="385">
      <c r="A385" t="n">
        <v>16</v>
      </c>
      <c r="B385" t="n">
        <v>130</v>
      </c>
      <c r="C385" t="inlineStr">
        <is>
          <t xml:space="preserve">CONCLUIDO	</t>
        </is>
      </c>
      <c r="D385" t="n">
        <v>7.6606</v>
      </c>
      <c r="E385" t="n">
        <v>13.05</v>
      </c>
      <c r="F385" t="n">
        <v>9.27</v>
      </c>
      <c r="G385" t="n">
        <v>27.81</v>
      </c>
      <c r="H385" t="n">
        <v>0.34</v>
      </c>
      <c r="I385" t="n">
        <v>20</v>
      </c>
      <c r="J385" t="n">
        <v>260.17</v>
      </c>
      <c r="K385" t="n">
        <v>59.19</v>
      </c>
      <c r="L385" t="n">
        <v>5</v>
      </c>
      <c r="M385" t="n">
        <v>18</v>
      </c>
      <c r="N385" t="n">
        <v>65.98</v>
      </c>
      <c r="O385" t="n">
        <v>32321.82</v>
      </c>
      <c r="P385" t="n">
        <v>131.06</v>
      </c>
      <c r="Q385" t="n">
        <v>1325.82</v>
      </c>
      <c r="R385" t="n">
        <v>48.59</v>
      </c>
      <c r="S385" t="n">
        <v>30.42</v>
      </c>
      <c r="T385" t="n">
        <v>9198.74</v>
      </c>
      <c r="U385" t="n">
        <v>0.63</v>
      </c>
      <c r="V385" t="n">
        <v>0.93</v>
      </c>
      <c r="W385" t="n">
        <v>0.11</v>
      </c>
      <c r="X385" t="n">
        <v>0.55</v>
      </c>
      <c r="Y385" t="n">
        <v>1</v>
      </c>
      <c r="Z385" t="n">
        <v>10</v>
      </c>
    </row>
    <row r="386">
      <c r="A386" t="n">
        <v>17</v>
      </c>
      <c r="B386" t="n">
        <v>130</v>
      </c>
      <c r="C386" t="inlineStr">
        <is>
          <t xml:space="preserve">CONCLUIDO	</t>
        </is>
      </c>
      <c r="D386" t="n">
        <v>7.7122</v>
      </c>
      <c r="E386" t="n">
        <v>12.97</v>
      </c>
      <c r="F386" t="n">
        <v>9.23</v>
      </c>
      <c r="G386" t="n">
        <v>29.16</v>
      </c>
      <c r="H386" t="n">
        <v>0.36</v>
      </c>
      <c r="I386" t="n">
        <v>19</v>
      </c>
      <c r="J386" t="n">
        <v>260.63</v>
      </c>
      <c r="K386" t="n">
        <v>59.19</v>
      </c>
      <c r="L386" t="n">
        <v>5.25</v>
      </c>
      <c r="M386" t="n">
        <v>17</v>
      </c>
      <c r="N386" t="n">
        <v>66.19</v>
      </c>
      <c r="O386" t="n">
        <v>32378.93</v>
      </c>
      <c r="P386" t="n">
        <v>129.64</v>
      </c>
      <c r="Q386" t="n">
        <v>1325.93</v>
      </c>
      <c r="R386" t="n">
        <v>47.29</v>
      </c>
      <c r="S386" t="n">
        <v>30.42</v>
      </c>
      <c r="T386" t="n">
        <v>8556.110000000001</v>
      </c>
      <c r="U386" t="n">
        <v>0.64</v>
      </c>
      <c r="V386" t="n">
        <v>0.9399999999999999</v>
      </c>
      <c r="W386" t="n">
        <v>0.11</v>
      </c>
      <c r="X386" t="n">
        <v>0.51</v>
      </c>
      <c r="Y386" t="n">
        <v>1</v>
      </c>
      <c r="Z386" t="n">
        <v>10</v>
      </c>
    </row>
    <row r="387">
      <c r="A387" t="n">
        <v>18</v>
      </c>
      <c r="B387" t="n">
        <v>130</v>
      </c>
      <c r="C387" t="inlineStr">
        <is>
          <t xml:space="preserve">CONCLUIDO	</t>
        </is>
      </c>
      <c r="D387" t="n">
        <v>7.7628</v>
      </c>
      <c r="E387" t="n">
        <v>12.88</v>
      </c>
      <c r="F387" t="n">
        <v>9.199999999999999</v>
      </c>
      <c r="G387" t="n">
        <v>30.66</v>
      </c>
      <c r="H387" t="n">
        <v>0.37</v>
      </c>
      <c r="I387" t="n">
        <v>18</v>
      </c>
      <c r="J387" t="n">
        <v>261.1</v>
      </c>
      <c r="K387" t="n">
        <v>59.19</v>
      </c>
      <c r="L387" t="n">
        <v>5.5</v>
      </c>
      <c r="M387" t="n">
        <v>16</v>
      </c>
      <c r="N387" t="n">
        <v>66.40000000000001</v>
      </c>
      <c r="O387" t="n">
        <v>32436.11</v>
      </c>
      <c r="P387" t="n">
        <v>127.59</v>
      </c>
      <c r="Q387" t="n">
        <v>1325.92</v>
      </c>
      <c r="R387" t="n">
        <v>46.01</v>
      </c>
      <c r="S387" t="n">
        <v>30.42</v>
      </c>
      <c r="T387" t="n">
        <v>7920.37</v>
      </c>
      <c r="U387" t="n">
        <v>0.66</v>
      </c>
      <c r="V387" t="n">
        <v>0.9399999999999999</v>
      </c>
      <c r="W387" t="n">
        <v>0.11</v>
      </c>
      <c r="X387" t="n">
        <v>0.48</v>
      </c>
      <c r="Y387" t="n">
        <v>1</v>
      </c>
      <c r="Z387" t="n">
        <v>10</v>
      </c>
    </row>
    <row r="388">
      <c r="A388" t="n">
        <v>19</v>
      </c>
      <c r="B388" t="n">
        <v>130</v>
      </c>
      <c r="C388" t="inlineStr">
        <is>
          <t xml:space="preserve">CONCLUIDO	</t>
        </is>
      </c>
      <c r="D388" t="n">
        <v>7.8061</v>
      </c>
      <c r="E388" t="n">
        <v>12.81</v>
      </c>
      <c r="F388" t="n">
        <v>9.17</v>
      </c>
      <c r="G388" t="n">
        <v>32.38</v>
      </c>
      <c r="H388" t="n">
        <v>0.39</v>
      </c>
      <c r="I388" t="n">
        <v>17</v>
      </c>
      <c r="J388" t="n">
        <v>261.56</v>
      </c>
      <c r="K388" t="n">
        <v>59.19</v>
      </c>
      <c r="L388" t="n">
        <v>5.75</v>
      </c>
      <c r="M388" t="n">
        <v>15</v>
      </c>
      <c r="N388" t="n">
        <v>66.62</v>
      </c>
      <c r="O388" t="n">
        <v>32493.38</v>
      </c>
      <c r="P388" t="n">
        <v>126.04</v>
      </c>
      <c r="Q388" t="n">
        <v>1325.88</v>
      </c>
      <c r="R388" t="n">
        <v>45.39</v>
      </c>
      <c r="S388" t="n">
        <v>30.42</v>
      </c>
      <c r="T388" t="n">
        <v>7613.31</v>
      </c>
      <c r="U388" t="n">
        <v>0.67</v>
      </c>
      <c r="V388" t="n">
        <v>0.9399999999999999</v>
      </c>
      <c r="W388" t="n">
        <v>0.11</v>
      </c>
      <c r="X388" t="n">
        <v>0.45</v>
      </c>
      <c r="Y388" t="n">
        <v>1</v>
      </c>
      <c r="Z388" t="n">
        <v>10</v>
      </c>
    </row>
    <row r="389">
      <c r="A389" t="n">
        <v>20</v>
      </c>
      <c r="B389" t="n">
        <v>130</v>
      </c>
      <c r="C389" t="inlineStr">
        <is>
          <t xml:space="preserve">CONCLUIDO	</t>
        </is>
      </c>
      <c r="D389" t="n">
        <v>7.8589</v>
      </c>
      <c r="E389" t="n">
        <v>12.72</v>
      </c>
      <c r="F389" t="n">
        <v>9.140000000000001</v>
      </c>
      <c r="G389" t="n">
        <v>34.26</v>
      </c>
      <c r="H389" t="n">
        <v>0.41</v>
      </c>
      <c r="I389" t="n">
        <v>16</v>
      </c>
      <c r="J389" t="n">
        <v>262.03</v>
      </c>
      <c r="K389" t="n">
        <v>59.19</v>
      </c>
      <c r="L389" t="n">
        <v>6</v>
      </c>
      <c r="M389" t="n">
        <v>14</v>
      </c>
      <c r="N389" t="n">
        <v>66.83</v>
      </c>
      <c r="O389" t="n">
        <v>32550.72</v>
      </c>
      <c r="P389" t="n">
        <v>123.92</v>
      </c>
      <c r="Q389" t="n">
        <v>1325.81</v>
      </c>
      <c r="R389" t="n">
        <v>44.27</v>
      </c>
      <c r="S389" t="n">
        <v>30.42</v>
      </c>
      <c r="T389" t="n">
        <v>7061.95</v>
      </c>
      <c r="U389" t="n">
        <v>0.6899999999999999</v>
      </c>
      <c r="V389" t="n">
        <v>0.95</v>
      </c>
      <c r="W389" t="n">
        <v>0.1</v>
      </c>
      <c r="X389" t="n">
        <v>0.42</v>
      </c>
      <c r="Y389" t="n">
        <v>1</v>
      </c>
      <c r="Z389" t="n">
        <v>10</v>
      </c>
    </row>
    <row r="390">
      <c r="A390" t="n">
        <v>21</v>
      </c>
      <c r="B390" t="n">
        <v>130</v>
      </c>
      <c r="C390" t="inlineStr">
        <is>
          <t xml:space="preserve">CONCLUIDO	</t>
        </is>
      </c>
      <c r="D390" t="n">
        <v>7.9024</v>
      </c>
      <c r="E390" t="n">
        <v>12.65</v>
      </c>
      <c r="F390" t="n">
        <v>9.119999999999999</v>
      </c>
      <c r="G390" t="n">
        <v>36.46</v>
      </c>
      <c r="H390" t="n">
        <v>0.42</v>
      </c>
      <c r="I390" t="n">
        <v>15</v>
      </c>
      <c r="J390" t="n">
        <v>262.49</v>
      </c>
      <c r="K390" t="n">
        <v>59.19</v>
      </c>
      <c r="L390" t="n">
        <v>6.25</v>
      </c>
      <c r="M390" t="n">
        <v>13</v>
      </c>
      <c r="N390" t="n">
        <v>67.05</v>
      </c>
      <c r="O390" t="n">
        <v>32608.15</v>
      </c>
      <c r="P390" t="n">
        <v>121.56</v>
      </c>
      <c r="Q390" t="n">
        <v>1325.95</v>
      </c>
      <c r="R390" t="n">
        <v>43.37</v>
      </c>
      <c r="S390" t="n">
        <v>30.42</v>
      </c>
      <c r="T390" t="n">
        <v>6617.16</v>
      </c>
      <c r="U390" t="n">
        <v>0.7</v>
      </c>
      <c r="V390" t="n">
        <v>0.95</v>
      </c>
      <c r="W390" t="n">
        <v>0.11</v>
      </c>
      <c r="X390" t="n">
        <v>0.4</v>
      </c>
      <c r="Y390" t="n">
        <v>1</v>
      </c>
      <c r="Z390" t="n">
        <v>10</v>
      </c>
    </row>
    <row r="391">
      <c r="A391" t="n">
        <v>22</v>
      </c>
      <c r="B391" t="n">
        <v>130</v>
      </c>
      <c r="C391" t="inlineStr">
        <is>
          <t xml:space="preserve">CONCLUIDO	</t>
        </is>
      </c>
      <c r="D391" t="n">
        <v>7.9309</v>
      </c>
      <c r="E391" t="n">
        <v>12.61</v>
      </c>
      <c r="F391" t="n">
        <v>9.07</v>
      </c>
      <c r="G391" t="n">
        <v>36.28</v>
      </c>
      <c r="H391" t="n">
        <v>0.44</v>
      </c>
      <c r="I391" t="n">
        <v>15</v>
      </c>
      <c r="J391" t="n">
        <v>262.96</v>
      </c>
      <c r="K391" t="n">
        <v>59.19</v>
      </c>
      <c r="L391" t="n">
        <v>6.5</v>
      </c>
      <c r="M391" t="n">
        <v>13</v>
      </c>
      <c r="N391" t="n">
        <v>67.26000000000001</v>
      </c>
      <c r="O391" t="n">
        <v>32665.66</v>
      </c>
      <c r="P391" t="n">
        <v>118.92</v>
      </c>
      <c r="Q391" t="n">
        <v>1325.87</v>
      </c>
      <c r="R391" t="n">
        <v>41.73</v>
      </c>
      <c r="S391" t="n">
        <v>30.42</v>
      </c>
      <c r="T391" t="n">
        <v>5797.21</v>
      </c>
      <c r="U391" t="n">
        <v>0.73</v>
      </c>
      <c r="V391" t="n">
        <v>0.95</v>
      </c>
      <c r="W391" t="n">
        <v>0.11</v>
      </c>
      <c r="X391" t="n">
        <v>0.35</v>
      </c>
      <c r="Y391" t="n">
        <v>1</v>
      </c>
      <c r="Z391" t="n">
        <v>10</v>
      </c>
    </row>
    <row r="392">
      <c r="A392" t="n">
        <v>23</v>
      </c>
      <c r="B392" t="n">
        <v>130</v>
      </c>
      <c r="C392" t="inlineStr">
        <is>
          <t xml:space="preserve">CONCLUIDO	</t>
        </is>
      </c>
      <c r="D392" t="n">
        <v>7.9725</v>
      </c>
      <c r="E392" t="n">
        <v>12.54</v>
      </c>
      <c r="F392" t="n">
        <v>9.050000000000001</v>
      </c>
      <c r="G392" t="n">
        <v>38.8</v>
      </c>
      <c r="H392" t="n">
        <v>0.46</v>
      </c>
      <c r="I392" t="n">
        <v>14</v>
      </c>
      <c r="J392" t="n">
        <v>263.42</v>
      </c>
      <c r="K392" t="n">
        <v>59.19</v>
      </c>
      <c r="L392" t="n">
        <v>6.75</v>
      </c>
      <c r="M392" t="n">
        <v>12</v>
      </c>
      <c r="N392" t="n">
        <v>67.48</v>
      </c>
      <c r="O392" t="n">
        <v>32723.25</v>
      </c>
      <c r="P392" t="n">
        <v>118.05</v>
      </c>
      <c r="Q392" t="n">
        <v>1325.87</v>
      </c>
      <c r="R392" t="n">
        <v>41.64</v>
      </c>
      <c r="S392" t="n">
        <v>30.42</v>
      </c>
      <c r="T392" t="n">
        <v>5756.2</v>
      </c>
      <c r="U392" t="n">
        <v>0.73</v>
      </c>
      <c r="V392" t="n">
        <v>0.95</v>
      </c>
      <c r="W392" t="n">
        <v>0.1</v>
      </c>
      <c r="X392" t="n">
        <v>0.33</v>
      </c>
      <c r="Y392" t="n">
        <v>1</v>
      </c>
      <c r="Z392" t="n">
        <v>10</v>
      </c>
    </row>
    <row r="393">
      <c r="A393" t="n">
        <v>24</v>
      </c>
      <c r="B393" t="n">
        <v>130</v>
      </c>
      <c r="C393" t="inlineStr">
        <is>
          <t xml:space="preserve">CONCLUIDO	</t>
        </is>
      </c>
      <c r="D393" t="n">
        <v>7.9968</v>
      </c>
      <c r="E393" t="n">
        <v>12.5</v>
      </c>
      <c r="F393" t="n">
        <v>9.06</v>
      </c>
      <c r="G393" t="n">
        <v>41.84</v>
      </c>
      <c r="H393" t="n">
        <v>0.47</v>
      </c>
      <c r="I393" t="n">
        <v>13</v>
      </c>
      <c r="J393" t="n">
        <v>263.89</v>
      </c>
      <c r="K393" t="n">
        <v>59.19</v>
      </c>
      <c r="L393" t="n">
        <v>7</v>
      </c>
      <c r="M393" t="n">
        <v>11</v>
      </c>
      <c r="N393" t="n">
        <v>67.7</v>
      </c>
      <c r="O393" t="n">
        <v>32780.92</v>
      </c>
      <c r="P393" t="n">
        <v>116.4</v>
      </c>
      <c r="Q393" t="n">
        <v>1325.94</v>
      </c>
      <c r="R393" t="n">
        <v>41.79</v>
      </c>
      <c r="S393" t="n">
        <v>30.42</v>
      </c>
      <c r="T393" t="n">
        <v>5834.15</v>
      </c>
      <c r="U393" t="n">
        <v>0.73</v>
      </c>
      <c r="V393" t="n">
        <v>0.95</v>
      </c>
      <c r="W393" t="n">
        <v>0.1</v>
      </c>
      <c r="X393" t="n">
        <v>0.34</v>
      </c>
      <c r="Y393" t="n">
        <v>1</v>
      </c>
      <c r="Z393" t="n">
        <v>10</v>
      </c>
    </row>
    <row r="394">
      <c r="A394" t="n">
        <v>25</v>
      </c>
      <c r="B394" t="n">
        <v>130</v>
      </c>
      <c r="C394" t="inlineStr">
        <is>
          <t xml:space="preserve">CONCLUIDO	</t>
        </is>
      </c>
      <c r="D394" t="n">
        <v>7.994</v>
      </c>
      <c r="E394" t="n">
        <v>12.51</v>
      </c>
      <c r="F394" t="n">
        <v>9.07</v>
      </c>
      <c r="G394" t="n">
        <v>41.86</v>
      </c>
      <c r="H394" t="n">
        <v>0.49</v>
      </c>
      <c r="I394" t="n">
        <v>13</v>
      </c>
      <c r="J394" t="n">
        <v>264.36</v>
      </c>
      <c r="K394" t="n">
        <v>59.19</v>
      </c>
      <c r="L394" t="n">
        <v>7.25</v>
      </c>
      <c r="M394" t="n">
        <v>11</v>
      </c>
      <c r="N394" t="n">
        <v>67.92</v>
      </c>
      <c r="O394" t="n">
        <v>32838.68</v>
      </c>
      <c r="P394" t="n">
        <v>115.81</v>
      </c>
      <c r="Q394" t="n">
        <v>1325.79</v>
      </c>
      <c r="R394" t="n">
        <v>42.02</v>
      </c>
      <c r="S394" t="n">
        <v>30.42</v>
      </c>
      <c r="T394" t="n">
        <v>5947.51</v>
      </c>
      <c r="U394" t="n">
        <v>0.72</v>
      </c>
      <c r="V394" t="n">
        <v>0.95</v>
      </c>
      <c r="W394" t="n">
        <v>0.1</v>
      </c>
      <c r="X394" t="n">
        <v>0.35</v>
      </c>
      <c r="Y394" t="n">
        <v>1</v>
      </c>
      <c r="Z394" t="n">
        <v>10</v>
      </c>
    </row>
    <row r="395">
      <c r="A395" t="n">
        <v>26</v>
      </c>
      <c r="B395" t="n">
        <v>130</v>
      </c>
      <c r="C395" t="inlineStr">
        <is>
          <t xml:space="preserve">CONCLUIDO	</t>
        </is>
      </c>
      <c r="D395" t="n">
        <v>8.0479</v>
      </c>
      <c r="E395" t="n">
        <v>12.43</v>
      </c>
      <c r="F395" t="n">
        <v>9.029999999999999</v>
      </c>
      <c r="G395" t="n">
        <v>45.17</v>
      </c>
      <c r="H395" t="n">
        <v>0.5</v>
      </c>
      <c r="I395" t="n">
        <v>12</v>
      </c>
      <c r="J395" t="n">
        <v>264.83</v>
      </c>
      <c r="K395" t="n">
        <v>59.19</v>
      </c>
      <c r="L395" t="n">
        <v>7.5</v>
      </c>
      <c r="M395" t="n">
        <v>9</v>
      </c>
      <c r="N395" t="n">
        <v>68.14</v>
      </c>
      <c r="O395" t="n">
        <v>32896.51</v>
      </c>
      <c r="P395" t="n">
        <v>112.7</v>
      </c>
      <c r="Q395" t="n">
        <v>1325.84</v>
      </c>
      <c r="R395" t="n">
        <v>40.85</v>
      </c>
      <c r="S395" t="n">
        <v>30.42</v>
      </c>
      <c r="T395" t="n">
        <v>5370.55</v>
      </c>
      <c r="U395" t="n">
        <v>0.74</v>
      </c>
      <c r="V395" t="n">
        <v>0.96</v>
      </c>
      <c r="W395" t="n">
        <v>0.1</v>
      </c>
      <c r="X395" t="n">
        <v>0.31</v>
      </c>
      <c r="Y395" t="n">
        <v>1</v>
      </c>
      <c r="Z395" t="n">
        <v>10</v>
      </c>
    </row>
    <row r="396">
      <c r="A396" t="n">
        <v>27</v>
      </c>
      <c r="B396" t="n">
        <v>130</v>
      </c>
      <c r="C396" t="inlineStr">
        <is>
          <t xml:space="preserve">CONCLUIDO	</t>
        </is>
      </c>
      <c r="D396" t="n">
        <v>8.043100000000001</v>
      </c>
      <c r="E396" t="n">
        <v>12.43</v>
      </c>
      <c r="F396" t="n">
        <v>9.039999999999999</v>
      </c>
      <c r="G396" t="n">
        <v>45.21</v>
      </c>
      <c r="H396" t="n">
        <v>0.52</v>
      </c>
      <c r="I396" t="n">
        <v>12</v>
      </c>
      <c r="J396" t="n">
        <v>265.3</v>
      </c>
      <c r="K396" t="n">
        <v>59.19</v>
      </c>
      <c r="L396" t="n">
        <v>7.75</v>
      </c>
      <c r="M396" t="n">
        <v>5</v>
      </c>
      <c r="N396" t="n">
        <v>68.36</v>
      </c>
      <c r="O396" t="n">
        <v>32954.43</v>
      </c>
      <c r="P396" t="n">
        <v>112.41</v>
      </c>
      <c r="Q396" t="n">
        <v>1325.85</v>
      </c>
      <c r="R396" t="n">
        <v>40.89</v>
      </c>
      <c r="S396" t="n">
        <v>30.42</v>
      </c>
      <c r="T396" t="n">
        <v>5389.03</v>
      </c>
      <c r="U396" t="n">
        <v>0.74</v>
      </c>
      <c r="V396" t="n">
        <v>0.96</v>
      </c>
      <c r="W396" t="n">
        <v>0.11</v>
      </c>
      <c r="X396" t="n">
        <v>0.32</v>
      </c>
      <c r="Y396" t="n">
        <v>1</v>
      </c>
      <c r="Z396" t="n">
        <v>10</v>
      </c>
    </row>
    <row r="397">
      <c r="A397" t="n">
        <v>28</v>
      </c>
      <c r="B397" t="n">
        <v>130</v>
      </c>
      <c r="C397" t="inlineStr">
        <is>
          <t xml:space="preserve">CONCLUIDO	</t>
        </is>
      </c>
      <c r="D397" t="n">
        <v>8.038</v>
      </c>
      <c r="E397" t="n">
        <v>12.44</v>
      </c>
      <c r="F397" t="n">
        <v>9.050000000000001</v>
      </c>
      <c r="G397" t="n">
        <v>45.25</v>
      </c>
      <c r="H397" t="n">
        <v>0.54</v>
      </c>
      <c r="I397" t="n">
        <v>12</v>
      </c>
      <c r="J397" t="n">
        <v>265.77</v>
      </c>
      <c r="K397" t="n">
        <v>59.19</v>
      </c>
      <c r="L397" t="n">
        <v>8</v>
      </c>
      <c r="M397" t="n">
        <v>1</v>
      </c>
      <c r="N397" t="n">
        <v>68.58</v>
      </c>
      <c r="O397" t="n">
        <v>33012.44</v>
      </c>
      <c r="P397" t="n">
        <v>111.98</v>
      </c>
      <c r="Q397" t="n">
        <v>1325.85</v>
      </c>
      <c r="R397" t="n">
        <v>40.97</v>
      </c>
      <c r="S397" t="n">
        <v>30.42</v>
      </c>
      <c r="T397" t="n">
        <v>5431.99</v>
      </c>
      <c r="U397" t="n">
        <v>0.74</v>
      </c>
      <c r="V397" t="n">
        <v>0.96</v>
      </c>
      <c r="W397" t="n">
        <v>0.11</v>
      </c>
      <c r="X397" t="n">
        <v>0.33</v>
      </c>
      <c r="Y397" t="n">
        <v>1</v>
      </c>
      <c r="Z397" t="n">
        <v>10</v>
      </c>
    </row>
    <row r="398">
      <c r="A398" t="n">
        <v>29</v>
      </c>
      <c r="B398" t="n">
        <v>130</v>
      </c>
      <c r="C398" t="inlineStr">
        <is>
          <t xml:space="preserve">CONCLUIDO	</t>
        </is>
      </c>
      <c r="D398" t="n">
        <v>8.037000000000001</v>
      </c>
      <c r="E398" t="n">
        <v>12.44</v>
      </c>
      <c r="F398" t="n">
        <v>9.050000000000001</v>
      </c>
      <c r="G398" t="n">
        <v>45.25</v>
      </c>
      <c r="H398" t="n">
        <v>0.55</v>
      </c>
      <c r="I398" t="n">
        <v>12</v>
      </c>
      <c r="J398" t="n">
        <v>266.24</v>
      </c>
      <c r="K398" t="n">
        <v>59.19</v>
      </c>
      <c r="L398" t="n">
        <v>8.25</v>
      </c>
      <c r="M398" t="n">
        <v>0</v>
      </c>
      <c r="N398" t="n">
        <v>68.8</v>
      </c>
      <c r="O398" t="n">
        <v>33070.52</v>
      </c>
      <c r="P398" t="n">
        <v>112.24</v>
      </c>
      <c r="Q398" t="n">
        <v>1325.89</v>
      </c>
      <c r="R398" t="n">
        <v>40.98</v>
      </c>
      <c r="S398" t="n">
        <v>30.42</v>
      </c>
      <c r="T398" t="n">
        <v>5432.62</v>
      </c>
      <c r="U398" t="n">
        <v>0.74</v>
      </c>
      <c r="V398" t="n">
        <v>0.96</v>
      </c>
      <c r="W398" t="n">
        <v>0.11</v>
      </c>
      <c r="X398" t="n">
        <v>0.33</v>
      </c>
      <c r="Y398" t="n">
        <v>1</v>
      </c>
      <c r="Z398" t="n">
        <v>10</v>
      </c>
    </row>
    <row r="399">
      <c r="A399" t="n">
        <v>0</v>
      </c>
      <c r="B399" t="n">
        <v>75</v>
      </c>
      <c r="C399" t="inlineStr">
        <is>
          <t xml:space="preserve">CONCLUIDO	</t>
        </is>
      </c>
      <c r="D399" t="n">
        <v>6.0172</v>
      </c>
      <c r="E399" t="n">
        <v>16.62</v>
      </c>
      <c r="F399" t="n">
        <v>11.47</v>
      </c>
      <c r="G399" t="n">
        <v>7.32</v>
      </c>
      <c r="H399" t="n">
        <v>0.12</v>
      </c>
      <c r="I399" t="n">
        <v>94</v>
      </c>
      <c r="J399" t="n">
        <v>150.44</v>
      </c>
      <c r="K399" t="n">
        <v>49.1</v>
      </c>
      <c r="L399" t="n">
        <v>1</v>
      </c>
      <c r="M399" t="n">
        <v>92</v>
      </c>
      <c r="N399" t="n">
        <v>25.34</v>
      </c>
      <c r="O399" t="n">
        <v>18787.76</v>
      </c>
      <c r="P399" t="n">
        <v>128.89</v>
      </c>
      <c r="Q399" t="n">
        <v>1326</v>
      </c>
      <c r="R399" t="n">
        <v>120.4</v>
      </c>
      <c r="S399" t="n">
        <v>30.42</v>
      </c>
      <c r="T399" t="n">
        <v>44735.27</v>
      </c>
      <c r="U399" t="n">
        <v>0.25</v>
      </c>
      <c r="V399" t="n">
        <v>0.75</v>
      </c>
      <c r="W399" t="n">
        <v>0.23</v>
      </c>
      <c r="X399" t="n">
        <v>2.75</v>
      </c>
      <c r="Y399" t="n">
        <v>1</v>
      </c>
      <c r="Z399" t="n">
        <v>10</v>
      </c>
    </row>
    <row r="400">
      <c r="A400" t="n">
        <v>1</v>
      </c>
      <c r="B400" t="n">
        <v>75</v>
      </c>
      <c r="C400" t="inlineStr">
        <is>
          <t xml:space="preserve">CONCLUIDO	</t>
        </is>
      </c>
      <c r="D400" t="n">
        <v>6.6301</v>
      </c>
      <c r="E400" t="n">
        <v>15.08</v>
      </c>
      <c r="F400" t="n">
        <v>10.7</v>
      </c>
      <c r="G400" t="n">
        <v>9.300000000000001</v>
      </c>
      <c r="H400" t="n">
        <v>0.15</v>
      </c>
      <c r="I400" t="n">
        <v>69</v>
      </c>
      <c r="J400" t="n">
        <v>150.78</v>
      </c>
      <c r="K400" t="n">
        <v>49.1</v>
      </c>
      <c r="L400" t="n">
        <v>1.25</v>
      </c>
      <c r="M400" t="n">
        <v>67</v>
      </c>
      <c r="N400" t="n">
        <v>25.44</v>
      </c>
      <c r="O400" t="n">
        <v>18830.65</v>
      </c>
      <c r="P400" t="n">
        <v>117.78</v>
      </c>
      <c r="Q400" t="n">
        <v>1326.18</v>
      </c>
      <c r="R400" t="n">
        <v>95.11</v>
      </c>
      <c r="S400" t="n">
        <v>30.42</v>
      </c>
      <c r="T400" t="n">
        <v>32215.85</v>
      </c>
      <c r="U400" t="n">
        <v>0.32</v>
      </c>
      <c r="V400" t="n">
        <v>0.8100000000000001</v>
      </c>
      <c r="W400" t="n">
        <v>0.19</v>
      </c>
      <c r="X400" t="n">
        <v>1.98</v>
      </c>
      <c r="Y400" t="n">
        <v>1</v>
      </c>
      <c r="Z400" t="n">
        <v>10</v>
      </c>
    </row>
    <row r="401">
      <c r="A401" t="n">
        <v>2</v>
      </c>
      <c r="B401" t="n">
        <v>75</v>
      </c>
      <c r="C401" t="inlineStr">
        <is>
          <t xml:space="preserve">CONCLUIDO	</t>
        </is>
      </c>
      <c r="D401" t="n">
        <v>7.0184</v>
      </c>
      <c r="E401" t="n">
        <v>14.25</v>
      </c>
      <c r="F401" t="n">
        <v>10.29</v>
      </c>
      <c r="G401" t="n">
        <v>11.23</v>
      </c>
      <c r="H401" t="n">
        <v>0.18</v>
      </c>
      <c r="I401" t="n">
        <v>55</v>
      </c>
      <c r="J401" t="n">
        <v>151.13</v>
      </c>
      <c r="K401" t="n">
        <v>49.1</v>
      </c>
      <c r="L401" t="n">
        <v>1.5</v>
      </c>
      <c r="M401" t="n">
        <v>53</v>
      </c>
      <c r="N401" t="n">
        <v>25.54</v>
      </c>
      <c r="O401" t="n">
        <v>18873.58</v>
      </c>
      <c r="P401" t="n">
        <v>111.1</v>
      </c>
      <c r="Q401" t="n">
        <v>1326.05</v>
      </c>
      <c r="R401" t="n">
        <v>82.09999999999999</v>
      </c>
      <c r="S401" t="n">
        <v>30.42</v>
      </c>
      <c r="T401" t="n">
        <v>25778.13</v>
      </c>
      <c r="U401" t="n">
        <v>0.37</v>
      </c>
      <c r="V401" t="n">
        <v>0.84</v>
      </c>
      <c r="W401" t="n">
        <v>0.16</v>
      </c>
      <c r="X401" t="n">
        <v>1.57</v>
      </c>
      <c r="Y401" t="n">
        <v>1</v>
      </c>
      <c r="Z401" t="n">
        <v>10</v>
      </c>
    </row>
    <row r="402">
      <c r="A402" t="n">
        <v>3</v>
      </c>
      <c r="B402" t="n">
        <v>75</v>
      </c>
      <c r="C402" t="inlineStr">
        <is>
          <t xml:space="preserve">CONCLUIDO	</t>
        </is>
      </c>
      <c r="D402" t="n">
        <v>7.3318</v>
      </c>
      <c r="E402" t="n">
        <v>13.64</v>
      </c>
      <c r="F402" t="n">
        <v>9.99</v>
      </c>
      <c r="G402" t="n">
        <v>13.32</v>
      </c>
      <c r="H402" t="n">
        <v>0.2</v>
      </c>
      <c r="I402" t="n">
        <v>45</v>
      </c>
      <c r="J402" t="n">
        <v>151.48</v>
      </c>
      <c r="K402" t="n">
        <v>49.1</v>
      </c>
      <c r="L402" t="n">
        <v>1.75</v>
      </c>
      <c r="M402" t="n">
        <v>43</v>
      </c>
      <c r="N402" t="n">
        <v>25.64</v>
      </c>
      <c r="O402" t="n">
        <v>18916.54</v>
      </c>
      <c r="P402" t="n">
        <v>105.38</v>
      </c>
      <c r="Q402" t="n">
        <v>1325.95</v>
      </c>
      <c r="R402" t="n">
        <v>71.95999999999999</v>
      </c>
      <c r="S402" t="n">
        <v>30.42</v>
      </c>
      <c r="T402" t="n">
        <v>20760.28</v>
      </c>
      <c r="U402" t="n">
        <v>0.42</v>
      </c>
      <c r="V402" t="n">
        <v>0.87</v>
      </c>
      <c r="W402" t="n">
        <v>0.15</v>
      </c>
      <c r="X402" t="n">
        <v>1.27</v>
      </c>
      <c r="Y402" t="n">
        <v>1</v>
      </c>
      <c r="Z402" t="n">
        <v>10</v>
      </c>
    </row>
    <row r="403">
      <c r="A403" t="n">
        <v>4</v>
      </c>
      <c r="B403" t="n">
        <v>75</v>
      </c>
      <c r="C403" t="inlineStr">
        <is>
          <t xml:space="preserve">CONCLUIDO	</t>
        </is>
      </c>
      <c r="D403" t="n">
        <v>7.6089</v>
      </c>
      <c r="E403" t="n">
        <v>13.14</v>
      </c>
      <c r="F403" t="n">
        <v>9.74</v>
      </c>
      <c r="G403" t="n">
        <v>15.79</v>
      </c>
      <c r="H403" t="n">
        <v>0.23</v>
      </c>
      <c r="I403" t="n">
        <v>37</v>
      </c>
      <c r="J403" t="n">
        <v>151.83</v>
      </c>
      <c r="K403" t="n">
        <v>49.1</v>
      </c>
      <c r="L403" t="n">
        <v>2</v>
      </c>
      <c r="M403" t="n">
        <v>35</v>
      </c>
      <c r="N403" t="n">
        <v>25.73</v>
      </c>
      <c r="O403" t="n">
        <v>18959.54</v>
      </c>
      <c r="P403" t="n">
        <v>100.32</v>
      </c>
      <c r="Q403" t="n">
        <v>1325.86</v>
      </c>
      <c r="R403" t="n">
        <v>63.69</v>
      </c>
      <c r="S403" t="n">
        <v>30.42</v>
      </c>
      <c r="T403" t="n">
        <v>16666.24</v>
      </c>
      <c r="U403" t="n">
        <v>0.48</v>
      </c>
      <c r="V403" t="n">
        <v>0.89</v>
      </c>
      <c r="W403" t="n">
        <v>0.14</v>
      </c>
      <c r="X403" t="n">
        <v>1.01</v>
      </c>
      <c r="Y403" t="n">
        <v>1</v>
      </c>
      <c r="Z403" t="n">
        <v>10</v>
      </c>
    </row>
    <row r="404">
      <c r="A404" t="n">
        <v>5</v>
      </c>
      <c r="B404" t="n">
        <v>75</v>
      </c>
      <c r="C404" t="inlineStr">
        <is>
          <t xml:space="preserve">CONCLUIDO	</t>
        </is>
      </c>
      <c r="D404" t="n">
        <v>7.789</v>
      </c>
      <c r="E404" t="n">
        <v>12.84</v>
      </c>
      <c r="F404" t="n">
        <v>9.58</v>
      </c>
      <c r="G404" t="n">
        <v>17.97</v>
      </c>
      <c r="H404" t="n">
        <v>0.26</v>
      </c>
      <c r="I404" t="n">
        <v>32</v>
      </c>
      <c r="J404" t="n">
        <v>152.18</v>
      </c>
      <c r="K404" t="n">
        <v>49.1</v>
      </c>
      <c r="L404" t="n">
        <v>2.25</v>
      </c>
      <c r="M404" t="n">
        <v>30</v>
      </c>
      <c r="N404" t="n">
        <v>25.83</v>
      </c>
      <c r="O404" t="n">
        <v>19002.56</v>
      </c>
      <c r="P404" t="n">
        <v>96.45999999999999</v>
      </c>
      <c r="Q404" t="n">
        <v>1325.94</v>
      </c>
      <c r="R404" t="n">
        <v>58.68</v>
      </c>
      <c r="S404" t="n">
        <v>30.42</v>
      </c>
      <c r="T404" t="n">
        <v>14183.62</v>
      </c>
      <c r="U404" t="n">
        <v>0.52</v>
      </c>
      <c r="V404" t="n">
        <v>0.9</v>
      </c>
      <c r="W404" t="n">
        <v>0.13</v>
      </c>
      <c r="X404" t="n">
        <v>0.86</v>
      </c>
      <c r="Y404" t="n">
        <v>1</v>
      </c>
      <c r="Z404" t="n">
        <v>10</v>
      </c>
    </row>
    <row r="405">
      <c r="A405" t="n">
        <v>6</v>
      </c>
      <c r="B405" t="n">
        <v>75</v>
      </c>
      <c r="C405" t="inlineStr">
        <is>
          <t xml:space="preserve">CONCLUIDO	</t>
        </is>
      </c>
      <c r="D405" t="n">
        <v>8.0497</v>
      </c>
      <c r="E405" t="n">
        <v>12.42</v>
      </c>
      <c r="F405" t="n">
        <v>9.32</v>
      </c>
      <c r="G405" t="n">
        <v>20.71</v>
      </c>
      <c r="H405" t="n">
        <v>0.29</v>
      </c>
      <c r="I405" t="n">
        <v>27</v>
      </c>
      <c r="J405" t="n">
        <v>152.53</v>
      </c>
      <c r="K405" t="n">
        <v>49.1</v>
      </c>
      <c r="L405" t="n">
        <v>2.5</v>
      </c>
      <c r="M405" t="n">
        <v>25</v>
      </c>
      <c r="N405" t="n">
        <v>25.93</v>
      </c>
      <c r="O405" t="n">
        <v>19045.63</v>
      </c>
      <c r="P405" t="n">
        <v>90.45</v>
      </c>
      <c r="Q405" t="n">
        <v>1325.87</v>
      </c>
      <c r="R405" t="n">
        <v>49.88</v>
      </c>
      <c r="S405" t="n">
        <v>30.42</v>
      </c>
      <c r="T405" t="n">
        <v>9811.98</v>
      </c>
      <c r="U405" t="n">
        <v>0.61</v>
      </c>
      <c r="V405" t="n">
        <v>0.93</v>
      </c>
      <c r="W405" t="n">
        <v>0.12</v>
      </c>
      <c r="X405" t="n">
        <v>0.6</v>
      </c>
      <c r="Y405" t="n">
        <v>1</v>
      </c>
      <c r="Z405" t="n">
        <v>10</v>
      </c>
    </row>
    <row r="406">
      <c r="A406" t="n">
        <v>7</v>
      </c>
      <c r="B406" t="n">
        <v>75</v>
      </c>
      <c r="C406" t="inlineStr">
        <is>
          <t xml:space="preserve">CONCLUIDO	</t>
        </is>
      </c>
      <c r="D406" t="n">
        <v>7.9791</v>
      </c>
      <c r="E406" t="n">
        <v>12.53</v>
      </c>
      <c r="F406" t="n">
        <v>9.49</v>
      </c>
      <c r="G406" t="n">
        <v>22.78</v>
      </c>
      <c r="H406" t="n">
        <v>0.32</v>
      </c>
      <c r="I406" t="n">
        <v>25</v>
      </c>
      <c r="J406" t="n">
        <v>152.88</v>
      </c>
      <c r="K406" t="n">
        <v>49.1</v>
      </c>
      <c r="L406" t="n">
        <v>2.75</v>
      </c>
      <c r="M406" t="n">
        <v>23</v>
      </c>
      <c r="N406" t="n">
        <v>26.03</v>
      </c>
      <c r="O406" t="n">
        <v>19088.72</v>
      </c>
      <c r="P406" t="n">
        <v>90.58</v>
      </c>
      <c r="Q406" t="n">
        <v>1325.95</v>
      </c>
      <c r="R406" t="n">
        <v>56.26</v>
      </c>
      <c r="S406" t="n">
        <v>30.42</v>
      </c>
      <c r="T406" t="n">
        <v>13012.39</v>
      </c>
      <c r="U406" t="n">
        <v>0.54</v>
      </c>
      <c r="V406" t="n">
        <v>0.91</v>
      </c>
      <c r="W406" t="n">
        <v>0.12</v>
      </c>
      <c r="X406" t="n">
        <v>0.77</v>
      </c>
      <c r="Y406" t="n">
        <v>1</v>
      </c>
      <c r="Z406" t="n">
        <v>10</v>
      </c>
    </row>
    <row r="407">
      <c r="A407" t="n">
        <v>8</v>
      </c>
      <c r="B407" t="n">
        <v>75</v>
      </c>
      <c r="C407" t="inlineStr">
        <is>
          <t xml:space="preserve">CONCLUIDO	</t>
        </is>
      </c>
      <c r="D407" t="n">
        <v>8.130599999999999</v>
      </c>
      <c r="E407" t="n">
        <v>12.3</v>
      </c>
      <c r="F407" t="n">
        <v>9.35</v>
      </c>
      <c r="G407" t="n">
        <v>25.5</v>
      </c>
      <c r="H407" t="n">
        <v>0.35</v>
      </c>
      <c r="I407" t="n">
        <v>22</v>
      </c>
      <c r="J407" t="n">
        <v>153.23</v>
      </c>
      <c r="K407" t="n">
        <v>49.1</v>
      </c>
      <c r="L407" t="n">
        <v>3</v>
      </c>
      <c r="M407" t="n">
        <v>19</v>
      </c>
      <c r="N407" t="n">
        <v>26.13</v>
      </c>
      <c r="O407" t="n">
        <v>19131.85</v>
      </c>
      <c r="P407" t="n">
        <v>86.03</v>
      </c>
      <c r="Q407" t="n">
        <v>1326.01</v>
      </c>
      <c r="R407" t="n">
        <v>51.26</v>
      </c>
      <c r="S407" t="n">
        <v>30.42</v>
      </c>
      <c r="T407" t="n">
        <v>10527.3</v>
      </c>
      <c r="U407" t="n">
        <v>0.59</v>
      </c>
      <c r="V407" t="n">
        <v>0.92</v>
      </c>
      <c r="W407" t="n">
        <v>0.12</v>
      </c>
      <c r="X407" t="n">
        <v>0.63</v>
      </c>
      <c r="Y407" t="n">
        <v>1</v>
      </c>
      <c r="Z407" t="n">
        <v>10</v>
      </c>
    </row>
    <row r="408">
      <c r="A408" t="n">
        <v>9</v>
      </c>
      <c r="B408" t="n">
        <v>75</v>
      </c>
      <c r="C408" t="inlineStr">
        <is>
          <t xml:space="preserve">CONCLUIDO	</t>
        </is>
      </c>
      <c r="D408" t="n">
        <v>8.217499999999999</v>
      </c>
      <c r="E408" t="n">
        <v>12.17</v>
      </c>
      <c r="F408" t="n">
        <v>9.279999999999999</v>
      </c>
      <c r="G408" t="n">
        <v>27.85</v>
      </c>
      <c r="H408" t="n">
        <v>0.37</v>
      </c>
      <c r="I408" t="n">
        <v>20</v>
      </c>
      <c r="J408" t="n">
        <v>153.58</v>
      </c>
      <c r="K408" t="n">
        <v>49.1</v>
      </c>
      <c r="L408" t="n">
        <v>3.25</v>
      </c>
      <c r="M408" t="n">
        <v>12</v>
      </c>
      <c r="N408" t="n">
        <v>26.23</v>
      </c>
      <c r="O408" t="n">
        <v>19175.02</v>
      </c>
      <c r="P408" t="n">
        <v>82.11</v>
      </c>
      <c r="Q408" t="n">
        <v>1325.89</v>
      </c>
      <c r="R408" t="n">
        <v>48.73</v>
      </c>
      <c r="S408" t="n">
        <v>30.42</v>
      </c>
      <c r="T408" t="n">
        <v>9271.370000000001</v>
      </c>
      <c r="U408" t="n">
        <v>0.62</v>
      </c>
      <c r="V408" t="n">
        <v>0.93</v>
      </c>
      <c r="W408" t="n">
        <v>0.12</v>
      </c>
      <c r="X408" t="n">
        <v>0.5600000000000001</v>
      </c>
      <c r="Y408" t="n">
        <v>1</v>
      </c>
      <c r="Z408" t="n">
        <v>10</v>
      </c>
    </row>
    <row r="409">
      <c r="A409" t="n">
        <v>10</v>
      </c>
      <c r="B409" t="n">
        <v>75</v>
      </c>
      <c r="C409" t="inlineStr">
        <is>
          <t xml:space="preserve">CONCLUIDO	</t>
        </is>
      </c>
      <c r="D409" t="n">
        <v>8.2637</v>
      </c>
      <c r="E409" t="n">
        <v>12.1</v>
      </c>
      <c r="F409" t="n">
        <v>9.24</v>
      </c>
      <c r="G409" t="n">
        <v>29.19</v>
      </c>
      <c r="H409" t="n">
        <v>0.4</v>
      </c>
      <c r="I409" t="n">
        <v>19</v>
      </c>
      <c r="J409" t="n">
        <v>153.93</v>
      </c>
      <c r="K409" t="n">
        <v>49.1</v>
      </c>
      <c r="L409" t="n">
        <v>3.5</v>
      </c>
      <c r="M409" t="n">
        <v>0</v>
      </c>
      <c r="N409" t="n">
        <v>26.33</v>
      </c>
      <c r="O409" t="n">
        <v>19218.22</v>
      </c>
      <c r="P409" t="n">
        <v>81.91</v>
      </c>
      <c r="Q409" t="n">
        <v>1325.83</v>
      </c>
      <c r="R409" t="n">
        <v>46.95</v>
      </c>
      <c r="S409" t="n">
        <v>30.42</v>
      </c>
      <c r="T409" t="n">
        <v>8384.42</v>
      </c>
      <c r="U409" t="n">
        <v>0.65</v>
      </c>
      <c r="V409" t="n">
        <v>0.9399999999999999</v>
      </c>
      <c r="W409" t="n">
        <v>0.13</v>
      </c>
      <c r="X409" t="n">
        <v>0.52</v>
      </c>
      <c r="Y409" t="n">
        <v>1</v>
      </c>
      <c r="Z409" t="n">
        <v>10</v>
      </c>
    </row>
    <row r="410">
      <c r="A410" t="n">
        <v>0</v>
      </c>
      <c r="B410" t="n">
        <v>95</v>
      </c>
      <c r="C410" t="inlineStr">
        <is>
          <t xml:space="preserve">CONCLUIDO	</t>
        </is>
      </c>
      <c r="D410" t="n">
        <v>5.2829</v>
      </c>
      <c r="E410" t="n">
        <v>18.93</v>
      </c>
      <c r="F410" t="n">
        <v>12.14</v>
      </c>
      <c r="G410" t="n">
        <v>6.28</v>
      </c>
      <c r="H410" t="n">
        <v>0.1</v>
      </c>
      <c r="I410" t="n">
        <v>116</v>
      </c>
      <c r="J410" t="n">
        <v>185.69</v>
      </c>
      <c r="K410" t="n">
        <v>53.44</v>
      </c>
      <c r="L410" t="n">
        <v>1</v>
      </c>
      <c r="M410" t="n">
        <v>114</v>
      </c>
      <c r="N410" t="n">
        <v>36.26</v>
      </c>
      <c r="O410" t="n">
        <v>23136.14</v>
      </c>
      <c r="P410" t="n">
        <v>159.05</v>
      </c>
      <c r="Q410" t="n">
        <v>1326.34</v>
      </c>
      <c r="R410" t="n">
        <v>142.56</v>
      </c>
      <c r="S410" t="n">
        <v>30.42</v>
      </c>
      <c r="T410" t="n">
        <v>55704.74</v>
      </c>
      <c r="U410" t="n">
        <v>0.21</v>
      </c>
      <c r="V410" t="n">
        <v>0.71</v>
      </c>
      <c r="W410" t="n">
        <v>0.27</v>
      </c>
      <c r="X410" t="n">
        <v>3.42</v>
      </c>
      <c r="Y410" t="n">
        <v>1</v>
      </c>
      <c r="Z410" t="n">
        <v>10</v>
      </c>
    </row>
    <row r="411">
      <c r="A411" t="n">
        <v>1</v>
      </c>
      <c r="B411" t="n">
        <v>95</v>
      </c>
      <c r="C411" t="inlineStr">
        <is>
          <t xml:space="preserve">CONCLUIDO	</t>
        </is>
      </c>
      <c r="D411" t="n">
        <v>5.9774</v>
      </c>
      <c r="E411" t="n">
        <v>16.73</v>
      </c>
      <c r="F411" t="n">
        <v>11.13</v>
      </c>
      <c r="G411" t="n">
        <v>7.95</v>
      </c>
      <c r="H411" t="n">
        <v>0.12</v>
      </c>
      <c r="I411" t="n">
        <v>84</v>
      </c>
      <c r="J411" t="n">
        <v>186.07</v>
      </c>
      <c r="K411" t="n">
        <v>53.44</v>
      </c>
      <c r="L411" t="n">
        <v>1.25</v>
      </c>
      <c r="M411" t="n">
        <v>82</v>
      </c>
      <c r="N411" t="n">
        <v>36.39</v>
      </c>
      <c r="O411" t="n">
        <v>23182.76</v>
      </c>
      <c r="P411" t="n">
        <v>143.9</v>
      </c>
      <c r="Q411" t="n">
        <v>1326.16</v>
      </c>
      <c r="R411" t="n">
        <v>109.52</v>
      </c>
      <c r="S411" t="n">
        <v>30.42</v>
      </c>
      <c r="T411" t="n">
        <v>39345.59</v>
      </c>
      <c r="U411" t="n">
        <v>0.28</v>
      </c>
      <c r="V411" t="n">
        <v>0.78</v>
      </c>
      <c r="W411" t="n">
        <v>0.21</v>
      </c>
      <c r="X411" t="n">
        <v>2.41</v>
      </c>
      <c r="Y411" t="n">
        <v>1</v>
      </c>
      <c r="Z411" t="n">
        <v>10</v>
      </c>
    </row>
    <row r="412">
      <c r="A412" t="n">
        <v>2</v>
      </c>
      <c r="B412" t="n">
        <v>95</v>
      </c>
      <c r="C412" t="inlineStr">
        <is>
          <t xml:space="preserve">CONCLUIDO	</t>
        </is>
      </c>
      <c r="D412" t="n">
        <v>6.4373</v>
      </c>
      <c r="E412" t="n">
        <v>15.53</v>
      </c>
      <c r="F412" t="n">
        <v>10.61</v>
      </c>
      <c r="G412" t="n">
        <v>9.640000000000001</v>
      </c>
      <c r="H412" t="n">
        <v>0.14</v>
      </c>
      <c r="I412" t="n">
        <v>66</v>
      </c>
      <c r="J412" t="n">
        <v>186.45</v>
      </c>
      <c r="K412" t="n">
        <v>53.44</v>
      </c>
      <c r="L412" t="n">
        <v>1.5</v>
      </c>
      <c r="M412" t="n">
        <v>64</v>
      </c>
      <c r="N412" t="n">
        <v>36.51</v>
      </c>
      <c r="O412" t="n">
        <v>23229.42</v>
      </c>
      <c r="P412" t="n">
        <v>135.37</v>
      </c>
      <c r="Q412" t="n">
        <v>1326.11</v>
      </c>
      <c r="R412" t="n">
        <v>92.19</v>
      </c>
      <c r="S412" t="n">
        <v>30.42</v>
      </c>
      <c r="T412" t="n">
        <v>30771.41</v>
      </c>
      <c r="U412" t="n">
        <v>0.33</v>
      </c>
      <c r="V412" t="n">
        <v>0.82</v>
      </c>
      <c r="W412" t="n">
        <v>0.18</v>
      </c>
      <c r="X412" t="n">
        <v>1.89</v>
      </c>
      <c r="Y412" t="n">
        <v>1</v>
      </c>
      <c r="Z412" t="n">
        <v>10</v>
      </c>
    </row>
    <row r="413">
      <c r="A413" t="n">
        <v>3</v>
      </c>
      <c r="B413" t="n">
        <v>95</v>
      </c>
      <c r="C413" t="inlineStr">
        <is>
          <t xml:space="preserve">CONCLUIDO	</t>
        </is>
      </c>
      <c r="D413" t="n">
        <v>6.7872</v>
      </c>
      <c r="E413" t="n">
        <v>14.73</v>
      </c>
      <c r="F413" t="n">
        <v>10.26</v>
      </c>
      <c r="G413" t="n">
        <v>11.39</v>
      </c>
      <c r="H413" t="n">
        <v>0.17</v>
      </c>
      <c r="I413" t="n">
        <v>54</v>
      </c>
      <c r="J413" t="n">
        <v>186.83</v>
      </c>
      <c r="K413" t="n">
        <v>53.44</v>
      </c>
      <c r="L413" t="n">
        <v>1.75</v>
      </c>
      <c r="M413" t="n">
        <v>52</v>
      </c>
      <c r="N413" t="n">
        <v>36.64</v>
      </c>
      <c r="O413" t="n">
        <v>23276.13</v>
      </c>
      <c r="P413" t="n">
        <v>129</v>
      </c>
      <c r="Q413" t="n">
        <v>1325.99</v>
      </c>
      <c r="R413" t="n">
        <v>80.84999999999999</v>
      </c>
      <c r="S413" t="n">
        <v>30.42</v>
      </c>
      <c r="T413" t="n">
        <v>25159.85</v>
      </c>
      <c r="U413" t="n">
        <v>0.38</v>
      </c>
      <c r="V413" t="n">
        <v>0.84</v>
      </c>
      <c r="W413" t="n">
        <v>0.16</v>
      </c>
      <c r="X413" t="n">
        <v>1.53</v>
      </c>
      <c r="Y413" t="n">
        <v>1</v>
      </c>
      <c r="Z413" t="n">
        <v>10</v>
      </c>
    </row>
    <row r="414">
      <c r="A414" t="n">
        <v>4</v>
      </c>
      <c r="B414" t="n">
        <v>95</v>
      </c>
      <c r="C414" t="inlineStr">
        <is>
          <t xml:space="preserve">CONCLUIDO	</t>
        </is>
      </c>
      <c r="D414" t="n">
        <v>7.0451</v>
      </c>
      <c r="E414" t="n">
        <v>14.19</v>
      </c>
      <c r="F414" t="n">
        <v>10.01</v>
      </c>
      <c r="G414" t="n">
        <v>13.06</v>
      </c>
      <c r="H414" t="n">
        <v>0.19</v>
      </c>
      <c r="I414" t="n">
        <v>46</v>
      </c>
      <c r="J414" t="n">
        <v>187.21</v>
      </c>
      <c r="K414" t="n">
        <v>53.44</v>
      </c>
      <c r="L414" t="n">
        <v>2</v>
      </c>
      <c r="M414" t="n">
        <v>44</v>
      </c>
      <c r="N414" t="n">
        <v>36.77</v>
      </c>
      <c r="O414" t="n">
        <v>23322.88</v>
      </c>
      <c r="P414" t="n">
        <v>124.19</v>
      </c>
      <c r="Q414" t="n">
        <v>1326.01</v>
      </c>
      <c r="R414" t="n">
        <v>72.69</v>
      </c>
      <c r="S414" t="n">
        <v>30.42</v>
      </c>
      <c r="T414" t="n">
        <v>21119.32</v>
      </c>
      <c r="U414" t="n">
        <v>0.42</v>
      </c>
      <c r="V414" t="n">
        <v>0.86</v>
      </c>
      <c r="W414" t="n">
        <v>0.16</v>
      </c>
      <c r="X414" t="n">
        <v>1.29</v>
      </c>
      <c r="Y414" t="n">
        <v>1</v>
      </c>
      <c r="Z414" t="n">
        <v>10</v>
      </c>
    </row>
    <row r="415">
      <c r="A415" t="n">
        <v>5</v>
      </c>
      <c r="B415" t="n">
        <v>95</v>
      </c>
      <c r="C415" t="inlineStr">
        <is>
          <t xml:space="preserve">CONCLUIDO	</t>
        </is>
      </c>
      <c r="D415" t="n">
        <v>7.2461</v>
      </c>
      <c r="E415" t="n">
        <v>13.8</v>
      </c>
      <c r="F415" t="n">
        <v>9.84</v>
      </c>
      <c r="G415" t="n">
        <v>14.76</v>
      </c>
      <c r="H415" t="n">
        <v>0.21</v>
      </c>
      <c r="I415" t="n">
        <v>40</v>
      </c>
      <c r="J415" t="n">
        <v>187.59</v>
      </c>
      <c r="K415" t="n">
        <v>53.44</v>
      </c>
      <c r="L415" t="n">
        <v>2.25</v>
      </c>
      <c r="M415" t="n">
        <v>38</v>
      </c>
      <c r="N415" t="n">
        <v>36.9</v>
      </c>
      <c r="O415" t="n">
        <v>23369.68</v>
      </c>
      <c r="P415" t="n">
        <v>120.14</v>
      </c>
      <c r="Q415" t="n">
        <v>1326.15</v>
      </c>
      <c r="R415" t="n">
        <v>67.20999999999999</v>
      </c>
      <c r="S415" t="n">
        <v>30.42</v>
      </c>
      <c r="T415" t="n">
        <v>18409.91</v>
      </c>
      <c r="U415" t="n">
        <v>0.45</v>
      </c>
      <c r="V415" t="n">
        <v>0.88</v>
      </c>
      <c r="W415" t="n">
        <v>0.14</v>
      </c>
      <c r="X415" t="n">
        <v>1.12</v>
      </c>
      <c r="Y415" t="n">
        <v>1</v>
      </c>
      <c r="Z415" t="n">
        <v>10</v>
      </c>
    </row>
    <row r="416">
      <c r="A416" t="n">
        <v>6</v>
      </c>
      <c r="B416" t="n">
        <v>95</v>
      </c>
      <c r="C416" t="inlineStr">
        <is>
          <t xml:space="preserve">CONCLUIDO	</t>
        </is>
      </c>
      <c r="D416" t="n">
        <v>7.4363</v>
      </c>
      <c r="E416" t="n">
        <v>13.45</v>
      </c>
      <c r="F416" t="n">
        <v>9.68</v>
      </c>
      <c r="G416" t="n">
        <v>16.59</v>
      </c>
      <c r="H416" t="n">
        <v>0.24</v>
      </c>
      <c r="I416" t="n">
        <v>35</v>
      </c>
      <c r="J416" t="n">
        <v>187.97</v>
      </c>
      <c r="K416" t="n">
        <v>53.44</v>
      </c>
      <c r="L416" t="n">
        <v>2.5</v>
      </c>
      <c r="M416" t="n">
        <v>33</v>
      </c>
      <c r="N416" t="n">
        <v>37.03</v>
      </c>
      <c r="O416" t="n">
        <v>23416.52</v>
      </c>
      <c r="P416" t="n">
        <v>116.4</v>
      </c>
      <c r="Q416" t="n">
        <v>1325.87</v>
      </c>
      <c r="R416" t="n">
        <v>61.68</v>
      </c>
      <c r="S416" t="n">
        <v>30.42</v>
      </c>
      <c r="T416" t="n">
        <v>15668.88</v>
      </c>
      <c r="U416" t="n">
        <v>0.49</v>
      </c>
      <c r="V416" t="n">
        <v>0.89</v>
      </c>
      <c r="W416" t="n">
        <v>0.14</v>
      </c>
      <c r="X416" t="n">
        <v>0.96</v>
      </c>
      <c r="Y416" t="n">
        <v>1</v>
      </c>
      <c r="Z416" t="n">
        <v>10</v>
      </c>
    </row>
    <row r="417">
      <c r="A417" t="n">
        <v>7</v>
      </c>
      <c r="B417" t="n">
        <v>95</v>
      </c>
      <c r="C417" t="inlineStr">
        <is>
          <t xml:space="preserve">CONCLUIDO	</t>
        </is>
      </c>
      <c r="D417" t="n">
        <v>7.5917</v>
      </c>
      <c r="E417" t="n">
        <v>13.17</v>
      </c>
      <c r="F417" t="n">
        <v>9.550000000000001</v>
      </c>
      <c r="G417" t="n">
        <v>18.48</v>
      </c>
      <c r="H417" t="n">
        <v>0.26</v>
      </c>
      <c r="I417" t="n">
        <v>31</v>
      </c>
      <c r="J417" t="n">
        <v>188.35</v>
      </c>
      <c r="K417" t="n">
        <v>53.44</v>
      </c>
      <c r="L417" t="n">
        <v>2.75</v>
      </c>
      <c r="M417" t="n">
        <v>29</v>
      </c>
      <c r="N417" t="n">
        <v>37.16</v>
      </c>
      <c r="O417" t="n">
        <v>23463.4</v>
      </c>
      <c r="P417" t="n">
        <v>112.96</v>
      </c>
      <c r="Q417" t="n">
        <v>1325.91</v>
      </c>
      <c r="R417" t="n">
        <v>57.38</v>
      </c>
      <c r="S417" t="n">
        <v>30.42</v>
      </c>
      <c r="T417" t="n">
        <v>13541.46</v>
      </c>
      <c r="U417" t="n">
        <v>0.53</v>
      </c>
      <c r="V417" t="n">
        <v>0.91</v>
      </c>
      <c r="W417" t="n">
        <v>0.13</v>
      </c>
      <c r="X417" t="n">
        <v>0.83</v>
      </c>
      <c r="Y417" t="n">
        <v>1</v>
      </c>
      <c r="Z417" t="n">
        <v>10</v>
      </c>
    </row>
    <row r="418">
      <c r="A418" t="n">
        <v>8</v>
      </c>
      <c r="B418" t="n">
        <v>95</v>
      </c>
      <c r="C418" t="inlineStr">
        <is>
          <t xml:space="preserve">CONCLUIDO	</t>
        </is>
      </c>
      <c r="D418" t="n">
        <v>7.8127</v>
      </c>
      <c r="E418" t="n">
        <v>12.8</v>
      </c>
      <c r="F418" t="n">
        <v>9.33</v>
      </c>
      <c r="G418" t="n">
        <v>20.72</v>
      </c>
      <c r="H418" t="n">
        <v>0.28</v>
      </c>
      <c r="I418" t="n">
        <v>27</v>
      </c>
      <c r="J418" t="n">
        <v>188.73</v>
      </c>
      <c r="K418" t="n">
        <v>53.44</v>
      </c>
      <c r="L418" t="n">
        <v>3</v>
      </c>
      <c r="M418" t="n">
        <v>25</v>
      </c>
      <c r="N418" t="n">
        <v>37.29</v>
      </c>
      <c r="O418" t="n">
        <v>23510.33</v>
      </c>
      <c r="P418" t="n">
        <v>107.89</v>
      </c>
      <c r="Q418" t="n">
        <v>1325.93</v>
      </c>
      <c r="R418" t="n">
        <v>50.08</v>
      </c>
      <c r="S418" t="n">
        <v>30.42</v>
      </c>
      <c r="T418" t="n">
        <v>9912.049999999999</v>
      </c>
      <c r="U418" t="n">
        <v>0.61</v>
      </c>
      <c r="V418" t="n">
        <v>0.93</v>
      </c>
      <c r="W418" t="n">
        <v>0.12</v>
      </c>
      <c r="X418" t="n">
        <v>0.61</v>
      </c>
      <c r="Y418" t="n">
        <v>1</v>
      </c>
      <c r="Z418" t="n">
        <v>10</v>
      </c>
    </row>
    <row r="419">
      <c r="A419" t="n">
        <v>9</v>
      </c>
      <c r="B419" t="n">
        <v>95</v>
      </c>
      <c r="C419" t="inlineStr">
        <is>
          <t xml:space="preserve">CONCLUIDO	</t>
        </is>
      </c>
      <c r="D419" t="n">
        <v>7.7836</v>
      </c>
      <c r="E419" t="n">
        <v>12.85</v>
      </c>
      <c r="F419" t="n">
        <v>9.449999999999999</v>
      </c>
      <c r="G419" t="n">
        <v>22.68</v>
      </c>
      <c r="H419" t="n">
        <v>0.3</v>
      </c>
      <c r="I419" t="n">
        <v>25</v>
      </c>
      <c r="J419" t="n">
        <v>189.11</v>
      </c>
      <c r="K419" t="n">
        <v>53.44</v>
      </c>
      <c r="L419" t="n">
        <v>3.25</v>
      </c>
      <c r="M419" t="n">
        <v>23</v>
      </c>
      <c r="N419" t="n">
        <v>37.42</v>
      </c>
      <c r="O419" t="n">
        <v>23557.3</v>
      </c>
      <c r="P419" t="n">
        <v>108.08</v>
      </c>
      <c r="Q419" t="n">
        <v>1325.84</v>
      </c>
      <c r="R419" t="n">
        <v>54.49</v>
      </c>
      <c r="S419" t="n">
        <v>30.42</v>
      </c>
      <c r="T419" t="n">
        <v>12123.5</v>
      </c>
      <c r="U419" t="n">
        <v>0.5600000000000001</v>
      </c>
      <c r="V419" t="n">
        <v>0.92</v>
      </c>
      <c r="W419" t="n">
        <v>0.12</v>
      </c>
      <c r="X419" t="n">
        <v>0.73</v>
      </c>
      <c r="Y419" t="n">
        <v>1</v>
      </c>
      <c r="Z419" t="n">
        <v>10</v>
      </c>
    </row>
    <row r="420">
      <c r="A420" t="n">
        <v>10</v>
      </c>
      <c r="B420" t="n">
        <v>95</v>
      </c>
      <c r="C420" t="inlineStr">
        <is>
          <t xml:space="preserve">CONCLUIDO	</t>
        </is>
      </c>
      <c r="D420" t="n">
        <v>7.8745</v>
      </c>
      <c r="E420" t="n">
        <v>12.7</v>
      </c>
      <c r="F420" t="n">
        <v>9.369999999999999</v>
      </c>
      <c r="G420" t="n">
        <v>24.46</v>
      </c>
      <c r="H420" t="n">
        <v>0.33</v>
      </c>
      <c r="I420" t="n">
        <v>23</v>
      </c>
      <c r="J420" t="n">
        <v>189.49</v>
      </c>
      <c r="K420" t="n">
        <v>53.44</v>
      </c>
      <c r="L420" t="n">
        <v>3.5</v>
      </c>
      <c r="M420" t="n">
        <v>21</v>
      </c>
      <c r="N420" t="n">
        <v>37.55</v>
      </c>
      <c r="O420" t="n">
        <v>23604.32</v>
      </c>
      <c r="P420" t="n">
        <v>105.02</v>
      </c>
      <c r="Q420" t="n">
        <v>1325.9</v>
      </c>
      <c r="R420" t="n">
        <v>52.04</v>
      </c>
      <c r="S420" t="n">
        <v>30.42</v>
      </c>
      <c r="T420" t="n">
        <v>10911.58</v>
      </c>
      <c r="U420" t="n">
        <v>0.58</v>
      </c>
      <c r="V420" t="n">
        <v>0.92</v>
      </c>
      <c r="W420" t="n">
        <v>0.12</v>
      </c>
      <c r="X420" t="n">
        <v>0.65</v>
      </c>
      <c r="Y420" t="n">
        <v>1</v>
      </c>
      <c r="Z420" t="n">
        <v>10</v>
      </c>
    </row>
    <row r="421">
      <c r="A421" t="n">
        <v>11</v>
      </c>
      <c r="B421" t="n">
        <v>95</v>
      </c>
      <c r="C421" t="inlineStr">
        <is>
          <t xml:space="preserve">CONCLUIDO	</t>
        </is>
      </c>
      <c r="D421" t="n">
        <v>7.9646</v>
      </c>
      <c r="E421" t="n">
        <v>12.56</v>
      </c>
      <c r="F421" t="n">
        <v>9.31</v>
      </c>
      <c r="G421" t="n">
        <v>26.59</v>
      </c>
      <c r="H421" t="n">
        <v>0.35</v>
      </c>
      <c r="I421" t="n">
        <v>21</v>
      </c>
      <c r="J421" t="n">
        <v>189.87</v>
      </c>
      <c r="K421" t="n">
        <v>53.44</v>
      </c>
      <c r="L421" t="n">
        <v>3.75</v>
      </c>
      <c r="M421" t="n">
        <v>19</v>
      </c>
      <c r="N421" t="n">
        <v>37.69</v>
      </c>
      <c r="O421" t="n">
        <v>23651.38</v>
      </c>
      <c r="P421" t="n">
        <v>102.29</v>
      </c>
      <c r="Q421" t="n">
        <v>1325.95</v>
      </c>
      <c r="R421" t="n">
        <v>49.72</v>
      </c>
      <c r="S421" t="n">
        <v>30.42</v>
      </c>
      <c r="T421" t="n">
        <v>9761.120000000001</v>
      </c>
      <c r="U421" t="n">
        <v>0.61</v>
      </c>
      <c r="V421" t="n">
        <v>0.93</v>
      </c>
      <c r="W421" t="n">
        <v>0.11</v>
      </c>
      <c r="X421" t="n">
        <v>0.58</v>
      </c>
      <c r="Y421" t="n">
        <v>1</v>
      </c>
      <c r="Z421" t="n">
        <v>10</v>
      </c>
    </row>
    <row r="422">
      <c r="A422" t="n">
        <v>12</v>
      </c>
      <c r="B422" t="n">
        <v>95</v>
      </c>
      <c r="C422" t="inlineStr">
        <is>
          <t xml:space="preserve">CONCLUIDO	</t>
        </is>
      </c>
      <c r="D422" t="n">
        <v>8.054399999999999</v>
      </c>
      <c r="E422" t="n">
        <v>12.42</v>
      </c>
      <c r="F422" t="n">
        <v>9.24</v>
      </c>
      <c r="G422" t="n">
        <v>29.18</v>
      </c>
      <c r="H422" t="n">
        <v>0.37</v>
      </c>
      <c r="I422" t="n">
        <v>19</v>
      </c>
      <c r="J422" t="n">
        <v>190.25</v>
      </c>
      <c r="K422" t="n">
        <v>53.44</v>
      </c>
      <c r="L422" t="n">
        <v>4</v>
      </c>
      <c r="M422" t="n">
        <v>17</v>
      </c>
      <c r="N422" t="n">
        <v>37.82</v>
      </c>
      <c r="O422" t="n">
        <v>23698.48</v>
      </c>
      <c r="P422" t="n">
        <v>99.54000000000001</v>
      </c>
      <c r="Q422" t="n">
        <v>1325.84</v>
      </c>
      <c r="R422" t="n">
        <v>47.53</v>
      </c>
      <c r="S422" t="n">
        <v>30.42</v>
      </c>
      <c r="T422" t="n">
        <v>8674.530000000001</v>
      </c>
      <c r="U422" t="n">
        <v>0.64</v>
      </c>
      <c r="V422" t="n">
        <v>0.9399999999999999</v>
      </c>
      <c r="W422" t="n">
        <v>0.11</v>
      </c>
      <c r="X422" t="n">
        <v>0.52</v>
      </c>
      <c r="Y422" t="n">
        <v>1</v>
      </c>
      <c r="Z422" t="n">
        <v>10</v>
      </c>
    </row>
    <row r="423">
      <c r="A423" t="n">
        <v>13</v>
      </c>
      <c r="B423" t="n">
        <v>95</v>
      </c>
      <c r="C423" t="inlineStr">
        <is>
          <t xml:space="preserve">CONCLUIDO	</t>
        </is>
      </c>
      <c r="D423" t="n">
        <v>8.1037</v>
      </c>
      <c r="E423" t="n">
        <v>12.34</v>
      </c>
      <c r="F423" t="n">
        <v>9.199999999999999</v>
      </c>
      <c r="G423" t="n">
        <v>30.67</v>
      </c>
      <c r="H423" t="n">
        <v>0.4</v>
      </c>
      <c r="I423" t="n">
        <v>18</v>
      </c>
      <c r="J423" t="n">
        <v>190.63</v>
      </c>
      <c r="K423" t="n">
        <v>53.44</v>
      </c>
      <c r="L423" t="n">
        <v>4.25</v>
      </c>
      <c r="M423" t="n">
        <v>16</v>
      </c>
      <c r="N423" t="n">
        <v>37.95</v>
      </c>
      <c r="O423" t="n">
        <v>23745.63</v>
      </c>
      <c r="P423" t="n">
        <v>96.26000000000001</v>
      </c>
      <c r="Q423" t="n">
        <v>1325.79</v>
      </c>
      <c r="R423" t="n">
        <v>46.29</v>
      </c>
      <c r="S423" t="n">
        <v>30.42</v>
      </c>
      <c r="T423" t="n">
        <v>8061.23</v>
      </c>
      <c r="U423" t="n">
        <v>0.66</v>
      </c>
      <c r="V423" t="n">
        <v>0.9399999999999999</v>
      </c>
      <c r="W423" t="n">
        <v>0.11</v>
      </c>
      <c r="X423" t="n">
        <v>0.48</v>
      </c>
      <c r="Y423" t="n">
        <v>1</v>
      </c>
      <c r="Z423" t="n">
        <v>10</v>
      </c>
    </row>
    <row r="424">
      <c r="A424" t="n">
        <v>14</v>
      </c>
      <c r="B424" t="n">
        <v>95</v>
      </c>
      <c r="C424" t="inlineStr">
        <is>
          <t xml:space="preserve">CONCLUIDO	</t>
        </is>
      </c>
      <c r="D424" t="n">
        <v>8.193899999999999</v>
      </c>
      <c r="E424" t="n">
        <v>12.2</v>
      </c>
      <c r="F424" t="n">
        <v>9.140000000000001</v>
      </c>
      <c r="G424" t="n">
        <v>34.27</v>
      </c>
      <c r="H424" t="n">
        <v>0.42</v>
      </c>
      <c r="I424" t="n">
        <v>16</v>
      </c>
      <c r="J424" t="n">
        <v>191.02</v>
      </c>
      <c r="K424" t="n">
        <v>53.44</v>
      </c>
      <c r="L424" t="n">
        <v>4.5</v>
      </c>
      <c r="M424" t="n">
        <v>12</v>
      </c>
      <c r="N424" t="n">
        <v>38.08</v>
      </c>
      <c r="O424" t="n">
        <v>23792.83</v>
      </c>
      <c r="P424" t="n">
        <v>93.40000000000001</v>
      </c>
      <c r="Q424" t="n">
        <v>1325.79</v>
      </c>
      <c r="R424" t="n">
        <v>44.22</v>
      </c>
      <c r="S424" t="n">
        <v>30.42</v>
      </c>
      <c r="T424" t="n">
        <v>7033.73</v>
      </c>
      <c r="U424" t="n">
        <v>0.6899999999999999</v>
      </c>
      <c r="V424" t="n">
        <v>0.95</v>
      </c>
      <c r="W424" t="n">
        <v>0.11</v>
      </c>
      <c r="X424" t="n">
        <v>0.42</v>
      </c>
      <c r="Y424" t="n">
        <v>1</v>
      </c>
      <c r="Z424" t="n">
        <v>10</v>
      </c>
    </row>
    <row r="425">
      <c r="A425" t="n">
        <v>15</v>
      </c>
      <c r="B425" t="n">
        <v>95</v>
      </c>
      <c r="C425" t="inlineStr">
        <is>
          <t xml:space="preserve">CONCLUIDO	</t>
        </is>
      </c>
      <c r="D425" t="n">
        <v>8.177899999999999</v>
      </c>
      <c r="E425" t="n">
        <v>12.23</v>
      </c>
      <c r="F425" t="n">
        <v>9.16</v>
      </c>
      <c r="G425" t="n">
        <v>34.36</v>
      </c>
      <c r="H425" t="n">
        <v>0.44</v>
      </c>
      <c r="I425" t="n">
        <v>16</v>
      </c>
      <c r="J425" t="n">
        <v>191.4</v>
      </c>
      <c r="K425" t="n">
        <v>53.44</v>
      </c>
      <c r="L425" t="n">
        <v>4.75</v>
      </c>
      <c r="M425" t="n">
        <v>4</v>
      </c>
      <c r="N425" t="n">
        <v>38.22</v>
      </c>
      <c r="O425" t="n">
        <v>23840.07</v>
      </c>
      <c r="P425" t="n">
        <v>91.92</v>
      </c>
      <c r="Q425" t="n">
        <v>1325.85</v>
      </c>
      <c r="R425" t="n">
        <v>44.64</v>
      </c>
      <c r="S425" t="n">
        <v>30.42</v>
      </c>
      <c r="T425" t="n">
        <v>7245.23</v>
      </c>
      <c r="U425" t="n">
        <v>0.68</v>
      </c>
      <c r="V425" t="n">
        <v>0.9399999999999999</v>
      </c>
      <c r="W425" t="n">
        <v>0.12</v>
      </c>
      <c r="X425" t="n">
        <v>0.44</v>
      </c>
      <c r="Y425" t="n">
        <v>1</v>
      </c>
      <c r="Z425" t="n">
        <v>10</v>
      </c>
    </row>
    <row r="426">
      <c r="A426" t="n">
        <v>16</v>
      </c>
      <c r="B426" t="n">
        <v>95</v>
      </c>
      <c r="C426" t="inlineStr">
        <is>
          <t xml:space="preserve">CONCLUIDO	</t>
        </is>
      </c>
      <c r="D426" t="n">
        <v>8.224399999999999</v>
      </c>
      <c r="E426" t="n">
        <v>12.16</v>
      </c>
      <c r="F426" t="n">
        <v>9.130000000000001</v>
      </c>
      <c r="G426" t="n">
        <v>36.53</v>
      </c>
      <c r="H426" t="n">
        <v>0.46</v>
      </c>
      <c r="I426" t="n">
        <v>15</v>
      </c>
      <c r="J426" t="n">
        <v>191.78</v>
      </c>
      <c r="K426" t="n">
        <v>53.44</v>
      </c>
      <c r="L426" t="n">
        <v>5</v>
      </c>
      <c r="M426" t="n">
        <v>0</v>
      </c>
      <c r="N426" t="n">
        <v>38.35</v>
      </c>
      <c r="O426" t="n">
        <v>23887.36</v>
      </c>
      <c r="P426" t="n">
        <v>91.43000000000001</v>
      </c>
      <c r="Q426" t="n">
        <v>1325.94</v>
      </c>
      <c r="R426" t="n">
        <v>43.46</v>
      </c>
      <c r="S426" t="n">
        <v>30.42</v>
      </c>
      <c r="T426" t="n">
        <v>6662.26</v>
      </c>
      <c r="U426" t="n">
        <v>0.7</v>
      </c>
      <c r="V426" t="n">
        <v>0.95</v>
      </c>
      <c r="W426" t="n">
        <v>0.12</v>
      </c>
      <c r="X426" t="n">
        <v>0.41</v>
      </c>
      <c r="Y426" t="n">
        <v>1</v>
      </c>
      <c r="Z426" t="n">
        <v>10</v>
      </c>
    </row>
    <row r="427">
      <c r="A427" t="n">
        <v>0</v>
      </c>
      <c r="B427" t="n">
        <v>55</v>
      </c>
      <c r="C427" t="inlineStr">
        <is>
          <t xml:space="preserve">CONCLUIDO	</t>
        </is>
      </c>
      <c r="D427" t="n">
        <v>6.8488</v>
      </c>
      <c r="E427" t="n">
        <v>14.6</v>
      </c>
      <c r="F427" t="n">
        <v>10.8</v>
      </c>
      <c r="G427" t="n">
        <v>9</v>
      </c>
      <c r="H427" t="n">
        <v>0.15</v>
      </c>
      <c r="I427" t="n">
        <v>72</v>
      </c>
      <c r="J427" t="n">
        <v>116.05</v>
      </c>
      <c r="K427" t="n">
        <v>43.4</v>
      </c>
      <c r="L427" t="n">
        <v>1</v>
      </c>
      <c r="M427" t="n">
        <v>70</v>
      </c>
      <c r="N427" t="n">
        <v>16.65</v>
      </c>
      <c r="O427" t="n">
        <v>14546.17</v>
      </c>
      <c r="P427" t="n">
        <v>98.63</v>
      </c>
      <c r="Q427" t="n">
        <v>1326.03</v>
      </c>
      <c r="R427" t="n">
        <v>98.59999999999999</v>
      </c>
      <c r="S427" t="n">
        <v>30.42</v>
      </c>
      <c r="T427" t="n">
        <v>33943.44</v>
      </c>
      <c r="U427" t="n">
        <v>0.31</v>
      </c>
      <c r="V427" t="n">
        <v>0.8</v>
      </c>
      <c r="W427" t="n">
        <v>0.19</v>
      </c>
      <c r="X427" t="n">
        <v>2.08</v>
      </c>
      <c r="Y427" t="n">
        <v>1</v>
      </c>
      <c r="Z427" t="n">
        <v>10</v>
      </c>
    </row>
    <row r="428">
      <c r="A428" t="n">
        <v>1</v>
      </c>
      <c r="B428" t="n">
        <v>55</v>
      </c>
      <c r="C428" t="inlineStr">
        <is>
          <t xml:space="preserve">CONCLUIDO	</t>
        </is>
      </c>
      <c r="D428" t="n">
        <v>7.371</v>
      </c>
      <c r="E428" t="n">
        <v>13.57</v>
      </c>
      <c r="F428" t="n">
        <v>10.22</v>
      </c>
      <c r="G428" t="n">
        <v>11.57</v>
      </c>
      <c r="H428" t="n">
        <v>0.19</v>
      </c>
      <c r="I428" t="n">
        <v>53</v>
      </c>
      <c r="J428" t="n">
        <v>116.37</v>
      </c>
      <c r="K428" t="n">
        <v>43.4</v>
      </c>
      <c r="L428" t="n">
        <v>1.25</v>
      </c>
      <c r="M428" t="n">
        <v>51</v>
      </c>
      <c r="N428" t="n">
        <v>16.72</v>
      </c>
      <c r="O428" t="n">
        <v>14585.96</v>
      </c>
      <c r="P428" t="n">
        <v>90.04000000000001</v>
      </c>
      <c r="Q428" t="n">
        <v>1325.92</v>
      </c>
      <c r="R428" t="n">
        <v>79.20999999999999</v>
      </c>
      <c r="S428" t="n">
        <v>30.42</v>
      </c>
      <c r="T428" t="n">
        <v>24347.24</v>
      </c>
      <c r="U428" t="n">
        <v>0.38</v>
      </c>
      <c r="V428" t="n">
        <v>0.85</v>
      </c>
      <c r="W428" t="n">
        <v>0.17</v>
      </c>
      <c r="X428" t="n">
        <v>1.5</v>
      </c>
      <c r="Y428" t="n">
        <v>1</v>
      </c>
      <c r="Z428" t="n">
        <v>10</v>
      </c>
    </row>
    <row r="429">
      <c r="A429" t="n">
        <v>2</v>
      </c>
      <c r="B429" t="n">
        <v>55</v>
      </c>
      <c r="C429" t="inlineStr">
        <is>
          <t xml:space="preserve">CONCLUIDO	</t>
        </is>
      </c>
      <c r="D429" t="n">
        <v>7.7389</v>
      </c>
      <c r="E429" t="n">
        <v>12.92</v>
      </c>
      <c r="F429" t="n">
        <v>9.859999999999999</v>
      </c>
      <c r="G429" t="n">
        <v>14.43</v>
      </c>
      <c r="H429" t="n">
        <v>0.23</v>
      </c>
      <c r="I429" t="n">
        <v>41</v>
      </c>
      <c r="J429" t="n">
        <v>116.69</v>
      </c>
      <c r="K429" t="n">
        <v>43.4</v>
      </c>
      <c r="L429" t="n">
        <v>1.5</v>
      </c>
      <c r="M429" t="n">
        <v>39</v>
      </c>
      <c r="N429" t="n">
        <v>16.79</v>
      </c>
      <c r="O429" t="n">
        <v>14625.77</v>
      </c>
      <c r="P429" t="n">
        <v>83.62</v>
      </c>
      <c r="Q429" t="n">
        <v>1325.81</v>
      </c>
      <c r="R429" t="n">
        <v>67.52</v>
      </c>
      <c r="S429" t="n">
        <v>30.42</v>
      </c>
      <c r="T429" t="n">
        <v>18561.77</v>
      </c>
      <c r="U429" t="n">
        <v>0.45</v>
      </c>
      <c r="V429" t="n">
        <v>0.88</v>
      </c>
      <c r="W429" t="n">
        <v>0.15</v>
      </c>
      <c r="X429" t="n">
        <v>1.14</v>
      </c>
      <c r="Y429" t="n">
        <v>1</v>
      </c>
      <c r="Z429" t="n">
        <v>10</v>
      </c>
    </row>
    <row r="430">
      <c r="A430" t="n">
        <v>3</v>
      </c>
      <c r="B430" t="n">
        <v>55</v>
      </c>
      <c r="C430" t="inlineStr">
        <is>
          <t xml:space="preserve">CONCLUIDO	</t>
        </is>
      </c>
      <c r="D430" t="n">
        <v>8.007300000000001</v>
      </c>
      <c r="E430" t="n">
        <v>12.49</v>
      </c>
      <c r="F430" t="n">
        <v>9.619999999999999</v>
      </c>
      <c r="G430" t="n">
        <v>17.48</v>
      </c>
      <c r="H430" t="n">
        <v>0.26</v>
      </c>
      <c r="I430" t="n">
        <v>33</v>
      </c>
      <c r="J430" t="n">
        <v>117.01</v>
      </c>
      <c r="K430" t="n">
        <v>43.4</v>
      </c>
      <c r="L430" t="n">
        <v>1.75</v>
      </c>
      <c r="M430" t="n">
        <v>31</v>
      </c>
      <c r="N430" t="n">
        <v>16.86</v>
      </c>
      <c r="O430" t="n">
        <v>14665.62</v>
      </c>
      <c r="P430" t="n">
        <v>78.09</v>
      </c>
      <c r="Q430" t="n">
        <v>1325.88</v>
      </c>
      <c r="R430" t="n">
        <v>59.61</v>
      </c>
      <c r="S430" t="n">
        <v>30.42</v>
      </c>
      <c r="T430" t="n">
        <v>14646.91</v>
      </c>
      <c r="U430" t="n">
        <v>0.51</v>
      </c>
      <c r="V430" t="n">
        <v>0.9</v>
      </c>
      <c r="W430" t="n">
        <v>0.14</v>
      </c>
      <c r="X430" t="n">
        <v>0.9</v>
      </c>
      <c r="Y430" t="n">
        <v>1</v>
      </c>
      <c r="Z430" t="n">
        <v>10</v>
      </c>
    </row>
    <row r="431">
      <c r="A431" t="n">
        <v>4</v>
      </c>
      <c r="B431" t="n">
        <v>55</v>
      </c>
      <c r="C431" t="inlineStr">
        <is>
          <t xml:space="preserve">CONCLUIDO	</t>
        </is>
      </c>
      <c r="D431" t="n">
        <v>8.297800000000001</v>
      </c>
      <c r="E431" t="n">
        <v>12.05</v>
      </c>
      <c r="F431" t="n">
        <v>9.32</v>
      </c>
      <c r="G431" t="n">
        <v>20.72</v>
      </c>
      <c r="H431" t="n">
        <v>0.3</v>
      </c>
      <c r="I431" t="n">
        <v>27</v>
      </c>
      <c r="J431" t="n">
        <v>117.34</v>
      </c>
      <c r="K431" t="n">
        <v>43.4</v>
      </c>
      <c r="L431" t="n">
        <v>2</v>
      </c>
      <c r="M431" t="n">
        <v>20</v>
      </c>
      <c r="N431" t="n">
        <v>16.94</v>
      </c>
      <c r="O431" t="n">
        <v>14705.49</v>
      </c>
      <c r="P431" t="n">
        <v>71.45999999999999</v>
      </c>
      <c r="Q431" t="n">
        <v>1325.92</v>
      </c>
      <c r="R431" t="n">
        <v>49.77</v>
      </c>
      <c r="S431" t="n">
        <v>30.42</v>
      </c>
      <c r="T431" t="n">
        <v>9756.299999999999</v>
      </c>
      <c r="U431" t="n">
        <v>0.61</v>
      </c>
      <c r="V431" t="n">
        <v>0.93</v>
      </c>
      <c r="W431" t="n">
        <v>0.12</v>
      </c>
      <c r="X431" t="n">
        <v>0.6</v>
      </c>
      <c r="Y431" t="n">
        <v>1</v>
      </c>
      <c r="Z431" t="n">
        <v>10</v>
      </c>
    </row>
    <row r="432">
      <c r="A432" t="n">
        <v>5</v>
      </c>
      <c r="B432" t="n">
        <v>55</v>
      </c>
      <c r="C432" t="inlineStr">
        <is>
          <t xml:space="preserve">CONCLUIDO	</t>
        </is>
      </c>
      <c r="D432" t="n">
        <v>8.1755</v>
      </c>
      <c r="E432" t="n">
        <v>12.23</v>
      </c>
      <c r="F432" t="n">
        <v>9.529999999999999</v>
      </c>
      <c r="G432" t="n">
        <v>21.98</v>
      </c>
      <c r="H432" t="n">
        <v>0.34</v>
      </c>
      <c r="I432" t="n">
        <v>26</v>
      </c>
      <c r="J432" t="n">
        <v>117.66</v>
      </c>
      <c r="K432" t="n">
        <v>43.4</v>
      </c>
      <c r="L432" t="n">
        <v>2.25</v>
      </c>
      <c r="M432" t="n">
        <v>2</v>
      </c>
      <c r="N432" t="n">
        <v>17.01</v>
      </c>
      <c r="O432" t="n">
        <v>14745.39</v>
      </c>
      <c r="P432" t="n">
        <v>72.04000000000001</v>
      </c>
      <c r="Q432" t="n">
        <v>1326.04</v>
      </c>
      <c r="R432" t="n">
        <v>56.26</v>
      </c>
      <c r="S432" t="n">
        <v>30.42</v>
      </c>
      <c r="T432" t="n">
        <v>13003.62</v>
      </c>
      <c r="U432" t="n">
        <v>0.54</v>
      </c>
      <c r="V432" t="n">
        <v>0.91</v>
      </c>
      <c r="W432" t="n">
        <v>0.15</v>
      </c>
      <c r="X432" t="n">
        <v>0.8100000000000001</v>
      </c>
      <c r="Y432" t="n">
        <v>1</v>
      </c>
      <c r="Z432" t="n">
        <v>10</v>
      </c>
    </row>
    <row r="433">
      <c r="A433" t="n">
        <v>6</v>
      </c>
      <c r="B433" t="n">
        <v>55</v>
      </c>
      <c r="C433" t="inlineStr">
        <is>
          <t xml:space="preserve">CONCLUIDO	</t>
        </is>
      </c>
      <c r="D433" t="n">
        <v>8.186299999999999</v>
      </c>
      <c r="E433" t="n">
        <v>12.22</v>
      </c>
      <c r="F433" t="n">
        <v>9.51</v>
      </c>
      <c r="G433" t="n">
        <v>21.95</v>
      </c>
      <c r="H433" t="n">
        <v>0.37</v>
      </c>
      <c r="I433" t="n">
        <v>26</v>
      </c>
      <c r="J433" t="n">
        <v>117.98</v>
      </c>
      <c r="K433" t="n">
        <v>43.4</v>
      </c>
      <c r="L433" t="n">
        <v>2.5</v>
      </c>
      <c r="M433" t="n">
        <v>0</v>
      </c>
      <c r="N433" t="n">
        <v>17.08</v>
      </c>
      <c r="O433" t="n">
        <v>14785.31</v>
      </c>
      <c r="P433" t="n">
        <v>72.03</v>
      </c>
      <c r="Q433" t="n">
        <v>1326.04</v>
      </c>
      <c r="R433" t="n">
        <v>55.51</v>
      </c>
      <c r="S433" t="n">
        <v>30.42</v>
      </c>
      <c r="T433" t="n">
        <v>12629.28</v>
      </c>
      <c r="U433" t="n">
        <v>0.55</v>
      </c>
      <c r="V433" t="n">
        <v>0.91</v>
      </c>
      <c r="W433" t="n">
        <v>0.15</v>
      </c>
      <c r="X433" t="n">
        <v>0.79</v>
      </c>
      <c r="Y433" t="n">
        <v>1</v>
      </c>
      <c r="Z43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INDEX(resultados!$A$2:$ZZ$433, 1, MATCH($B$1, resultados!$A$1:$ZZ$1, 0))</f>
        <v/>
      </c>
      <c r="B7">
        <f>INDEX(resultados!$A$2:$ZZ$433, 1, MATCH($B$2, resultados!$A$1:$ZZ$1, 0))</f>
        <v/>
      </c>
      <c r="C7">
        <f>INDEX(resultados!$A$2:$ZZ$433, 1, MATCH($B$3, resultados!$A$1:$ZZ$1, 0))</f>
        <v/>
      </c>
    </row>
    <row r="8">
      <c r="A8">
        <f>INDEX(resultados!$A$2:$ZZ$433, 2, MATCH($B$1, resultados!$A$1:$ZZ$1, 0))</f>
        <v/>
      </c>
      <c r="B8">
        <f>INDEX(resultados!$A$2:$ZZ$433, 2, MATCH($B$2, resultados!$A$1:$ZZ$1, 0))</f>
        <v/>
      </c>
      <c r="C8">
        <f>INDEX(resultados!$A$2:$ZZ$433, 2, MATCH($B$3, resultados!$A$1:$ZZ$1, 0))</f>
        <v/>
      </c>
    </row>
    <row r="9">
      <c r="A9">
        <f>INDEX(resultados!$A$2:$ZZ$433, 3, MATCH($B$1, resultados!$A$1:$ZZ$1, 0))</f>
        <v/>
      </c>
      <c r="B9">
        <f>INDEX(resultados!$A$2:$ZZ$433, 3, MATCH($B$2, resultados!$A$1:$ZZ$1, 0))</f>
        <v/>
      </c>
      <c r="C9">
        <f>INDEX(resultados!$A$2:$ZZ$433, 3, MATCH($B$3, resultados!$A$1:$ZZ$1, 0))</f>
        <v/>
      </c>
    </row>
    <row r="10">
      <c r="A10">
        <f>INDEX(resultados!$A$2:$ZZ$433, 4, MATCH($B$1, resultados!$A$1:$ZZ$1, 0))</f>
        <v/>
      </c>
      <c r="B10">
        <f>INDEX(resultados!$A$2:$ZZ$433, 4, MATCH($B$2, resultados!$A$1:$ZZ$1, 0))</f>
        <v/>
      </c>
      <c r="C10">
        <f>INDEX(resultados!$A$2:$ZZ$433, 4, MATCH($B$3, resultados!$A$1:$ZZ$1, 0))</f>
        <v/>
      </c>
    </row>
    <row r="11">
      <c r="A11">
        <f>INDEX(resultados!$A$2:$ZZ$433, 5, MATCH($B$1, resultados!$A$1:$ZZ$1, 0))</f>
        <v/>
      </c>
      <c r="B11">
        <f>INDEX(resultados!$A$2:$ZZ$433, 5, MATCH($B$2, resultados!$A$1:$ZZ$1, 0))</f>
        <v/>
      </c>
      <c r="C11">
        <f>INDEX(resultados!$A$2:$ZZ$433, 5, MATCH($B$3, resultados!$A$1:$ZZ$1, 0))</f>
        <v/>
      </c>
    </row>
    <row r="12">
      <c r="A12">
        <f>INDEX(resultados!$A$2:$ZZ$433, 6, MATCH($B$1, resultados!$A$1:$ZZ$1, 0))</f>
        <v/>
      </c>
      <c r="B12">
        <f>INDEX(resultados!$A$2:$ZZ$433, 6, MATCH($B$2, resultados!$A$1:$ZZ$1, 0))</f>
        <v/>
      </c>
      <c r="C12">
        <f>INDEX(resultados!$A$2:$ZZ$433, 6, MATCH($B$3, resultados!$A$1:$ZZ$1, 0))</f>
        <v/>
      </c>
    </row>
    <row r="13">
      <c r="A13">
        <f>INDEX(resultados!$A$2:$ZZ$433, 7, MATCH($B$1, resultados!$A$1:$ZZ$1, 0))</f>
        <v/>
      </c>
      <c r="B13">
        <f>INDEX(resultados!$A$2:$ZZ$433, 7, MATCH($B$2, resultados!$A$1:$ZZ$1, 0))</f>
        <v/>
      </c>
      <c r="C13">
        <f>INDEX(resultados!$A$2:$ZZ$433, 7, MATCH($B$3, resultados!$A$1:$ZZ$1, 0))</f>
        <v/>
      </c>
    </row>
    <row r="14">
      <c r="A14">
        <f>INDEX(resultados!$A$2:$ZZ$433, 8, MATCH($B$1, resultados!$A$1:$ZZ$1, 0))</f>
        <v/>
      </c>
      <c r="B14">
        <f>INDEX(resultados!$A$2:$ZZ$433, 8, MATCH($B$2, resultados!$A$1:$ZZ$1, 0))</f>
        <v/>
      </c>
      <c r="C14">
        <f>INDEX(resultados!$A$2:$ZZ$433, 8, MATCH($B$3, resultados!$A$1:$ZZ$1, 0))</f>
        <v/>
      </c>
    </row>
    <row r="15">
      <c r="A15">
        <f>INDEX(resultados!$A$2:$ZZ$433, 9, MATCH($B$1, resultados!$A$1:$ZZ$1, 0))</f>
        <v/>
      </c>
      <c r="B15">
        <f>INDEX(resultados!$A$2:$ZZ$433, 9, MATCH($B$2, resultados!$A$1:$ZZ$1, 0))</f>
        <v/>
      </c>
      <c r="C15">
        <f>INDEX(resultados!$A$2:$ZZ$433, 9, MATCH($B$3, resultados!$A$1:$ZZ$1, 0))</f>
        <v/>
      </c>
    </row>
    <row r="16">
      <c r="A16">
        <f>INDEX(resultados!$A$2:$ZZ$433, 10, MATCH($B$1, resultados!$A$1:$ZZ$1, 0))</f>
        <v/>
      </c>
      <c r="B16">
        <f>INDEX(resultados!$A$2:$ZZ$433, 10, MATCH($B$2, resultados!$A$1:$ZZ$1, 0))</f>
        <v/>
      </c>
      <c r="C16">
        <f>INDEX(resultados!$A$2:$ZZ$433, 10, MATCH($B$3, resultados!$A$1:$ZZ$1, 0))</f>
        <v/>
      </c>
    </row>
    <row r="17">
      <c r="A17">
        <f>INDEX(resultados!$A$2:$ZZ$433, 11, MATCH($B$1, resultados!$A$1:$ZZ$1, 0))</f>
        <v/>
      </c>
      <c r="B17">
        <f>INDEX(resultados!$A$2:$ZZ$433, 11, MATCH($B$2, resultados!$A$1:$ZZ$1, 0))</f>
        <v/>
      </c>
      <c r="C17">
        <f>INDEX(resultados!$A$2:$ZZ$433, 11, MATCH($B$3, resultados!$A$1:$ZZ$1, 0))</f>
        <v/>
      </c>
    </row>
    <row r="18">
      <c r="A18">
        <f>INDEX(resultados!$A$2:$ZZ$433, 12, MATCH($B$1, resultados!$A$1:$ZZ$1, 0))</f>
        <v/>
      </c>
      <c r="B18">
        <f>INDEX(resultados!$A$2:$ZZ$433, 12, MATCH($B$2, resultados!$A$1:$ZZ$1, 0))</f>
        <v/>
      </c>
      <c r="C18">
        <f>INDEX(resultados!$A$2:$ZZ$433, 12, MATCH($B$3, resultados!$A$1:$ZZ$1, 0))</f>
        <v/>
      </c>
    </row>
    <row r="19">
      <c r="A19">
        <f>INDEX(resultados!$A$2:$ZZ$433, 13, MATCH($B$1, resultados!$A$1:$ZZ$1, 0))</f>
        <v/>
      </c>
      <c r="B19">
        <f>INDEX(resultados!$A$2:$ZZ$433, 13, MATCH($B$2, resultados!$A$1:$ZZ$1, 0))</f>
        <v/>
      </c>
      <c r="C19">
        <f>INDEX(resultados!$A$2:$ZZ$433, 13, MATCH($B$3, resultados!$A$1:$ZZ$1, 0))</f>
        <v/>
      </c>
    </row>
    <row r="20">
      <c r="A20">
        <f>INDEX(resultados!$A$2:$ZZ$433, 14, MATCH($B$1, resultados!$A$1:$ZZ$1, 0))</f>
        <v/>
      </c>
      <c r="B20">
        <f>INDEX(resultados!$A$2:$ZZ$433, 14, MATCH($B$2, resultados!$A$1:$ZZ$1, 0))</f>
        <v/>
      </c>
      <c r="C20">
        <f>INDEX(resultados!$A$2:$ZZ$433, 14, MATCH($B$3, resultados!$A$1:$ZZ$1, 0))</f>
        <v/>
      </c>
    </row>
    <row r="21">
      <c r="A21">
        <f>INDEX(resultados!$A$2:$ZZ$433, 15, MATCH($B$1, resultados!$A$1:$ZZ$1, 0))</f>
        <v/>
      </c>
      <c r="B21">
        <f>INDEX(resultados!$A$2:$ZZ$433, 15, MATCH($B$2, resultados!$A$1:$ZZ$1, 0))</f>
        <v/>
      </c>
      <c r="C21">
        <f>INDEX(resultados!$A$2:$ZZ$433, 15, MATCH($B$3, resultados!$A$1:$ZZ$1, 0))</f>
        <v/>
      </c>
    </row>
    <row r="22">
      <c r="A22">
        <f>INDEX(resultados!$A$2:$ZZ$433, 16, MATCH($B$1, resultados!$A$1:$ZZ$1, 0))</f>
        <v/>
      </c>
      <c r="B22">
        <f>INDEX(resultados!$A$2:$ZZ$433, 16, MATCH($B$2, resultados!$A$1:$ZZ$1, 0))</f>
        <v/>
      </c>
      <c r="C22">
        <f>INDEX(resultados!$A$2:$ZZ$433, 16, MATCH($B$3, resultados!$A$1:$ZZ$1, 0))</f>
        <v/>
      </c>
    </row>
    <row r="23">
      <c r="A23">
        <f>INDEX(resultados!$A$2:$ZZ$433, 17, MATCH($B$1, resultados!$A$1:$ZZ$1, 0))</f>
        <v/>
      </c>
      <c r="B23">
        <f>INDEX(resultados!$A$2:$ZZ$433, 17, MATCH($B$2, resultados!$A$1:$ZZ$1, 0))</f>
        <v/>
      </c>
      <c r="C23">
        <f>INDEX(resultados!$A$2:$ZZ$433, 17, MATCH($B$3, resultados!$A$1:$ZZ$1, 0))</f>
        <v/>
      </c>
    </row>
    <row r="24">
      <c r="A24">
        <f>INDEX(resultados!$A$2:$ZZ$433, 18, MATCH($B$1, resultados!$A$1:$ZZ$1, 0))</f>
        <v/>
      </c>
      <c r="B24">
        <f>INDEX(resultados!$A$2:$ZZ$433, 18, MATCH($B$2, resultados!$A$1:$ZZ$1, 0))</f>
        <v/>
      </c>
      <c r="C24">
        <f>INDEX(resultados!$A$2:$ZZ$433, 18, MATCH($B$3, resultados!$A$1:$ZZ$1, 0))</f>
        <v/>
      </c>
    </row>
    <row r="25">
      <c r="A25">
        <f>INDEX(resultados!$A$2:$ZZ$433, 19, MATCH($B$1, resultados!$A$1:$ZZ$1, 0))</f>
        <v/>
      </c>
      <c r="B25">
        <f>INDEX(resultados!$A$2:$ZZ$433, 19, MATCH($B$2, resultados!$A$1:$ZZ$1, 0))</f>
        <v/>
      </c>
      <c r="C25">
        <f>INDEX(resultados!$A$2:$ZZ$433, 19, MATCH($B$3, resultados!$A$1:$ZZ$1, 0))</f>
        <v/>
      </c>
    </row>
    <row r="26">
      <c r="A26">
        <f>INDEX(resultados!$A$2:$ZZ$433, 20, MATCH($B$1, resultados!$A$1:$ZZ$1, 0))</f>
        <v/>
      </c>
      <c r="B26">
        <f>INDEX(resultados!$A$2:$ZZ$433, 20, MATCH($B$2, resultados!$A$1:$ZZ$1, 0))</f>
        <v/>
      </c>
      <c r="C26">
        <f>INDEX(resultados!$A$2:$ZZ$433, 20, MATCH($B$3, resultados!$A$1:$ZZ$1, 0))</f>
        <v/>
      </c>
    </row>
    <row r="27">
      <c r="A27">
        <f>INDEX(resultados!$A$2:$ZZ$433, 21, MATCH($B$1, resultados!$A$1:$ZZ$1, 0))</f>
        <v/>
      </c>
      <c r="B27">
        <f>INDEX(resultados!$A$2:$ZZ$433, 21, MATCH($B$2, resultados!$A$1:$ZZ$1, 0))</f>
        <v/>
      </c>
      <c r="C27">
        <f>INDEX(resultados!$A$2:$ZZ$433, 21, MATCH($B$3, resultados!$A$1:$ZZ$1, 0))</f>
        <v/>
      </c>
    </row>
    <row r="28">
      <c r="A28">
        <f>INDEX(resultados!$A$2:$ZZ$433, 22, MATCH($B$1, resultados!$A$1:$ZZ$1, 0))</f>
        <v/>
      </c>
      <c r="B28">
        <f>INDEX(resultados!$A$2:$ZZ$433, 22, MATCH($B$2, resultados!$A$1:$ZZ$1, 0))</f>
        <v/>
      </c>
      <c r="C28">
        <f>INDEX(resultados!$A$2:$ZZ$433, 22, MATCH($B$3, resultados!$A$1:$ZZ$1, 0))</f>
        <v/>
      </c>
    </row>
    <row r="29">
      <c r="A29">
        <f>INDEX(resultados!$A$2:$ZZ$433, 23, MATCH($B$1, resultados!$A$1:$ZZ$1, 0))</f>
        <v/>
      </c>
      <c r="B29">
        <f>INDEX(resultados!$A$2:$ZZ$433, 23, MATCH($B$2, resultados!$A$1:$ZZ$1, 0))</f>
        <v/>
      </c>
      <c r="C29">
        <f>INDEX(resultados!$A$2:$ZZ$433, 23, MATCH($B$3, resultados!$A$1:$ZZ$1, 0))</f>
        <v/>
      </c>
    </row>
    <row r="30">
      <c r="A30">
        <f>INDEX(resultados!$A$2:$ZZ$433, 24, MATCH($B$1, resultados!$A$1:$ZZ$1, 0))</f>
        <v/>
      </c>
      <c r="B30">
        <f>INDEX(resultados!$A$2:$ZZ$433, 24, MATCH($B$2, resultados!$A$1:$ZZ$1, 0))</f>
        <v/>
      </c>
      <c r="C30">
        <f>INDEX(resultados!$A$2:$ZZ$433, 24, MATCH($B$3, resultados!$A$1:$ZZ$1, 0))</f>
        <v/>
      </c>
    </row>
    <row r="31">
      <c r="A31">
        <f>INDEX(resultados!$A$2:$ZZ$433, 25, MATCH($B$1, resultados!$A$1:$ZZ$1, 0))</f>
        <v/>
      </c>
      <c r="B31">
        <f>INDEX(resultados!$A$2:$ZZ$433, 25, MATCH($B$2, resultados!$A$1:$ZZ$1, 0))</f>
        <v/>
      </c>
      <c r="C31">
        <f>INDEX(resultados!$A$2:$ZZ$433, 25, MATCH($B$3, resultados!$A$1:$ZZ$1, 0))</f>
        <v/>
      </c>
    </row>
    <row r="32">
      <c r="A32">
        <f>INDEX(resultados!$A$2:$ZZ$433, 26, MATCH($B$1, resultados!$A$1:$ZZ$1, 0))</f>
        <v/>
      </c>
      <c r="B32">
        <f>INDEX(resultados!$A$2:$ZZ$433, 26, MATCH($B$2, resultados!$A$1:$ZZ$1, 0))</f>
        <v/>
      </c>
      <c r="C32">
        <f>INDEX(resultados!$A$2:$ZZ$433, 26, MATCH($B$3, resultados!$A$1:$ZZ$1, 0))</f>
        <v/>
      </c>
    </row>
    <row r="33">
      <c r="A33">
        <f>INDEX(resultados!$A$2:$ZZ$433, 27, MATCH($B$1, resultados!$A$1:$ZZ$1, 0))</f>
        <v/>
      </c>
      <c r="B33">
        <f>INDEX(resultados!$A$2:$ZZ$433, 27, MATCH($B$2, resultados!$A$1:$ZZ$1, 0))</f>
        <v/>
      </c>
      <c r="C33">
        <f>INDEX(resultados!$A$2:$ZZ$433, 27, MATCH($B$3, resultados!$A$1:$ZZ$1, 0))</f>
        <v/>
      </c>
    </row>
    <row r="34">
      <c r="A34">
        <f>INDEX(resultados!$A$2:$ZZ$433, 28, MATCH($B$1, resultados!$A$1:$ZZ$1, 0))</f>
        <v/>
      </c>
      <c r="B34">
        <f>INDEX(resultados!$A$2:$ZZ$433, 28, MATCH($B$2, resultados!$A$1:$ZZ$1, 0))</f>
        <v/>
      </c>
      <c r="C34">
        <f>INDEX(resultados!$A$2:$ZZ$433, 28, MATCH($B$3, resultados!$A$1:$ZZ$1, 0))</f>
        <v/>
      </c>
    </row>
    <row r="35">
      <c r="A35">
        <f>INDEX(resultados!$A$2:$ZZ$433, 29, MATCH($B$1, resultados!$A$1:$ZZ$1, 0))</f>
        <v/>
      </c>
      <c r="B35">
        <f>INDEX(resultados!$A$2:$ZZ$433, 29, MATCH($B$2, resultados!$A$1:$ZZ$1, 0))</f>
        <v/>
      </c>
      <c r="C35">
        <f>INDEX(resultados!$A$2:$ZZ$433, 29, MATCH($B$3, resultados!$A$1:$ZZ$1, 0))</f>
        <v/>
      </c>
    </row>
    <row r="36">
      <c r="A36">
        <f>INDEX(resultados!$A$2:$ZZ$433, 30, MATCH($B$1, resultados!$A$1:$ZZ$1, 0))</f>
        <v/>
      </c>
      <c r="B36">
        <f>INDEX(resultados!$A$2:$ZZ$433, 30, MATCH($B$2, resultados!$A$1:$ZZ$1, 0))</f>
        <v/>
      </c>
      <c r="C36">
        <f>INDEX(resultados!$A$2:$ZZ$433, 30, MATCH($B$3, resultados!$A$1:$ZZ$1, 0))</f>
        <v/>
      </c>
    </row>
    <row r="37">
      <c r="A37">
        <f>INDEX(resultados!$A$2:$ZZ$433, 31, MATCH($B$1, resultados!$A$1:$ZZ$1, 0))</f>
        <v/>
      </c>
      <c r="B37">
        <f>INDEX(resultados!$A$2:$ZZ$433, 31, MATCH($B$2, resultados!$A$1:$ZZ$1, 0))</f>
        <v/>
      </c>
      <c r="C37">
        <f>INDEX(resultados!$A$2:$ZZ$433, 31, MATCH($B$3, resultados!$A$1:$ZZ$1, 0))</f>
        <v/>
      </c>
    </row>
    <row r="38">
      <c r="A38">
        <f>INDEX(resultados!$A$2:$ZZ$433, 32, MATCH($B$1, resultados!$A$1:$ZZ$1, 0))</f>
        <v/>
      </c>
      <c r="B38">
        <f>INDEX(resultados!$A$2:$ZZ$433, 32, MATCH($B$2, resultados!$A$1:$ZZ$1, 0))</f>
        <v/>
      </c>
      <c r="C38">
        <f>INDEX(resultados!$A$2:$ZZ$433, 32, MATCH($B$3, resultados!$A$1:$ZZ$1, 0))</f>
        <v/>
      </c>
    </row>
    <row r="39">
      <c r="A39">
        <f>INDEX(resultados!$A$2:$ZZ$433, 33, MATCH($B$1, resultados!$A$1:$ZZ$1, 0))</f>
        <v/>
      </c>
      <c r="B39">
        <f>INDEX(resultados!$A$2:$ZZ$433, 33, MATCH($B$2, resultados!$A$1:$ZZ$1, 0))</f>
        <v/>
      </c>
      <c r="C39">
        <f>INDEX(resultados!$A$2:$ZZ$433, 33, MATCH($B$3, resultados!$A$1:$ZZ$1, 0))</f>
        <v/>
      </c>
    </row>
    <row r="40">
      <c r="A40">
        <f>INDEX(resultados!$A$2:$ZZ$433, 34, MATCH($B$1, resultados!$A$1:$ZZ$1, 0))</f>
        <v/>
      </c>
      <c r="B40">
        <f>INDEX(resultados!$A$2:$ZZ$433, 34, MATCH($B$2, resultados!$A$1:$ZZ$1, 0))</f>
        <v/>
      </c>
      <c r="C40">
        <f>INDEX(resultados!$A$2:$ZZ$433, 34, MATCH($B$3, resultados!$A$1:$ZZ$1, 0))</f>
        <v/>
      </c>
    </row>
    <row r="41">
      <c r="A41">
        <f>INDEX(resultados!$A$2:$ZZ$433, 35, MATCH($B$1, resultados!$A$1:$ZZ$1, 0))</f>
        <v/>
      </c>
      <c r="B41">
        <f>INDEX(resultados!$A$2:$ZZ$433, 35, MATCH($B$2, resultados!$A$1:$ZZ$1, 0))</f>
        <v/>
      </c>
      <c r="C41">
        <f>INDEX(resultados!$A$2:$ZZ$433, 35, MATCH($B$3, resultados!$A$1:$ZZ$1, 0))</f>
        <v/>
      </c>
    </row>
    <row r="42">
      <c r="A42">
        <f>INDEX(resultados!$A$2:$ZZ$433, 36, MATCH($B$1, resultados!$A$1:$ZZ$1, 0))</f>
        <v/>
      </c>
      <c r="B42">
        <f>INDEX(resultados!$A$2:$ZZ$433, 36, MATCH($B$2, resultados!$A$1:$ZZ$1, 0))</f>
        <v/>
      </c>
      <c r="C42">
        <f>INDEX(resultados!$A$2:$ZZ$433, 36, MATCH($B$3, resultados!$A$1:$ZZ$1, 0))</f>
        <v/>
      </c>
    </row>
    <row r="43">
      <c r="A43">
        <f>INDEX(resultados!$A$2:$ZZ$433, 37, MATCH($B$1, resultados!$A$1:$ZZ$1, 0))</f>
        <v/>
      </c>
      <c r="B43">
        <f>INDEX(resultados!$A$2:$ZZ$433, 37, MATCH($B$2, resultados!$A$1:$ZZ$1, 0))</f>
        <v/>
      </c>
      <c r="C43">
        <f>INDEX(resultados!$A$2:$ZZ$433, 37, MATCH($B$3, resultados!$A$1:$ZZ$1, 0))</f>
        <v/>
      </c>
    </row>
    <row r="44">
      <c r="A44">
        <f>INDEX(resultados!$A$2:$ZZ$433, 38, MATCH($B$1, resultados!$A$1:$ZZ$1, 0))</f>
        <v/>
      </c>
      <c r="B44">
        <f>INDEX(resultados!$A$2:$ZZ$433, 38, MATCH($B$2, resultados!$A$1:$ZZ$1, 0))</f>
        <v/>
      </c>
      <c r="C44">
        <f>INDEX(resultados!$A$2:$ZZ$433, 38, MATCH($B$3, resultados!$A$1:$ZZ$1, 0))</f>
        <v/>
      </c>
    </row>
    <row r="45">
      <c r="A45">
        <f>INDEX(resultados!$A$2:$ZZ$433, 39, MATCH($B$1, resultados!$A$1:$ZZ$1, 0))</f>
        <v/>
      </c>
      <c r="B45">
        <f>INDEX(resultados!$A$2:$ZZ$433, 39, MATCH($B$2, resultados!$A$1:$ZZ$1, 0))</f>
        <v/>
      </c>
      <c r="C45">
        <f>INDEX(resultados!$A$2:$ZZ$433, 39, MATCH($B$3, resultados!$A$1:$ZZ$1, 0))</f>
        <v/>
      </c>
    </row>
    <row r="46">
      <c r="A46">
        <f>INDEX(resultados!$A$2:$ZZ$433, 40, MATCH($B$1, resultados!$A$1:$ZZ$1, 0))</f>
        <v/>
      </c>
      <c r="B46">
        <f>INDEX(resultados!$A$2:$ZZ$433, 40, MATCH($B$2, resultados!$A$1:$ZZ$1, 0))</f>
        <v/>
      </c>
      <c r="C46">
        <f>INDEX(resultados!$A$2:$ZZ$433, 40, MATCH($B$3, resultados!$A$1:$ZZ$1, 0))</f>
        <v/>
      </c>
    </row>
    <row r="47">
      <c r="A47">
        <f>INDEX(resultados!$A$2:$ZZ$433, 41, MATCH($B$1, resultados!$A$1:$ZZ$1, 0))</f>
        <v/>
      </c>
      <c r="B47">
        <f>INDEX(resultados!$A$2:$ZZ$433, 41, MATCH($B$2, resultados!$A$1:$ZZ$1, 0))</f>
        <v/>
      </c>
      <c r="C47">
        <f>INDEX(resultados!$A$2:$ZZ$433, 41, MATCH($B$3, resultados!$A$1:$ZZ$1, 0))</f>
        <v/>
      </c>
    </row>
    <row r="48">
      <c r="A48">
        <f>INDEX(resultados!$A$2:$ZZ$433, 42, MATCH($B$1, resultados!$A$1:$ZZ$1, 0))</f>
        <v/>
      </c>
      <c r="B48">
        <f>INDEX(resultados!$A$2:$ZZ$433, 42, MATCH($B$2, resultados!$A$1:$ZZ$1, 0))</f>
        <v/>
      </c>
      <c r="C48">
        <f>INDEX(resultados!$A$2:$ZZ$433, 42, MATCH($B$3, resultados!$A$1:$ZZ$1, 0))</f>
        <v/>
      </c>
    </row>
    <row r="49">
      <c r="A49">
        <f>INDEX(resultados!$A$2:$ZZ$433, 43, MATCH($B$1, resultados!$A$1:$ZZ$1, 0))</f>
        <v/>
      </c>
      <c r="B49">
        <f>INDEX(resultados!$A$2:$ZZ$433, 43, MATCH($B$2, resultados!$A$1:$ZZ$1, 0))</f>
        <v/>
      </c>
      <c r="C49">
        <f>INDEX(resultados!$A$2:$ZZ$433, 43, MATCH($B$3, resultados!$A$1:$ZZ$1, 0))</f>
        <v/>
      </c>
    </row>
    <row r="50">
      <c r="A50">
        <f>INDEX(resultados!$A$2:$ZZ$433, 44, MATCH($B$1, resultados!$A$1:$ZZ$1, 0))</f>
        <v/>
      </c>
      <c r="B50">
        <f>INDEX(resultados!$A$2:$ZZ$433, 44, MATCH($B$2, resultados!$A$1:$ZZ$1, 0))</f>
        <v/>
      </c>
      <c r="C50">
        <f>INDEX(resultados!$A$2:$ZZ$433, 44, MATCH($B$3, resultados!$A$1:$ZZ$1, 0))</f>
        <v/>
      </c>
    </row>
    <row r="51">
      <c r="A51">
        <f>INDEX(resultados!$A$2:$ZZ$433, 45, MATCH($B$1, resultados!$A$1:$ZZ$1, 0))</f>
        <v/>
      </c>
      <c r="B51">
        <f>INDEX(resultados!$A$2:$ZZ$433, 45, MATCH($B$2, resultados!$A$1:$ZZ$1, 0))</f>
        <v/>
      </c>
      <c r="C51">
        <f>INDEX(resultados!$A$2:$ZZ$433, 45, MATCH($B$3, resultados!$A$1:$ZZ$1, 0))</f>
        <v/>
      </c>
    </row>
    <row r="52">
      <c r="A52">
        <f>INDEX(resultados!$A$2:$ZZ$433, 46, MATCH($B$1, resultados!$A$1:$ZZ$1, 0))</f>
        <v/>
      </c>
      <c r="B52">
        <f>INDEX(resultados!$A$2:$ZZ$433, 46, MATCH($B$2, resultados!$A$1:$ZZ$1, 0))</f>
        <v/>
      </c>
      <c r="C52">
        <f>INDEX(resultados!$A$2:$ZZ$433, 46, MATCH($B$3, resultados!$A$1:$ZZ$1, 0))</f>
        <v/>
      </c>
    </row>
    <row r="53">
      <c r="A53">
        <f>INDEX(resultados!$A$2:$ZZ$433, 47, MATCH($B$1, resultados!$A$1:$ZZ$1, 0))</f>
        <v/>
      </c>
      <c r="B53">
        <f>INDEX(resultados!$A$2:$ZZ$433, 47, MATCH($B$2, resultados!$A$1:$ZZ$1, 0))</f>
        <v/>
      </c>
      <c r="C53">
        <f>INDEX(resultados!$A$2:$ZZ$433, 47, MATCH($B$3, resultados!$A$1:$ZZ$1, 0))</f>
        <v/>
      </c>
    </row>
    <row r="54">
      <c r="A54">
        <f>INDEX(resultados!$A$2:$ZZ$433, 48, MATCH($B$1, resultados!$A$1:$ZZ$1, 0))</f>
        <v/>
      </c>
      <c r="B54">
        <f>INDEX(resultados!$A$2:$ZZ$433, 48, MATCH($B$2, resultados!$A$1:$ZZ$1, 0))</f>
        <v/>
      </c>
      <c r="C54">
        <f>INDEX(resultados!$A$2:$ZZ$433, 48, MATCH($B$3, resultados!$A$1:$ZZ$1, 0))</f>
        <v/>
      </c>
    </row>
    <row r="55">
      <c r="A55">
        <f>INDEX(resultados!$A$2:$ZZ$433, 49, MATCH($B$1, resultados!$A$1:$ZZ$1, 0))</f>
        <v/>
      </c>
      <c r="B55">
        <f>INDEX(resultados!$A$2:$ZZ$433, 49, MATCH($B$2, resultados!$A$1:$ZZ$1, 0))</f>
        <v/>
      </c>
      <c r="C55">
        <f>INDEX(resultados!$A$2:$ZZ$433, 49, MATCH($B$3, resultados!$A$1:$ZZ$1, 0))</f>
        <v/>
      </c>
    </row>
    <row r="56">
      <c r="A56">
        <f>INDEX(resultados!$A$2:$ZZ$433, 50, MATCH($B$1, resultados!$A$1:$ZZ$1, 0))</f>
        <v/>
      </c>
      <c r="B56">
        <f>INDEX(resultados!$A$2:$ZZ$433, 50, MATCH($B$2, resultados!$A$1:$ZZ$1, 0))</f>
        <v/>
      </c>
      <c r="C56">
        <f>INDEX(resultados!$A$2:$ZZ$433, 50, MATCH($B$3, resultados!$A$1:$ZZ$1, 0))</f>
        <v/>
      </c>
    </row>
    <row r="57">
      <c r="A57">
        <f>INDEX(resultados!$A$2:$ZZ$433, 51, MATCH($B$1, resultados!$A$1:$ZZ$1, 0))</f>
        <v/>
      </c>
      <c r="B57">
        <f>INDEX(resultados!$A$2:$ZZ$433, 51, MATCH($B$2, resultados!$A$1:$ZZ$1, 0))</f>
        <v/>
      </c>
      <c r="C57">
        <f>INDEX(resultados!$A$2:$ZZ$433, 51, MATCH($B$3, resultados!$A$1:$ZZ$1, 0))</f>
        <v/>
      </c>
    </row>
    <row r="58">
      <c r="A58">
        <f>INDEX(resultados!$A$2:$ZZ$433, 52, MATCH($B$1, resultados!$A$1:$ZZ$1, 0))</f>
        <v/>
      </c>
      <c r="B58">
        <f>INDEX(resultados!$A$2:$ZZ$433, 52, MATCH($B$2, resultados!$A$1:$ZZ$1, 0))</f>
        <v/>
      </c>
      <c r="C58">
        <f>INDEX(resultados!$A$2:$ZZ$433, 52, MATCH($B$3, resultados!$A$1:$ZZ$1, 0))</f>
        <v/>
      </c>
    </row>
    <row r="59">
      <c r="A59">
        <f>INDEX(resultados!$A$2:$ZZ$433, 53, MATCH($B$1, resultados!$A$1:$ZZ$1, 0))</f>
        <v/>
      </c>
      <c r="B59">
        <f>INDEX(resultados!$A$2:$ZZ$433, 53, MATCH($B$2, resultados!$A$1:$ZZ$1, 0))</f>
        <v/>
      </c>
      <c r="C59">
        <f>INDEX(resultados!$A$2:$ZZ$433, 53, MATCH($B$3, resultados!$A$1:$ZZ$1, 0))</f>
        <v/>
      </c>
    </row>
    <row r="60">
      <c r="A60">
        <f>INDEX(resultados!$A$2:$ZZ$433, 54, MATCH($B$1, resultados!$A$1:$ZZ$1, 0))</f>
        <v/>
      </c>
      <c r="B60">
        <f>INDEX(resultados!$A$2:$ZZ$433, 54, MATCH($B$2, resultados!$A$1:$ZZ$1, 0))</f>
        <v/>
      </c>
      <c r="C60">
        <f>INDEX(resultados!$A$2:$ZZ$433, 54, MATCH($B$3, resultados!$A$1:$ZZ$1, 0))</f>
        <v/>
      </c>
    </row>
    <row r="61">
      <c r="A61">
        <f>INDEX(resultados!$A$2:$ZZ$433, 55, MATCH($B$1, resultados!$A$1:$ZZ$1, 0))</f>
        <v/>
      </c>
      <c r="B61">
        <f>INDEX(resultados!$A$2:$ZZ$433, 55, MATCH($B$2, resultados!$A$1:$ZZ$1, 0))</f>
        <v/>
      </c>
      <c r="C61">
        <f>INDEX(resultados!$A$2:$ZZ$433, 55, MATCH($B$3, resultados!$A$1:$ZZ$1, 0))</f>
        <v/>
      </c>
    </row>
    <row r="62">
      <c r="A62">
        <f>INDEX(resultados!$A$2:$ZZ$433, 56, MATCH($B$1, resultados!$A$1:$ZZ$1, 0))</f>
        <v/>
      </c>
      <c r="B62">
        <f>INDEX(resultados!$A$2:$ZZ$433, 56, MATCH($B$2, resultados!$A$1:$ZZ$1, 0))</f>
        <v/>
      </c>
      <c r="C62">
        <f>INDEX(resultados!$A$2:$ZZ$433, 56, MATCH($B$3, resultados!$A$1:$ZZ$1, 0))</f>
        <v/>
      </c>
    </row>
    <row r="63">
      <c r="A63">
        <f>INDEX(resultados!$A$2:$ZZ$433, 57, MATCH($B$1, resultados!$A$1:$ZZ$1, 0))</f>
        <v/>
      </c>
      <c r="B63">
        <f>INDEX(resultados!$A$2:$ZZ$433, 57, MATCH($B$2, resultados!$A$1:$ZZ$1, 0))</f>
        <v/>
      </c>
      <c r="C63">
        <f>INDEX(resultados!$A$2:$ZZ$433, 57, MATCH($B$3, resultados!$A$1:$ZZ$1, 0))</f>
        <v/>
      </c>
    </row>
    <row r="64">
      <c r="A64">
        <f>INDEX(resultados!$A$2:$ZZ$433, 58, MATCH($B$1, resultados!$A$1:$ZZ$1, 0))</f>
        <v/>
      </c>
      <c r="B64">
        <f>INDEX(resultados!$A$2:$ZZ$433, 58, MATCH($B$2, resultados!$A$1:$ZZ$1, 0))</f>
        <v/>
      </c>
      <c r="C64">
        <f>INDEX(resultados!$A$2:$ZZ$433, 58, MATCH($B$3, resultados!$A$1:$ZZ$1, 0))</f>
        <v/>
      </c>
    </row>
    <row r="65">
      <c r="A65">
        <f>INDEX(resultados!$A$2:$ZZ$433, 59, MATCH($B$1, resultados!$A$1:$ZZ$1, 0))</f>
        <v/>
      </c>
      <c r="B65">
        <f>INDEX(resultados!$A$2:$ZZ$433, 59, MATCH($B$2, resultados!$A$1:$ZZ$1, 0))</f>
        <v/>
      </c>
      <c r="C65">
        <f>INDEX(resultados!$A$2:$ZZ$433, 59, MATCH($B$3, resultados!$A$1:$ZZ$1, 0))</f>
        <v/>
      </c>
    </row>
    <row r="66">
      <c r="A66">
        <f>INDEX(resultados!$A$2:$ZZ$433, 60, MATCH($B$1, resultados!$A$1:$ZZ$1, 0))</f>
        <v/>
      </c>
      <c r="B66">
        <f>INDEX(resultados!$A$2:$ZZ$433, 60, MATCH($B$2, resultados!$A$1:$ZZ$1, 0))</f>
        <v/>
      </c>
      <c r="C66">
        <f>INDEX(resultados!$A$2:$ZZ$433, 60, MATCH($B$3, resultados!$A$1:$ZZ$1, 0))</f>
        <v/>
      </c>
    </row>
    <row r="67">
      <c r="A67">
        <f>INDEX(resultados!$A$2:$ZZ$433, 61, MATCH($B$1, resultados!$A$1:$ZZ$1, 0))</f>
        <v/>
      </c>
      <c r="B67">
        <f>INDEX(resultados!$A$2:$ZZ$433, 61, MATCH($B$2, resultados!$A$1:$ZZ$1, 0))</f>
        <v/>
      </c>
      <c r="C67">
        <f>INDEX(resultados!$A$2:$ZZ$433, 61, MATCH($B$3, resultados!$A$1:$ZZ$1, 0))</f>
        <v/>
      </c>
    </row>
    <row r="68">
      <c r="A68">
        <f>INDEX(resultados!$A$2:$ZZ$433, 62, MATCH($B$1, resultados!$A$1:$ZZ$1, 0))</f>
        <v/>
      </c>
      <c r="B68">
        <f>INDEX(resultados!$A$2:$ZZ$433, 62, MATCH($B$2, resultados!$A$1:$ZZ$1, 0))</f>
        <v/>
      </c>
      <c r="C68">
        <f>INDEX(resultados!$A$2:$ZZ$433, 62, MATCH($B$3, resultados!$A$1:$ZZ$1, 0))</f>
        <v/>
      </c>
    </row>
    <row r="69">
      <c r="A69">
        <f>INDEX(resultados!$A$2:$ZZ$433, 63, MATCH($B$1, resultados!$A$1:$ZZ$1, 0))</f>
        <v/>
      </c>
      <c r="B69">
        <f>INDEX(resultados!$A$2:$ZZ$433, 63, MATCH($B$2, resultados!$A$1:$ZZ$1, 0))</f>
        <v/>
      </c>
      <c r="C69">
        <f>INDEX(resultados!$A$2:$ZZ$433, 63, MATCH($B$3, resultados!$A$1:$ZZ$1, 0))</f>
        <v/>
      </c>
    </row>
    <row r="70">
      <c r="A70">
        <f>INDEX(resultados!$A$2:$ZZ$433, 64, MATCH($B$1, resultados!$A$1:$ZZ$1, 0))</f>
        <v/>
      </c>
      <c r="B70">
        <f>INDEX(resultados!$A$2:$ZZ$433, 64, MATCH($B$2, resultados!$A$1:$ZZ$1, 0))</f>
        <v/>
      </c>
      <c r="C70">
        <f>INDEX(resultados!$A$2:$ZZ$433, 64, MATCH($B$3, resultados!$A$1:$ZZ$1, 0))</f>
        <v/>
      </c>
    </row>
    <row r="71">
      <c r="A71">
        <f>INDEX(resultados!$A$2:$ZZ$433, 65, MATCH($B$1, resultados!$A$1:$ZZ$1, 0))</f>
        <v/>
      </c>
      <c r="B71">
        <f>INDEX(resultados!$A$2:$ZZ$433, 65, MATCH($B$2, resultados!$A$1:$ZZ$1, 0))</f>
        <v/>
      </c>
      <c r="C71">
        <f>INDEX(resultados!$A$2:$ZZ$433, 65, MATCH($B$3, resultados!$A$1:$ZZ$1, 0))</f>
        <v/>
      </c>
    </row>
    <row r="72">
      <c r="A72">
        <f>INDEX(resultados!$A$2:$ZZ$433, 66, MATCH($B$1, resultados!$A$1:$ZZ$1, 0))</f>
        <v/>
      </c>
      <c r="B72">
        <f>INDEX(resultados!$A$2:$ZZ$433, 66, MATCH($B$2, resultados!$A$1:$ZZ$1, 0))</f>
        <v/>
      </c>
      <c r="C72">
        <f>INDEX(resultados!$A$2:$ZZ$433, 66, MATCH($B$3, resultados!$A$1:$ZZ$1, 0))</f>
        <v/>
      </c>
    </row>
    <row r="73">
      <c r="A73">
        <f>INDEX(resultados!$A$2:$ZZ$433, 67, MATCH($B$1, resultados!$A$1:$ZZ$1, 0))</f>
        <v/>
      </c>
      <c r="B73">
        <f>INDEX(resultados!$A$2:$ZZ$433, 67, MATCH($B$2, resultados!$A$1:$ZZ$1, 0))</f>
        <v/>
      </c>
      <c r="C73">
        <f>INDEX(resultados!$A$2:$ZZ$433, 67, MATCH($B$3, resultados!$A$1:$ZZ$1, 0))</f>
        <v/>
      </c>
    </row>
    <row r="74">
      <c r="A74">
        <f>INDEX(resultados!$A$2:$ZZ$433, 68, MATCH($B$1, resultados!$A$1:$ZZ$1, 0))</f>
        <v/>
      </c>
      <c r="B74">
        <f>INDEX(resultados!$A$2:$ZZ$433, 68, MATCH($B$2, resultados!$A$1:$ZZ$1, 0))</f>
        <v/>
      </c>
      <c r="C74">
        <f>INDEX(resultados!$A$2:$ZZ$433, 68, MATCH($B$3, resultados!$A$1:$ZZ$1, 0))</f>
        <v/>
      </c>
    </row>
    <row r="75">
      <c r="A75">
        <f>INDEX(resultados!$A$2:$ZZ$433, 69, MATCH($B$1, resultados!$A$1:$ZZ$1, 0))</f>
        <v/>
      </c>
      <c r="B75">
        <f>INDEX(resultados!$A$2:$ZZ$433, 69, MATCH($B$2, resultados!$A$1:$ZZ$1, 0))</f>
        <v/>
      </c>
      <c r="C75">
        <f>INDEX(resultados!$A$2:$ZZ$433, 69, MATCH($B$3, resultados!$A$1:$ZZ$1, 0))</f>
        <v/>
      </c>
    </row>
    <row r="76">
      <c r="A76">
        <f>INDEX(resultados!$A$2:$ZZ$433, 70, MATCH($B$1, resultados!$A$1:$ZZ$1, 0))</f>
        <v/>
      </c>
      <c r="B76">
        <f>INDEX(resultados!$A$2:$ZZ$433, 70, MATCH($B$2, resultados!$A$1:$ZZ$1, 0))</f>
        <v/>
      </c>
      <c r="C76">
        <f>INDEX(resultados!$A$2:$ZZ$433, 70, MATCH($B$3, resultados!$A$1:$ZZ$1, 0))</f>
        <v/>
      </c>
    </row>
    <row r="77">
      <c r="A77">
        <f>INDEX(resultados!$A$2:$ZZ$433, 71, MATCH($B$1, resultados!$A$1:$ZZ$1, 0))</f>
        <v/>
      </c>
      <c r="B77">
        <f>INDEX(resultados!$A$2:$ZZ$433, 71, MATCH($B$2, resultados!$A$1:$ZZ$1, 0))</f>
        <v/>
      </c>
      <c r="C77">
        <f>INDEX(resultados!$A$2:$ZZ$433, 71, MATCH($B$3, resultados!$A$1:$ZZ$1, 0))</f>
        <v/>
      </c>
    </row>
    <row r="78">
      <c r="A78">
        <f>INDEX(resultados!$A$2:$ZZ$433, 72, MATCH($B$1, resultados!$A$1:$ZZ$1, 0))</f>
        <v/>
      </c>
      <c r="B78">
        <f>INDEX(resultados!$A$2:$ZZ$433, 72, MATCH($B$2, resultados!$A$1:$ZZ$1, 0))</f>
        <v/>
      </c>
      <c r="C78">
        <f>INDEX(resultados!$A$2:$ZZ$433, 72, MATCH($B$3, resultados!$A$1:$ZZ$1, 0))</f>
        <v/>
      </c>
    </row>
    <row r="79">
      <c r="A79">
        <f>INDEX(resultados!$A$2:$ZZ$433, 73, MATCH($B$1, resultados!$A$1:$ZZ$1, 0))</f>
        <v/>
      </c>
      <c r="B79">
        <f>INDEX(resultados!$A$2:$ZZ$433, 73, MATCH($B$2, resultados!$A$1:$ZZ$1, 0))</f>
        <v/>
      </c>
      <c r="C79">
        <f>INDEX(resultados!$A$2:$ZZ$433, 73, MATCH($B$3, resultados!$A$1:$ZZ$1, 0))</f>
        <v/>
      </c>
    </row>
    <row r="80">
      <c r="A80">
        <f>INDEX(resultados!$A$2:$ZZ$433, 74, MATCH($B$1, resultados!$A$1:$ZZ$1, 0))</f>
        <v/>
      </c>
      <c r="B80">
        <f>INDEX(resultados!$A$2:$ZZ$433, 74, MATCH($B$2, resultados!$A$1:$ZZ$1, 0))</f>
        <v/>
      </c>
      <c r="C80">
        <f>INDEX(resultados!$A$2:$ZZ$433, 74, MATCH($B$3, resultados!$A$1:$ZZ$1, 0))</f>
        <v/>
      </c>
    </row>
    <row r="81">
      <c r="A81">
        <f>INDEX(resultados!$A$2:$ZZ$433, 75, MATCH($B$1, resultados!$A$1:$ZZ$1, 0))</f>
        <v/>
      </c>
      <c r="B81">
        <f>INDEX(resultados!$A$2:$ZZ$433, 75, MATCH($B$2, resultados!$A$1:$ZZ$1, 0))</f>
        <v/>
      </c>
      <c r="C81">
        <f>INDEX(resultados!$A$2:$ZZ$433, 75, MATCH($B$3, resultados!$A$1:$ZZ$1, 0))</f>
        <v/>
      </c>
    </row>
    <row r="82">
      <c r="A82">
        <f>INDEX(resultados!$A$2:$ZZ$433, 76, MATCH($B$1, resultados!$A$1:$ZZ$1, 0))</f>
        <v/>
      </c>
      <c r="B82">
        <f>INDEX(resultados!$A$2:$ZZ$433, 76, MATCH($B$2, resultados!$A$1:$ZZ$1, 0))</f>
        <v/>
      </c>
      <c r="C82">
        <f>INDEX(resultados!$A$2:$ZZ$433, 76, MATCH($B$3, resultados!$A$1:$ZZ$1, 0))</f>
        <v/>
      </c>
    </row>
    <row r="83">
      <c r="A83">
        <f>INDEX(resultados!$A$2:$ZZ$433, 77, MATCH($B$1, resultados!$A$1:$ZZ$1, 0))</f>
        <v/>
      </c>
      <c r="B83">
        <f>INDEX(resultados!$A$2:$ZZ$433, 77, MATCH($B$2, resultados!$A$1:$ZZ$1, 0))</f>
        <v/>
      </c>
      <c r="C83">
        <f>INDEX(resultados!$A$2:$ZZ$433, 77, MATCH($B$3, resultados!$A$1:$ZZ$1, 0))</f>
        <v/>
      </c>
    </row>
    <row r="84">
      <c r="A84">
        <f>INDEX(resultados!$A$2:$ZZ$433, 78, MATCH($B$1, resultados!$A$1:$ZZ$1, 0))</f>
        <v/>
      </c>
      <c r="B84">
        <f>INDEX(resultados!$A$2:$ZZ$433, 78, MATCH($B$2, resultados!$A$1:$ZZ$1, 0))</f>
        <v/>
      </c>
      <c r="C84">
        <f>INDEX(resultados!$A$2:$ZZ$433, 78, MATCH($B$3, resultados!$A$1:$ZZ$1, 0))</f>
        <v/>
      </c>
    </row>
    <row r="85">
      <c r="A85">
        <f>INDEX(resultados!$A$2:$ZZ$433, 79, MATCH($B$1, resultados!$A$1:$ZZ$1, 0))</f>
        <v/>
      </c>
      <c r="B85">
        <f>INDEX(resultados!$A$2:$ZZ$433, 79, MATCH($B$2, resultados!$A$1:$ZZ$1, 0))</f>
        <v/>
      </c>
      <c r="C85">
        <f>INDEX(resultados!$A$2:$ZZ$433, 79, MATCH($B$3, resultados!$A$1:$ZZ$1, 0))</f>
        <v/>
      </c>
    </row>
    <row r="86">
      <c r="A86">
        <f>INDEX(resultados!$A$2:$ZZ$433, 80, MATCH($B$1, resultados!$A$1:$ZZ$1, 0))</f>
        <v/>
      </c>
      <c r="B86">
        <f>INDEX(resultados!$A$2:$ZZ$433, 80, MATCH($B$2, resultados!$A$1:$ZZ$1, 0))</f>
        <v/>
      </c>
      <c r="C86">
        <f>INDEX(resultados!$A$2:$ZZ$433, 80, MATCH($B$3, resultados!$A$1:$ZZ$1, 0))</f>
        <v/>
      </c>
    </row>
    <row r="87">
      <c r="A87">
        <f>INDEX(resultados!$A$2:$ZZ$433, 81, MATCH($B$1, resultados!$A$1:$ZZ$1, 0))</f>
        <v/>
      </c>
      <c r="B87">
        <f>INDEX(resultados!$A$2:$ZZ$433, 81, MATCH($B$2, resultados!$A$1:$ZZ$1, 0))</f>
        <v/>
      </c>
      <c r="C87">
        <f>INDEX(resultados!$A$2:$ZZ$433, 81, MATCH($B$3, resultados!$A$1:$ZZ$1, 0))</f>
        <v/>
      </c>
    </row>
    <row r="88">
      <c r="A88">
        <f>INDEX(resultados!$A$2:$ZZ$433, 82, MATCH($B$1, resultados!$A$1:$ZZ$1, 0))</f>
        <v/>
      </c>
      <c r="B88">
        <f>INDEX(resultados!$A$2:$ZZ$433, 82, MATCH($B$2, resultados!$A$1:$ZZ$1, 0))</f>
        <v/>
      </c>
      <c r="C88">
        <f>INDEX(resultados!$A$2:$ZZ$433, 82, MATCH($B$3, resultados!$A$1:$ZZ$1, 0))</f>
        <v/>
      </c>
    </row>
    <row r="89">
      <c r="A89">
        <f>INDEX(resultados!$A$2:$ZZ$433, 83, MATCH($B$1, resultados!$A$1:$ZZ$1, 0))</f>
        <v/>
      </c>
      <c r="B89">
        <f>INDEX(resultados!$A$2:$ZZ$433, 83, MATCH($B$2, resultados!$A$1:$ZZ$1, 0))</f>
        <v/>
      </c>
      <c r="C89">
        <f>INDEX(resultados!$A$2:$ZZ$433, 83, MATCH($B$3, resultados!$A$1:$ZZ$1, 0))</f>
        <v/>
      </c>
    </row>
    <row r="90">
      <c r="A90">
        <f>INDEX(resultados!$A$2:$ZZ$433, 84, MATCH($B$1, resultados!$A$1:$ZZ$1, 0))</f>
        <v/>
      </c>
      <c r="B90">
        <f>INDEX(resultados!$A$2:$ZZ$433, 84, MATCH($B$2, resultados!$A$1:$ZZ$1, 0))</f>
        <v/>
      </c>
      <c r="C90">
        <f>INDEX(resultados!$A$2:$ZZ$433, 84, MATCH($B$3, resultados!$A$1:$ZZ$1, 0))</f>
        <v/>
      </c>
    </row>
    <row r="91">
      <c r="A91">
        <f>INDEX(resultados!$A$2:$ZZ$433, 85, MATCH($B$1, resultados!$A$1:$ZZ$1, 0))</f>
        <v/>
      </c>
      <c r="B91">
        <f>INDEX(resultados!$A$2:$ZZ$433, 85, MATCH($B$2, resultados!$A$1:$ZZ$1, 0))</f>
        <v/>
      </c>
      <c r="C91">
        <f>INDEX(resultados!$A$2:$ZZ$433, 85, MATCH($B$3, resultados!$A$1:$ZZ$1, 0))</f>
        <v/>
      </c>
    </row>
    <row r="92">
      <c r="A92">
        <f>INDEX(resultados!$A$2:$ZZ$433, 86, MATCH($B$1, resultados!$A$1:$ZZ$1, 0))</f>
        <v/>
      </c>
      <c r="B92">
        <f>INDEX(resultados!$A$2:$ZZ$433, 86, MATCH($B$2, resultados!$A$1:$ZZ$1, 0))</f>
        <v/>
      </c>
      <c r="C92">
        <f>INDEX(resultados!$A$2:$ZZ$433, 86, MATCH($B$3, resultados!$A$1:$ZZ$1, 0))</f>
        <v/>
      </c>
    </row>
    <row r="93">
      <c r="A93">
        <f>INDEX(resultados!$A$2:$ZZ$433, 87, MATCH($B$1, resultados!$A$1:$ZZ$1, 0))</f>
        <v/>
      </c>
      <c r="B93">
        <f>INDEX(resultados!$A$2:$ZZ$433, 87, MATCH($B$2, resultados!$A$1:$ZZ$1, 0))</f>
        <v/>
      </c>
      <c r="C93">
        <f>INDEX(resultados!$A$2:$ZZ$433, 87, MATCH($B$3, resultados!$A$1:$ZZ$1, 0))</f>
        <v/>
      </c>
    </row>
    <row r="94">
      <c r="A94">
        <f>INDEX(resultados!$A$2:$ZZ$433, 88, MATCH($B$1, resultados!$A$1:$ZZ$1, 0))</f>
        <v/>
      </c>
      <c r="B94">
        <f>INDEX(resultados!$A$2:$ZZ$433, 88, MATCH($B$2, resultados!$A$1:$ZZ$1, 0))</f>
        <v/>
      </c>
      <c r="C94">
        <f>INDEX(resultados!$A$2:$ZZ$433, 88, MATCH($B$3, resultados!$A$1:$ZZ$1, 0))</f>
        <v/>
      </c>
    </row>
    <row r="95">
      <c r="A95">
        <f>INDEX(resultados!$A$2:$ZZ$433, 89, MATCH($B$1, resultados!$A$1:$ZZ$1, 0))</f>
        <v/>
      </c>
      <c r="B95">
        <f>INDEX(resultados!$A$2:$ZZ$433, 89, MATCH($B$2, resultados!$A$1:$ZZ$1, 0))</f>
        <v/>
      </c>
      <c r="C95">
        <f>INDEX(resultados!$A$2:$ZZ$433, 89, MATCH($B$3, resultados!$A$1:$ZZ$1, 0))</f>
        <v/>
      </c>
    </row>
    <row r="96">
      <c r="A96">
        <f>INDEX(resultados!$A$2:$ZZ$433, 90, MATCH($B$1, resultados!$A$1:$ZZ$1, 0))</f>
        <v/>
      </c>
      <c r="B96">
        <f>INDEX(resultados!$A$2:$ZZ$433, 90, MATCH($B$2, resultados!$A$1:$ZZ$1, 0))</f>
        <v/>
      </c>
      <c r="C96">
        <f>INDEX(resultados!$A$2:$ZZ$433, 90, MATCH($B$3, resultados!$A$1:$ZZ$1, 0))</f>
        <v/>
      </c>
    </row>
    <row r="97">
      <c r="A97">
        <f>INDEX(resultados!$A$2:$ZZ$433, 91, MATCH($B$1, resultados!$A$1:$ZZ$1, 0))</f>
        <v/>
      </c>
      <c r="B97">
        <f>INDEX(resultados!$A$2:$ZZ$433, 91, MATCH($B$2, resultados!$A$1:$ZZ$1, 0))</f>
        <v/>
      </c>
      <c r="C97">
        <f>INDEX(resultados!$A$2:$ZZ$433, 91, MATCH($B$3, resultados!$A$1:$ZZ$1, 0))</f>
        <v/>
      </c>
    </row>
    <row r="98">
      <c r="A98">
        <f>INDEX(resultados!$A$2:$ZZ$433, 92, MATCH($B$1, resultados!$A$1:$ZZ$1, 0))</f>
        <v/>
      </c>
      <c r="B98">
        <f>INDEX(resultados!$A$2:$ZZ$433, 92, MATCH($B$2, resultados!$A$1:$ZZ$1, 0))</f>
        <v/>
      </c>
      <c r="C98">
        <f>INDEX(resultados!$A$2:$ZZ$433, 92, MATCH($B$3, resultados!$A$1:$ZZ$1, 0))</f>
        <v/>
      </c>
    </row>
    <row r="99">
      <c r="A99">
        <f>INDEX(resultados!$A$2:$ZZ$433, 93, MATCH($B$1, resultados!$A$1:$ZZ$1, 0))</f>
        <v/>
      </c>
      <c r="B99">
        <f>INDEX(resultados!$A$2:$ZZ$433, 93, MATCH($B$2, resultados!$A$1:$ZZ$1, 0))</f>
        <v/>
      </c>
      <c r="C99">
        <f>INDEX(resultados!$A$2:$ZZ$433, 93, MATCH($B$3, resultados!$A$1:$ZZ$1, 0))</f>
        <v/>
      </c>
    </row>
    <row r="100">
      <c r="A100">
        <f>INDEX(resultados!$A$2:$ZZ$433, 94, MATCH($B$1, resultados!$A$1:$ZZ$1, 0))</f>
        <v/>
      </c>
      <c r="B100">
        <f>INDEX(resultados!$A$2:$ZZ$433, 94, MATCH($B$2, resultados!$A$1:$ZZ$1, 0))</f>
        <v/>
      </c>
      <c r="C100">
        <f>INDEX(resultados!$A$2:$ZZ$433, 94, MATCH($B$3, resultados!$A$1:$ZZ$1, 0))</f>
        <v/>
      </c>
    </row>
    <row r="101">
      <c r="A101">
        <f>INDEX(resultados!$A$2:$ZZ$433, 95, MATCH($B$1, resultados!$A$1:$ZZ$1, 0))</f>
        <v/>
      </c>
      <c r="B101">
        <f>INDEX(resultados!$A$2:$ZZ$433, 95, MATCH($B$2, resultados!$A$1:$ZZ$1, 0))</f>
        <v/>
      </c>
      <c r="C101">
        <f>INDEX(resultados!$A$2:$ZZ$433, 95, MATCH($B$3, resultados!$A$1:$ZZ$1, 0))</f>
        <v/>
      </c>
    </row>
    <row r="102">
      <c r="A102">
        <f>INDEX(resultados!$A$2:$ZZ$433, 96, MATCH($B$1, resultados!$A$1:$ZZ$1, 0))</f>
        <v/>
      </c>
      <c r="B102">
        <f>INDEX(resultados!$A$2:$ZZ$433, 96, MATCH($B$2, resultados!$A$1:$ZZ$1, 0))</f>
        <v/>
      </c>
      <c r="C102">
        <f>INDEX(resultados!$A$2:$ZZ$433, 96, MATCH($B$3, resultados!$A$1:$ZZ$1, 0))</f>
        <v/>
      </c>
    </row>
    <row r="103">
      <c r="A103">
        <f>INDEX(resultados!$A$2:$ZZ$433, 97, MATCH($B$1, resultados!$A$1:$ZZ$1, 0))</f>
        <v/>
      </c>
      <c r="B103">
        <f>INDEX(resultados!$A$2:$ZZ$433, 97, MATCH($B$2, resultados!$A$1:$ZZ$1, 0))</f>
        <v/>
      </c>
      <c r="C103">
        <f>INDEX(resultados!$A$2:$ZZ$433, 97, MATCH($B$3, resultados!$A$1:$ZZ$1, 0))</f>
        <v/>
      </c>
    </row>
    <row r="104">
      <c r="A104">
        <f>INDEX(resultados!$A$2:$ZZ$433, 98, MATCH($B$1, resultados!$A$1:$ZZ$1, 0))</f>
        <v/>
      </c>
      <c r="B104">
        <f>INDEX(resultados!$A$2:$ZZ$433, 98, MATCH($B$2, resultados!$A$1:$ZZ$1, 0))</f>
        <v/>
      </c>
      <c r="C104">
        <f>INDEX(resultados!$A$2:$ZZ$433, 98, MATCH($B$3, resultados!$A$1:$ZZ$1, 0))</f>
        <v/>
      </c>
    </row>
    <row r="105">
      <c r="A105">
        <f>INDEX(resultados!$A$2:$ZZ$433, 99, MATCH($B$1, resultados!$A$1:$ZZ$1, 0))</f>
        <v/>
      </c>
      <c r="B105">
        <f>INDEX(resultados!$A$2:$ZZ$433, 99, MATCH($B$2, resultados!$A$1:$ZZ$1, 0))</f>
        <v/>
      </c>
      <c r="C105">
        <f>INDEX(resultados!$A$2:$ZZ$433, 99, MATCH($B$3, resultados!$A$1:$ZZ$1, 0))</f>
        <v/>
      </c>
    </row>
    <row r="106">
      <c r="A106">
        <f>INDEX(resultados!$A$2:$ZZ$433, 100, MATCH($B$1, resultados!$A$1:$ZZ$1, 0))</f>
        <v/>
      </c>
      <c r="B106">
        <f>INDEX(resultados!$A$2:$ZZ$433, 100, MATCH($B$2, resultados!$A$1:$ZZ$1, 0))</f>
        <v/>
      </c>
      <c r="C106">
        <f>INDEX(resultados!$A$2:$ZZ$433, 100, MATCH($B$3, resultados!$A$1:$ZZ$1, 0))</f>
        <v/>
      </c>
    </row>
    <row r="107">
      <c r="A107">
        <f>INDEX(resultados!$A$2:$ZZ$433, 101, MATCH($B$1, resultados!$A$1:$ZZ$1, 0))</f>
        <v/>
      </c>
      <c r="B107">
        <f>INDEX(resultados!$A$2:$ZZ$433, 101, MATCH($B$2, resultados!$A$1:$ZZ$1, 0))</f>
        <v/>
      </c>
      <c r="C107">
        <f>INDEX(resultados!$A$2:$ZZ$433, 101, MATCH($B$3, resultados!$A$1:$ZZ$1, 0))</f>
        <v/>
      </c>
    </row>
    <row r="108">
      <c r="A108">
        <f>INDEX(resultados!$A$2:$ZZ$433, 102, MATCH($B$1, resultados!$A$1:$ZZ$1, 0))</f>
        <v/>
      </c>
      <c r="B108">
        <f>INDEX(resultados!$A$2:$ZZ$433, 102, MATCH($B$2, resultados!$A$1:$ZZ$1, 0))</f>
        <v/>
      </c>
      <c r="C108">
        <f>INDEX(resultados!$A$2:$ZZ$433, 102, MATCH($B$3, resultados!$A$1:$ZZ$1, 0))</f>
        <v/>
      </c>
    </row>
    <row r="109">
      <c r="A109">
        <f>INDEX(resultados!$A$2:$ZZ$433, 103, MATCH($B$1, resultados!$A$1:$ZZ$1, 0))</f>
        <v/>
      </c>
      <c r="B109">
        <f>INDEX(resultados!$A$2:$ZZ$433, 103, MATCH($B$2, resultados!$A$1:$ZZ$1, 0))</f>
        <v/>
      </c>
      <c r="C109">
        <f>INDEX(resultados!$A$2:$ZZ$433, 103, MATCH($B$3, resultados!$A$1:$ZZ$1, 0))</f>
        <v/>
      </c>
    </row>
    <row r="110">
      <c r="A110">
        <f>INDEX(resultados!$A$2:$ZZ$433, 104, MATCH($B$1, resultados!$A$1:$ZZ$1, 0))</f>
        <v/>
      </c>
      <c r="B110">
        <f>INDEX(resultados!$A$2:$ZZ$433, 104, MATCH($B$2, resultados!$A$1:$ZZ$1, 0))</f>
        <v/>
      </c>
      <c r="C110">
        <f>INDEX(resultados!$A$2:$ZZ$433, 104, MATCH($B$3, resultados!$A$1:$ZZ$1, 0))</f>
        <v/>
      </c>
    </row>
    <row r="111">
      <c r="A111">
        <f>INDEX(resultados!$A$2:$ZZ$433, 105, MATCH($B$1, resultados!$A$1:$ZZ$1, 0))</f>
        <v/>
      </c>
      <c r="B111">
        <f>INDEX(resultados!$A$2:$ZZ$433, 105, MATCH($B$2, resultados!$A$1:$ZZ$1, 0))</f>
        <v/>
      </c>
      <c r="C111">
        <f>INDEX(resultados!$A$2:$ZZ$433, 105, MATCH($B$3, resultados!$A$1:$ZZ$1, 0))</f>
        <v/>
      </c>
    </row>
    <row r="112">
      <c r="A112">
        <f>INDEX(resultados!$A$2:$ZZ$433, 106, MATCH($B$1, resultados!$A$1:$ZZ$1, 0))</f>
        <v/>
      </c>
      <c r="B112">
        <f>INDEX(resultados!$A$2:$ZZ$433, 106, MATCH($B$2, resultados!$A$1:$ZZ$1, 0))</f>
        <v/>
      </c>
      <c r="C112">
        <f>INDEX(resultados!$A$2:$ZZ$433, 106, MATCH($B$3, resultados!$A$1:$ZZ$1, 0))</f>
        <v/>
      </c>
    </row>
    <row r="113">
      <c r="A113">
        <f>INDEX(resultados!$A$2:$ZZ$433, 107, MATCH($B$1, resultados!$A$1:$ZZ$1, 0))</f>
        <v/>
      </c>
      <c r="B113">
        <f>INDEX(resultados!$A$2:$ZZ$433, 107, MATCH($B$2, resultados!$A$1:$ZZ$1, 0))</f>
        <v/>
      </c>
      <c r="C113">
        <f>INDEX(resultados!$A$2:$ZZ$433, 107, MATCH($B$3, resultados!$A$1:$ZZ$1, 0))</f>
        <v/>
      </c>
    </row>
    <row r="114">
      <c r="A114">
        <f>INDEX(resultados!$A$2:$ZZ$433, 108, MATCH($B$1, resultados!$A$1:$ZZ$1, 0))</f>
        <v/>
      </c>
      <c r="B114">
        <f>INDEX(resultados!$A$2:$ZZ$433, 108, MATCH($B$2, resultados!$A$1:$ZZ$1, 0))</f>
        <v/>
      </c>
      <c r="C114">
        <f>INDEX(resultados!$A$2:$ZZ$433, 108, MATCH($B$3, resultados!$A$1:$ZZ$1, 0))</f>
        <v/>
      </c>
    </row>
    <row r="115">
      <c r="A115">
        <f>INDEX(resultados!$A$2:$ZZ$433, 109, MATCH($B$1, resultados!$A$1:$ZZ$1, 0))</f>
        <v/>
      </c>
      <c r="B115">
        <f>INDEX(resultados!$A$2:$ZZ$433, 109, MATCH($B$2, resultados!$A$1:$ZZ$1, 0))</f>
        <v/>
      </c>
      <c r="C115">
        <f>INDEX(resultados!$A$2:$ZZ$433, 109, MATCH($B$3, resultados!$A$1:$ZZ$1, 0))</f>
        <v/>
      </c>
    </row>
    <row r="116">
      <c r="A116">
        <f>INDEX(resultados!$A$2:$ZZ$433, 110, MATCH($B$1, resultados!$A$1:$ZZ$1, 0))</f>
        <v/>
      </c>
      <c r="B116">
        <f>INDEX(resultados!$A$2:$ZZ$433, 110, MATCH($B$2, resultados!$A$1:$ZZ$1, 0))</f>
        <v/>
      </c>
      <c r="C116">
        <f>INDEX(resultados!$A$2:$ZZ$433, 110, MATCH($B$3, resultados!$A$1:$ZZ$1, 0))</f>
        <v/>
      </c>
    </row>
    <row r="117">
      <c r="A117">
        <f>INDEX(resultados!$A$2:$ZZ$433, 111, MATCH($B$1, resultados!$A$1:$ZZ$1, 0))</f>
        <v/>
      </c>
      <c r="B117">
        <f>INDEX(resultados!$A$2:$ZZ$433, 111, MATCH($B$2, resultados!$A$1:$ZZ$1, 0))</f>
        <v/>
      </c>
      <c r="C117">
        <f>INDEX(resultados!$A$2:$ZZ$433, 111, MATCH($B$3, resultados!$A$1:$ZZ$1, 0))</f>
        <v/>
      </c>
    </row>
    <row r="118">
      <c r="A118">
        <f>INDEX(resultados!$A$2:$ZZ$433, 112, MATCH($B$1, resultados!$A$1:$ZZ$1, 0))</f>
        <v/>
      </c>
      <c r="B118">
        <f>INDEX(resultados!$A$2:$ZZ$433, 112, MATCH($B$2, resultados!$A$1:$ZZ$1, 0))</f>
        <v/>
      </c>
      <c r="C118">
        <f>INDEX(resultados!$A$2:$ZZ$433, 112, MATCH($B$3, resultados!$A$1:$ZZ$1, 0))</f>
        <v/>
      </c>
    </row>
    <row r="119">
      <c r="A119">
        <f>INDEX(resultados!$A$2:$ZZ$433, 113, MATCH($B$1, resultados!$A$1:$ZZ$1, 0))</f>
        <v/>
      </c>
      <c r="B119">
        <f>INDEX(resultados!$A$2:$ZZ$433, 113, MATCH($B$2, resultados!$A$1:$ZZ$1, 0))</f>
        <v/>
      </c>
      <c r="C119">
        <f>INDEX(resultados!$A$2:$ZZ$433, 113, MATCH($B$3, resultados!$A$1:$ZZ$1, 0))</f>
        <v/>
      </c>
    </row>
    <row r="120">
      <c r="A120">
        <f>INDEX(resultados!$A$2:$ZZ$433, 114, MATCH($B$1, resultados!$A$1:$ZZ$1, 0))</f>
        <v/>
      </c>
      <c r="B120">
        <f>INDEX(resultados!$A$2:$ZZ$433, 114, MATCH($B$2, resultados!$A$1:$ZZ$1, 0))</f>
        <v/>
      </c>
      <c r="C120">
        <f>INDEX(resultados!$A$2:$ZZ$433, 114, MATCH($B$3, resultados!$A$1:$ZZ$1, 0))</f>
        <v/>
      </c>
    </row>
    <row r="121">
      <c r="A121">
        <f>INDEX(resultados!$A$2:$ZZ$433, 115, MATCH($B$1, resultados!$A$1:$ZZ$1, 0))</f>
        <v/>
      </c>
      <c r="B121">
        <f>INDEX(resultados!$A$2:$ZZ$433, 115, MATCH($B$2, resultados!$A$1:$ZZ$1, 0))</f>
        <v/>
      </c>
      <c r="C121">
        <f>INDEX(resultados!$A$2:$ZZ$433, 115, MATCH($B$3, resultados!$A$1:$ZZ$1, 0))</f>
        <v/>
      </c>
    </row>
    <row r="122">
      <c r="A122">
        <f>INDEX(resultados!$A$2:$ZZ$433, 116, MATCH($B$1, resultados!$A$1:$ZZ$1, 0))</f>
        <v/>
      </c>
      <c r="B122">
        <f>INDEX(resultados!$A$2:$ZZ$433, 116, MATCH($B$2, resultados!$A$1:$ZZ$1, 0))</f>
        <v/>
      </c>
      <c r="C122">
        <f>INDEX(resultados!$A$2:$ZZ$433, 116, MATCH($B$3, resultados!$A$1:$ZZ$1, 0))</f>
        <v/>
      </c>
    </row>
    <row r="123">
      <c r="A123">
        <f>INDEX(resultados!$A$2:$ZZ$433, 117, MATCH($B$1, resultados!$A$1:$ZZ$1, 0))</f>
        <v/>
      </c>
      <c r="B123">
        <f>INDEX(resultados!$A$2:$ZZ$433, 117, MATCH($B$2, resultados!$A$1:$ZZ$1, 0))</f>
        <v/>
      </c>
      <c r="C123">
        <f>INDEX(resultados!$A$2:$ZZ$433, 117, MATCH($B$3, resultados!$A$1:$ZZ$1, 0))</f>
        <v/>
      </c>
    </row>
    <row r="124">
      <c r="A124">
        <f>INDEX(resultados!$A$2:$ZZ$433, 118, MATCH($B$1, resultados!$A$1:$ZZ$1, 0))</f>
        <v/>
      </c>
      <c r="B124">
        <f>INDEX(resultados!$A$2:$ZZ$433, 118, MATCH($B$2, resultados!$A$1:$ZZ$1, 0))</f>
        <v/>
      </c>
      <c r="C124">
        <f>INDEX(resultados!$A$2:$ZZ$433, 118, MATCH($B$3, resultados!$A$1:$ZZ$1, 0))</f>
        <v/>
      </c>
    </row>
    <row r="125">
      <c r="A125">
        <f>INDEX(resultados!$A$2:$ZZ$433, 119, MATCH($B$1, resultados!$A$1:$ZZ$1, 0))</f>
        <v/>
      </c>
      <c r="B125">
        <f>INDEX(resultados!$A$2:$ZZ$433, 119, MATCH($B$2, resultados!$A$1:$ZZ$1, 0))</f>
        <v/>
      </c>
      <c r="C125">
        <f>INDEX(resultados!$A$2:$ZZ$433, 119, MATCH($B$3, resultados!$A$1:$ZZ$1, 0))</f>
        <v/>
      </c>
    </row>
    <row r="126">
      <c r="A126">
        <f>INDEX(resultados!$A$2:$ZZ$433, 120, MATCH($B$1, resultados!$A$1:$ZZ$1, 0))</f>
        <v/>
      </c>
      <c r="B126">
        <f>INDEX(resultados!$A$2:$ZZ$433, 120, MATCH($B$2, resultados!$A$1:$ZZ$1, 0))</f>
        <v/>
      </c>
      <c r="C126">
        <f>INDEX(resultados!$A$2:$ZZ$433, 120, MATCH($B$3, resultados!$A$1:$ZZ$1, 0))</f>
        <v/>
      </c>
    </row>
    <row r="127">
      <c r="A127">
        <f>INDEX(resultados!$A$2:$ZZ$433, 121, MATCH($B$1, resultados!$A$1:$ZZ$1, 0))</f>
        <v/>
      </c>
      <c r="B127">
        <f>INDEX(resultados!$A$2:$ZZ$433, 121, MATCH($B$2, resultados!$A$1:$ZZ$1, 0))</f>
        <v/>
      </c>
      <c r="C127">
        <f>INDEX(resultados!$A$2:$ZZ$433, 121, MATCH($B$3, resultados!$A$1:$ZZ$1, 0))</f>
        <v/>
      </c>
    </row>
    <row r="128">
      <c r="A128">
        <f>INDEX(resultados!$A$2:$ZZ$433, 122, MATCH($B$1, resultados!$A$1:$ZZ$1, 0))</f>
        <v/>
      </c>
      <c r="B128">
        <f>INDEX(resultados!$A$2:$ZZ$433, 122, MATCH($B$2, resultados!$A$1:$ZZ$1, 0))</f>
        <v/>
      </c>
      <c r="C128">
        <f>INDEX(resultados!$A$2:$ZZ$433, 122, MATCH($B$3, resultados!$A$1:$ZZ$1, 0))</f>
        <v/>
      </c>
    </row>
    <row r="129">
      <c r="A129">
        <f>INDEX(resultados!$A$2:$ZZ$433, 123, MATCH($B$1, resultados!$A$1:$ZZ$1, 0))</f>
        <v/>
      </c>
      <c r="B129">
        <f>INDEX(resultados!$A$2:$ZZ$433, 123, MATCH($B$2, resultados!$A$1:$ZZ$1, 0))</f>
        <v/>
      </c>
      <c r="C129">
        <f>INDEX(resultados!$A$2:$ZZ$433, 123, MATCH($B$3, resultados!$A$1:$ZZ$1, 0))</f>
        <v/>
      </c>
    </row>
    <row r="130">
      <c r="A130">
        <f>INDEX(resultados!$A$2:$ZZ$433, 124, MATCH($B$1, resultados!$A$1:$ZZ$1, 0))</f>
        <v/>
      </c>
      <c r="B130">
        <f>INDEX(resultados!$A$2:$ZZ$433, 124, MATCH($B$2, resultados!$A$1:$ZZ$1, 0))</f>
        <v/>
      </c>
      <c r="C130">
        <f>INDEX(resultados!$A$2:$ZZ$433, 124, MATCH($B$3, resultados!$A$1:$ZZ$1, 0))</f>
        <v/>
      </c>
    </row>
    <row r="131">
      <c r="A131">
        <f>INDEX(resultados!$A$2:$ZZ$433, 125, MATCH($B$1, resultados!$A$1:$ZZ$1, 0))</f>
        <v/>
      </c>
      <c r="B131">
        <f>INDEX(resultados!$A$2:$ZZ$433, 125, MATCH($B$2, resultados!$A$1:$ZZ$1, 0))</f>
        <v/>
      </c>
      <c r="C131">
        <f>INDEX(resultados!$A$2:$ZZ$433, 125, MATCH($B$3, resultados!$A$1:$ZZ$1, 0))</f>
        <v/>
      </c>
    </row>
    <row r="132">
      <c r="A132">
        <f>INDEX(resultados!$A$2:$ZZ$433, 126, MATCH($B$1, resultados!$A$1:$ZZ$1, 0))</f>
        <v/>
      </c>
      <c r="B132">
        <f>INDEX(resultados!$A$2:$ZZ$433, 126, MATCH($B$2, resultados!$A$1:$ZZ$1, 0))</f>
        <v/>
      </c>
      <c r="C132">
        <f>INDEX(resultados!$A$2:$ZZ$433, 126, MATCH($B$3, resultados!$A$1:$ZZ$1, 0))</f>
        <v/>
      </c>
    </row>
    <row r="133">
      <c r="A133">
        <f>INDEX(resultados!$A$2:$ZZ$433, 127, MATCH($B$1, resultados!$A$1:$ZZ$1, 0))</f>
        <v/>
      </c>
      <c r="B133">
        <f>INDEX(resultados!$A$2:$ZZ$433, 127, MATCH($B$2, resultados!$A$1:$ZZ$1, 0))</f>
        <v/>
      </c>
      <c r="C133">
        <f>INDEX(resultados!$A$2:$ZZ$433, 127, MATCH($B$3, resultados!$A$1:$ZZ$1, 0))</f>
        <v/>
      </c>
    </row>
    <row r="134">
      <c r="A134">
        <f>INDEX(resultados!$A$2:$ZZ$433, 128, MATCH($B$1, resultados!$A$1:$ZZ$1, 0))</f>
        <v/>
      </c>
      <c r="B134">
        <f>INDEX(resultados!$A$2:$ZZ$433, 128, MATCH($B$2, resultados!$A$1:$ZZ$1, 0))</f>
        <v/>
      </c>
      <c r="C134">
        <f>INDEX(resultados!$A$2:$ZZ$433, 128, MATCH($B$3, resultados!$A$1:$ZZ$1, 0))</f>
        <v/>
      </c>
    </row>
    <row r="135">
      <c r="A135">
        <f>INDEX(resultados!$A$2:$ZZ$433, 129, MATCH($B$1, resultados!$A$1:$ZZ$1, 0))</f>
        <v/>
      </c>
      <c r="B135">
        <f>INDEX(resultados!$A$2:$ZZ$433, 129, MATCH($B$2, resultados!$A$1:$ZZ$1, 0))</f>
        <v/>
      </c>
      <c r="C135">
        <f>INDEX(resultados!$A$2:$ZZ$433, 129, MATCH($B$3, resultados!$A$1:$ZZ$1, 0))</f>
        <v/>
      </c>
    </row>
    <row r="136">
      <c r="A136">
        <f>INDEX(resultados!$A$2:$ZZ$433, 130, MATCH($B$1, resultados!$A$1:$ZZ$1, 0))</f>
        <v/>
      </c>
      <c r="B136">
        <f>INDEX(resultados!$A$2:$ZZ$433, 130, MATCH($B$2, resultados!$A$1:$ZZ$1, 0))</f>
        <v/>
      </c>
      <c r="C136">
        <f>INDEX(resultados!$A$2:$ZZ$433, 130, MATCH($B$3, resultados!$A$1:$ZZ$1, 0))</f>
        <v/>
      </c>
    </row>
    <row r="137">
      <c r="A137">
        <f>INDEX(resultados!$A$2:$ZZ$433, 131, MATCH($B$1, resultados!$A$1:$ZZ$1, 0))</f>
        <v/>
      </c>
      <c r="B137">
        <f>INDEX(resultados!$A$2:$ZZ$433, 131, MATCH($B$2, resultados!$A$1:$ZZ$1, 0))</f>
        <v/>
      </c>
      <c r="C137">
        <f>INDEX(resultados!$A$2:$ZZ$433, 131, MATCH($B$3, resultados!$A$1:$ZZ$1, 0))</f>
        <v/>
      </c>
    </row>
    <row r="138">
      <c r="A138">
        <f>INDEX(resultados!$A$2:$ZZ$433, 132, MATCH($B$1, resultados!$A$1:$ZZ$1, 0))</f>
        <v/>
      </c>
      <c r="B138">
        <f>INDEX(resultados!$A$2:$ZZ$433, 132, MATCH($B$2, resultados!$A$1:$ZZ$1, 0))</f>
        <v/>
      </c>
      <c r="C138">
        <f>INDEX(resultados!$A$2:$ZZ$433, 132, MATCH($B$3, resultados!$A$1:$ZZ$1, 0))</f>
        <v/>
      </c>
    </row>
    <row r="139">
      <c r="A139">
        <f>INDEX(resultados!$A$2:$ZZ$433, 133, MATCH($B$1, resultados!$A$1:$ZZ$1, 0))</f>
        <v/>
      </c>
      <c r="B139">
        <f>INDEX(resultados!$A$2:$ZZ$433, 133, MATCH($B$2, resultados!$A$1:$ZZ$1, 0))</f>
        <v/>
      </c>
      <c r="C139">
        <f>INDEX(resultados!$A$2:$ZZ$433, 133, MATCH($B$3, resultados!$A$1:$ZZ$1, 0))</f>
        <v/>
      </c>
    </row>
    <row r="140">
      <c r="A140">
        <f>INDEX(resultados!$A$2:$ZZ$433, 134, MATCH($B$1, resultados!$A$1:$ZZ$1, 0))</f>
        <v/>
      </c>
      <c r="B140">
        <f>INDEX(resultados!$A$2:$ZZ$433, 134, MATCH($B$2, resultados!$A$1:$ZZ$1, 0))</f>
        <v/>
      </c>
      <c r="C140">
        <f>INDEX(resultados!$A$2:$ZZ$433, 134, MATCH($B$3, resultados!$A$1:$ZZ$1, 0))</f>
        <v/>
      </c>
    </row>
    <row r="141">
      <c r="A141">
        <f>INDEX(resultados!$A$2:$ZZ$433, 135, MATCH($B$1, resultados!$A$1:$ZZ$1, 0))</f>
        <v/>
      </c>
      <c r="B141">
        <f>INDEX(resultados!$A$2:$ZZ$433, 135, MATCH($B$2, resultados!$A$1:$ZZ$1, 0))</f>
        <v/>
      </c>
      <c r="C141">
        <f>INDEX(resultados!$A$2:$ZZ$433, 135, MATCH($B$3, resultados!$A$1:$ZZ$1, 0))</f>
        <v/>
      </c>
    </row>
    <row r="142">
      <c r="A142">
        <f>INDEX(resultados!$A$2:$ZZ$433, 136, MATCH($B$1, resultados!$A$1:$ZZ$1, 0))</f>
        <v/>
      </c>
      <c r="B142">
        <f>INDEX(resultados!$A$2:$ZZ$433, 136, MATCH($B$2, resultados!$A$1:$ZZ$1, 0))</f>
        <v/>
      </c>
      <c r="C142">
        <f>INDEX(resultados!$A$2:$ZZ$433, 136, MATCH($B$3, resultados!$A$1:$ZZ$1, 0))</f>
        <v/>
      </c>
    </row>
    <row r="143">
      <c r="A143">
        <f>INDEX(resultados!$A$2:$ZZ$433, 137, MATCH($B$1, resultados!$A$1:$ZZ$1, 0))</f>
        <v/>
      </c>
      <c r="B143">
        <f>INDEX(resultados!$A$2:$ZZ$433, 137, MATCH($B$2, resultados!$A$1:$ZZ$1, 0))</f>
        <v/>
      </c>
      <c r="C143">
        <f>INDEX(resultados!$A$2:$ZZ$433, 137, MATCH($B$3, resultados!$A$1:$ZZ$1, 0))</f>
        <v/>
      </c>
    </row>
    <row r="144">
      <c r="A144">
        <f>INDEX(resultados!$A$2:$ZZ$433, 138, MATCH($B$1, resultados!$A$1:$ZZ$1, 0))</f>
        <v/>
      </c>
      <c r="B144">
        <f>INDEX(resultados!$A$2:$ZZ$433, 138, MATCH($B$2, resultados!$A$1:$ZZ$1, 0))</f>
        <v/>
      </c>
      <c r="C144">
        <f>INDEX(resultados!$A$2:$ZZ$433, 138, MATCH($B$3, resultados!$A$1:$ZZ$1, 0))</f>
        <v/>
      </c>
    </row>
    <row r="145">
      <c r="A145">
        <f>INDEX(resultados!$A$2:$ZZ$433, 139, MATCH($B$1, resultados!$A$1:$ZZ$1, 0))</f>
        <v/>
      </c>
      <c r="B145">
        <f>INDEX(resultados!$A$2:$ZZ$433, 139, MATCH($B$2, resultados!$A$1:$ZZ$1, 0))</f>
        <v/>
      </c>
      <c r="C145">
        <f>INDEX(resultados!$A$2:$ZZ$433, 139, MATCH($B$3, resultados!$A$1:$ZZ$1, 0))</f>
        <v/>
      </c>
    </row>
    <row r="146">
      <c r="A146">
        <f>INDEX(resultados!$A$2:$ZZ$433, 140, MATCH($B$1, resultados!$A$1:$ZZ$1, 0))</f>
        <v/>
      </c>
      <c r="B146">
        <f>INDEX(resultados!$A$2:$ZZ$433, 140, MATCH($B$2, resultados!$A$1:$ZZ$1, 0))</f>
        <v/>
      </c>
      <c r="C146">
        <f>INDEX(resultados!$A$2:$ZZ$433, 140, MATCH($B$3, resultados!$A$1:$ZZ$1, 0))</f>
        <v/>
      </c>
    </row>
    <row r="147">
      <c r="A147">
        <f>INDEX(resultados!$A$2:$ZZ$433, 141, MATCH($B$1, resultados!$A$1:$ZZ$1, 0))</f>
        <v/>
      </c>
      <c r="B147">
        <f>INDEX(resultados!$A$2:$ZZ$433, 141, MATCH($B$2, resultados!$A$1:$ZZ$1, 0))</f>
        <v/>
      </c>
      <c r="C147">
        <f>INDEX(resultados!$A$2:$ZZ$433, 141, MATCH($B$3, resultados!$A$1:$ZZ$1, 0))</f>
        <v/>
      </c>
    </row>
    <row r="148">
      <c r="A148">
        <f>INDEX(resultados!$A$2:$ZZ$433, 142, MATCH($B$1, resultados!$A$1:$ZZ$1, 0))</f>
        <v/>
      </c>
      <c r="B148">
        <f>INDEX(resultados!$A$2:$ZZ$433, 142, MATCH($B$2, resultados!$A$1:$ZZ$1, 0))</f>
        <v/>
      </c>
      <c r="C148">
        <f>INDEX(resultados!$A$2:$ZZ$433, 142, MATCH($B$3, resultados!$A$1:$ZZ$1, 0))</f>
        <v/>
      </c>
    </row>
    <row r="149">
      <c r="A149">
        <f>INDEX(resultados!$A$2:$ZZ$433, 143, MATCH($B$1, resultados!$A$1:$ZZ$1, 0))</f>
        <v/>
      </c>
      <c r="B149">
        <f>INDEX(resultados!$A$2:$ZZ$433, 143, MATCH($B$2, resultados!$A$1:$ZZ$1, 0))</f>
        <v/>
      </c>
      <c r="C149">
        <f>INDEX(resultados!$A$2:$ZZ$433, 143, MATCH($B$3, resultados!$A$1:$ZZ$1, 0))</f>
        <v/>
      </c>
    </row>
    <row r="150">
      <c r="A150">
        <f>INDEX(resultados!$A$2:$ZZ$433, 144, MATCH($B$1, resultados!$A$1:$ZZ$1, 0))</f>
        <v/>
      </c>
      <c r="B150">
        <f>INDEX(resultados!$A$2:$ZZ$433, 144, MATCH($B$2, resultados!$A$1:$ZZ$1, 0))</f>
        <v/>
      </c>
      <c r="C150">
        <f>INDEX(resultados!$A$2:$ZZ$433, 144, MATCH($B$3, resultados!$A$1:$ZZ$1, 0))</f>
        <v/>
      </c>
    </row>
    <row r="151">
      <c r="A151">
        <f>INDEX(resultados!$A$2:$ZZ$433, 145, MATCH($B$1, resultados!$A$1:$ZZ$1, 0))</f>
        <v/>
      </c>
      <c r="B151">
        <f>INDEX(resultados!$A$2:$ZZ$433, 145, MATCH($B$2, resultados!$A$1:$ZZ$1, 0))</f>
        <v/>
      </c>
      <c r="C151">
        <f>INDEX(resultados!$A$2:$ZZ$433, 145, MATCH($B$3, resultados!$A$1:$ZZ$1, 0))</f>
        <v/>
      </c>
    </row>
    <row r="152">
      <c r="A152">
        <f>INDEX(resultados!$A$2:$ZZ$433, 146, MATCH($B$1, resultados!$A$1:$ZZ$1, 0))</f>
        <v/>
      </c>
      <c r="B152">
        <f>INDEX(resultados!$A$2:$ZZ$433, 146, MATCH($B$2, resultados!$A$1:$ZZ$1, 0))</f>
        <v/>
      </c>
      <c r="C152">
        <f>INDEX(resultados!$A$2:$ZZ$433, 146, MATCH($B$3, resultados!$A$1:$ZZ$1, 0))</f>
        <v/>
      </c>
    </row>
    <row r="153">
      <c r="A153">
        <f>INDEX(resultados!$A$2:$ZZ$433, 147, MATCH($B$1, resultados!$A$1:$ZZ$1, 0))</f>
        <v/>
      </c>
      <c r="B153">
        <f>INDEX(resultados!$A$2:$ZZ$433, 147, MATCH($B$2, resultados!$A$1:$ZZ$1, 0))</f>
        <v/>
      </c>
      <c r="C153">
        <f>INDEX(resultados!$A$2:$ZZ$433, 147, MATCH($B$3, resultados!$A$1:$ZZ$1, 0))</f>
        <v/>
      </c>
    </row>
    <row r="154">
      <c r="A154">
        <f>INDEX(resultados!$A$2:$ZZ$433, 148, MATCH($B$1, resultados!$A$1:$ZZ$1, 0))</f>
        <v/>
      </c>
      <c r="B154">
        <f>INDEX(resultados!$A$2:$ZZ$433, 148, MATCH($B$2, resultados!$A$1:$ZZ$1, 0))</f>
        <v/>
      </c>
      <c r="C154">
        <f>INDEX(resultados!$A$2:$ZZ$433, 148, MATCH($B$3, resultados!$A$1:$ZZ$1, 0))</f>
        <v/>
      </c>
    </row>
    <row r="155">
      <c r="A155">
        <f>INDEX(resultados!$A$2:$ZZ$433, 149, MATCH($B$1, resultados!$A$1:$ZZ$1, 0))</f>
        <v/>
      </c>
      <c r="B155">
        <f>INDEX(resultados!$A$2:$ZZ$433, 149, MATCH($B$2, resultados!$A$1:$ZZ$1, 0))</f>
        <v/>
      </c>
      <c r="C155">
        <f>INDEX(resultados!$A$2:$ZZ$433, 149, MATCH($B$3, resultados!$A$1:$ZZ$1, 0))</f>
        <v/>
      </c>
    </row>
    <row r="156">
      <c r="A156">
        <f>INDEX(resultados!$A$2:$ZZ$433, 150, MATCH($B$1, resultados!$A$1:$ZZ$1, 0))</f>
        <v/>
      </c>
      <c r="B156">
        <f>INDEX(resultados!$A$2:$ZZ$433, 150, MATCH($B$2, resultados!$A$1:$ZZ$1, 0))</f>
        <v/>
      </c>
      <c r="C156">
        <f>INDEX(resultados!$A$2:$ZZ$433, 150, MATCH($B$3, resultados!$A$1:$ZZ$1, 0))</f>
        <v/>
      </c>
    </row>
    <row r="157">
      <c r="A157">
        <f>INDEX(resultados!$A$2:$ZZ$433, 151, MATCH($B$1, resultados!$A$1:$ZZ$1, 0))</f>
        <v/>
      </c>
      <c r="B157">
        <f>INDEX(resultados!$A$2:$ZZ$433, 151, MATCH($B$2, resultados!$A$1:$ZZ$1, 0))</f>
        <v/>
      </c>
      <c r="C157">
        <f>INDEX(resultados!$A$2:$ZZ$433, 151, MATCH($B$3, resultados!$A$1:$ZZ$1, 0))</f>
        <v/>
      </c>
    </row>
    <row r="158">
      <c r="A158">
        <f>INDEX(resultados!$A$2:$ZZ$433, 152, MATCH($B$1, resultados!$A$1:$ZZ$1, 0))</f>
        <v/>
      </c>
      <c r="B158">
        <f>INDEX(resultados!$A$2:$ZZ$433, 152, MATCH($B$2, resultados!$A$1:$ZZ$1, 0))</f>
        <v/>
      </c>
      <c r="C158">
        <f>INDEX(resultados!$A$2:$ZZ$433, 152, MATCH($B$3, resultados!$A$1:$ZZ$1, 0))</f>
        <v/>
      </c>
    </row>
    <row r="159">
      <c r="A159">
        <f>INDEX(resultados!$A$2:$ZZ$433, 153, MATCH($B$1, resultados!$A$1:$ZZ$1, 0))</f>
        <v/>
      </c>
      <c r="B159">
        <f>INDEX(resultados!$A$2:$ZZ$433, 153, MATCH($B$2, resultados!$A$1:$ZZ$1, 0))</f>
        <v/>
      </c>
      <c r="C159">
        <f>INDEX(resultados!$A$2:$ZZ$433, 153, MATCH($B$3, resultados!$A$1:$ZZ$1, 0))</f>
        <v/>
      </c>
    </row>
    <row r="160">
      <c r="A160">
        <f>INDEX(resultados!$A$2:$ZZ$433, 154, MATCH($B$1, resultados!$A$1:$ZZ$1, 0))</f>
        <v/>
      </c>
      <c r="B160">
        <f>INDEX(resultados!$A$2:$ZZ$433, 154, MATCH($B$2, resultados!$A$1:$ZZ$1, 0))</f>
        <v/>
      </c>
      <c r="C160">
        <f>INDEX(resultados!$A$2:$ZZ$433, 154, MATCH($B$3, resultados!$A$1:$ZZ$1, 0))</f>
        <v/>
      </c>
    </row>
    <row r="161">
      <c r="A161">
        <f>INDEX(resultados!$A$2:$ZZ$433, 155, MATCH($B$1, resultados!$A$1:$ZZ$1, 0))</f>
        <v/>
      </c>
      <c r="B161">
        <f>INDEX(resultados!$A$2:$ZZ$433, 155, MATCH($B$2, resultados!$A$1:$ZZ$1, 0))</f>
        <v/>
      </c>
      <c r="C161">
        <f>INDEX(resultados!$A$2:$ZZ$433, 155, MATCH($B$3, resultados!$A$1:$ZZ$1, 0))</f>
        <v/>
      </c>
    </row>
    <row r="162">
      <c r="A162">
        <f>INDEX(resultados!$A$2:$ZZ$433, 156, MATCH($B$1, resultados!$A$1:$ZZ$1, 0))</f>
        <v/>
      </c>
      <c r="B162">
        <f>INDEX(resultados!$A$2:$ZZ$433, 156, MATCH($B$2, resultados!$A$1:$ZZ$1, 0))</f>
        <v/>
      </c>
      <c r="C162">
        <f>INDEX(resultados!$A$2:$ZZ$433, 156, MATCH($B$3, resultados!$A$1:$ZZ$1, 0))</f>
        <v/>
      </c>
    </row>
    <row r="163">
      <c r="A163">
        <f>INDEX(resultados!$A$2:$ZZ$433, 157, MATCH($B$1, resultados!$A$1:$ZZ$1, 0))</f>
        <v/>
      </c>
      <c r="B163">
        <f>INDEX(resultados!$A$2:$ZZ$433, 157, MATCH($B$2, resultados!$A$1:$ZZ$1, 0))</f>
        <v/>
      </c>
      <c r="C163">
        <f>INDEX(resultados!$A$2:$ZZ$433, 157, MATCH($B$3, resultados!$A$1:$ZZ$1, 0))</f>
        <v/>
      </c>
    </row>
    <row r="164">
      <c r="A164">
        <f>INDEX(resultados!$A$2:$ZZ$433, 158, MATCH($B$1, resultados!$A$1:$ZZ$1, 0))</f>
        <v/>
      </c>
      <c r="B164">
        <f>INDEX(resultados!$A$2:$ZZ$433, 158, MATCH($B$2, resultados!$A$1:$ZZ$1, 0))</f>
        <v/>
      </c>
      <c r="C164">
        <f>INDEX(resultados!$A$2:$ZZ$433, 158, MATCH($B$3, resultados!$A$1:$ZZ$1, 0))</f>
        <v/>
      </c>
    </row>
    <row r="165">
      <c r="A165">
        <f>INDEX(resultados!$A$2:$ZZ$433, 159, MATCH($B$1, resultados!$A$1:$ZZ$1, 0))</f>
        <v/>
      </c>
      <c r="B165">
        <f>INDEX(resultados!$A$2:$ZZ$433, 159, MATCH($B$2, resultados!$A$1:$ZZ$1, 0))</f>
        <v/>
      </c>
      <c r="C165">
        <f>INDEX(resultados!$A$2:$ZZ$433, 159, MATCH($B$3, resultados!$A$1:$ZZ$1, 0))</f>
        <v/>
      </c>
    </row>
    <row r="166">
      <c r="A166">
        <f>INDEX(resultados!$A$2:$ZZ$433, 160, MATCH($B$1, resultados!$A$1:$ZZ$1, 0))</f>
        <v/>
      </c>
      <c r="B166">
        <f>INDEX(resultados!$A$2:$ZZ$433, 160, MATCH($B$2, resultados!$A$1:$ZZ$1, 0))</f>
        <v/>
      </c>
      <c r="C166">
        <f>INDEX(resultados!$A$2:$ZZ$433, 160, MATCH($B$3, resultados!$A$1:$ZZ$1, 0))</f>
        <v/>
      </c>
    </row>
    <row r="167">
      <c r="A167">
        <f>INDEX(resultados!$A$2:$ZZ$433, 161, MATCH($B$1, resultados!$A$1:$ZZ$1, 0))</f>
        <v/>
      </c>
      <c r="B167">
        <f>INDEX(resultados!$A$2:$ZZ$433, 161, MATCH($B$2, resultados!$A$1:$ZZ$1, 0))</f>
        <v/>
      </c>
      <c r="C167">
        <f>INDEX(resultados!$A$2:$ZZ$433, 161, MATCH($B$3, resultados!$A$1:$ZZ$1, 0))</f>
        <v/>
      </c>
    </row>
    <row r="168">
      <c r="A168">
        <f>INDEX(resultados!$A$2:$ZZ$433, 162, MATCH($B$1, resultados!$A$1:$ZZ$1, 0))</f>
        <v/>
      </c>
      <c r="B168">
        <f>INDEX(resultados!$A$2:$ZZ$433, 162, MATCH($B$2, resultados!$A$1:$ZZ$1, 0))</f>
        <v/>
      </c>
      <c r="C168">
        <f>INDEX(resultados!$A$2:$ZZ$433, 162, MATCH($B$3, resultados!$A$1:$ZZ$1, 0))</f>
        <v/>
      </c>
    </row>
    <row r="169">
      <c r="A169">
        <f>INDEX(resultados!$A$2:$ZZ$433, 163, MATCH($B$1, resultados!$A$1:$ZZ$1, 0))</f>
        <v/>
      </c>
      <c r="B169">
        <f>INDEX(resultados!$A$2:$ZZ$433, 163, MATCH($B$2, resultados!$A$1:$ZZ$1, 0))</f>
        <v/>
      </c>
      <c r="C169">
        <f>INDEX(resultados!$A$2:$ZZ$433, 163, MATCH($B$3, resultados!$A$1:$ZZ$1, 0))</f>
        <v/>
      </c>
    </row>
    <row r="170">
      <c r="A170">
        <f>INDEX(resultados!$A$2:$ZZ$433, 164, MATCH($B$1, resultados!$A$1:$ZZ$1, 0))</f>
        <v/>
      </c>
      <c r="B170">
        <f>INDEX(resultados!$A$2:$ZZ$433, 164, MATCH($B$2, resultados!$A$1:$ZZ$1, 0))</f>
        <v/>
      </c>
      <c r="C170">
        <f>INDEX(resultados!$A$2:$ZZ$433, 164, MATCH($B$3, resultados!$A$1:$ZZ$1, 0))</f>
        <v/>
      </c>
    </row>
    <row r="171">
      <c r="A171">
        <f>INDEX(resultados!$A$2:$ZZ$433, 165, MATCH($B$1, resultados!$A$1:$ZZ$1, 0))</f>
        <v/>
      </c>
      <c r="B171">
        <f>INDEX(resultados!$A$2:$ZZ$433, 165, MATCH($B$2, resultados!$A$1:$ZZ$1, 0))</f>
        <v/>
      </c>
      <c r="C171">
        <f>INDEX(resultados!$A$2:$ZZ$433, 165, MATCH($B$3, resultados!$A$1:$ZZ$1, 0))</f>
        <v/>
      </c>
    </row>
    <row r="172">
      <c r="A172">
        <f>INDEX(resultados!$A$2:$ZZ$433, 166, MATCH($B$1, resultados!$A$1:$ZZ$1, 0))</f>
        <v/>
      </c>
      <c r="B172">
        <f>INDEX(resultados!$A$2:$ZZ$433, 166, MATCH($B$2, resultados!$A$1:$ZZ$1, 0))</f>
        <v/>
      </c>
      <c r="C172">
        <f>INDEX(resultados!$A$2:$ZZ$433, 166, MATCH($B$3, resultados!$A$1:$ZZ$1, 0))</f>
        <v/>
      </c>
    </row>
    <row r="173">
      <c r="A173">
        <f>INDEX(resultados!$A$2:$ZZ$433, 167, MATCH($B$1, resultados!$A$1:$ZZ$1, 0))</f>
        <v/>
      </c>
      <c r="B173">
        <f>INDEX(resultados!$A$2:$ZZ$433, 167, MATCH($B$2, resultados!$A$1:$ZZ$1, 0))</f>
        <v/>
      </c>
      <c r="C173">
        <f>INDEX(resultados!$A$2:$ZZ$433, 167, MATCH($B$3, resultados!$A$1:$ZZ$1, 0))</f>
        <v/>
      </c>
    </row>
    <row r="174">
      <c r="A174">
        <f>INDEX(resultados!$A$2:$ZZ$433, 168, MATCH($B$1, resultados!$A$1:$ZZ$1, 0))</f>
        <v/>
      </c>
      <c r="B174">
        <f>INDEX(resultados!$A$2:$ZZ$433, 168, MATCH($B$2, resultados!$A$1:$ZZ$1, 0))</f>
        <v/>
      </c>
      <c r="C174">
        <f>INDEX(resultados!$A$2:$ZZ$433, 168, MATCH($B$3, resultados!$A$1:$ZZ$1, 0))</f>
        <v/>
      </c>
    </row>
    <row r="175">
      <c r="A175">
        <f>INDEX(resultados!$A$2:$ZZ$433, 169, MATCH($B$1, resultados!$A$1:$ZZ$1, 0))</f>
        <v/>
      </c>
      <c r="B175">
        <f>INDEX(resultados!$A$2:$ZZ$433, 169, MATCH($B$2, resultados!$A$1:$ZZ$1, 0))</f>
        <v/>
      </c>
      <c r="C175">
        <f>INDEX(resultados!$A$2:$ZZ$433, 169, MATCH($B$3, resultados!$A$1:$ZZ$1, 0))</f>
        <v/>
      </c>
    </row>
    <row r="176">
      <c r="A176">
        <f>INDEX(resultados!$A$2:$ZZ$433, 170, MATCH($B$1, resultados!$A$1:$ZZ$1, 0))</f>
        <v/>
      </c>
      <c r="B176">
        <f>INDEX(resultados!$A$2:$ZZ$433, 170, MATCH($B$2, resultados!$A$1:$ZZ$1, 0))</f>
        <v/>
      </c>
      <c r="C176">
        <f>INDEX(resultados!$A$2:$ZZ$433, 170, MATCH($B$3, resultados!$A$1:$ZZ$1, 0))</f>
        <v/>
      </c>
    </row>
    <row r="177">
      <c r="A177">
        <f>INDEX(resultados!$A$2:$ZZ$433, 171, MATCH($B$1, resultados!$A$1:$ZZ$1, 0))</f>
        <v/>
      </c>
      <c r="B177">
        <f>INDEX(resultados!$A$2:$ZZ$433, 171, MATCH($B$2, resultados!$A$1:$ZZ$1, 0))</f>
        <v/>
      </c>
      <c r="C177">
        <f>INDEX(resultados!$A$2:$ZZ$433, 171, MATCH($B$3, resultados!$A$1:$ZZ$1, 0))</f>
        <v/>
      </c>
    </row>
    <row r="178">
      <c r="A178">
        <f>INDEX(resultados!$A$2:$ZZ$433, 172, MATCH($B$1, resultados!$A$1:$ZZ$1, 0))</f>
        <v/>
      </c>
      <c r="B178">
        <f>INDEX(resultados!$A$2:$ZZ$433, 172, MATCH($B$2, resultados!$A$1:$ZZ$1, 0))</f>
        <v/>
      </c>
      <c r="C178">
        <f>INDEX(resultados!$A$2:$ZZ$433, 172, MATCH($B$3, resultados!$A$1:$ZZ$1, 0))</f>
        <v/>
      </c>
    </row>
    <row r="179">
      <c r="A179">
        <f>INDEX(resultados!$A$2:$ZZ$433, 173, MATCH($B$1, resultados!$A$1:$ZZ$1, 0))</f>
        <v/>
      </c>
      <c r="B179">
        <f>INDEX(resultados!$A$2:$ZZ$433, 173, MATCH($B$2, resultados!$A$1:$ZZ$1, 0))</f>
        <v/>
      </c>
      <c r="C179">
        <f>INDEX(resultados!$A$2:$ZZ$433, 173, MATCH($B$3, resultados!$A$1:$ZZ$1, 0))</f>
        <v/>
      </c>
    </row>
    <row r="180">
      <c r="A180">
        <f>INDEX(resultados!$A$2:$ZZ$433, 174, MATCH($B$1, resultados!$A$1:$ZZ$1, 0))</f>
        <v/>
      </c>
      <c r="B180">
        <f>INDEX(resultados!$A$2:$ZZ$433, 174, MATCH($B$2, resultados!$A$1:$ZZ$1, 0))</f>
        <v/>
      </c>
      <c r="C180">
        <f>INDEX(resultados!$A$2:$ZZ$433, 174, MATCH($B$3, resultados!$A$1:$ZZ$1, 0))</f>
        <v/>
      </c>
    </row>
    <row r="181">
      <c r="A181">
        <f>INDEX(resultados!$A$2:$ZZ$433, 175, MATCH($B$1, resultados!$A$1:$ZZ$1, 0))</f>
        <v/>
      </c>
      <c r="B181">
        <f>INDEX(resultados!$A$2:$ZZ$433, 175, MATCH($B$2, resultados!$A$1:$ZZ$1, 0))</f>
        <v/>
      </c>
      <c r="C181">
        <f>INDEX(resultados!$A$2:$ZZ$433, 175, MATCH($B$3, resultados!$A$1:$ZZ$1, 0))</f>
        <v/>
      </c>
    </row>
    <row r="182">
      <c r="A182">
        <f>INDEX(resultados!$A$2:$ZZ$433, 176, MATCH($B$1, resultados!$A$1:$ZZ$1, 0))</f>
        <v/>
      </c>
      <c r="B182">
        <f>INDEX(resultados!$A$2:$ZZ$433, 176, MATCH($B$2, resultados!$A$1:$ZZ$1, 0))</f>
        <v/>
      </c>
      <c r="C182">
        <f>INDEX(resultados!$A$2:$ZZ$433, 176, MATCH($B$3, resultados!$A$1:$ZZ$1, 0))</f>
        <v/>
      </c>
    </row>
    <row r="183">
      <c r="A183">
        <f>INDEX(resultados!$A$2:$ZZ$433, 177, MATCH($B$1, resultados!$A$1:$ZZ$1, 0))</f>
        <v/>
      </c>
      <c r="B183">
        <f>INDEX(resultados!$A$2:$ZZ$433, 177, MATCH($B$2, resultados!$A$1:$ZZ$1, 0))</f>
        <v/>
      </c>
      <c r="C183">
        <f>INDEX(resultados!$A$2:$ZZ$433, 177, MATCH($B$3, resultados!$A$1:$ZZ$1, 0))</f>
        <v/>
      </c>
    </row>
    <row r="184">
      <c r="A184">
        <f>INDEX(resultados!$A$2:$ZZ$433, 178, MATCH($B$1, resultados!$A$1:$ZZ$1, 0))</f>
        <v/>
      </c>
      <c r="B184">
        <f>INDEX(resultados!$A$2:$ZZ$433, 178, MATCH($B$2, resultados!$A$1:$ZZ$1, 0))</f>
        <v/>
      </c>
      <c r="C184">
        <f>INDEX(resultados!$A$2:$ZZ$433, 178, MATCH($B$3, resultados!$A$1:$ZZ$1, 0))</f>
        <v/>
      </c>
    </row>
    <row r="185">
      <c r="A185">
        <f>INDEX(resultados!$A$2:$ZZ$433, 179, MATCH($B$1, resultados!$A$1:$ZZ$1, 0))</f>
        <v/>
      </c>
      <c r="B185">
        <f>INDEX(resultados!$A$2:$ZZ$433, 179, MATCH($B$2, resultados!$A$1:$ZZ$1, 0))</f>
        <v/>
      </c>
      <c r="C185">
        <f>INDEX(resultados!$A$2:$ZZ$433, 179, MATCH($B$3, resultados!$A$1:$ZZ$1, 0))</f>
        <v/>
      </c>
    </row>
    <row r="186">
      <c r="A186">
        <f>INDEX(resultados!$A$2:$ZZ$433, 180, MATCH($B$1, resultados!$A$1:$ZZ$1, 0))</f>
        <v/>
      </c>
      <c r="B186">
        <f>INDEX(resultados!$A$2:$ZZ$433, 180, MATCH($B$2, resultados!$A$1:$ZZ$1, 0))</f>
        <v/>
      </c>
      <c r="C186">
        <f>INDEX(resultados!$A$2:$ZZ$433, 180, MATCH($B$3, resultados!$A$1:$ZZ$1, 0))</f>
        <v/>
      </c>
    </row>
    <row r="187">
      <c r="A187">
        <f>INDEX(resultados!$A$2:$ZZ$433, 181, MATCH($B$1, resultados!$A$1:$ZZ$1, 0))</f>
        <v/>
      </c>
      <c r="B187">
        <f>INDEX(resultados!$A$2:$ZZ$433, 181, MATCH($B$2, resultados!$A$1:$ZZ$1, 0))</f>
        <v/>
      </c>
      <c r="C187">
        <f>INDEX(resultados!$A$2:$ZZ$433, 181, MATCH($B$3, resultados!$A$1:$ZZ$1, 0))</f>
        <v/>
      </c>
    </row>
    <row r="188">
      <c r="A188">
        <f>INDEX(resultados!$A$2:$ZZ$433, 182, MATCH($B$1, resultados!$A$1:$ZZ$1, 0))</f>
        <v/>
      </c>
      <c r="B188">
        <f>INDEX(resultados!$A$2:$ZZ$433, 182, MATCH($B$2, resultados!$A$1:$ZZ$1, 0))</f>
        <v/>
      </c>
      <c r="C188">
        <f>INDEX(resultados!$A$2:$ZZ$433, 182, MATCH($B$3, resultados!$A$1:$ZZ$1, 0))</f>
        <v/>
      </c>
    </row>
    <row r="189">
      <c r="A189">
        <f>INDEX(resultados!$A$2:$ZZ$433, 183, MATCH($B$1, resultados!$A$1:$ZZ$1, 0))</f>
        <v/>
      </c>
      <c r="B189">
        <f>INDEX(resultados!$A$2:$ZZ$433, 183, MATCH($B$2, resultados!$A$1:$ZZ$1, 0))</f>
        <v/>
      </c>
      <c r="C189">
        <f>INDEX(resultados!$A$2:$ZZ$433, 183, MATCH($B$3, resultados!$A$1:$ZZ$1, 0))</f>
        <v/>
      </c>
    </row>
    <row r="190">
      <c r="A190">
        <f>INDEX(resultados!$A$2:$ZZ$433, 184, MATCH($B$1, resultados!$A$1:$ZZ$1, 0))</f>
        <v/>
      </c>
      <c r="B190">
        <f>INDEX(resultados!$A$2:$ZZ$433, 184, MATCH($B$2, resultados!$A$1:$ZZ$1, 0))</f>
        <v/>
      </c>
      <c r="C190">
        <f>INDEX(resultados!$A$2:$ZZ$433, 184, MATCH($B$3, resultados!$A$1:$ZZ$1, 0))</f>
        <v/>
      </c>
    </row>
    <row r="191">
      <c r="A191">
        <f>INDEX(resultados!$A$2:$ZZ$433, 185, MATCH($B$1, resultados!$A$1:$ZZ$1, 0))</f>
        <v/>
      </c>
      <c r="B191">
        <f>INDEX(resultados!$A$2:$ZZ$433, 185, MATCH($B$2, resultados!$A$1:$ZZ$1, 0))</f>
        <v/>
      </c>
      <c r="C191">
        <f>INDEX(resultados!$A$2:$ZZ$433, 185, MATCH($B$3, resultados!$A$1:$ZZ$1, 0))</f>
        <v/>
      </c>
    </row>
    <row r="192">
      <c r="A192">
        <f>INDEX(resultados!$A$2:$ZZ$433, 186, MATCH($B$1, resultados!$A$1:$ZZ$1, 0))</f>
        <v/>
      </c>
      <c r="B192">
        <f>INDEX(resultados!$A$2:$ZZ$433, 186, MATCH($B$2, resultados!$A$1:$ZZ$1, 0))</f>
        <v/>
      </c>
      <c r="C192">
        <f>INDEX(resultados!$A$2:$ZZ$433, 186, MATCH($B$3, resultados!$A$1:$ZZ$1, 0))</f>
        <v/>
      </c>
    </row>
    <row r="193">
      <c r="A193">
        <f>INDEX(resultados!$A$2:$ZZ$433, 187, MATCH($B$1, resultados!$A$1:$ZZ$1, 0))</f>
        <v/>
      </c>
      <c r="B193">
        <f>INDEX(resultados!$A$2:$ZZ$433, 187, MATCH($B$2, resultados!$A$1:$ZZ$1, 0))</f>
        <v/>
      </c>
      <c r="C193">
        <f>INDEX(resultados!$A$2:$ZZ$433, 187, MATCH($B$3, resultados!$A$1:$ZZ$1, 0))</f>
        <v/>
      </c>
    </row>
    <row r="194">
      <c r="A194">
        <f>INDEX(resultados!$A$2:$ZZ$433, 188, MATCH($B$1, resultados!$A$1:$ZZ$1, 0))</f>
        <v/>
      </c>
      <c r="B194">
        <f>INDEX(resultados!$A$2:$ZZ$433, 188, MATCH($B$2, resultados!$A$1:$ZZ$1, 0))</f>
        <v/>
      </c>
      <c r="C194">
        <f>INDEX(resultados!$A$2:$ZZ$433, 188, MATCH($B$3, resultados!$A$1:$ZZ$1, 0))</f>
        <v/>
      </c>
    </row>
    <row r="195">
      <c r="A195">
        <f>INDEX(resultados!$A$2:$ZZ$433, 189, MATCH($B$1, resultados!$A$1:$ZZ$1, 0))</f>
        <v/>
      </c>
      <c r="B195">
        <f>INDEX(resultados!$A$2:$ZZ$433, 189, MATCH($B$2, resultados!$A$1:$ZZ$1, 0))</f>
        <v/>
      </c>
      <c r="C195">
        <f>INDEX(resultados!$A$2:$ZZ$433, 189, MATCH($B$3, resultados!$A$1:$ZZ$1, 0))</f>
        <v/>
      </c>
    </row>
    <row r="196">
      <c r="A196">
        <f>INDEX(resultados!$A$2:$ZZ$433, 190, MATCH($B$1, resultados!$A$1:$ZZ$1, 0))</f>
        <v/>
      </c>
      <c r="B196">
        <f>INDEX(resultados!$A$2:$ZZ$433, 190, MATCH($B$2, resultados!$A$1:$ZZ$1, 0))</f>
        <v/>
      </c>
      <c r="C196">
        <f>INDEX(resultados!$A$2:$ZZ$433, 190, MATCH($B$3, resultados!$A$1:$ZZ$1, 0))</f>
        <v/>
      </c>
    </row>
    <row r="197">
      <c r="A197">
        <f>INDEX(resultados!$A$2:$ZZ$433, 191, MATCH($B$1, resultados!$A$1:$ZZ$1, 0))</f>
        <v/>
      </c>
      <c r="B197">
        <f>INDEX(resultados!$A$2:$ZZ$433, 191, MATCH($B$2, resultados!$A$1:$ZZ$1, 0))</f>
        <v/>
      </c>
      <c r="C197">
        <f>INDEX(resultados!$A$2:$ZZ$433, 191, MATCH($B$3, resultados!$A$1:$ZZ$1, 0))</f>
        <v/>
      </c>
    </row>
    <row r="198">
      <c r="A198">
        <f>INDEX(resultados!$A$2:$ZZ$433, 192, MATCH($B$1, resultados!$A$1:$ZZ$1, 0))</f>
        <v/>
      </c>
      <c r="B198">
        <f>INDEX(resultados!$A$2:$ZZ$433, 192, MATCH($B$2, resultados!$A$1:$ZZ$1, 0))</f>
        <v/>
      </c>
      <c r="C198">
        <f>INDEX(resultados!$A$2:$ZZ$433, 192, MATCH($B$3, resultados!$A$1:$ZZ$1, 0))</f>
        <v/>
      </c>
    </row>
    <row r="199">
      <c r="A199">
        <f>INDEX(resultados!$A$2:$ZZ$433, 193, MATCH($B$1, resultados!$A$1:$ZZ$1, 0))</f>
        <v/>
      </c>
      <c r="B199">
        <f>INDEX(resultados!$A$2:$ZZ$433, 193, MATCH($B$2, resultados!$A$1:$ZZ$1, 0))</f>
        <v/>
      </c>
      <c r="C199">
        <f>INDEX(resultados!$A$2:$ZZ$433, 193, MATCH($B$3, resultados!$A$1:$ZZ$1, 0))</f>
        <v/>
      </c>
    </row>
    <row r="200">
      <c r="A200">
        <f>INDEX(resultados!$A$2:$ZZ$433, 194, MATCH($B$1, resultados!$A$1:$ZZ$1, 0))</f>
        <v/>
      </c>
      <c r="B200">
        <f>INDEX(resultados!$A$2:$ZZ$433, 194, MATCH($B$2, resultados!$A$1:$ZZ$1, 0))</f>
        <v/>
      </c>
      <c r="C200">
        <f>INDEX(resultados!$A$2:$ZZ$433, 194, MATCH($B$3, resultados!$A$1:$ZZ$1, 0))</f>
        <v/>
      </c>
    </row>
    <row r="201">
      <c r="A201">
        <f>INDEX(resultados!$A$2:$ZZ$433, 195, MATCH($B$1, resultados!$A$1:$ZZ$1, 0))</f>
        <v/>
      </c>
      <c r="B201">
        <f>INDEX(resultados!$A$2:$ZZ$433, 195, MATCH($B$2, resultados!$A$1:$ZZ$1, 0))</f>
        <v/>
      </c>
      <c r="C201">
        <f>INDEX(resultados!$A$2:$ZZ$433, 195, MATCH($B$3, resultados!$A$1:$ZZ$1, 0))</f>
        <v/>
      </c>
    </row>
    <row r="202">
      <c r="A202">
        <f>INDEX(resultados!$A$2:$ZZ$433, 196, MATCH($B$1, resultados!$A$1:$ZZ$1, 0))</f>
        <v/>
      </c>
      <c r="B202">
        <f>INDEX(resultados!$A$2:$ZZ$433, 196, MATCH($B$2, resultados!$A$1:$ZZ$1, 0))</f>
        <v/>
      </c>
      <c r="C202">
        <f>INDEX(resultados!$A$2:$ZZ$433, 196, MATCH($B$3, resultados!$A$1:$ZZ$1, 0))</f>
        <v/>
      </c>
    </row>
    <row r="203">
      <c r="A203">
        <f>INDEX(resultados!$A$2:$ZZ$433, 197, MATCH($B$1, resultados!$A$1:$ZZ$1, 0))</f>
        <v/>
      </c>
      <c r="B203">
        <f>INDEX(resultados!$A$2:$ZZ$433, 197, MATCH($B$2, resultados!$A$1:$ZZ$1, 0))</f>
        <v/>
      </c>
      <c r="C203">
        <f>INDEX(resultados!$A$2:$ZZ$433, 197, MATCH($B$3, resultados!$A$1:$ZZ$1, 0))</f>
        <v/>
      </c>
    </row>
    <row r="204">
      <c r="A204">
        <f>INDEX(resultados!$A$2:$ZZ$433, 198, MATCH($B$1, resultados!$A$1:$ZZ$1, 0))</f>
        <v/>
      </c>
      <c r="B204">
        <f>INDEX(resultados!$A$2:$ZZ$433, 198, MATCH($B$2, resultados!$A$1:$ZZ$1, 0))</f>
        <v/>
      </c>
      <c r="C204">
        <f>INDEX(resultados!$A$2:$ZZ$433, 198, MATCH($B$3, resultados!$A$1:$ZZ$1, 0))</f>
        <v/>
      </c>
    </row>
    <row r="205">
      <c r="A205">
        <f>INDEX(resultados!$A$2:$ZZ$433, 199, MATCH($B$1, resultados!$A$1:$ZZ$1, 0))</f>
        <v/>
      </c>
      <c r="B205">
        <f>INDEX(resultados!$A$2:$ZZ$433, 199, MATCH($B$2, resultados!$A$1:$ZZ$1, 0))</f>
        <v/>
      </c>
      <c r="C205">
        <f>INDEX(resultados!$A$2:$ZZ$433, 199, MATCH($B$3, resultados!$A$1:$ZZ$1, 0))</f>
        <v/>
      </c>
    </row>
    <row r="206">
      <c r="A206">
        <f>INDEX(resultados!$A$2:$ZZ$433, 200, MATCH($B$1, resultados!$A$1:$ZZ$1, 0))</f>
        <v/>
      </c>
      <c r="B206">
        <f>INDEX(resultados!$A$2:$ZZ$433, 200, MATCH($B$2, resultados!$A$1:$ZZ$1, 0))</f>
        <v/>
      </c>
      <c r="C206">
        <f>INDEX(resultados!$A$2:$ZZ$433, 200, MATCH($B$3, resultados!$A$1:$ZZ$1, 0))</f>
        <v/>
      </c>
    </row>
    <row r="207">
      <c r="A207">
        <f>INDEX(resultados!$A$2:$ZZ$433, 201, MATCH($B$1, resultados!$A$1:$ZZ$1, 0))</f>
        <v/>
      </c>
      <c r="B207">
        <f>INDEX(resultados!$A$2:$ZZ$433, 201, MATCH($B$2, resultados!$A$1:$ZZ$1, 0))</f>
        <v/>
      </c>
      <c r="C207">
        <f>INDEX(resultados!$A$2:$ZZ$433, 201, MATCH($B$3, resultados!$A$1:$ZZ$1, 0))</f>
        <v/>
      </c>
    </row>
    <row r="208">
      <c r="A208">
        <f>INDEX(resultados!$A$2:$ZZ$433, 202, MATCH($B$1, resultados!$A$1:$ZZ$1, 0))</f>
        <v/>
      </c>
      <c r="B208">
        <f>INDEX(resultados!$A$2:$ZZ$433, 202, MATCH($B$2, resultados!$A$1:$ZZ$1, 0))</f>
        <v/>
      </c>
      <c r="C208">
        <f>INDEX(resultados!$A$2:$ZZ$433, 202, MATCH($B$3, resultados!$A$1:$ZZ$1, 0))</f>
        <v/>
      </c>
    </row>
    <row r="209">
      <c r="A209">
        <f>INDEX(resultados!$A$2:$ZZ$433, 203, MATCH($B$1, resultados!$A$1:$ZZ$1, 0))</f>
        <v/>
      </c>
      <c r="B209">
        <f>INDEX(resultados!$A$2:$ZZ$433, 203, MATCH($B$2, resultados!$A$1:$ZZ$1, 0))</f>
        <v/>
      </c>
      <c r="C209">
        <f>INDEX(resultados!$A$2:$ZZ$433, 203, MATCH($B$3, resultados!$A$1:$ZZ$1, 0))</f>
        <v/>
      </c>
    </row>
    <row r="210">
      <c r="A210">
        <f>INDEX(resultados!$A$2:$ZZ$433, 204, MATCH($B$1, resultados!$A$1:$ZZ$1, 0))</f>
        <v/>
      </c>
      <c r="B210">
        <f>INDEX(resultados!$A$2:$ZZ$433, 204, MATCH($B$2, resultados!$A$1:$ZZ$1, 0))</f>
        <v/>
      </c>
      <c r="C210">
        <f>INDEX(resultados!$A$2:$ZZ$433, 204, MATCH($B$3, resultados!$A$1:$ZZ$1, 0))</f>
        <v/>
      </c>
    </row>
    <row r="211">
      <c r="A211">
        <f>INDEX(resultados!$A$2:$ZZ$433, 205, MATCH($B$1, resultados!$A$1:$ZZ$1, 0))</f>
        <v/>
      </c>
      <c r="B211">
        <f>INDEX(resultados!$A$2:$ZZ$433, 205, MATCH($B$2, resultados!$A$1:$ZZ$1, 0))</f>
        <v/>
      </c>
      <c r="C211">
        <f>INDEX(resultados!$A$2:$ZZ$433, 205, MATCH($B$3, resultados!$A$1:$ZZ$1, 0))</f>
        <v/>
      </c>
    </row>
    <row r="212">
      <c r="A212">
        <f>INDEX(resultados!$A$2:$ZZ$433, 206, MATCH($B$1, resultados!$A$1:$ZZ$1, 0))</f>
        <v/>
      </c>
      <c r="B212">
        <f>INDEX(resultados!$A$2:$ZZ$433, 206, MATCH($B$2, resultados!$A$1:$ZZ$1, 0))</f>
        <v/>
      </c>
      <c r="C212">
        <f>INDEX(resultados!$A$2:$ZZ$433, 206, MATCH($B$3, resultados!$A$1:$ZZ$1, 0))</f>
        <v/>
      </c>
    </row>
    <row r="213">
      <c r="A213">
        <f>INDEX(resultados!$A$2:$ZZ$433, 207, MATCH($B$1, resultados!$A$1:$ZZ$1, 0))</f>
        <v/>
      </c>
      <c r="B213">
        <f>INDEX(resultados!$A$2:$ZZ$433, 207, MATCH($B$2, resultados!$A$1:$ZZ$1, 0))</f>
        <v/>
      </c>
      <c r="C213">
        <f>INDEX(resultados!$A$2:$ZZ$433, 207, MATCH($B$3, resultados!$A$1:$ZZ$1, 0))</f>
        <v/>
      </c>
    </row>
    <row r="214">
      <c r="A214">
        <f>INDEX(resultados!$A$2:$ZZ$433, 208, MATCH($B$1, resultados!$A$1:$ZZ$1, 0))</f>
        <v/>
      </c>
      <c r="B214">
        <f>INDEX(resultados!$A$2:$ZZ$433, 208, MATCH($B$2, resultados!$A$1:$ZZ$1, 0))</f>
        <v/>
      </c>
      <c r="C214">
        <f>INDEX(resultados!$A$2:$ZZ$433, 208, MATCH($B$3, resultados!$A$1:$ZZ$1, 0))</f>
        <v/>
      </c>
    </row>
    <row r="215">
      <c r="A215">
        <f>INDEX(resultados!$A$2:$ZZ$433, 209, MATCH($B$1, resultados!$A$1:$ZZ$1, 0))</f>
        <v/>
      </c>
      <c r="B215">
        <f>INDEX(resultados!$A$2:$ZZ$433, 209, MATCH($B$2, resultados!$A$1:$ZZ$1, 0))</f>
        <v/>
      </c>
      <c r="C215">
        <f>INDEX(resultados!$A$2:$ZZ$433, 209, MATCH($B$3, resultados!$A$1:$ZZ$1, 0))</f>
        <v/>
      </c>
    </row>
    <row r="216">
      <c r="A216">
        <f>INDEX(resultados!$A$2:$ZZ$433, 210, MATCH($B$1, resultados!$A$1:$ZZ$1, 0))</f>
        <v/>
      </c>
      <c r="B216">
        <f>INDEX(resultados!$A$2:$ZZ$433, 210, MATCH($B$2, resultados!$A$1:$ZZ$1, 0))</f>
        <v/>
      </c>
      <c r="C216">
        <f>INDEX(resultados!$A$2:$ZZ$433, 210, MATCH($B$3, resultados!$A$1:$ZZ$1, 0))</f>
        <v/>
      </c>
    </row>
    <row r="217">
      <c r="A217">
        <f>INDEX(resultados!$A$2:$ZZ$433, 211, MATCH($B$1, resultados!$A$1:$ZZ$1, 0))</f>
        <v/>
      </c>
      <c r="B217">
        <f>INDEX(resultados!$A$2:$ZZ$433, 211, MATCH($B$2, resultados!$A$1:$ZZ$1, 0))</f>
        <v/>
      </c>
      <c r="C217">
        <f>INDEX(resultados!$A$2:$ZZ$433, 211, MATCH($B$3, resultados!$A$1:$ZZ$1, 0))</f>
        <v/>
      </c>
    </row>
    <row r="218">
      <c r="A218">
        <f>INDEX(resultados!$A$2:$ZZ$433, 212, MATCH($B$1, resultados!$A$1:$ZZ$1, 0))</f>
        <v/>
      </c>
      <c r="B218">
        <f>INDEX(resultados!$A$2:$ZZ$433, 212, MATCH($B$2, resultados!$A$1:$ZZ$1, 0))</f>
        <v/>
      </c>
      <c r="C218">
        <f>INDEX(resultados!$A$2:$ZZ$433, 212, MATCH($B$3, resultados!$A$1:$ZZ$1, 0))</f>
        <v/>
      </c>
    </row>
    <row r="219">
      <c r="A219">
        <f>INDEX(resultados!$A$2:$ZZ$433, 213, MATCH($B$1, resultados!$A$1:$ZZ$1, 0))</f>
        <v/>
      </c>
      <c r="B219">
        <f>INDEX(resultados!$A$2:$ZZ$433, 213, MATCH($B$2, resultados!$A$1:$ZZ$1, 0))</f>
        <v/>
      </c>
      <c r="C219">
        <f>INDEX(resultados!$A$2:$ZZ$433, 213, MATCH($B$3, resultados!$A$1:$ZZ$1, 0))</f>
        <v/>
      </c>
    </row>
    <row r="220">
      <c r="A220">
        <f>INDEX(resultados!$A$2:$ZZ$433, 214, MATCH($B$1, resultados!$A$1:$ZZ$1, 0))</f>
        <v/>
      </c>
      <c r="B220">
        <f>INDEX(resultados!$A$2:$ZZ$433, 214, MATCH($B$2, resultados!$A$1:$ZZ$1, 0))</f>
        <v/>
      </c>
      <c r="C220">
        <f>INDEX(resultados!$A$2:$ZZ$433, 214, MATCH($B$3, resultados!$A$1:$ZZ$1, 0))</f>
        <v/>
      </c>
    </row>
    <row r="221">
      <c r="A221">
        <f>INDEX(resultados!$A$2:$ZZ$433, 215, MATCH($B$1, resultados!$A$1:$ZZ$1, 0))</f>
        <v/>
      </c>
      <c r="B221">
        <f>INDEX(resultados!$A$2:$ZZ$433, 215, MATCH($B$2, resultados!$A$1:$ZZ$1, 0))</f>
        <v/>
      </c>
      <c r="C221">
        <f>INDEX(resultados!$A$2:$ZZ$433, 215, MATCH($B$3, resultados!$A$1:$ZZ$1, 0))</f>
        <v/>
      </c>
    </row>
    <row r="222">
      <c r="A222">
        <f>INDEX(resultados!$A$2:$ZZ$433, 216, MATCH($B$1, resultados!$A$1:$ZZ$1, 0))</f>
        <v/>
      </c>
      <c r="B222">
        <f>INDEX(resultados!$A$2:$ZZ$433, 216, MATCH($B$2, resultados!$A$1:$ZZ$1, 0))</f>
        <v/>
      </c>
      <c r="C222">
        <f>INDEX(resultados!$A$2:$ZZ$433, 216, MATCH($B$3, resultados!$A$1:$ZZ$1, 0))</f>
        <v/>
      </c>
    </row>
    <row r="223">
      <c r="A223">
        <f>INDEX(resultados!$A$2:$ZZ$433, 217, MATCH($B$1, resultados!$A$1:$ZZ$1, 0))</f>
        <v/>
      </c>
      <c r="B223">
        <f>INDEX(resultados!$A$2:$ZZ$433, 217, MATCH($B$2, resultados!$A$1:$ZZ$1, 0))</f>
        <v/>
      </c>
      <c r="C223">
        <f>INDEX(resultados!$A$2:$ZZ$433, 217, MATCH($B$3, resultados!$A$1:$ZZ$1, 0))</f>
        <v/>
      </c>
    </row>
    <row r="224">
      <c r="A224">
        <f>INDEX(resultados!$A$2:$ZZ$433, 218, MATCH($B$1, resultados!$A$1:$ZZ$1, 0))</f>
        <v/>
      </c>
      <c r="B224">
        <f>INDEX(resultados!$A$2:$ZZ$433, 218, MATCH($B$2, resultados!$A$1:$ZZ$1, 0))</f>
        <v/>
      </c>
      <c r="C224">
        <f>INDEX(resultados!$A$2:$ZZ$433, 218, MATCH($B$3, resultados!$A$1:$ZZ$1, 0))</f>
        <v/>
      </c>
    </row>
    <row r="225">
      <c r="A225">
        <f>INDEX(resultados!$A$2:$ZZ$433, 219, MATCH($B$1, resultados!$A$1:$ZZ$1, 0))</f>
        <v/>
      </c>
      <c r="B225">
        <f>INDEX(resultados!$A$2:$ZZ$433, 219, MATCH($B$2, resultados!$A$1:$ZZ$1, 0))</f>
        <v/>
      </c>
      <c r="C225">
        <f>INDEX(resultados!$A$2:$ZZ$433, 219, MATCH($B$3, resultados!$A$1:$ZZ$1, 0))</f>
        <v/>
      </c>
    </row>
    <row r="226">
      <c r="A226">
        <f>INDEX(resultados!$A$2:$ZZ$433, 220, MATCH($B$1, resultados!$A$1:$ZZ$1, 0))</f>
        <v/>
      </c>
      <c r="B226">
        <f>INDEX(resultados!$A$2:$ZZ$433, 220, MATCH($B$2, resultados!$A$1:$ZZ$1, 0))</f>
        <v/>
      </c>
      <c r="C226">
        <f>INDEX(resultados!$A$2:$ZZ$433, 220, MATCH($B$3, resultados!$A$1:$ZZ$1, 0))</f>
        <v/>
      </c>
    </row>
    <row r="227">
      <c r="A227">
        <f>INDEX(resultados!$A$2:$ZZ$433, 221, MATCH($B$1, resultados!$A$1:$ZZ$1, 0))</f>
        <v/>
      </c>
      <c r="B227">
        <f>INDEX(resultados!$A$2:$ZZ$433, 221, MATCH($B$2, resultados!$A$1:$ZZ$1, 0))</f>
        <v/>
      </c>
      <c r="C227">
        <f>INDEX(resultados!$A$2:$ZZ$433, 221, MATCH($B$3, resultados!$A$1:$ZZ$1, 0))</f>
        <v/>
      </c>
    </row>
    <row r="228">
      <c r="A228">
        <f>INDEX(resultados!$A$2:$ZZ$433, 222, MATCH($B$1, resultados!$A$1:$ZZ$1, 0))</f>
        <v/>
      </c>
      <c r="B228">
        <f>INDEX(resultados!$A$2:$ZZ$433, 222, MATCH($B$2, resultados!$A$1:$ZZ$1, 0))</f>
        <v/>
      </c>
      <c r="C228">
        <f>INDEX(resultados!$A$2:$ZZ$433, 222, MATCH($B$3, resultados!$A$1:$ZZ$1, 0))</f>
        <v/>
      </c>
    </row>
    <row r="229">
      <c r="A229">
        <f>INDEX(resultados!$A$2:$ZZ$433, 223, MATCH($B$1, resultados!$A$1:$ZZ$1, 0))</f>
        <v/>
      </c>
      <c r="B229">
        <f>INDEX(resultados!$A$2:$ZZ$433, 223, MATCH($B$2, resultados!$A$1:$ZZ$1, 0))</f>
        <v/>
      </c>
      <c r="C229">
        <f>INDEX(resultados!$A$2:$ZZ$433, 223, MATCH($B$3, resultados!$A$1:$ZZ$1, 0))</f>
        <v/>
      </c>
    </row>
    <row r="230">
      <c r="A230">
        <f>INDEX(resultados!$A$2:$ZZ$433, 224, MATCH($B$1, resultados!$A$1:$ZZ$1, 0))</f>
        <v/>
      </c>
      <c r="B230">
        <f>INDEX(resultados!$A$2:$ZZ$433, 224, MATCH($B$2, resultados!$A$1:$ZZ$1, 0))</f>
        <v/>
      </c>
      <c r="C230">
        <f>INDEX(resultados!$A$2:$ZZ$433, 224, MATCH($B$3, resultados!$A$1:$ZZ$1, 0))</f>
        <v/>
      </c>
    </row>
    <row r="231">
      <c r="A231">
        <f>INDEX(resultados!$A$2:$ZZ$433, 225, MATCH($B$1, resultados!$A$1:$ZZ$1, 0))</f>
        <v/>
      </c>
      <c r="B231">
        <f>INDEX(resultados!$A$2:$ZZ$433, 225, MATCH($B$2, resultados!$A$1:$ZZ$1, 0))</f>
        <v/>
      </c>
      <c r="C231">
        <f>INDEX(resultados!$A$2:$ZZ$433, 225, MATCH($B$3, resultados!$A$1:$ZZ$1, 0))</f>
        <v/>
      </c>
    </row>
    <row r="232">
      <c r="A232">
        <f>INDEX(resultados!$A$2:$ZZ$433, 226, MATCH($B$1, resultados!$A$1:$ZZ$1, 0))</f>
        <v/>
      </c>
      <c r="B232">
        <f>INDEX(resultados!$A$2:$ZZ$433, 226, MATCH($B$2, resultados!$A$1:$ZZ$1, 0))</f>
        <v/>
      </c>
      <c r="C232">
        <f>INDEX(resultados!$A$2:$ZZ$433, 226, MATCH($B$3, resultados!$A$1:$ZZ$1, 0))</f>
        <v/>
      </c>
    </row>
    <row r="233">
      <c r="A233">
        <f>INDEX(resultados!$A$2:$ZZ$433, 227, MATCH($B$1, resultados!$A$1:$ZZ$1, 0))</f>
        <v/>
      </c>
      <c r="B233">
        <f>INDEX(resultados!$A$2:$ZZ$433, 227, MATCH($B$2, resultados!$A$1:$ZZ$1, 0))</f>
        <v/>
      </c>
      <c r="C233">
        <f>INDEX(resultados!$A$2:$ZZ$433, 227, MATCH($B$3, resultados!$A$1:$ZZ$1, 0))</f>
        <v/>
      </c>
    </row>
    <row r="234">
      <c r="A234">
        <f>INDEX(resultados!$A$2:$ZZ$433, 228, MATCH($B$1, resultados!$A$1:$ZZ$1, 0))</f>
        <v/>
      </c>
      <c r="B234">
        <f>INDEX(resultados!$A$2:$ZZ$433, 228, MATCH($B$2, resultados!$A$1:$ZZ$1, 0))</f>
        <v/>
      </c>
      <c r="C234">
        <f>INDEX(resultados!$A$2:$ZZ$433, 228, MATCH($B$3, resultados!$A$1:$ZZ$1, 0))</f>
        <v/>
      </c>
    </row>
    <row r="235">
      <c r="A235">
        <f>INDEX(resultados!$A$2:$ZZ$433, 229, MATCH($B$1, resultados!$A$1:$ZZ$1, 0))</f>
        <v/>
      </c>
      <c r="B235">
        <f>INDEX(resultados!$A$2:$ZZ$433, 229, MATCH($B$2, resultados!$A$1:$ZZ$1, 0))</f>
        <v/>
      </c>
      <c r="C235">
        <f>INDEX(resultados!$A$2:$ZZ$433, 229, MATCH($B$3, resultados!$A$1:$ZZ$1, 0))</f>
        <v/>
      </c>
    </row>
    <row r="236">
      <c r="A236">
        <f>INDEX(resultados!$A$2:$ZZ$433, 230, MATCH($B$1, resultados!$A$1:$ZZ$1, 0))</f>
        <v/>
      </c>
      <c r="B236">
        <f>INDEX(resultados!$A$2:$ZZ$433, 230, MATCH($B$2, resultados!$A$1:$ZZ$1, 0))</f>
        <v/>
      </c>
      <c r="C236">
        <f>INDEX(resultados!$A$2:$ZZ$433, 230, MATCH($B$3, resultados!$A$1:$ZZ$1, 0))</f>
        <v/>
      </c>
    </row>
    <row r="237">
      <c r="A237">
        <f>INDEX(resultados!$A$2:$ZZ$433, 231, MATCH($B$1, resultados!$A$1:$ZZ$1, 0))</f>
        <v/>
      </c>
      <c r="B237">
        <f>INDEX(resultados!$A$2:$ZZ$433, 231, MATCH($B$2, resultados!$A$1:$ZZ$1, 0))</f>
        <v/>
      </c>
      <c r="C237">
        <f>INDEX(resultados!$A$2:$ZZ$433, 231, MATCH($B$3, resultados!$A$1:$ZZ$1, 0))</f>
        <v/>
      </c>
    </row>
    <row r="238">
      <c r="A238">
        <f>INDEX(resultados!$A$2:$ZZ$433, 232, MATCH($B$1, resultados!$A$1:$ZZ$1, 0))</f>
        <v/>
      </c>
      <c r="B238">
        <f>INDEX(resultados!$A$2:$ZZ$433, 232, MATCH($B$2, resultados!$A$1:$ZZ$1, 0))</f>
        <v/>
      </c>
      <c r="C238">
        <f>INDEX(resultados!$A$2:$ZZ$433, 232, MATCH($B$3, resultados!$A$1:$ZZ$1, 0))</f>
        <v/>
      </c>
    </row>
    <row r="239">
      <c r="A239">
        <f>INDEX(resultados!$A$2:$ZZ$433, 233, MATCH($B$1, resultados!$A$1:$ZZ$1, 0))</f>
        <v/>
      </c>
      <c r="B239">
        <f>INDEX(resultados!$A$2:$ZZ$433, 233, MATCH($B$2, resultados!$A$1:$ZZ$1, 0))</f>
        <v/>
      </c>
      <c r="C239">
        <f>INDEX(resultados!$A$2:$ZZ$433, 233, MATCH($B$3, resultados!$A$1:$ZZ$1, 0))</f>
        <v/>
      </c>
    </row>
    <row r="240">
      <c r="A240">
        <f>INDEX(resultados!$A$2:$ZZ$433, 234, MATCH($B$1, resultados!$A$1:$ZZ$1, 0))</f>
        <v/>
      </c>
      <c r="B240">
        <f>INDEX(resultados!$A$2:$ZZ$433, 234, MATCH($B$2, resultados!$A$1:$ZZ$1, 0))</f>
        <v/>
      </c>
      <c r="C240">
        <f>INDEX(resultados!$A$2:$ZZ$433, 234, MATCH($B$3, resultados!$A$1:$ZZ$1, 0))</f>
        <v/>
      </c>
    </row>
    <row r="241">
      <c r="A241">
        <f>INDEX(resultados!$A$2:$ZZ$433, 235, MATCH($B$1, resultados!$A$1:$ZZ$1, 0))</f>
        <v/>
      </c>
      <c r="B241">
        <f>INDEX(resultados!$A$2:$ZZ$433, 235, MATCH($B$2, resultados!$A$1:$ZZ$1, 0))</f>
        <v/>
      </c>
      <c r="C241">
        <f>INDEX(resultados!$A$2:$ZZ$433, 235, MATCH($B$3, resultados!$A$1:$ZZ$1, 0))</f>
        <v/>
      </c>
    </row>
    <row r="242">
      <c r="A242">
        <f>INDEX(resultados!$A$2:$ZZ$433, 236, MATCH($B$1, resultados!$A$1:$ZZ$1, 0))</f>
        <v/>
      </c>
      <c r="B242">
        <f>INDEX(resultados!$A$2:$ZZ$433, 236, MATCH($B$2, resultados!$A$1:$ZZ$1, 0))</f>
        <v/>
      </c>
      <c r="C242">
        <f>INDEX(resultados!$A$2:$ZZ$433, 236, MATCH($B$3, resultados!$A$1:$ZZ$1, 0))</f>
        <v/>
      </c>
    </row>
    <row r="243">
      <c r="A243">
        <f>INDEX(resultados!$A$2:$ZZ$433, 237, MATCH($B$1, resultados!$A$1:$ZZ$1, 0))</f>
        <v/>
      </c>
      <c r="B243">
        <f>INDEX(resultados!$A$2:$ZZ$433, 237, MATCH($B$2, resultados!$A$1:$ZZ$1, 0))</f>
        <v/>
      </c>
      <c r="C243">
        <f>INDEX(resultados!$A$2:$ZZ$433, 237, MATCH($B$3, resultados!$A$1:$ZZ$1, 0))</f>
        <v/>
      </c>
    </row>
    <row r="244">
      <c r="A244">
        <f>INDEX(resultados!$A$2:$ZZ$433, 238, MATCH($B$1, resultados!$A$1:$ZZ$1, 0))</f>
        <v/>
      </c>
      <c r="B244">
        <f>INDEX(resultados!$A$2:$ZZ$433, 238, MATCH($B$2, resultados!$A$1:$ZZ$1, 0))</f>
        <v/>
      </c>
      <c r="C244">
        <f>INDEX(resultados!$A$2:$ZZ$433, 238, MATCH($B$3, resultados!$A$1:$ZZ$1, 0))</f>
        <v/>
      </c>
    </row>
    <row r="245">
      <c r="A245">
        <f>INDEX(resultados!$A$2:$ZZ$433, 239, MATCH($B$1, resultados!$A$1:$ZZ$1, 0))</f>
        <v/>
      </c>
      <c r="B245">
        <f>INDEX(resultados!$A$2:$ZZ$433, 239, MATCH($B$2, resultados!$A$1:$ZZ$1, 0))</f>
        <v/>
      </c>
      <c r="C245">
        <f>INDEX(resultados!$A$2:$ZZ$433, 239, MATCH($B$3, resultados!$A$1:$ZZ$1, 0))</f>
        <v/>
      </c>
    </row>
    <row r="246">
      <c r="A246">
        <f>INDEX(resultados!$A$2:$ZZ$433, 240, MATCH($B$1, resultados!$A$1:$ZZ$1, 0))</f>
        <v/>
      </c>
      <c r="B246">
        <f>INDEX(resultados!$A$2:$ZZ$433, 240, MATCH($B$2, resultados!$A$1:$ZZ$1, 0))</f>
        <v/>
      </c>
      <c r="C246">
        <f>INDEX(resultados!$A$2:$ZZ$433, 240, MATCH($B$3, resultados!$A$1:$ZZ$1, 0))</f>
        <v/>
      </c>
    </row>
    <row r="247">
      <c r="A247">
        <f>INDEX(resultados!$A$2:$ZZ$433, 241, MATCH($B$1, resultados!$A$1:$ZZ$1, 0))</f>
        <v/>
      </c>
      <c r="B247">
        <f>INDEX(resultados!$A$2:$ZZ$433, 241, MATCH($B$2, resultados!$A$1:$ZZ$1, 0))</f>
        <v/>
      </c>
      <c r="C247">
        <f>INDEX(resultados!$A$2:$ZZ$433, 241, MATCH($B$3, resultados!$A$1:$ZZ$1, 0))</f>
        <v/>
      </c>
    </row>
    <row r="248">
      <c r="A248">
        <f>INDEX(resultados!$A$2:$ZZ$433, 242, MATCH($B$1, resultados!$A$1:$ZZ$1, 0))</f>
        <v/>
      </c>
      <c r="B248">
        <f>INDEX(resultados!$A$2:$ZZ$433, 242, MATCH($B$2, resultados!$A$1:$ZZ$1, 0))</f>
        <v/>
      </c>
      <c r="C248">
        <f>INDEX(resultados!$A$2:$ZZ$433, 242, MATCH($B$3, resultados!$A$1:$ZZ$1, 0))</f>
        <v/>
      </c>
    </row>
    <row r="249">
      <c r="A249">
        <f>INDEX(resultados!$A$2:$ZZ$433, 243, MATCH($B$1, resultados!$A$1:$ZZ$1, 0))</f>
        <v/>
      </c>
      <c r="B249">
        <f>INDEX(resultados!$A$2:$ZZ$433, 243, MATCH($B$2, resultados!$A$1:$ZZ$1, 0))</f>
        <v/>
      </c>
      <c r="C249">
        <f>INDEX(resultados!$A$2:$ZZ$433, 243, MATCH($B$3, resultados!$A$1:$ZZ$1, 0))</f>
        <v/>
      </c>
    </row>
    <row r="250">
      <c r="A250">
        <f>INDEX(resultados!$A$2:$ZZ$433, 244, MATCH($B$1, resultados!$A$1:$ZZ$1, 0))</f>
        <v/>
      </c>
      <c r="B250">
        <f>INDEX(resultados!$A$2:$ZZ$433, 244, MATCH($B$2, resultados!$A$1:$ZZ$1, 0))</f>
        <v/>
      </c>
      <c r="C250">
        <f>INDEX(resultados!$A$2:$ZZ$433, 244, MATCH($B$3, resultados!$A$1:$ZZ$1, 0))</f>
        <v/>
      </c>
    </row>
    <row r="251">
      <c r="A251">
        <f>INDEX(resultados!$A$2:$ZZ$433, 245, MATCH($B$1, resultados!$A$1:$ZZ$1, 0))</f>
        <v/>
      </c>
      <c r="B251">
        <f>INDEX(resultados!$A$2:$ZZ$433, 245, MATCH($B$2, resultados!$A$1:$ZZ$1, 0))</f>
        <v/>
      </c>
      <c r="C251">
        <f>INDEX(resultados!$A$2:$ZZ$433, 245, MATCH($B$3, resultados!$A$1:$ZZ$1, 0))</f>
        <v/>
      </c>
    </row>
    <row r="252">
      <c r="A252">
        <f>INDEX(resultados!$A$2:$ZZ$433, 246, MATCH($B$1, resultados!$A$1:$ZZ$1, 0))</f>
        <v/>
      </c>
      <c r="B252">
        <f>INDEX(resultados!$A$2:$ZZ$433, 246, MATCH($B$2, resultados!$A$1:$ZZ$1, 0))</f>
        <v/>
      </c>
      <c r="C252">
        <f>INDEX(resultados!$A$2:$ZZ$433, 246, MATCH($B$3, resultados!$A$1:$ZZ$1, 0))</f>
        <v/>
      </c>
    </row>
    <row r="253">
      <c r="A253">
        <f>INDEX(resultados!$A$2:$ZZ$433, 247, MATCH($B$1, resultados!$A$1:$ZZ$1, 0))</f>
        <v/>
      </c>
      <c r="B253">
        <f>INDEX(resultados!$A$2:$ZZ$433, 247, MATCH($B$2, resultados!$A$1:$ZZ$1, 0))</f>
        <v/>
      </c>
      <c r="C253">
        <f>INDEX(resultados!$A$2:$ZZ$433, 247, MATCH($B$3, resultados!$A$1:$ZZ$1, 0))</f>
        <v/>
      </c>
    </row>
    <row r="254">
      <c r="A254">
        <f>INDEX(resultados!$A$2:$ZZ$433, 248, MATCH($B$1, resultados!$A$1:$ZZ$1, 0))</f>
        <v/>
      </c>
      <c r="B254">
        <f>INDEX(resultados!$A$2:$ZZ$433, 248, MATCH($B$2, resultados!$A$1:$ZZ$1, 0))</f>
        <v/>
      </c>
      <c r="C254">
        <f>INDEX(resultados!$A$2:$ZZ$433, 248, MATCH($B$3, resultados!$A$1:$ZZ$1, 0))</f>
        <v/>
      </c>
    </row>
    <row r="255">
      <c r="A255">
        <f>INDEX(resultados!$A$2:$ZZ$433, 249, MATCH($B$1, resultados!$A$1:$ZZ$1, 0))</f>
        <v/>
      </c>
      <c r="B255">
        <f>INDEX(resultados!$A$2:$ZZ$433, 249, MATCH($B$2, resultados!$A$1:$ZZ$1, 0))</f>
        <v/>
      </c>
      <c r="C255">
        <f>INDEX(resultados!$A$2:$ZZ$433, 249, MATCH($B$3, resultados!$A$1:$ZZ$1, 0))</f>
        <v/>
      </c>
    </row>
    <row r="256">
      <c r="A256">
        <f>INDEX(resultados!$A$2:$ZZ$433, 250, MATCH($B$1, resultados!$A$1:$ZZ$1, 0))</f>
        <v/>
      </c>
      <c r="B256">
        <f>INDEX(resultados!$A$2:$ZZ$433, 250, MATCH($B$2, resultados!$A$1:$ZZ$1, 0))</f>
        <v/>
      </c>
      <c r="C256">
        <f>INDEX(resultados!$A$2:$ZZ$433, 250, MATCH($B$3, resultados!$A$1:$ZZ$1, 0))</f>
        <v/>
      </c>
    </row>
    <row r="257">
      <c r="A257">
        <f>INDEX(resultados!$A$2:$ZZ$433, 251, MATCH($B$1, resultados!$A$1:$ZZ$1, 0))</f>
        <v/>
      </c>
      <c r="B257">
        <f>INDEX(resultados!$A$2:$ZZ$433, 251, MATCH($B$2, resultados!$A$1:$ZZ$1, 0))</f>
        <v/>
      </c>
      <c r="C257">
        <f>INDEX(resultados!$A$2:$ZZ$433, 251, MATCH($B$3, resultados!$A$1:$ZZ$1, 0))</f>
        <v/>
      </c>
    </row>
    <row r="258">
      <c r="A258">
        <f>INDEX(resultados!$A$2:$ZZ$433, 252, MATCH($B$1, resultados!$A$1:$ZZ$1, 0))</f>
        <v/>
      </c>
      <c r="B258">
        <f>INDEX(resultados!$A$2:$ZZ$433, 252, MATCH($B$2, resultados!$A$1:$ZZ$1, 0))</f>
        <v/>
      </c>
      <c r="C258">
        <f>INDEX(resultados!$A$2:$ZZ$433, 252, MATCH($B$3, resultados!$A$1:$ZZ$1, 0))</f>
        <v/>
      </c>
    </row>
    <row r="259">
      <c r="A259">
        <f>INDEX(resultados!$A$2:$ZZ$433, 253, MATCH($B$1, resultados!$A$1:$ZZ$1, 0))</f>
        <v/>
      </c>
      <c r="B259">
        <f>INDEX(resultados!$A$2:$ZZ$433, 253, MATCH($B$2, resultados!$A$1:$ZZ$1, 0))</f>
        <v/>
      </c>
      <c r="C259">
        <f>INDEX(resultados!$A$2:$ZZ$433, 253, MATCH($B$3, resultados!$A$1:$ZZ$1, 0))</f>
        <v/>
      </c>
    </row>
    <row r="260">
      <c r="A260">
        <f>INDEX(resultados!$A$2:$ZZ$433, 254, MATCH($B$1, resultados!$A$1:$ZZ$1, 0))</f>
        <v/>
      </c>
      <c r="B260">
        <f>INDEX(resultados!$A$2:$ZZ$433, 254, MATCH($B$2, resultados!$A$1:$ZZ$1, 0))</f>
        <v/>
      </c>
      <c r="C260">
        <f>INDEX(resultados!$A$2:$ZZ$433, 254, MATCH($B$3, resultados!$A$1:$ZZ$1, 0))</f>
        <v/>
      </c>
    </row>
    <row r="261">
      <c r="A261">
        <f>INDEX(resultados!$A$2:$ZZ$433, 255, MATCH($B$1, resultados!$A$1:$ZZ$1, 0))</f>
        <v/>
      </c>
      <c r="B261">
        <f>INDEX(resultados!$A$2:$ZZ$433, 255, MATCH($B$2, resultados!$A$1:$ZZ$1, 0))</f>
        <v/>
      </c>
      <c r="C261">
        <f>INDEX(resultados!$A$2:$ZZ$433, 255, MATCH($B$3, resultados!$A$1:$ZZ$1, 0))</f>
        <v/>
      </c>
    </row>
    <row r="262">
      <c r="A262">
        <f>INDEX(resultados!$A$2:$ZZ$433, 256, MATCH($B$1, resultados!$A$1:$ZZ$1, 0))</f>
        <v/>
      </c>
      <c r="B262">
        <f>INDEX(resultados!$A$2:$ZZ$433, 256, MATCH($B$2, resultados!$A$1:$ZZ$1, 0))</f>
        <v/>
      </c>
      <c r="C262">
        <f>INDEX(resultados!$A$2:$ZZ$433, 256, MATCH($B$3, resultados!$A$1:$ZZ$1, 0))</f>
        <v/>
      </c>
    </row>
    <row r="263">
      <c r="A263">
        <f>INDEX(resultados!$A$2:$ZZ$433, 257, MATCH($B$1, resultados!$A$1:$ZZ$1, 0))</f>
        <v/>
      </c>
      <c r="B263">
        <f>INDEX(resultados!$A$2:$ZZ$433, 257, MATCH($B$2, resultados!$A$1:$ZZ$1, 0))</f>
        <v/>
      </c>
      <c r="C263">
        <f>INDEX(resultados!$A$2:$ZZ$433, 257, MATCH($B$3, resultados!$A$1:$ZZ$1, 0))</f>
        <v/>
      </c>
    </row>
    <row r="264">
      <c r="A264">
        <f>INDEX(resultados!$A$2:$ZZ$433, 258, MATCH($B$1, resultados!$A$1:$ZZ$1, 0))</f>
        <v/>
      </c>
      <c r="B264">
        <f>INDEX(resultados!$A$2:$ZZ$433, 258, MATCH($B$2, resultados!$A$1:$ZZ$1, 0))</f>
        <v/>
      </c>
      <c r="C264">
        <f>INDEX(resultados!$A$2:$ZZ$433, 258, MATCH($B$3, resultados!$A$1:$ZZ$1, 0))</f>
        <v/>
      </c>
    </row>
    <row r="265">
      <c r="A265">
        <f>INDEX(resultados!$A$2:$ZZ$433, 259, MATCH($B$1, resultados!$A$1:$ZZ$1, 0))</f>
        <v/>
      </c>
      <c r="B265">
        <f>INDEX(resultados!$A$2:$ZZ$433, 259, MATCH($B$2, resultados!$A$1:$ZZ$1, 0))</f>
        <v/>
      </c>
      <c r="C265">
        <f>INDEX(resultados!$A$2:$ZZ$433, 259, MATCH($B$3, resultados!$A$1:$ZZ$1, 0))</f>
        <v/>
      </c>
    </row>
    <row r="266">
      <c r="A266">
        <f>INDEX(resultados!$A$2:$ZZ$433, 260, MATCH($B$1, resultados!$A$1:$ZZ$1, 0))</f>
        <v/>
      </c>
      <c r="B266">
        <f>INDEX(resultados!$A$2:$ZZ$433, 260, MATCH($B$2, resultados!$A$1:$ZZ$1, 0))</f>
        <v/>
      </c>
      <c r="C266">
        <f>INDEX(resultados!$A$2:$ZZ$433, 260, MATCH($B$3, resultados!$A$1:$ZZ$1, 0))</f>
        <v/>
      </c>
    </row>
    <row r="267">
      <c r="A267">
        <f>INDEX(resultados!$A$2:$ZZ$433, 261, MATCH($B$1, resultados!$A$1:$ZZ$1, 0))</f>
        <v/>
      </c>
      <c r="B267">
        <f>INDEX(resultados!$A$2:$ZZ$433, 261, MATCH($B$2, resultados!$A$1:$ZZ$1, 0))</f>
        <v/>
      </c>
      <c r="C267">
        <f>INDEX(resultados!$A$2:$ZZ$433, 261, MATCH($B$3, resultados!$A$1:$ZZ$1, 0))</f>
        <v/>
      </c>
    </row>
    <row r="268">
      <c r="A268">
        <f>INDEX(resultados!$A$2:$ZZ$433, 262, MATCH($B$1, resultados!$A$1:$ZZ$1, 0))</f>
        <v/>
      </c>
      <c r="B268">
        <f>INDEX(resultados!$A$2:$ZZ$433, 262, MATCH($B$2, resultados!$A$1:$ZZ$1, 0))</f>
        <v/>
      </c>
      <c r="C268">
        <f>INDEX(resultados!$A$2:$ZZ$433, 262, MATCH($B$3, resultados!$A$1:$ZZ$1, 0))</f>
        <v/>
      </c>
    </row>
    <row r="269">
      <c r="A269">
        <f>INDEX(resultados!$A$2:$ZZ$433, 263, MATCH($B$1, resultados!$A$1:$ZZ$1, 0))</f>
        <v/>
      </c>
      <c r="B269">
        <f>INDEX(resultados!$A$2:$ZZ$433, 263, MATCH($B$2, resultados!$A$1:$ZZ$1, 0))</f>
        <v/>
      </c>
      <c r="C269">
        <f>INDEX(resultados!$A$2:$ZZ$433, 263, MATCH($B$3, resultados!$A$1:$ZZ$1, 0))</f>
        <v/>
      </c>
    </row>
    <row r="270">
      <c r="A270">
        <f>INDEX(resultados!$A$2:$ZZ$433, 264, MATCH($B$1, resultados!$A$1:$ZZ$1, 0))</f>
        <v/>
      </c>
      <c r="B270">
        <f>INDEX(resultados!$A$2:$ZZ$433, 264, MATCH($B$2, resultados!$A$1:$ZZ$1, 0))</f>
        <v/>
      </c>
      <c r="C270">
        <f>INDEX(resultados!$A$2:$ZZ$433, 264, MATCH($B$3, resultados!$A$1:$ZZ$1, 0))</f>
        <v/>
      </c>
    </row>
    <row r="271">
      <c r="A271">
        <f>INDEX(resultados!$A$2:$ZZ$433, 265, MATCH($B$1, resultados!$A$1:$ZZ$1, 0))</f>
        <v/>
      </c>
      <c r="B271">
        <f>INDEX(resultados!$A$2:$ZZ$433, 265, MATCH($B$2, resultados!$A$1:$ZZ$1, 0))</f>
        <v/>
      </c>
      <c r="C271">
        <f>INDEX(resultados!$A$2:$ZZ$433, 265, MATCH($B$3, resultados!$A$1:$ZZ$1, 0))</f>
        <v/>
      </c>
    </row>
    <row r="272">
      <c r="A272">
        <f>INDEX(resultados!$A$2:$ZZ$433, 266, MATCH($B$1, resultados!$A$1:$ZZ$1, 0))</f>
        <v/>
      </c>
      <c r="B272">
        <f>INDEX(resultados!$A$2:$ZZ$433, 266, MATCH($B$2, resultados!$A$1:$ZZ$1, 0))</f>
        <v/>
      </c>
      <c r="C272">
        <f>INDEX(resultados!$A$2:$ZZ$433, 266, MATCH($B$3, resultados!$A$1:$ZZ$1, 0))</f>
        <v/>
      </c>
    </row>
    <row r="273">
      <c r="A273">
        <f>INDEX(resultados!$A$2:$ZZ$433, 267, MATCH($B$1, resultados!$A$1:$ZZ$1, 0))</f>
        <v/>
      </c>
      <c r="B273">
        <f>INDEX(resultados!$A$2:$ZZ$433, 267, MATCH($B$2, resultados!$A$1:$ZZ$1, 0))</f>
        <v/>
      </c>
      <c r="C273">
        <f>INDEX(resultados!$A$2:$ZZ$433, 267, MATCH($B$3, resultados!$A$1:$ZZ$1, 0))</f>
        <v/>
      </c>
    </row>
    <row r="274">
      <c r="A274">
        <f>INDEX(resultados!$A$2:$ZZ$433, 268, MATCH($B$1, resultados!$A$1:$ZZ$1, 0))</f>
        <v/>
      </c>
      <c r="B274">
        <f>INDEX(resultados!$A$2:$ZZ$433, 268, MATCH($B$2, resultados!$A$1:$ZZ$1, 0))</f>
        <v/>
      </c>
      <c r="C274">
        <f>INDEX(resultados!$A$2:$ZZ$433, 268, MATCH($B$3, resultados!$A$1:$ZZ$1, 0))</f>
        <v/>
      </c>
    </row>
    <row r="275">
      <c r="A275">
        <f>INDEX(resultados!$A$2:$ZZ$433, 269, MATCH($B$1, resultados!$A$1:$ZZ$1, 0))</f>
        <v/>
      </c>
      <c r="B275">
        <f>INDEX(resultados!$A$2:$ZZ$433, 269, MATCH($B$2, resultados!$A$1:$ZZ$1, 0))</f>
        <v/>
      </c>
      <c r="C275">
        <f>INDEX(resultados!$A$2:$ZZ$433, 269, MATCH($B$3, resultados!$A$1:$ZZ$1, 0))</f>
        <v/>
      </c>
    </row>
    <row r="276">
      <c r="A276">
        <f>INDEX(resultados!$A$2:$ZZ$433, 270, MATCH($B$1, resultados!$A$1:$ZZ$1, 0))</f>
        <v/>
      </c>
      <c r="B276">
        <f>INDEX(resultados!$A$2:$ZZ$433, 270, MATCH($B$2, resultados!$A$1:$ZZ$1, 0))</f>
        <v/>
      </c>
      <c r="C276">
        <f>INDEX(resultados!$A$2:$ZZ$433, 270, MATCH($B$3, resultados!$A$1:$ZZ$1, 0))</f>
        <v/>
      </c>
    </row>
    <row r="277">
      <c r="A277">
        <f>INDEX(resultados!$A$2:$ZZ$433, 271, MATCH($B$1, resultados!$A$1:$ZZ$1, 0))</f>
        <v/>
      </c>
      <c r="B277">
        <f>INDEX(resultados!$A$2:$ZZ$433, 271, MATCH($B$2, resultados!$A$1:$ZZ$1, 0))</f>
        <v/>
      </c>
      <c r="C277">
        <f>INDEX(resultados!$A$2:$ZZ$433, 271, MATCH($B$3, resultados!$A$1:$ZZ$1, 0))</f>
        <v/>
      </c>
    </row>
    <row r="278">
      <c r="A278">
        <f>INDEX(resultados!$A$2:$ZZ$433, 272, MATCH($B$1, resultados!$A$1:$ZZ$1, 0))</f>
        <v/>
      </c>
      <c r="B278">
        <f>INDEX(resultados!$A$2:$ZZ$433, 272, MATCH($B$2, resultados!$A$1:$ZZ$1, 0))</f>
        <v/>
      </c>
      <c r="C278">
        <f>INDEX(resultados!$A$2:$ZZ$433, 272, MATCH($B$3, resultados!$A$1:$ZZ$1, 0))</f>
        <v/>
      </c>
    </row>
    <row r="279">
      <c r="A279">
        <f>INDEX(resultados!$A$2:$ZZ$433, 273, MATCH($B$1, resultados!$A$1:$ZZ$1, 0))</f>
        <v/>
      </c>
      <c r="B279">
        <f>INDEX(resultados!$A$2:$ZZ$433, 273, MATCH($B$2, resultados!$A$1:$ZZ$1, 0))</f>
        <v/>
      </c>
      <c r="C279">
        <f>INDEX(resultados!$A$2:$ZZ$433, 273, MATCH($B$3, resultados!$A$1:$ZZ$1, 0))</f>
        <v/>
      </c>
    </row>
    <row r="280">
      <c r="A280">
        <f>INDEX(resultados!$A$2:$ZZ$433, 274, MATCH($B$1, resultados!$A$1:$ZZ$1, 0))</f>
        <v/>
      </c>
      <c r="B280">
        <f>INDEX(resultados!$A$2:$ZZ$433, 274, MATCH($B$2, resultados!$A$1:$ZZ$1, 0))</f>
        <v/>
      </c>
      <c r="C280">
        <f>INDEX(resultados!$A$2:$ZZ$433, 274, MATCH($B$3, resultados!$A$1:$ZZ$1, 0))</f>
        <v/>
      </c>
    </row>
    <row r="281">
      <c r="A281">
        <f>INDEX(resultados!$A$2:$ZZ$433, 275, MATCH($B$1, resultados!$A$1:$ZZ$1, 0))</f>
        <v/>
      </c>
      <c r="B281">
        <f>INDEX(resultados!$A$2:$ZZ$433, 275, MATCH($B$2, resultados!$A$1:$ZZ$1, 0))</f>
        <v/>
      </c>
      <c r="C281">
        <f>INDEX(resultados!$A$2:$ZZ$433, 275, MATCH($B$3, resultados!$A$1:$ZZ$1, 0))</f>
        <v/>
      </c>
    </row>
    <row r="282">
      <c r="A282">
        <f>INDEX(resultados!$A$2:$ZZ$433, 276, MATCH($B$1, resultados!$A$1:$ZZ$1, 0))</f>
        <v/>
      </c>
      <c r="B282">
        <f>INDEX(resultados!$A$2:$ZZ$433, 276, MATCH($B$2, resultados!$A$1:$ZZ$1, 0))</f>
        <v/>
      </c>
      <c r="C282">
        <f>INDEX(resultados!$A$2:$ZZ$433, 276, MATCH($B$3, resultados!$A$1:$ZZ$1, 0))</f>
        <v/>
      </c>
    </row>
    <row r="283">
      <c r="A283">
        <f>INDEX(resultados!$A$2:$ZZ$433, 277, MATCH($B$1, resultados!$A$1:$ZZ$1, 0))</f>
        <v/>
      </c>
      <c r="B283">
        <f>INDEX(resultados!$A$2:$ZZ$433, 277, MATCH($B$2, resultados!$A$1:$ZZ$1, 0))</f>
        <v/>
      </c>
      <c r="C283">
        <f>INDEX(resultados!$A$2:$ZZ$433, 277, MATCH($B$3, resultados!$A$1:$ZZ$1, 0))</f>
        <v/>
      </c>
    </row>
    <row r="284">
      <c r="A284">
        <f>INDEX(resultados!$A$2:$ZZ$433, 278, MATCH($B$1, resultados!$A$1:$ZZ$1, 0))</f>
        <v/>
      </c>
      <c r="B284">
        <f>INDEX(resultados!$A$2:$ZZ$433, 278, MATCH($B$2, resultados!$A$1:$ZZ$1, 0))</f>
        <v/>
      </c>
      <c r="C284">
        <f>INDEX(resultados!$A$2:$ZZ$433, 278, MATCH($B$3, resultados!$A$1:$ZZ$1, 0))</f>
        <v/>
      </c>
    </row>
    <row r="285">
      <c r="A285">
        <f>INDEX(resultados!$A$2:$ZZ$433, 279, MATCH($B$1, resultados!$A$1:$ZZ$1, 0))</f>
        <v/>
      </c>
      <c r="B285">
        <f>INDEX(resultados!$A$2:$ZZ$433, 279, MATCH($B$2, resultados!$A$1:$ZZ$1, 0))</f>
        <v/>
      </c>
      <c r="C285">
        <f>INDEX(resultados!$A$2:$ZZ$433, 279, MATCH($B$3, resultados!$A$1:$ZZ$1, 0))</f>
        <v/>
      </c>
    </row>
    <row r="286">
      <c r="A286">
        <f>INDEX(resultados!$A$2:$ZZ$433, 280, MATCH($B$1, resultados!$A$1:$ZZ$1, 0))</f>
        <v/>
      </c>
      <c r="B286">
        <f>INDEX(resultados!$A$2:$ZZ$433, 280, MATCH($B$2, resultados!$A$1:$ZZ$1, 0))</f>
        <v/>
      </c>
      <c r="C286">
        <f>INDEX(resultados!$A$2:$ZZ$433, 280, MATCH($B$3, resultados!$A$1:$ZZ$1, 0))</f>
        <v/>
      </c>
    </row>
    <row r="287">
      <c r="A287">
        <f>INDEX(resultados!$A$2:$ZZ$433, 281, MATCH($B$1, resultados!$A$1:$ZZ$1, 0))</f>
        <v/>
      </c>
      <c r="B287">
        <f>INDEX(resultados!$A$2:$ZZ$433, 281, MATCH($B$2, resultados!$A$1:$ZZ$1, 0))</f>
        <v/>
      </c>
      <c r="C287">
        <f>INDEX(resultados!$A$2:$ZZ$433, 281, MATCH($B$3, resultados!$A$1:$ZZ$1, 0))</f>
        <v/>
      </c>
    </row>
    <row r="288">
      <c r="A288">
        <f>INDEX(resultados!$A$2:$ZZ$433, 282, MATCH($B$1, resultados!$A$1:$ZZ$1, 0))</f>
        <v/>
      </c>
      <c r="B288">
        <f>INDEX(resultados!$A$2:$ZZ$433, 282, MATCH($B$2, resultados!$A$1:$ZZ$1, 0))</f>
        <v/>
      </c>
      <c r="C288">
        <f>INDEX(resultados!$A$2:$ZZ$433, 282, MATCH($B$3, resultados!$A$1:$ZZ$1, 0))</f>
        <v/>
      </c>
    </row>
    <row r="289">
      <c r="A289">
        <f>INDEX(resultados!$A$2:$ZZ$433, 283, MATCH($B$1, resultados!$A$1:$ZZ$1, 0))</f>
        <v/>
      </c>
      <c r="B289">
        <f>INDEX(resultados!$A$2:$ZZ$433, 283, MATCH($B$2, resultados!$A$1:$ZZ$1, 0))</f>
        <v/>
      </c>
      <c r="C289">
        <f>INDEX(resultados!$A$2:$ZZ$433, 283, MATCH($B$3, resultados!$A$1:$ZZ$1, 0))</f>
        <v/>
      </c>
    </row>
    <row r="290">
      <c r="A290">
        <f>INDEX(resultados!$A$2:$ZZ$433, 284, MATCH($B$1, resultados!$A$1:$ZZ$1, 0))</f>
        <v/>
      </c>
      <c r="B290">
        <f>INDEX(resultados!$A$2:$ZZ$433, 284, MATCH($B$2, resultados!$A$1:$ZZ$1, 0))</f>
        <v/>
      </c>
      <c r="C290">
        <f>INDEX(resultados!$A$2:$ZZ$433, 284, MATCH($B$3, resultados!$A$1:$ZZ$1, 0))</f>
        <v/>
      </c>
    </row>
    <row r="291">
      <c r="A291">
        <f>INDEX(resultados!$A$2:$ZZ$433, 285, MATCH($B$1, resultados!$A$1:$ZZ$1, 0))</f>
        <v/>
      </c>
      <c r="B291">
        <f>INDEX(resultados!$A$2:$ZZ$433, 285, MATCH($B$2, resultados!$A$1:$ZZ$1, 0))</f>
        <v/>
      </c>
      <c r="C291">
        <f>INDEX(resultados!$A$2:$ZZ$433, 285, MATCH($B$3, resultados!$A$1:$ZZ$1, 0))</f>
        <v/>
      </c>
    </row>
    <row r="292">
      <c r="A292">
        <f>INDEX(resultados!$A$2:$ZZ$433, 286, MATCH($B$1, resultados!$A$1:$ZZ$1, 0))</f>
        <v/>
      </c>
      <c r="B292">
        <f>INDEX(resultados!$A$2:$ZZ$433, 286, MATCH($B$2, resultados!$A$1:$ZZ$1, 0))</f>
        <v/>
      </c>
      <c r="C292">
        <f>INDEX(resultados!$A$2:$ZZ$433, 286, MATCH($B$3, resultados!$A$1:$ZZ$1, 0))</f>
        <v/>
      </c>
    </row>
    <row r="293">
      <c r="A293">
        <f>INDEX(resultados!$A$2:$ZZ$433, 287, MATCH($B$1, resultados!$A$1:$ZZ$1, 0))</f>
        <v/>
      </c>
      <c r="B293">
        <f>INDEX(resultados!$A$2:$ZZ$433, 287, MATCH($B$2, resultados!$A$1:$ZZ$1, 0))</f>
        <v/>
      </c>
      <c r="C293">
        <f>INDEX(resultados!$A$2:$ZZ$433, 287, MATCH($B$3, resultados!$A$1:$ZZ$1, 0))</f>
        <v/>
      </c>
    </row>
    <row r="294">
      <c r="A294">
        <f>INDEX(resultados!$A$2:$ZZ$433, 288, MATCH($B$1, resultados!$A$1:$ZZ$1, 0))</f>
        <v/>
      </c>
      <c r="B294">
        <f>INDEX(resultados!$A$2:$ZZ$433, 288, MATCH($B$2, resultados!$A$1:$ZZ$1, 0))</f>
        <v/>
      </c>
      <c r="C294">
        <f>INDEX(resultados!$A$2:$ZZ$433, 288, MATCH($B$3, resultados!$A$1:$ZZ$1, 0))</f>
        <v/>
      </c>
    </row>
    <row r="295">
      <c r="A295">
        <f>INDEX(resultados!$A$2:$ZZ$433, 289, MATCH($B$1, resultados!$A$1:$ZZ$1, 0))</f>
        <v/>
      </c>
      <c r="B295">
        <f>INDEX(resultados!$A$2:$ZZ$433, 289, MATCH($B$2, resultados!$A$1:$ZZ$1, 0))</f>
        <v/>
      </c>
      <c r="C295">
        <f>INDEX(resultados!$A$2:$ZZ$433, 289, MATCH($B$3, resultados!$A$1:$ZZ$1, 0))</f>
        <v/>
      </c>
    </row>
    <row r="296">
      <c r="A296">
        <f>INDEX(resultados!$A$2:$ZZ$433, 290, MATCH($B$1, resultados!$A$1:$ZZ$1, 0))</f>
        <v/>
      </c>
      <c r="B296">
        <f>INDEX(resultados!$A$2:$ZZ$433, 290, MATCH($B$2, resultados!$A$1:$ZZ$1, 0))</f>
        <v/>
      </c>
      <c r="C296">
        <f>INDEX(resultados!$A$2:$ZZ$433, 290, MATCH($B$3, resultados!$A$1:$ZZ$1, 0))</f>
        <v/>
      </c>
    </row>
    <row r="297">
      <c r="A297">
        <f>INDEX(resultados!$A$2:$ZZ$433, 291, MATCH($B$1, resultados!$A$1:$ZZ$1, 0))</f>
        <v/>
      </c>
      <c r="B297">
        <f>INDEX(resultados!$A$2:$ZZ$433, 291, MATCH($B$2, resultados!$A$1:$ZZ$1, 0))</f>
        <v/>
      </c>
      <c r="C297">
        <f>INDEX(resultados!$A$2:$ZZ$433, 291, MATCH($B$3, resultados!$A$1:$ZZ$1, 0))</f>
        <v/>
      </c>
    </row>
    <row r="298">
      <c r="A298">
        <f>INDEX(resultados!$A$2:$ZZ$433, 292, MATCH($B$1, resultados!$A$1:$ZZ$1, 0))</f>
        <v/>
      </c>
      <c r="B298">
        <f>INDEX(resultados!$A$2:$ZZ$433, 292, MATCH($B$2, resultados!$A$1:$ZZ$1, 0))</f>
        <v/>
      </c>
      <c r="C298">
        <f>INDEX(resultados!$A$2:$ZZ$433, 292, MATCH($B$3, resultados!$A$1:$ZZ$1, 0))</f>
        <v/>
      </c>
    </row>
    <row r="299">
      <c r="A299">
        <f>INDEX(resultados!$A$2:$ZZ$433, 293, MATCH($B$1, resultados!$A$1:$ZZ$1, 0))</f>
        <v/>
      </c>
      <c r="B299">
        <f>INDEX(resultados!$A$2:$ZZ$433, 293, MATCH($B$2, resultados!$A$1:$ZZ$1, 0))</f>
        <v/>
      </c>
      <c r="C299">
        <f>INDEX(resultados!$A$2:$ZZ$433, 293, MATCH($B$3, resultados!$A$1:$ZZ$1, 0))</f>
        <v/>
      </c>
    </row>
    <row r="300">
      <c r="A300">
        <f>INDEX(resultados!$A$2:$ZZ$433, 294, MATCH($B$1, resultados!$A$1:$ZZ$1, 0))</f>
        <v/>
      </c>
      <c r="B300">
        <f>INDEX(resultados!$A$2:$ZZ$433, 294, MATCH($B$2, resultados!$A$1:$ZZ$1, 0))</f>
        <v/>
      </c>
      <c r="C300">
        <f>INDEX(resultados!$A$2:$ZZ$433, 294, MATCH($B$3, resultados!$A$1:$ZZ$1, 0))</f>
        <v/>
      </c>
    </row>
    <row r="301">
      <c r="A301">
        <f>INDEX(resultados!$A$2:$ZZ$433, 295, MATCH($B$1, resultados!$A$1:$ZZ$1, 0))</f>
        <v/>
      </c>
      <c r="B301">
        <f>INDEX(resultados!$A$2:$ZZ$433, 295, MATCH($B$2, resultados!$A$1:$ZZ$1, 0))</f>
        <v/>
      </c>
      <c r="C301">
        <f>INDEX(resultados!$A$2:$ZZ$433, 295, MATCH($B$3, resultados!$A$1:$ZZ$1, 0))</f>
        <v/>
      </c>
    </row>
    <row r="302">
      <c r="A302">
        <f>INDEX(resultados!$A$2:$ZZ$433, 296, MATCH($B$1, resultados!$A$1:$ZZ$1, 0))</f>
        <v/>
      </c>
      <c r="B302">
        <f>INDEX(resultados!$A$2:$ZZ$433, 296, MATCH($B$2, resultados!$A$1:$ZZ$1, 0))</f>
        <v/>
      </c>
      <c r="C302">
        <f>INDEX(resultados!$A$2:$ZZ$433, 296, MATCH($B$3, resultados!$A$1:$ZZ$1, 0))</f>
        <v/>
      </c>
    </row>
    <row r="303">
      <c r="A303">
        <f>INDEX(resultados!$A$2:$ZZ$433, 297, MATCH($B$1, resultados!$A$1:$ZZ$1, 0))</f>
        <v/>
      </c>
      <c r="B303">
        <f>INDEX(resultados!$A$2:$ZZ$433, 297, MATCH($B$2, resultados!$A$1:$ZZ$1, 0))</f>
        <v/>
      </c>
      <c r="C303">
        <f>INDEX(resultados!$A$2:$ZZ$433, 297, MATCH($B$3, resultados!$A$1:$ZZ$1, 0))</f>
        <v/>
      </c>
    </row>
    <row r="304">
      <c r="A304">
        <f>INDEX(resultados!$A$2:$ZZ$433, 298, MATCH($B$1, resultados!$A$1:$ZZ$1, 0))</f>
        <v/>
      </c>
      <c r="B304">
        <f>INDEX(resultados!$A$2:$ZZ$433, 298, MATCH($B$2, resultados!$A$1:$ZZ$1, 0))</f>
        <v/>
      </c>
      <c r="C304">
        <f>INDEX(resultados!$A$2:$ZZ$433, 298, MATCH($B$3, resultados!$A$1:$ZZ$1, 0))</f>
        <v/>
      </c>
    </row>
    <row r="305">
      <c r="A305">
        <f>INDEX(resultados!$A$2:$ZZ$433, 299, MATCH($B$1, resultados!$A$1:$ZZ$1, 0))</f>
        <v/>
      </c>
      <c r="B305">
        <f>INDEX(resultados!$A$2:$ZZ$433, 299, MATCH($B$2, resultados!$A$1:$ZZ$1, 0))</f>
        <v/>
      </c>
      <c r="C305">
        <f>INDEX(resultados!$A$2:$ZZ$433, 299, MATCH($B$3, resultados!$A$1:$ZZ$1, 0))</f>
        <v/>
      </c>
    </row>
    <row r="306">
      <c r="A306">
        <f>INDEX(resultados!$A$2:$ZZ$433, 300, MATCH($B$1, resultados!$A$1:$ZZ$1, 0))</f>
        <v/>
      </c>
      <c r="B306">
        <f>INDEX(resultados!$A$2:$ZZ$433, 300, MATCH($B$2, resultados!$A$1:$ZZ$1, 0))</f>
        <v/>
      </c>
      <c r="C306">
        <f>INDEX(resultados!$A$2:$ZZ$433, 300, MATCH($B$3, resultados!$A$1:$ZZ$1, 0))</f>
        <v/>
      </c>
    </row>
    <row r="307">
      <c r="A307">
        <f>INDEX(resultados!$A$2:$ZZ$433, 301, MATCH($B$1, resultados!$A$1:$ZZ$1, 0))</f>
        <v/>
      </c>
      <c r="B307">
        <f>INDEX(resultados!$A$2:$ZZ$433, 301, MATCH($B$2, resultados!$A$1:$ZZ$1, 0))</f>
        <v/>
      </c>
      <c r="C307">
        <f>INDEX(resultados!$A$2:$ZZ$433, 301, MATCH($B$3, resultados!$A$1:$ZZ$1, 0))</f>
        <v/>
      </c>
    </row>
    <row r="308">
      <c r="A308">
        <f>INDEX(resultados!$A$2:$ZZ$433, 302, MATCH($B$1, resultados!$A$1:$ZZ$1, 0))</f>
        <v/>
      </c>
      <c r="B308">
        <f>INDEX(resultados!$A$2:$ZZ$433, 302, MATCH($B$2, resultados!$A$1:$ZZ$1, 0))</f>
        <v/>
      </c>
      <c r="C308">
        <f>INDEX(resultados!$A$2:$ZZ$433, 302, MATCH($B$3, resultados!$A$1:$ZZ$1, 0))</f>
        <v/>
      </c>
    </row>
    <row r="309">
      <c r="A309">
        <f>INDEX(resultados!$A$2:$ZZ$433, 303, MATCH($B$1, resultados!$A$1:$ZZ$1, 0))</f>
        <v/>
      </c>
      <c r="B309">
        <f>INDEX(resultados!$A$2:$ZZ$433, 303, MATCH($B$2, resultados!$A$1:$ZZ$1, 0))</f>
        <v/>
      </c>
      <c r="C309">
        <f>INDEX(resultados!$A$2:$ZZ$433, 303, MATCH($B$3, resultados!$A$1:$ZZ$1, 0))</f>
        <v/>
      </c>
    </row>
    <row r="310">
      <c r="A310">
        <f>INDEX(resultados!$A$2:$ZZ$433, 304, MATCH($B$1, resultados!$A$1:$ZZ$1, 0))</f>
        <v/>
      </c>
      <c r="B310">
        <f>INDEX(resultados!$A$2:$ZZ$433, 304, MATCH($B$2, resultados!$A$1:$ZZ$1, 0))</f>
        <v/>
      </c>
      <c r="C310">
        <f>INDEX(resultados!$A$2:$ZZ$433, 304, MATCH($B$3, resultados!$A$1:$ZZ$1, 0))</f>
        <v/>
      </c>
    </row>
    <row r="311">
      <c r="A311">
        <f>INDEX(resultados!$A$2:$ZZ$433, 305, MATCH($B$1, resultados!$A$1:$ZZ$1, 0))</f>
        <v/>
      </c>
      <c r="B311">
        <f>INDEX(resultados!$A$2:$ZZ$433, 305, MATCH($B$2, resultados!$A$1:$ZZ$1, 0))</f>
        <v/>
      </c>
      <c r="C311">
        <f>INDEX(resultados!$A$2:$ZZ$433, 305, MATCH($B$3, resultados!$A$1:$ZZ$1, 0))</f>
        <v/>
      </c>
    </row>
    <row r="312">
      <c r="A312">
        <f>INDEX(resultados!$A$2:$ZZ$433, 306, MATCH($B$1, resultados!$A$1:$ZZ$1, 0))</f>
        <v/>
      </c>
      <c r="B312">
        <f>INDEX(resultados!$A$2:$ZZ$433, 306, MATCH($B$2, resultados!$A$1:$ZZ$1, 0))</f>
        <v/>
      </c>
      <c r="C312">
        <f>INDEX(resultados!$A$2:$ZZ$433, 306, MATCH($B$3, resultados!$A$1:$ZZ$1, 0))</f>
        <v/>
      </c>
    </row>
    <row r="313">
      <c r="A313">
        <f>INDEX(resultados!$A$2:$ZZ$433, 307, MATCH($B$1, resultados!$A$1:$ZZ$1, 0))</f>
        <v/>
      </c>
      <c r="B313">
        <f>INDEX(resultados!$A$2:$ZZ$433, 307, MATCH($B$2, resultados!$A$1:$ZZ$1, 0))</f>
        <v/>
      </c>
      <c r="C313">
        <f>INDEX(resultados!$A$2:$ZZ$433, 307, MATCH($B$3, resultados!$A$1:$ZZ$1, 0))</f>
        <v/>
      </c>
    </row>
    <row r="314">
      <c r="A314">
        <f>INDEX(resultados!$A$2:$ZZ$433, 308, MATCH($B$1, resultados!$A$1:$ZZ$1, 0))</f>
        <v/>
      </c>
      <c r="B314">
        <f>INDEX(resultados!$A$2:$ZZ$433, 308, MATCH($B$2, resultados!$A$1:$ZZ$1, 0))</f>
        <v/>
      </c>
      <c r="C314">
        <f>INDEX(resultados!$A$2:$ZZ$433, 308, MATCH($B$3, resultados!$A$1:$ZZ$1, 0))</f>
        <v/>
      </c>
    </row>
    <row r="315">
      <c r="A315">
        <f>INDEX(resultados!$A$2:$ZZ$433, 309, MATCH($B$1, resultados!$A$1:$ZZ$1, 0))</f>
        <v/>
      </c>
      <c r="B315">
        <f>INDEX(resultados!$A$2:$ZZ$433, 309, MATCH($B$2, resultados!$A$1:$ZZ$1, 0))</f>
        <v/>
      </c>
      <c r="C315">
        <f>INDEX(resultados!$A$2:$ZZ$433, 309, MATCH($B$3, resultados!$A$1:$ZZ$1, 0))</f>
        <v/>
      </c>
    </row>
    <row r="316">
      <c r="A316">
        <f>INDEX(resultados!$A$2:$ZZ$433, 310, MATCH($B$1, resultados!$A$1:$ZZ$1, 0))</f>
        <v/>
      </c>
      <c r="B316">
        <f>INDEX(resultados!$A$2:$ZZ$433, 310, MATCH($B$2, resultados!$A$1:$ZZ$1, 0))</f>
        <v/>
      </c>
      <c r="C316">
        <f>INDEX(resultados!$A$2:$ZZ$433, 310, MATCH($B$3, resultados!$A$1:$ZZ$1, 0))</f>
        <v/>
      </c>
    </row>
    <row r="317">
      <c r="A317">
        <f>INDEX(resultados!$A$2:$ZZ$433, 311, MATCH($B$1, resultados!$A$1:$ZZ$1, 0))</f>
        <v/>
      </c>
      <c r="B317">
        <f>INDEX(resultados!$A$2:$ZZ$433, 311, MATCH($B$2, resultados!$A$1:$ZZ$1, 0))</f>
        <v/>
      </c>
      <c r="C317">
        <f>INDEX(resultados!$A$2:$ZZ$433, 311, MATCH($B$3, resultados!$A$1:$ZZ$1, 0))</f>
        <v/>
      </c>
    </row>
    <row r="318">
      <c r="A318">
        <f>INDEX(resultados!$A$2:$ZZ$433, 312, MATCH($B$1, resultados!$A$1:$ZZ$1, 0))</f>
        <v/>
      </c>
      <c r="B318">
        <f>INDEX(resultados!$A$2:$ZZ$433, 312, MATCH($B$2, resultados!$A$1:$ZZ$1, 0))</f>
        <v/>
      </c>
      <c r="C318">
        <f>INDEX(resultados!$A$2:$ZZ$433, 312, MATCH($B$3, resultados!$A$1:$ZZ$1, 0))</f>
        <v/>
      </c>
    </row>
    <row r="319">
      <c r="A319">
        <f>INDEX(resultados!$A$2:$ZZ$433, 313, MATCH($B$1, resultados!$A$1:$ZZ$1, 0))</f>
        <v/>
      </c>
      <c r="B319">
        <f>INDEX(resultados!$A$2:$ZZ$433, 313, MATCH($B$2, resultados!$A$1:$ZZ$1, 0))</f>
        <v/>
      </c>
      <c r="C319">
        <f>INDEX(resultados!$A$2:$ZZ$433, 313, MATCH($B$3, resultados!$A$1:$ZZ$1, 0))</f>
        <v/>
      </c>
    </row>
    <row r="320">
      <c r="A320">
        <f>INDEX(resultados!$A$2:$ZZ$433, 314, MATCH($B$1, resultados!$A$1:$ZZ$1, 0))</f>
        <v/>
      </c>
      <c r="B320">
        <f>INDEX(resultados!$A$2:$ZZ$433, 314, MATCH($B$2, resultados!$A$1:$ZZ$1, 0))</f>
        <v/>
      </c>
      <c r="C320">
        <f>INDEX(resultados!$A$2:$ZZ$433, 314, MATCH($B$3, resultados!$A$1:$ZZ$1, 0))</f>
        <v/>
      </c>
    </row>
    <row r="321">
      <c r="A321">
        <f>INDEX(resultados!$A$2:$ZZ$433, 315, MATCH($B$1, resultados!$A$1:$ZZ$1, 0))</f>
        <v/>
      </c>
      <c r="B321">
        <f>INDEX(resultados!$A$2:$ZZ$433, 315, MATCH($B$2, resultados!$A$1:$ZZ$1, 0))</f>
        <v/>
      </c>
      <c r="C321">
        <f>INDEX(resultados!$A$2:$ZZ$433, 315, MATCH($B$3, resultados!$A$1:$ZZ$1, 0))</f>
        <v/>
      </c>
    </row>
    <row r="322">
      <c r="A322">
        <f>INDEX(resultados!$A$2:$ZZ$433, 316, MATCH($B$1, resultados!$A$1:$ZZ$1, 0))</f>
        <v/>
      </c>
      <c r="B322">
        <f>INDEX(resultados!$A$2:$ZZ$433, 316, MATCH($B$2, resultados!$A$1:$ZZ$1, 0))</f>
        <v/>
      </c>
      <c r="C322">
        <f>INDEX(resultados!$A$2:$ZZ$433, 316, MATCH($B$3, resultados!$A$1:$ZZ$1, 0))</f>
        <v/>
      </c>
    </row>
    <row r="323">
      <c r="A323">
        <f>INDEX(resultados!$A$2:$ZZ$433, 317, MATCH($B$1, resultados!$A$1:$ZZ$1, 0))</f>
        <v/>
      </c>
      <c r="B323">
        <f>INDEX(resultados!$A$2:$ZZ$433, 317, MATCH($B$2, resultados!$A$1:$ZZ$1, 0))</f>
        <v/>
      </c>
      <c r="C323">
        <f>INDEX(resultados!$A$2:$ZZ$433, 317, MATCH($B$3, resultados!$A$1:$ZZ$1, 0))</f>
        <v/>
      </c>
    </row>
    <row r="324">
      <c r="A324">
        <f>INDEX(resultados!$A$2:$ZZ$433, 318, MATCH($B$1, resultados!$A$1:$ZZ$1, 0))</f>
        <v/>
      </c>
      <c r="B324">
        <f>INDEX(resultados!$A$2:$ZZ$433, 318, MATCH($B$2, resultados!$A$1:$ZZ$1, 0))</f>
        <v/>
      </c>
      <c r="C324">
        <f>INDEX(resultados!$A$2:$ZZ$433, 318, MATCH($B$3, resultados!$A$1:$ZZ$1, 0))</f>
        <v/>
      </c>
    </row>
    <row r="325">
      <c r="A325">
        <f>INDEX(resultados!$A$2:$ZZ$433, 319, MATCH($B$1, resultados!$A$1:$ZZ$1, 0))</f>
        <v/>
      </c>
      <c r="B325">
        <f>INDEX(resultados!$A$2:$ZZ$433, 319, MATCH($B$2, resultados!$A$1:$ZZ$1, 0))</f>
        <v/>
      </c>
      <c r="C325">
        <f>INDEX(resultados!$A$2:$ZZ$433, 319, MATCH($B$3, resultados!$A$1:$ZZ$1, 0))</f>
        <v/>
      </c>
    </row>
    <row r="326">
      <c r="A326">
        <f>INDEX(resultados!$A$2:$ZZ$433, 320, MATCH($B$1, resultados!$A$1:$ZZ$1, 0))</f>
        <v/>
      </c>
      <c r="B326">
        <f>INDEX(resultados!$A$2:$ZZ$433, 320, MATCH($B$2, resultados!$A$1:$ZZ$1, 0))</f>
        <v/>
      </c>
      <c r="C326">
        <f>INDEX(resultados!$A$2:$ZZ$433, 320, MATCH($B$3, resultados!$A$1:$ZZ$1, 0))</f>
        <v/>
      </c>
    </row>
    <row r="327">
      <c r="A327">
        <f>INDEX(resultados!$A$2:$ZZ$433, 321, MATCH($B$1, resultados!$A$1:$ZZ$1, 0))</f>
        <v/>
      </c>
      <c r="B327">
        <f>INDEX(resultados!$A$2:$ZZ$433, 321, MATCH($B$2, resultados!$A$1:$ZZ$1, 0))</f>
        <v/>
      </c>
      <c r="C327">
        <f>INDEX(resultados!$A$2:$ZZ$433, 321, MATCH($B$3, resultados!$A$1:$ZZ$1, 0))</f>
        <v/>
      </c>
    </row>
    <row r="328">
      <c r="A328">
        <f>INDEX(resultados!$A$2:$ZZ$433, 322, MATCH($B$1, resultados!$A$1:$ZZ$1, 0))</f>
        <v/>
      </c>
      <c r="B328">
        <f>INDEX(resultados!$A$2:$ZZ$433, 322, MATCH($B$2, resultados!$A$1:$ZZ$1, 0))</f>
        <v/>
      </c>
      <c r="C328">
        <f>INDEX(resultados!$A$2:$ZZ$433, 322, MATCH($B$3, resultados!$A$1:$ZZ$1, 0))</f>
        <v/>
      </c>
    </row>
    <row r="329">
      <c r="A329">
        <f>INDEX(resultados!$A$2:$ZZ$433, 323, MATCH($B$1, resultados!$A$1:$ZZ$1, 0))</f>
        <v/>
      </c>
      <c r="B329">
        <f>INDEX(resultados!$A$2:$ZZ$433, 323, MATCH($B$2, resultados!$A$1:$ZZ$1, 0))</f>
        <v/>
      </c>
      <c r="C329">
        <f>INDEX(resultados!$A$2:$ZZ$433, 323, MATCH($B$3, resultados!$A$1:$ZZ$1, 0))</f>
        <v/>
      </c>
    </row>
    <row r="330">
      <c r="A330">
        <f>INDEX(resultados!$A$2:$ZZ$433, 324, MATCH($B$1, resultados!$A$1:$ZZ$1, 0))</f>
        <v/>
      </c>
      <c r="B330">
        <f>INDEX(resultados!$A$2:$ZZ$433, 324, MATCH($B$2, resultados!$A$1:$ZZ$1, 0))</f>
        <v/>
      </c>
      <c r="C330">
        <f>INDEX(resultados!$A$2:$ZZ$433, 324, MATCH($B$3, resultados!$A$1:$ZZ$1, 0))</f>
        <v/>
      </c>
    </row>
    <row r="331">
      <c r="A331">
        <f>INDEX(resultados!$A$2:$ZZ$433, 325, MATCH($B$1, resultados!$A$1:$ZZ$1, 0))</f>
        <v/>
      </c>
      <c r="B331">
        <f>INDEX(resultados!$A$2:$ZZ$433, 325, MATCH($B$2, resultados!$A$1:$ZZ$1, 0))</f>
        <v/>
      </c>
      <c r="C331">
        <f>INDEX(resultados!$A$2:$ZZ$433, 325, MATCH($B$3, resultados!$A$1:$ZZ$1, 0))</f>
        <v/>
      </c>
    </row>
    <row r="332">
      <c r="A332">
        <f>INDEX(resultados!$A$2:$ZZ$433, 326, MATCH($B$1, resultados!$A$1:$ZZ$1, 0))</f>
        <v/>
      </c>
      <c r="B332">
        <f>INDEX(resultados!$A$2:$ZZ$433, 326, MATCH($B$2, resultados!$A$1:$ZZ$1, 0))</f>
        <v/>
      </c>
      <c r="C332">
        <f>INDEX(resultados!$A$2:$ZZ$433, 326, MATCH($B$3, resultados!$A$1:$ZZ$1, 0))</f>
        <v/>
      </c>
    </row>
    <row r="333">
      <c r="A333">
        <f>INDEX(resultados!$A$2:$ZZ$433, 327, MATCH($B$1, resultados!$A$1:$ZZ$1, 0))</f>
        <v/>
      </c>
      <c r="B333">
        <f>INDEX(resultados!$A$2:$ZZ$433, 327, MATCH($B$2, resultados!$A$1:$ZZ$1, 0))</f>
        <v/>
      </c>
      <c r="C333">
        <f>INDEX(resultados!$A$2:$ZZ$433, 327, MATCH($B$3, resultados!$A$1:$ZZ$1, 0))</f>
        <v/>
      </c>
    </row>
    <row r="334">
      <c r="A334">
        <f>INDEX(resultados!$A$2:$ZZ$433, 328, MATCH($B$1, resultados!$A$1:$ZZ$1, 0))</f>
        <v/>
      </c>
      <c r="B334">
        <f>INDEX(resultados!$A$2:$ZZ$433, 328, MATCH($B$2, resultados!$A$1:$ZZ$1, 0))</f>
        <v/>
      </c>
      <c r="C334">
        <f>INDEX(resultados!$A$2:$ZZ$433, 328, MATCH($B$3, resultados!$A$1:$ZZ$1, 0))</f>
        <v/>
      </c>
    </row>
    <row r="335">
      <c r="A335">
        <f>INDEX(resultados!$A$2:$ZZ$433, 329, MATCH($B$1, resultados!$A$1:$ZZ$1, 0))</f>
        <v/>
      </c>
      <c r="B335">
        <f>INDEX(resultados!$A$2:$ZZ$433, 329, MATCH($B$2, resultados!$A$1:$ZZ$1, 0))</f>
        <v/>
      </c>
      <c r="C335">
        <f>INDEX(resultados!$A$2:$ZZ$433, 329, MATCH($B$3, resultados!$A$1:$ZZ$1, 0))</f>
        <v/>
      </c>
    </row>
    <row r="336">
      <c r="A336">
        <f>INDEX(resultados!$A$2:$ZZ$433, 330, MATCH($B$1, resultados!$A$1:$ZZ$1, 0))</f>
        <v/>
      </c>
      <c r="B336">
        <f>INDEX(resultados!$A$2:$ZZ$433, 330, MATCH($B$2, resultados!$A$1:$ZZ$1, 0))</f>
        <v/>
      </c>
      <c r="C336">
        <f>INDEX(resultados!$A$2:$ZZ$433, 330, MATCH($B$3, resultados!$A$1:$ZZ$1, 0))</f>
        <v/>
      </c>
    </row>
    <row r="337">
      <c r="A337">
        <f>INDEX(resultados!$A$2:$ZZ$433, 331, MATCH($B$1, resultados!$A$1:$ZZ$1, 0))</f>
        <v/>
      </c>
      <c r="B337">
        <f>INDEX(resultados!$A$2:$ZZ$433, 331, MATCH($B$2, resultados!$A$1:$ZZ$1, 0))</f>
        <v/>
      </c>
      <c r="C337">
        <f>INDEX(resultados!$A$2:$ZZ$433, 331, MATCH($B$3, resultados!$A$1:$ZZ$1, 0))</f>
        <v/>
      </c>
    </row>
    <row r="338">
      <c r="A338">
        <f>INDEX(resultados!$A$2:$ZZ$433, 332, MATCH($B$1, resultados!$A$1:$ZZ$1, 0))</f>
        <v/>
      </c>
      <c r="B338">
        <f>INDEX(resultados!$A$2:$ZZ$433, 332, MATCH($B$2, resultados!$A$1:$ZZ$1, 0))</f>
        <v/>
      </c>
      <c r="C338">
        <f>INDEX(resultados!$A$2:$ZZ$433, 332, MATCH($B$3, resultados!$A$1:$ZZ$1, 0))</f>
        <v/>
      </c>
    </row>
    <row r="339">
      <c r="A339">
        <f>INDEX(resultados!$A$2:$ZZ$433, 333, MATCH($B$1, resultados!$A$1:$ZZ$1, 0))</f>
        <v/>
      </c>
      <c r="B339">
        <f>INDEX(resultados!$A$2:$ZZ$433, 333, MATCH($B$2, resultados!$A$1:$ZZ$1, 0))</f>
        <v/>
      </c>
      <c r="C339">
        <f>INDEX(resultados!$A$2:$ZZ$433, 333, MATCH($B$3, resultados!$A$1:$ZZ$1, 0))</f>
        <v/>
      </c>
    </row>
    <row r="340">
      <c r="A340">
        <f>INDEX(resultados!$A$2:$ZZ$433, 334, MATCH($B$1, resultados!$A$1:$ZZ$1, 0))</f>
        <v/>
      </c>
      <c r="B340">
        <f>INDEX(resultados!$A$2:$ZZ$433, 334, MATCH($B$2, resultados!$A$1:$ZZ$1, 0))</f>
        <v/>
      </c>
      <c r="C340">
        <f>INDEX(resultados!$A$2:$ZZ$433, 334, MATCH($B$3, resultados!$A$1:$ZZ$1, 0))</f>
        <v/>
      </c>
    </row>
    <row r="341">
      <c r="A341">
        <f>INDEX(resultados!$A$2:$ZZ$433, 335, MATCH($B$1, resultados!$A$1:$ZZ$1, 0))</f>
        <v/>
      </c>
      <c r="B341">
        <f>INDEX(resultados!$A$2:$ZZ$433, 335, MATCH($B$2, resultados!$A$1:$ZZ$1, 0))</f>
        <v/>
      </c>
      <c r="C341">
        <f>INDEX(resultados!$A$2:$ZZ$433, 335, MATCH($B$3, resultados!$A$1:$ZZ$1, 0))</f>
        <v/>
      </c>
    </row>
    <row r="342">
      <c r="A342">
        <f>INDEX(resultados!$A$2:$ZZ$433, 336, MATCH($B$1, resultados!$A$1:$ZZ$1, 0))</f>
        <v/>
      </c>
      <c r="B342">
        <f>INDEX(resultados!$A$2:$ZZ$433, 336, MATCH($B$2, resultados!$A$1:$ZZ$1, 0))</f>
        <v/>
      </c>
      <c r="C342">
        <f>INDEX(resultados!$A$2:$ZZ$433, 336, MATCH($B$3, resultados!$A$1:$ZZ$1, 0))</f>
        <v/>
      </c>
    </row>
    <row r="343">
      <c r="A343">
        <f>INDEX(resultados!$A$2:$ZZ$433, 337, MATCH($B$1, resultados!$A$1:$ZZ$1, 0))</f>
        <v/>
      </c>
      <c r="B343">
        <f>INDEX(resultados!$A$2:$ZZ$433, 337, MATCH($B$2, resultados!$A$1:$ZZ$1, 0))</f>
        <v/>
      </c>
      <c r="C343">
        <f>INDEX(resultados!$A$2:$ZZ$433, 337, MATCH($B$3, resultados!$A$1:$ZZ$1, 0))</f>
        <v/>
      </c>
    </row>
    <row r="344">
      <c r="A344">
        <f>INDEX(resultados!$A$2:$ZZ$433, 338, MATCH($B$1, resultados!$A$1:$ZZ$1, 0))</f>
        <v/>
      </c>
      <c r="B344">
        <f>INDEX(resultados!$A$2:$ZZ$433, 338, MATCH($B$2, resultados!$A$1:$ZZ$1, 0))</f>
        <v/>
      </c>
      <c r="C344">
        <f>INDEX(resultados!$A$2:$ZZ$433, 338, MATCH($B$3, resultados!$A$1:$ZZ$1, 0))</f>
        <v/>
      </c>
    </row>
    <row r="345">
      <c r="A345">
        <f>INDEX(resultados!$A$2:$ZZ$433, 339, MATCH($B$1, resultados!$A$1:$ZZ$1, 0))</f>
        <v/>
      </c>
      <c r="B345">
        <f>INDEX(resultados!$A$2:$ZZ$433, 339, MATCH($B$2, resultados!$A$1:$ZZ$1, 0))</f>
        <v/>
      </c>
      <c r="C345">
        <f>INDEX(resultados!$A$2:$ZZ$433, 339, MATCH($B$3, resultados!$A$1:$ZZ$1, 0))</f>
        <v/>
      </c>
    </row>
    <row r="346">
      <c r="A346">
        <f>INDEX(resultados!$A$2:$ZZ$433, 340, MATCH($B$1, resultados!$A$1:$ZZ$1, 0))</f>
        <v/>
      </c>
      <c r="B346">
        <f>INDEX(resultados!$A$2:$ZZ$433, 340, MATCH($B$2, resultados!$A$1:$ZZ$1, 0))</f>
        <v/>
      </c>
      <c r="C346">
        <f>INDEX(resultados!$A$2:$ZZ$433, 340, MATCH($B$3, resultados!$A$1:$ZZ$1, 0))</f>
        <v/>
      </c>
    </row>
    <row r="347">
      <c r="A347">
        <f>INDEX(resultados!$A$2:$ZZ$433, 341, MATCH($B$1, resultados!$A$1:$ZZ$1, 0))</f>
        <v/>
      </c>
      <c r="B347">
        <f>INDEX(resultados!$A$2:$ZZ$433, 341, MATCH($B$2, resultados!$A$1:$ZZ$1, 0))</f>
        <v/>
      </c>
      <c r="C347">
        <f>INDEX(resultados!$A$2:$ZZ$433, 341, MATCH($B$3, resultados!$A$1:$ZZ$1, 0))</f>
        <v/>
      </c>
    </row>
    <row r="348">
      <c r="A348">
        <f>INDEX(resultados!$A$2:$ZZ$433, 342, MATCH($B$1, resultados!$A$1:$ZZ$1, 0))</f>
        <v/>
      </c>
      <c r="B348">
        <f>INDEX(resultados!$A$2:$ZZ$433, 342, MATCH($B$2, resultados!$A$1:$ZZ$1, 0))</f>
        <v/>
      </c>
      <c r="C348">
        <f>INDEX(resultados!$A$2:$ZZ$433, 342, MATCH($B$3, resultados!$A$1:$ZZ$1, 0))</f>
        <v/>
      </c>
    </row>
    <row r="349">
      <c r="A349">
        <f>INDEX(resultados!$A$2:$ZZ$433, 343, MATCH($B$1, resultados!$A$1:$ZZ$1, 0))</f>
        <v/>
      </c>
      <c r="B349">
        <f>INDEX(resultados!$A$2:$ZZ$433, 343, MATCH($B$2, resultados!$A$1:$ZZ$1, 0))</f>
        <v/>
      </c>
      <c r="C349">
        <f>INDEX(resultados!$A$2:$ZZ$433, 343, MATCH($B$3, resultados!$A$1:$ZZ$1, 0))</f>
        <v/>
      </c>
    </row>
    <row r="350">
      <c r="A350">
        <f>INDEX(resultados!$A$2:$ZZ$433, 344, MATCH($B$1, resultados!$A$1:$ZZ$1, 0))</f>
        <v/>
      </c>
      <c r="B350">
        <f>INDEX(resultados!$A$2:$ZZ$433, 344, MATCH($B$2, resultados!$A$1:$ZZ$1, 0))</f>
        <v/>
      </c>
      <c r="C350">
        <f>INDEX(resultados!$A$2:$ZZ$433, 344, MATCH($B$3, resultados!$A$1:$ZZ$1, 0))</f>
        <v/>
      </c>
    </row>
    <row r="351">
      <c r="A351">
        <f>INDEX(resultados!$A$2:$ZZ$433, 345, MATCH($B$1, resultados!$A$1:$ZZ$1, 0))</f>
        <v/>
      </c>
      <c r="B351">
        <f>INDEX(resultados!$A$2:$ZZ$433, 345, MATCH($B$2, resultados!$A$1:$ZZ$1, 0))</f>
        <v/>
      </c>
      <c r="C351">
        <f>INDEX(resultados!$A$2:$ZZ$433, 345, MATCH($B$3, resultados!$A$1:$ZZ$1, 0))</f>
        <v/>
      </c>
    </row>
    <row r="352">
      <c r="A352">
        <f>INDEX(resultados!$A$2:$ZZ$433, 346, MATCH($B$1, resultados!$A$1:$ZZ$1, 0))</f>
        <v/>
      </c>
      <c r="B352">
        <f>INDEX(resultados!$A$2:$ZZ$433, 346, MATCH($B$2, resultados!$A$1:$ZZ$1, 0))</f>
        <v/>
      </c>
      <c r="C352">
        <f>INDEX(resultados!$A$2:$ZZ$433, 346, MATCH($B$3, resultados!$A$1:$ZZ$1, 0))</f>
        <v/>
      </c>
    </row>
    <row r="353">
      <c r="A353">
        <f>INDEX(resultados!$A$2:$ZZ$433, 347, MATCH($B$1, resultados!$A$1:$ZZ$1, 0))</f>
        <v/>
      </c>
      <c r="B353">
        <f>INDEX(resultados!$A$2:$ZZ$433, 347, MATCH($B$2, resultados!$A$1:$ZZ$1, 0))</f>
        <v/>
      </c>
      <c r="C353">
        <f>INDEX(resultados!$A$2:$ZZ$433, 347, MATCH($B$3, resultados!$A$1:$ZZ$1, 0))</f>
        <v/>
      </c>
    </row>
    <row r="354">
      <c r="A354">
        <f>INDEX(resultados!$A$2:$ZZ$433, 348, MATCH($B$1, resultados!$A$1:$ZZ$1, 0))</f>
        <v/>
      </c>
      <c r="B354">
        <f>INDEX(resultados!$A$2:$ZZ$433, 348, MATCH($B$2, resultados!$A$1:$ZZ$1, 0))</f>
        <v/>
      </c>
      <c r="C354">
        <f>INDEX(resultados!$A$2:$ZZ$433, 348, MATCH($B$3, resultados!$A$1:$ZZ$1, 0))</f>
        <v/>
      </c>
    </row>
    <row r="355">
      <c r="A355">
        <f>INDEX(resultados!$A$2:$ZZ$433, 349, MATCH($B$1, resultados!$A$1:$ZZ$1, 0))</f>
        <v/>
      </c>
      <c r="B355">
        <f>INDEX(resultados!$A$2:$ZZ$433, 349, MATCH($B$2, resultados!$A$1:$ZZ$1, 0))</f>
        <v/>
      </c>
      <c r="C355">
        <f>INDEX(resultados!$A$2:$ZZ$433, 349, MATCH($B$3, resultados!$A$1:$ZZ$1, 0))</f>
        <v/>
      </c>
    </row>
    <row r="356">
      <c r="A356">
        <f>INDEX(resultados!$A$2:$ZZ$433, 350, MATCH($B$1, resultados!$A$1:$ZZ$1, 0))</f>
        <v/>
      </c>
      <c r="B356">
        <f>INDEX(resultados!$A$2:$ZZ$433, 350, MATCH($B$2, resultados!$A$1:$ZZ$1, 0))</f>
        <v/>
      </c>
      <c r="C356">
        <f>INDEX(resultados!$A$2:$ZZ$433, 350, MATCH($B$3, resultados!$A$1:$ZZ$1, 0))</f>
        <v/>
      </c>
    </row>
    <row r="357">
      <c r="A357">
        <f>INDEX(resultados!$A$2:$ZZ$433, 351, MATCH($B$1, resultados!$A$1:$ZZ$1, 0))</f>
        <v/>
      </c>
      <c r="B357">
        <f>INDEX(resultados!$A$2:$ZZ$433, 351, MATCH($B$2, resultados!$A$1:$ZZ$1, 0))</f>
        <v/>
      </c>
      <c r="C357">
        <f>INDEX(resultados!$A$2:$ZZ$433, 351, MATCH($B$3, resultados!$A$1:$ZZ$1, 0))</f>
        <v/>
      </c>
    </row>
    <row r="358">
      <c r="A358">
        <f>INDEX(resultados!$A$2:$ZZ$433, 352, MATCH($B$1, resultados!$A$1:$ZZ$1, 0))</f>
        <v/>
      </c>
      <c r="B358">
        <f>INDEX(resultados!$A$2:$ZZ$433, 352, MATCH($B$2, resultados!$A$1:$ZZ$1, 0))</f>
        <v/>
      </c>
      <c r="C358">
        <f>INDEX(resultados!$A$2:$ZZ$433, 352, MATCH($B$3, resultados!$A$1:$ZZ$1, 0))</f>
        <v/>
      </c>
    </row>
    <row r="359">
      <c r="A359">
        <f>INDEX(resultados!$A$2:$ZZ$433, 353, MATCH($B$1, resultados!$A$1:$ZZ$1, 0))</f>
        <v/>
      </c>
      <c r="B359">
        <f>INDEX(resultados!$A$2:$ZZ$433, 353, MATCH($B$2, resultados!$A$1:$ZZ$1, 0))</f>
        <v/>
      </c>
      <c r="C359">
        <f>INDEX(resultados!$A$2:$ZZ$433, 353, MATCH($B$3, resultados!$A$1:$ZZ$1, 0))</f>
        <v/>
      </c>
    </row>
    <row r="360">
      <c r="A360">
        <f>INDEX(resultados!$A$2:$ZZ$433, 354, MATCH($B$1, resultados!$A$1:$ZZ$1, 0))</f>
        <v/>
      </c>
      <c r="B360">
        <f>INDEX(resultados!$A$2:$ZZ$433, 354, MATCH($B$2, resultados!$A$1:$ZZ$1, 0))</f>
        <v/>
      </c>
      <c r="C360">
        <f>INDEX(resultados!$A$2:$ZZ$433, 354, MATCH($B$3, resultados!$A$1:$ZZ$1, 0))</f>
        <v/>
      </c>
    </row>
    <row r="361">
      <c r="A361">
        <f>INDEX(resultados!$A$2:$ZZ$433, 355, MATCH($B$1, resultados!$A$1:$ZZ$1, 0))</f>
        <v/>
      </c>
      <c r="B361">
        <f>INDEX(resultados!$A$2:$ZZ$433, 355, MATCH($B$2, resultados!$A$1:$ZZ$1, 0))</f>
        <v/>
      </c>
      <c r="C361">
        <f>INDEX(resultados!$A$2:$ZZ$433, 355, MATCH($B$3, resultados!$A$1:$ZZ$1, 0))</f>
        <v/>
      </c>
    </row>
    <row r="362">
      <c r="A362">
        <f>INDEX(resultados!$A$2:$ZZ$433, 356, MATCH($B$1, resultados!$A$1:$ZZ$1, 0))</f>
        <v/>
      </c>
      <c r="B362">
        <f>INDEX(resultados!$A$2:$ZZ$433, 356, MATCH($B$2, resultados!$A$1:$ZZ$1, 0))</f>
        <v/>
      </c>
      <c r="C362">
        <f>INDEX(resultados!$A$2:$ZZ$433, 356, MATCH($B$3, resultados!$A$1:$ZZ$1, 0))</f>
        <v/>
      </c>
    </row>
    <row r="363">
      <c r="A363">
        <f>INDEX(resultados!$A$2:$ZZ$433, 357, MATCH($B$1, resultados!$A$1:$ZZ$1, 0))</f>
        <v/>
      </c>
      <c r="B363">
        <f>INDEX(resultados!$A$2:$ZZ$433, 357, MATCH($B$2, resultados!$A$1:$ZZ$1, 0))</f>
        <v/>
      </c>
      <c r="C363">
        <f>INDEX(resultados!$A$2:$ZZ$433, 357, MATCH($B$3, resultados!$A$1:$ZZ$1, 0))</f>
        <v/>
      </c>
    </row>
    <row r="364">
      <c r="A364">
        <f>INDEX(resultados!$A$2:$ZZ$433, 358, MATCH($B$1, resultados!$A$1:$ZZ$1, 0))</f>
        <v/>
      </c>
      <c r="B364">
        <f>INDEX(resultados!$A$2:$ZZ$433, 358, MATCH($B$2, resultados!$A$1:$ZZ$1, 0))</f>
        <v/>
      </c>
      <c r="C364">
        <f>INDEX(resultados!$A$2:$ZZ$433, 358, MATCH($B$3, resultados!$A$1:$ZZ$1, 0))</f>
        <v/>
      </c>
    </row>
    <row r="365">
      <c r="A365">
        <f>INDEX(resultados!$A$2:$ZZ$433, 359, MATCH($B$1, resultados!$A$1:$ZZ$1, 0))</f>
        <v/>
      </c>
      <c r="B365">
        <f>INDEX(resultados!$A$2:$ZZ$433, 359, MATCH($B$2, resultados!$A$1:$ZZ$1, 0))</f>
        <v/>
      </c>
      <c r="C365">
        <f>INDEX(resultados!$A$2:$ZZ$433, 359, MATCH($B$3, resultados!$A$1:$ZZ$1, 0))</f>
        <v/>
      </c>
    </row>
    <row r="366">
      <c r="A366">
        <f>INDEX(resultados!$A$2:$ZZ$433, 360, MATCH($B$1, resultados!$A$1:$ZZ$1, 0))</f>
        <v/>
      </c>
      <c r="B366">
        <f>INDEX(resultados!$A$2:$ZZ$433, 360, MATCH($B$2, resultados!$A$1:$ZZ$1, 0))</f>
        <v/>
      </c>
      <c r="C366">
        <f>INDEX(resultados!$A$2:$ZZ$433, 360, MATCH($B$3, resultados!$A$1:$ZZ$1, 0))</f>
        <v/>
      </c>
    </row>
    <row r="367">
      <c r="A367">
        <f>INDEX(resultados!$A$2:$ZZ$433, 361, MATCH($B$1, resultados!$A$1:$ZZ$1, 0))</f>
        <v/>
      </c>
      <c r="B367">
        <f>INDEX(resultados!$A$2:$ZZ$433, 361, MATCH($B$2, resultados!$A$1:$ZZ$1, 0))</f>
        <v/>
      </c>
      <c r="C367">
        <f>INDEX(resultados!$A$2:$ZZ$433, 361, MATCH($B$3, resultados!$A$1:$ZZ$1, 0))</f>
        <v/>
      </c>
    </row>
    <row r="368">
      <c r="A368">
        <f>INDEX(resultados!$A$2:$ZZ$433, 362, MATCH($B$1, resultados!$A$1:$ZZ$1, 0))</f>
        <v/>
      </c>
      <c r="B368">
        <f>INDEX(resultados!$A$2:$ZZ$433, 362, MATCH($B$2, resultados!$A$1:$ZZ$1, 0))</f>
        <v/>
      </c>
      <c r="C368">
        <f>INDEX(resultados!$A$2:$ZZ$433, 362, MATCH($B$3, resultados!$A$1:$ZZ$1, 0))</f>
        <v/>
      </c>
    </row>
    <row r="369">
      <c r="A369">
        <f>INDEX(resultados!$A$2:$ZZ$433, 363, MATCH($B$1, resultados!$A$1:$ZZ$1, 0))</f>
        <v/>
      </c>
      <c r="B369">
        <f>INDEX(resultados!$A$2:$ZZ$433, 363, MATCH($B$2, resultados!$A$1:$ZZ$1, 0))</f>
        <v/>
      </c>
      <c r="C369">
        <f>INDEX(resultados!$A$2:$ZZ$433, 363, MATCH($B$3, resultados!$A$1:$ZZ$1, 0))</f>
        <v/>
      </c>
    </row>
    <row r="370">
      <c r="A370">
        <f>INDEX(resultados!$A$2:$ZZ$433, 364, MATCH($B$1, resultados!$A$1:$ZZ$1, 0))</f>
        <v/>
      </c>
      <c r="B370">
        <f>INDEX(resultados!$A$2:$ZZ$433, 364, MATCH($B$2, resultados!$A$1:$ZZ$1, 0))</f>
        <v/>
      </c>
      <c r="C370">
        <f>INDEX(resultados!$A$2:$ZZ$433, 364, MATCH($B$3, resultados!$A$1:$ZZ$1, 0))</f>
        <v/>
      </c>
    </row>
    <row r="371">
      <c r="A371">
        <f>INDEX(resultados!$A$2:$ZZ$433, 365, MATCH($B$1, resultados!$A$1:$ZZ$1, 0))</f>
        <v/>
      </c>
      <c r="B371">
        <f>INDEX(resultados!$A$2:$ZZ$433, 365, MATCH($B$2, resultados!$A$1:$ZZ$1, 0))</f>
        <v/>
      </c>
      <c r="C371">
        <f>INDEX(resultados!$A$2:$ZZ$433, 365, MATCH($B$3, resultados!$A$1:$ZZ$1, 0))</f>
        <v/>
      </c>
    </row>
    <row r="372">
      <c r="A372">
        <f>INDEX(resultados!$A$2:$ZZ$433, 366, MATCH($B$1, resultados!$A$1:$ZZ$1, 0))</f>
        <v/>
      </c>
      <c r="B372">
        <f>INDEX(resultados!$A$2:$ZZ$433, 366, MATCH($B$2, resultados!$A$1:$ZZ$1, 0))</f>
        <v/>
      </c>
      <c r="C372">
        <f>INDEX(resultados!$A$2:$ZZ$433, 366, MATCH($B$3, resultados!$A$1:$ZZ$1, 0))</f>
        <v/>
      </c>
    </row>
    <row r="373">
      <c r="A373">
        <f>INDEX(resultados!$A$2:$ZZ$433, 367, MATCH($B$1, resultados!$A$1:$ZZ$1, 0))</f>
        <v/>
      </c>
      <c r="B373">
        <f>INDEX(resultados!$A$2:$ZZ$433, 367, MATCH($B$2, resultados!$A$1:$ZZ$1, 0))</f>
        <v/>
      </c>
      <c r="C373">
        <f>INDEX(resultados!$A$2:$ZZ$433, 367, MATCH($B$3, resultados!$A$1:$ZZ$1, 0))</f>
        <v/>
      </c>
    </row>
    <row r="374">
      <c r="A374">
        <f>INDEX(resultados!$A$2:$ZZ$433, 368, MATCH($B$1, resultados!$A$1:$ZZ$1, 0))</f>
        <v/>
      </c>
      <c r="B374">
        <f>INDEX(resultados!$A$2:$ZZ$433, 368, MATCH($B$2, resultados!$A$1:$ZZ$1, 0))</f>
        <v/>
      </c>
      <c r="C374">
        <f>INDEX(resultados!$A$2:$ZZ$433, 368, MATCH($B$3, resultados!$A$1:$ZZ$1, 0))</f>
        <v/>
      </c>
    </row>
    <row r="375">
      <c r="A375">
        <f>INDEX(resultados!$A$2:$ZZ$433, 369, MATCH($B$1, resultados!$A$1:$ZZ$1, 0))</f>
        <v/>
      </c>
      <c r="B375">
        <f>INDEX(resultados!$A$2:$ZZ$433, 369, MATCH($B$2, resultados!$A$1:$ZZ$1, 0))</f>
        <v/>
      </c>
      <c r="C375">
        <f>INDEX(resultados!$A$2:$ZZ$433, 369, MATCH($B$3, resultados!$A$1:$ZZ$1, 0))</f>
        <v/>
      </c>
    </row>
    <row r="376">
      <c r="A376">
        <f>INDEX(resultados!$A$2:$ZZ$433, 370, MATCH($B$1, resultados!$A$1:$ZZ$1, 0))</f>
        <v/>
      </c>
      <c r="B376">
        <f>INDEX(resultados!$A$2:$ZZ$433, 370, MATCH($B$2, resultados!$A$1:$ZZ$1, 0))</f>
        <v/>
      </c>
      <c r="C376">
        <f>INDEX(resultados!$A$2:$ZZ$433, 370, MATCH($B$3, resultados!$A$1:$ZZ$1, 0))</f>
        <v/>
      </c>
    </row>
    <row r="377">
      <c r="A377">
        <f>INDEX(resultados!$A$2:$ZZ$433, 371, MATCH($B$1, resultados!$A$1:$ZZ$1, 0))</f>
        <v/>
      </c>
      <c r="B377">
        <f>INDEX(resultados!$A$2:$ZZ$433, 371, MATCH($B$2, resultados!$A$1:$ZZ$1, 0))</f>
        <v/>
      </c>
      <c r="C377">
        <f>INDEX(resultados!$A$2:$ZZ$433, 371, MATCH($B$3, resultados!$A$1:$ZZ$1, 0))</f>
        <v/>
      </c>
    </row>
    <row r="378">
      <c r="A378">
        <f>INDEX(resultados!$A$2:$ZZ$433, 372, MATCH($B$1, resultados!$A$1:$ZZ$1, 0))</f>
        <v/>
      </c>
      <c r="B378">
        <f>INDEX(resultados!$A$2:$ZZ$433, 372, MATCH($B$2, resultados!$A$1:$ZZ$1, 0))</f>
        <v/>
      </c>
      <c r="C378">
        <f>INDEX(resultados!$A$2:$ZZ$433, 372, MATCH($B$3, resultados!$A$1:$ZZ$1, 0))</f>
        <v/>
      </c>
    </row>
    <row r="379">
      <c r="A379">
        <f>INDEX(resultados!$A$2:$ZZ$433, 373, MATCH($B$1, resultados!$A$1:$ZZ$1, 0))</f>
        <v/>
      </c>
      <c r="B379">
        <f>INDEX(resultados!$A$2:$ZZ$433, 373, MATCH($B$2, resultados!$A$1:$ZZ$1, 0))</f>
        <v/>
      </c>
      <c r="C379">
        <f>INDEX(resultados!$A$2:$ZZ$433, 373, MATCH($B$3, resultados!$A$1:$ZZ$1, 0))</f>
        <v/>
      </c>
    </row>
    <row r="380">
      <c r="A380">
        <f>INDEX(resultados!$A$2:$ZZ$433, 374, MATCH($B$1, resultados!$A$1:$ZZ$1, 0))</f>
        <v/>
      </c>
      <c r="B380">
        <f>INDEX(resultados!$A$2:$ZZ$433, 374, MATCH($B$2, resultados!$A$1:$ZZ$1, 0))</f>
        <v/>
      </c>
      <c r="C380">
        <f>INDEX(resultados!$A$2:$ZZ$433, 374, MATCH($B$3, resultados!$A$1:$ZZ$1, 0))</f>
        <v/>
      </c>
    </row>
    <row r="381">
      <c r="A381">
        <f>INDEX(resultados!$A$2:$ZZ$433, 375, MATCH($B$1, resultados!$A$1:$ZZ$1, 0))</f>
        <v/>
      </c>
      <c r="B381">
        <f>INDEX(resultados!$A$2:$ZZ$433, 375, MATCH($B$2, resultados!$A$1:$ZZ$1, 0))</f>
        <v/>
      </c>
      <c r="C381">
        <f>INDEX(resultados!$A$2:$ZZ$433, 375, MATCH($B$3, resultados!$A$1:$ZZ$1, 0))</f>
        <v/>
      </c>
    </row>
    <row r="382">
      <c r="A382">
        <f>INDEX(resultados!$A$2:$ZZ$433, 376, MATCH($B$1, resultados!$A$1:$ZZ$1, 0))</f>
        <v/>
      </c>
      <c r="B382">
        <f>INDEX(resultados!$A$2:$ZZ$433, 376, MATCH($B$2, resultados!$A$1:$ZZ$1, 0))</f>
        <v/>
      </c>
      <c r="C382">
        <f>INDEX(resultados!$A$2:$ZZ$433, 376, MATCH($B$3, resultados!$A$1:$ZZ$1, 0))</f>
        <v/>
      </c>
    </row>
    <row r="383">
      <c r="A383">
        <f>INDEX(resultados!$A$2:$ZZ$433, 377, MATCH($B$1, resultados!$A$1:$ZZ$1, 0))</f>
        <v/>
      </c>
      <c r="B383">
        <f>INDEX(resultados!$A$2:$ZZ$433, 377, MATCH($B$2, resultados!$A$1:$ZZ$1, 0))</f>
        <v/>
      </c>
      <c r="C383">
        <f>INDEX(resultados!$A$2:$ZZ$433, 377, MATCH($B$3, resultados!$A$1:$ZZ$1, 0))</f>
        <v/>
      </c>
    </row>
    <row r="384">
      <c r="A384">
        <f>INDEX(resultados!$A$2:$ZZ$433, 378, MATCH($B$1, resultados!$A$1:$ZZ$1, 0))</f>
        <v/>
      </c>
      <c r="B384">
        <f>INDEX(resultados!$A$2:$ZZ$433, 378, MATCH($B$2, resultados!$A$1:$ZZ$1, 0))</f>
        <v/>
      </c>
      <c r="C384">
        <f>INDEX(resultados!$A$2:$ZZ$433, 378, MATCH($B$3, resultados!$A$1:$ZZ$1, 0))</f>
        <v/>
      </c>
    </row>
    <row r="385">
      <c r="A385">
        <f>INDEX(resultados!$A$2:$ZZ$433, 379, MATCH($B$1, resultados!$A$1:$ZZ$1, 0))</f>
        <v/>
      </c>
      <c r="B385">
        <f>INDEX(resultados!$A$2:$ZZ$433, 379, MATCH($B$2, resultados!$A$1:$ZZ$1, 0))</f>
        <v/>
      </c>
      <c r="C385">
        <f>INDEX(resultados!$A$2:$ZZ$433, 379, MATCH($B$3, resultados!$A$1:$ZZ$1, 0))</f>
        <v/>
      </c>
    </row>
    <row r="386">
      <c r="A386">
        <f>INDEX(resultados!$A$2:$ZZ$433, 380, MATCH($B$1, resultados!$A$1:$ZZ$1, 0))</f>
        <v/>
      </c>
      <c r="B386">
        <f>INDEX(resultados!$A$2:$ZZ$433, 380, MATCH($B$2, resultados!$A$1:$ZZ$1, 0))</f>
        <v/>
      </c>
      <c r="C386">
        <f>INDEX(resultados!$A$2:$ZZ$433, 380, MATCH($B$3, resultados!$A$1:$ZZ$1, 0))</f>
        <v/>
      </c>
    </row>
    <row r="387">
      <c r="A387">
        <f>INDEX(resultados!$A$2:$ZZ$433, 381, MATCH($B$1, resultados!$A$1:$ZZ$1, 0))</f>
        <v/>
      </c>
      <c r="B387">
        <f>INDEX(resultados!$A$2:$ZZ$433, 381, MATCH($B$2, resultados!$A$1:$ZZ$1, 0))</f>
        <v/>
      </c>
      <c r="C387">
        <f>INDEX(resultados!$A$2:$ZZ$433, 381, MATCH($B$3, resultados!$A$1:$ZZ$1, 0))</f>
        <v/>
      </c>
    </row>
    <row r="388">
      <c r="A388">
        <f>INDEX(resultados!$A$2:$ZZ$433, 382, MATCH($B$1, resultados!$A$1:$ZZ$1, 0))</f>
        <v/>
      </c>
      <c r="B388">
        <f>INDEX(resultados!$A$2:$ZZ$433, 382, MATCH($B$2, resultados!$A$1:$ZZ$1, 0))</f>
        <v/>
      </c>
      <c r="C388">
        <f>INDEX(resultados!$A$2:$ZZ$433, 382, MATCH($B$3, resultados!$A$1:$ZZ$1, 0))</f>
        <v/>
      </c>
    </row>
    <row r="389">
      <c r="A389">
        <f>INDEX(resultados!$A$2:$ZZ$433, 383, MATCH($B$1, resultados!$A$1:$ZZ$1, 0))</f>
        <v/>
      </c>
      <c r="B389">
        <f>INDEX(resultados!$A$2:$ZZ$433, 383, MATCH($B$2, resultados!$A$1:$ZZ$1, 0))</f>
        <v/>
      </c>
      <c r="C389">
        <f>INDEX(resultados!$A$2:$ZZ$433, 383, MATCH($B$3, resultados!$A$1:$ZZ$1, 0))</f>
        <v/>
      </c>
    </row>
    <row r="390">
      <c r="A390">
        <f>INDEX(resultados!$A$2:$ZZ$433, 384, MATCH($B$1, resultados!$A$1:$ZZ$1, 0))</f>
        <v/>
      </c>
      <c r="B390">
        <f>INDEX(resultados!$A$2:$ZZ$433, 384, MATCH($B$2, resultados!$A$1:$ZZ$1, 0))</f>
        <v/>
      </c>
      <c r="C390">
        <f>INDEX(resultados!$A$2:$ZZ$433, 384, MATCH($B$3, resultados!$A$1:$ZZ$1, 0))</f>
        <v/>
      </c>
    </row>
    <row r="391">
      <c r="A391">
        <f>INDEX(resultados!$A$2:$ZZ$433, 385, MATCH($B$1, resultados!$A$1:$ZZ$1, 0))</f>
        <v/>
      </c>
      <c r="B391">
        <f>INDEX(resultados!$A$2:$ZZ$433, 385, MATCH($B$2, resultados!$A$1:$ZZ$1, 0))</f>
        <v/>
      </c>
      <c r="C391">
        <f>INDEX(resultados!$A$2:$ZZ$433, 385, MATCH($B$3, resultados!$A$1:$ZZ$1, 0))</f>
        <v/>
      </c>
    </row>
    <row r="392">
      <c r="A392">
        <f>INDEX(resultados!$A$2:$ZZ$433, 386, MATCH($B$1, resultados!$A$1:$ZZ$1, 0))</f>
        <v/>
      </c>
      <c r="B392">
        <f>INDEX(resultados!$A$2:$ZZ$433, 386, MATCH($B$2, resultados!$A$1:$ZZ$1, 0))</f>
        <v/>
      </c>
      <c r="C392">
        <f>INDEX(resultados!$A$2:$ZZ$433, 386, MATCH($B$3, resultados!$A$1:$ZZ$1, 0))</f>
        <v/>
      </c>
    </row>
    <row r="393">
      <c r="A393">
        <f>INDEX(resultados!$A$2:$ZZ$433, 387, MATCH($B$1, resultados!$A$1:$ZZ$1, 0))</f>
        <v/>
      </c>
      <c r="B393">
        <f>INDEX(resultados!$A$2:$ZZ$433, 387, MATCH($B$2, resultados!$A$1:$ZZ$1, 0))</f>
        <v/>
      </c>
      <c r="C393">
        <f>INDEX(resultados!$A$2:$ZZ$433, 387, MATCH($B$3, resultados!$A$1:$ZZ$1, 0))</f>
        <v/>
      </c>
    </row>
    <row r="394">
      <c r="A394">
        <f>INDEX(resultados!$A$2:$ZZ$433, 388, MATCH($B$1, resultados!$A$1:$ZZ$1, 0))</f>
        <v/>
      </c>
      <c r="B394">
        <f>INDEX(resultados!$A$2:$ZZ$433, 388, MATCH($B$2, resultados!$A$1:$ZZ$1, 0))</f>
        <v/>
      </c>
      <c r="C394">
        <f>INDEX(resultados!$A$2:$ZZ$433, 388, MATCH($B$3, resultados!$A$1:$ZZ$1, 0))</f>
        <v/>
      </c>
    </row>
    <row r="395">
      <c r="A395">
        <f>INDEX(resultados!$A$2:$ZZ$433, 389, MATCH($B$1, resultados!$A$1:$ZZ$1, 0))</f>
        <v/>
      </c>
      <c r="B395">
        <f>INDEX(resultados!$A$2:$ZZ$433, 389, MATCH($B$2, resultados!$A$1:$ZZ$1, 0))</f>
        <v/>
      </c>
      <c r="C395">
        <f>INDEX(resultados!$A$2:$ZZ$433, 389, MATCH($B$3, resultados!$A$1:$ZZ$1, 0))</f>
        <v/>
      </c>
    </row>
    <row r="396">
      <c r="A396">
        <f>INDEX(resultados!$A$2:$ZZ$433, 390, MATCH($B$1, resultados!$A$1:$ZZ$1, 0))</f>
        <v/>
      </c>
      <c r="B396">
        <f>INDEX(resultados!$A$2:$ZZ$433, 390, MATCH($B$2, resultados!$A$1:$ZZ$1, 0))</f>
        <v/>
      </c>
      <c r="C396">
        <f>INDEX(resultados!$A$2:$ZZ$433, 390, MATCH($B$3, resultados!$A$1:$ZZ$1, 0))</f>
        <v/>
      </c>
    </row>
    <row r="397">
      <c r="A397">
        <f>INDEX(resultados!$A$2:$ZZ$433, 391, MATCH($B$1, resultados!$A$1:$ZZ$1, 0))</f>
        <v/>
      </c>
      <c r="B397">
        <f>INDEX(resultados!$A$2:$ZZ$433, 391, MATCH($B$2, resultados!$A$1:$ZZ$1, 0))</f>
        <v/>
      </c>
      <c r="C397">
        <f>INDEX(resultados!$A$2:$ZZ$433, 391, MATCH($B$3, resultados!$A$1:$ZZ$1, 0))</f>
        <v/>
      </c>
    </row>
    <row r="398">
      <c r="A398">
        <f>INDEX(resultados!$A$2:$ZZ$433, 392, MATCH($B$1, resultados!$A$1:$ZZ$1, 0))</f>
        <v/>
      </c>
      <c r="B398">
        <f>INDEX(resultados!$A$2:$ZZ$433, 392, MATCH($B$2, resultados!$A$1:$ZZ$1, 0))</f>
        <v/>
      </c>
      <c r="C398">
        <f>INDEX(resultados!$A$2:$ZZ$433, 392, MATCH($B$3, resultados!$A$1:$ZZ$1, 0))</f>
        <v/>
      </c>
    </row>
    <row r="399">
      <c r="A399">
        <f>INDEX(resultados!$A$2:$ZZ$433, 393, MATCH($B$1, resultados!$A$1:$ZZ$1, 0))</f>
        <v/>
      </c>
      <c r="B399">
        <f>INDEX(resultados!$A$2:$ZZ$433, 393, MATCH($B$2, resultados!$A$1:$ZZ$1, 0))</f>
        <v/>
      </c>
      <c r="C399">
        <f>INDEX(resultados!$A$2:$ZZ$433, 393, MATCH($B$3, resultados!$A$1:$ZZ$1, 0))</f>
        <v/>
      </c>
    </row>
    <row r="400">
      <c r="A400">
        <f>INDEX(resultados!$A$2:$ZZ$433, 394, MATCH($B$1, resultados!$A$1:$ZZ$1, 0))</f>
        <v/>
      </c>
      <c r="B400">
        <f>INDEX(resultados!$A$2:$ZZ$433, 394, MATCH($B$2, resultados!$A$1:$ZZ$1, 0))</f>
        <v/>
      </c>
      <c r="C400">
        <f>INDEX(resultados!$A$2:$ZZ$433, 394, MATCH($B$3, resultados!$A$1:$ZZ$1, 0))</f>
        <v/>
      </c>
    </row>
    <row r="401">
      <c r="A401">
        <f>INDEX(resultados!$A$2:$ZZ$433, 395, MATCH($B$1, resultados!$A$1:$ZZ$1, 0))</f>
        <v/>
      </c>
      <c r="B401">
        <f>INDEX(resultados!$A$2:$ZZ$433, 395, MATCH($B$2, resultados!$A$1:$ZZ$1, 0))</f>
        <v/>
      </c>
      <c r="C401">
        <f>INDEX(resultados!$A$2:$ZZ$433, 395, MATCH($B$3, resultados!$A$1:$ZZ$1, 0))</f>
        <v/>
      </c>
    </row>
    <row r="402">
      <c r="A402">
        <f>INDEX(resultados!$A$2:$ZZ$433, 396, MATCH($B$1, resultados!$A$1:$ZZ$1, 0))</f>
        <v/>
      </c>
      <c r="B402">
        <f>INDEX(resultados!$A$2:$ZZ$433, 396, MATCH($B$2, resultados!$A$1:$ZZ$1, 0))</f>
        <v/>
      </c>
      <c r="C402">
        <f>INDEX(resultados!$A$2:$ZZ$433, 396, MATCH($B$3, resultados!$A$1:$ZZ$1, 0))</f>
        <v/>
      </c>
    </row>
    <row r="403">
      <c r="A403">
        <f>INDEX(resultados!$A$2:$ZZ$433, 397, MATCH($B$1, resultados!$A$1:$ZZ$1, 0))</f>
        <v/>
      </c>
      <c r="B403">
        <f>INDEX(resultados!$A$2:$ZZ$433, 397, MATCH($B$2, resultados!$A$1:$ZZ$1, 0))</f>
        <v/>
      </c>
      <c r="C403">
        <f>INDEX(resultados!$A$2:$ZZ$433, 397, MATCH($B$3, resultados!$A$1:$ZZ$1, 0))</f>
        <v/>
      </c>
    </row>
    <row r="404">
      <c r="A404">
        <f>INDEX(resultados!$A$2:$ZZ$433, 398, MATCH($B$1, resultados!$A$1:$ZZ$1, 0))</f>
        <v/>
      </c>
      <c r="B404">
        <f>INDEX(resultados!$A$2:$ZZ$433, 398, MATCH($B$2, resultados!$A$1:$ZZ$1, 0))</f>
        <v/>
      </c>
      <c r="C404">
        <f>INDEX(resultados!$A$2:$ZZ$433, 398, MATCH($B$3, resultados!$A$1:$ZZ$1, 0))</f>
        <v/>
      </c>
    </row>
    <row r="405">
      <c r="A405">
        <f>INDEX(resultados!$A$2:$ZZ$433, 399, MATCH($B$1, resultados!$A$1:$ZZ$1, 0))</f>
        <v/>
      </c>
      <c r="B405">
        <f>INDEX(resultados!$A$2:$ZZ$433, 399, MATCH($B$2, resultados!$A$1:$ZZ$1, 0))</f>
        <v/>
      </c>
      <c r="C405">
        <f>INDEX(resultados!$A$2:$ZZ$433, 399, MATCH($B$3, resultados!$A$1:$ZZ$1, 0))</f>
        <v/>
      </c>
    </row>
    <row r="406">
      <c r="A406">
        <f>INDEX(resultados!$A$2:$ZZ$433, 400, MATCH($B$1, resultados!$A$1:$ZZ$1, 0))</f>
        <v/>
      </c>
      <c r="B406">
        <f>INDEX(resultados!$A$2:$ZZ$433, 400, MATCH($B$2, resultados!$A$1:$ZZ$1, 0))</f>
        <v/>
      </c>
      <c r="C406">
        <f>INDEX(resultados!$A$2:$ZZ$433, 400, MATCH($B$3, resultados!$A$1:$ZZ$1, 0))</f>
        <v/>
      </c>
    </row>
    <row r="407">
      <c r="A407">
        <f>INDEX(resultados!$A$2:$ZZ$433, 401, MATCH($B$1, resultados!$A$1:$ZZ$1, 0))</f>
        <v/>
      </c>
      <c r="B407">
        <f>INDEX(resultados!$A$2:$ZZ$433, 401, MATCH($B$2, resultados!$A$1:$ZZ$1, 0))</f>
        <v/>
      </c>
      <c r="C407">
        <f>INDEX(resultados!$A$2:$ZZ$433, 401, MATCH($B$3, resultados!$A$1:$ZZ$1, 0))</f>
        <v/>
      </c>
    </row>
    <row r="408">
      <c r="A408">
        <f>INDEX(resultados!$A$2:$ZZ$433, 402, MATCH($B$1, resultados!$A$1:$ZZ$1, 0))</f>
        <v/>
      </c>
      <c r="B408">
        <f>INDEX(resultados!$A$2:$ZZ$433, 402, MATCH($B$2, resultados!$A$1:$ZZ$1, 0))</f>
        <v/>
      </c>
      <c r="C408">
        <f>INDEX(resultados!$A$2:$ZZ$433, 402, MATCH($B$3, resultados!$A$1:$ZZ$1, 0))</f>
        <v/>
      </c>
    </row>
    <row r="409">
      <c r="A409">
        <f>INDEX(resultados!$A$2:$ZZ$433, 403, MATCH($B$1, resultados!$A$1:$ZZ$1, 0))</f>
        <v/>
      </c>
      <c r="B409">
        <f>INDEX(resultados!$A$2:$ZZ$433, 403, MATCH($B$2, resultados!$A$1:$ZZ$1, 0))</f>
        <v/>
      </c>
      <c r="C409">
        <f>INDEX(resultados!$A$2:$ZZ$433, 403, MATCH($B$3, resultados!$A$1:$ZZ$1, 0))</f>
        <v/>
      </c>
    </row>
    <row r="410">
      <c r="A410">
        <f>INDEX(resultados!$A$2:$ZZ$433, 404, MATCH($B$1, resultados!$A$1:$ZZ$1, 0))</f>
        <v/>
      </c>
      <c r="B410">
        <f>INDEX(resultados!$A$2:$ZZ$433, 404, MATCH($B$2, resultados!$A$1:$ZZ$1, 0))</f>
        <v/>
      </c>
      <c r="C410">
        <f>INDEX(resultados!$A$2:$ZZ$433, 404, MATCH($B$3, resultados!$A$1:$ZZ$1, 0))</f>
        <v/>
      </c>
    </row>
    <row r="411">
      <c r="A411">
        <f>INDEX(resultados!$A$2:$ZZ$433, 405, MATCH($B$1, resultados!$A$1:$ZZ$1, 0))</f>
        <v/>
      </c>
      <c r="B411">
        <f>INDEX(resultados!$A$2:$ZZ$433, 405, MATCH($B$2, resultados!$A$1:$ZZ$1, 0))</f>
        <v/>
      </c>
      <c r="C411">
        <f>INDEX(resultados!$A$2:$ZZ$433, 405, MATCH($B$3, resultados!$A$1:$ZZ$1, 0))</f>
        <v/>
      </c>
    </row>
    <row r="412">
      <c r="A412">
        <f>INDEX(resultados!$A$2:$ZZ$433, 406, MATCH($B$1, resultados!$A$1:$ZZ$1, 0))</f>
        <v/>
      </c>
      <c r="B412">
        <f>INDEX(resultados!$A$2:$ZZ$433, 406, MATCH($B$2, resultados!$A$1:$ZZ$1, 0))</f>
        <v/>
      </c>
      <c r="C412">
        <f>INDEX(resultados!$A$2:$ZZ$433, 406, MATCH($B$3, resultados!$A$1:$ZZ$1, 0))</f>
        <v/>
      </c>
    </row>
    <row r="413">
      <c r="A413">
        <f>INDEX(resultados!$A$2:$ZZ$433, 407, MATCH($B$1, resultados!$A$1:$ZZ$1, 0))</f>
        <v/>
      </c>
      <c r="B413">
        <f>INDEX(resultados!$A$2:$ZZ$433, 407, MATCH($B$2, resultados!$A$1:$ZZ$1, 0))</f>
        <v/>
      </c>
      <c r="C413">
        <f>INDEX(resultados!$A$2:$ZZ$433, 407, MATCH($B$3, resultados!$A$1:$ZZ$1, 0))</f>
        <v/>
      </c>
    </row>
    <row r="414">
      <c r="A414">
        <f>INDEX(resultados!$A$2:$ZZ$433, 408, MATCH($B$1, resultados!$A$1:$ZZ$1, 0))</f>
        <v/>
      </c>
      <c r="B414">
        <f>INDEX(resultados!$A$2:$ZZ$433, 408, MATCH($B$2, resultados!$A$1:$ZZ$1, 0))</f>
        <v/>
      </c>
      <c r="C414">
        <f>INDEX(resultados!$A$2:$ZZ$433, 408, MATCH($B$3, resultados!$A$1:$ZZ$1, 0))</f>
        <v/>
      </c>
    </row>
    <row r="415">
      <c r="A415">
        <f>INDEX(resultados!$A$2:$ZZ$433, 409, MATCH($B$1, resultados!$A$1:$ZZ$1, 0))</f>
        <v/>
      </c>
      <c r="B415">
        <f>INDEX(resultados!$A$2:$ZZ$433, 409, MATCH($B$2, resultados!$A$1:$ZZ$1, 0))</f>
        <v/>
      </c>
      <c r="C415">
        <f>INDEX(resultados!$A$2:$ZZ$433, 409, MATCH($B$3, resultados!$A$1:$ZZ$1, 0))</f>
        <v/>
      </c>
    </row>
    <row r="416">
      <c r="A416">
        <f>INDEX(resultados!$A$2:$ZZ$433, 410, MATCH($B$1, resultados!$A$1:$ZZ$1, 0))</f>
        <v/>
      </c>
      <c r="B416">
        <f>INDEX(resultados!$A$2:$ZZ$433, 410, MATCH($B$2, resultados!$A$1:$ZZ$1, 0))</f>
        <v/>
      </c>
      <c r="C416">
        <f>INDEX(resultados!$A$2:$ZZ$433, 410, MATCH($B$3, resultados!$A$1:$ZZ$1, 0))</f>
        <v/>
      </c>
    </row>
    <row r="417">
      <c r="A417">
        <f>INDEX(resultados!$A$2:$ZZ$433, 411, MATCH($B$1, resultados!$A$1:$ZZ$1, 0))</f>
        <v/>
      </c>
      <c r="B417">
        <f>INDEX(resultados!$A$2:$ZZ$433, 411, MATCH($B$2, resultados!$A$1:$ZZ$1, 0))</f>
        <v/>
      </c>
      <c r="C417">
        <f>INDEX(resultados!$A$2:$ZZ$433, 411, MATCH($B$3, resultados!$A$1:$ZZ$1, 0))</f>
        <v/>
      </c>
    </row>
    <row r="418">
      <c r="A418">
        <f>INDEX(resultados!$A$2:$ZZ$433, 412, MATCH($B$1, resultados!$A$1:$ZZ$1, 0))</f>
        <v/>
      </c>
      <c r="B418">
        <f>INDEX(resultados!$A$2:$ZZ$433, 412, MATCH($B$2, resultados!$A$1:$ZZ$1, 0))</f>
        <v/>
      </c>
      <c r="C418">
        <f>INDEX(resultados!$A$2:$ZZ$433, 412, MATCH($B$3, resultados!$A$1:$ZZ$1, 0))</f>
        <v/>
      </c>
    </row>
    <row r="419">
      <c r="A419">
        <f>INDEX(resultados!$A$2:$ZZ$433, 413, MATCH($B$1, resultados!$A$1:$ZZ$1, 0))</f>
        <v/>
      </c>
      <c r="B419">
        <f>INDEX(resultados!$A$2:$ZZ$433, 413, MATCH($B$2, resultados!$A$1:$ZZ$1, 0))</f>
        <v/>
      </c>
      <c r="C419">
        <f>INDEX(resultados!$A$2:$ZZ$433, 413, MATCH($B$3, resultados!$A$1:$ZZ$1, 0))</f>
        <v/>
      </c>
    </row>
    <row r="420">
      <c r="A420">
        <f>INDEX(resultados!$A$2:$ZZ$433, 414, MATCH($B$1, resultados!$A$1:$ZZ$1, 0))</f>
        <v/>
      </c>
      <c r="B420">
        <f>INDEX(resultados!$A$2:$ZZ$433, 414, MATCH($B$2, resultados!$A$1:$ZZ$1, 0))</f>
        <v/>
      </c>
      <c r="C420">
        <f>INDEX(resultados!$A$2:$ZZ$433, 414, MATCH($B$3, resultados!$A$1:$ZZ$1, 0))</f>
        <v/>
      </c>
    </row>
    <row r="421">
      <c r="A421">
        <f>INDEX(resultados!$A$2:$ZZ$433, 415, MATCH($B$1, resultados!$A$1:$ZZ$1, 0))</f>
        <v/>
      </c>
      <c r="B421">
        <f>INDEX(resultados!$A$2:$ZZ$433, 415, MATCH($B$2, resultados!$A$1:$ZZ$1, 0))</f>
        <v/>
      </c>
      <c r="C421">
        <f>INDEX(resultados!$A$2:$ZZ$433, 415, MATCH($B$3, resultados!$A$1:$ZZ$1, 0))</f>
        <v/>
      </c>
    </row>
    <row r="422">
      <c r="A422">
        <f>INDEX(resultados!$A$2:$ZZ$433, 416, MATCH($B$1, resultados!$A$1:$ZZ$1, 0))</f>
        <v/>
      </c>
      <c r="B422">
        <f>INDEX(resultados!$A$2:$ZZ$433, 416, MATCH($B$2, resultados!$A$1:$ZZ$1, 0))</f>
        <v/>
      </c>
      <c r="C422">
        <f>INDEX(resultados!$A$2:$ZZ$433, 416, MATCH($B$3, resultados!$A$1:$ZZ$1, 0))</f>
        <v/>
      </c>
    </row>
    <row r="423">
      <c r="A423">
        <f>INDEX(resultados!$A$2:$ZZ$433, 417, MATCH($B$1, resultados!$A$1:$ZZ$1, 0))</f>
        <v/>
      </c>
      <c r="B423">
        <f>INDEX(resultados!$A$2:$ZZ$433, 417, MATCH($B$2, resultados!$A$1:$ZZ$1, 0))</f>
        <v/>
      </c>
      <c r="C423">
        <f>INDEX(resultados!$A$2:$ZZ$433, 417, MATCH($B$3, resultados!$A$1:$ZZ$1, 0))</f>
        <v/>
      </c>
    </row>
    <row r="424">
      <c r="A424">
        <f>INDEX(resultados!$A$2:$ZZ$433, 418, MATCH($B$1, resultados!$A$1:$ZZ$1, 0))</f>
        <v/>
      </c>
      <c r="B424">
        <f>INDEX(resultados!$A$2:$ZZ$433, 418, MATCH($B$2, resultados!$A$1:$ZZ$1, 0))</f>
        <v/>
      </c>
      <c r="C424">
        <f>INDEX(resultados!$A$2:$ZZ$433, 418, MATCH($B$3, resultados!$A$1:$ZZ$1, 0))</f>
        <v/>
      </c>
    </row>
    <row r="425">
      <c r="A425">
        <f>INDEX(resultados!$A$2:$ZZ$433, 419, MATCH($B$1, resultados!$A$1:$ZZ$1, 0))</f>
        <v/>
      </c>
      <c r="B425">
        <f>INDEX(resultados!$A$2:$ZZ$433, 419, MATCH($B$2, resultados!$A$1:$ZZ$1, 0))</f>
        <v/>
      </c>
      <c r="C425">
        <f>INDEX(resultados!$A$2:$ZZ$433, 419, MATCH($B$3, resultados!$A$1:$ZZ$1, 0))</f>
        <v/>
      </c>
    </row>
    <row r="426">
      <c r="A426">
        <f>INDEX(resultados!$A$2:$ZZ$433, 420, MATCH($B$1, resultados!$A$1:$ZZ$1, 0))</f>
        <v/>
      </c>
      <c r="B426">
        <f>INDEX(resultados!$A$2:$ZZ$433, 420, MATCH($B$2, resultados!$A$1:$ZZ$1, 0))</f>
        <v/>
      </c>
      <c r="C426">
        <f>INDEX(resultados!$A$2:$ZZ$433, 420, MATCH($B$3, resultados!$A$1:$ZZ$1, 0))</f>
        <v/>
      </c>
    </row>
    <row r="427">
      <c r="A427">
        <f>INDEX(resultados!$A$2:$ZZ$433, 421, MATCH($B$1, resultados!$A$1:$ZZ$1, 0))</f>
        <v/>
      </c>
      <c r="B427">
        <f>INDEX(resultados!$A$2:$ZZ$433, 421, MATCH($B$2, resultados!$A$1:$ZZ$1, 0))</f>
        <v/>
      </c>
      <c r="C427">
        <f>INDEX(resultados!$A$2:$ZZ$433, 421, MATCH($B$3, resultados!$A$1:$ZZ$1, 0))</f>
        <v/>
      </c>
    </row>
    <row r="428">
      <c r="A428">
        <f>INDEX(resultados!$A$2:$ZZ$433, 422, MATCH($B$1, resultados!$A$1:$ZZ$1, 0))</f>
        <v/>
      </c>
      <c r="B428">
        <f>INDEX(resultados!$A$2:$ZZ$433, 422, MATCH($B$2, resultados!$A$1:$ZZ$1, 0))</f>
        <v/>
      </c>
      <c r="C428">
        <f>INDEX(resultados!$A$2:$ZZ$433, 422, MATCH($B$3, resultados!$A$1:$ZZ$1, 0))</f>
        <v/>
      </c>
    </row>
    <row r="429">
      <c r="A429">
        <f>INDEX(resultados!$A$2:$ZZ$433, 423, MATCH($B$1, resultados!$A$1:$ZZ$1, 0))</f>
        <v/>
      </c>
      <c r="B429">
        <f>INDEX(resultados!$A$2:$ZZ$433, 423, MATCH($B$2, resultados!$A$1:$ZZ$1, 0))</f>
        <v/>
      </c>
      <c r="C429">
        <f>INDEX(resultados!$A$2:$ZZ$433, 423, MATCH($B$3, resultados!$A$1:$ZZ$1, 0))</f>
        <v/>
      </c>
    </row>
    <row r="430">
      <c r="A430">
        <f>INDEX(resultados!$A$2:$ZZ$433, 424, MATCH($B$1, resultados!$A$1:$ZZ$1, 0))</f>
        <v/>
      </c>
      <c r="B430">
        <f>INDEX(resultados!$A$2:$ZZ$433, 424, MATCH($B$2, resultados!$A$1:$ZZ$1, 0))</f>
        <v/>
      </c>
      <c r="C430">
        <f>INDEX(resultados!$A$2:$ZZ$433, 424, MATCH($B$3, resultados!$A$1:$ZZ$1, 0))</f>
        <v/>
      </c>
    </row>
    <row r="431">
      <c r="A431">
        <f>INDEX(resultados!$A$2:$ZZ$433, 425, MATCH($B$1, resultados!$A$1:$ZZ$1, 0))</f>
        <v/>
      </c>
      <c r="B431">
        <f>INDEX(resultados!$A$2:$ZZ$433, 425, MATCH($B$2, resultados!$A$1:$ZZ$1, 0))</f>
        <v/>
      </c>
      <c r="C431">
        <f>INDEX(resultados!$A$2:$ZZ$433, 425, MATCH($B$3, resultados!$A$1:$ZZ$1, 0))</f>
        <v/>
      </c>
    </row>
    <row r="432">
      <c r="A432">
        <f>INDEX(resultados!$A$2:$ZZ$433, 426, MATCH($B$1, resultados!$A$1:$ZZ$1, 0))</f>
        <v/>
      </c>
      <c r="B432">
        <f>INDEX(resultados!$A$2:$ZZ$433, 426, MATCH($B$2, resultados!$A$1:$ZZ$1, 0))</f>
        <v/>
      </c>
      <c r="C432">
        <f>INDEX(resultados!$A$2:$ZZ$433, 426, MATCH($B$3, resultados!$A$1:$ZZ$1, 0))</f>
        <v/>
      </c>
    </row>
    <row r="433">
      <c r="A433">
        <f>INDEX(resultados!$A$2:$ZZ$433, 427, MATCH($B$1, resultados!$A$1:$ZZ$1, 0))</f>
        <v/>
      </c>
      <c r="B433">
        <f>INDEX(resultados!$A$2:$ZZ$433, 427, MATCH($B$2, resultados!$A$1:$ZZ$1, 0))</f>
        <v/>
      </c>
      <c r="C433">
        <f>INDEX(resultados!$A$2:$ZZ$433, 427, MATCH($B$3, resultados!$A$1:$ZZ$1, 0))</f>
        <v/>
      </c>
    </row>
    <row r="434">
      <c r="A434">
        <f>INDEX(resultados!$A$2:$ZZ$433, 428, MATCH($B$1, resultados!$A$1:$ZZ$1, 0))</f>
        <v/>
      </c>
      <c r="B434">
        <f>INDEX(resultados!$A$2:$ZZ$433, 428, MATCH($B$2, resultados!$A$1:$ZZ$1, 0))</f>
        <v/>
      </c>
      <c r="C434">
        <f>INDEX(resultados!$A$2:$ZZ$433, 428, MATCH($B$3, resultados!$A$1:$ZZ$1, 0))</f>
        <v/>
      </c>
    </row>
    <row r="435">
      <c r="A435">
        <f>INDEX(resultados!$A$2:$ZZ$433, 429, MATCH($B$1, resultados!$A$1:$ZZ$1, 0))</f>
        <v/>
      </c>
      <c r="B435">
        <f>INDEX(resultados!$A$2:$ZZ$433, 429, MATCH($B$2, resultados!$A$1:$ZZ$1, 0))</f>
        <v/>
      </c>
      <c r="C435">
        <f>INDEX(resultados!$A$2:$ZZ$433, 429, MATCH($B$3, resultados!$A$1:$ZZ$1, 0))</f>
        <v/>
      </c>
    </row>
    <row r="436">
      <c r="A436">
        <f>INDEX(resultados!$A$2:$ZZ$433, 430, MATCH($B$1, resultados!$A$1:$ZZ$1, 0))</f>
        <v/>
      </c>
      <c r="B436">
        <f>INDEX(resultados!$A$2:$ZZ$433, 430, MATCH($B$2, resultados!$A$1:$ZZ$1, 0))</f>
        <v/>
      </c>
      <c r="C436">
        <f>INDEX(resultados!$A$2:$ZZ$433, 430, MATCH($B$3, resultados!$A$1:$ZZ$1, 0))</f>
        <v/>
      </c>
    </row>
    <row r="437">
      <c r="A437">
        <f>INDEX(resultados!$A$2:$ZZ$433, 431, MATCH($B$1, resultados!$A$1:$ZZ$1, 0))</f>
        <v/>
      </c>
      <c r="B437">
        <f>INDEX(resultados!$A$2:$ZZ$433, 431, MATCH($B$2, resultados!$A$1:$ZZ$1, 0))</f>
        <v/>
      </c>
      <c r="C437">
        <f>INDEX(resultados!$A$2:$ZZ$433, 431, MATCH($B$3, resultados!$A$1:$ZZ$1, 0))</f>
        <v/>
      </c>
    </row>
    <row r="438">
      <c r="A438">
        <f>INDEX(resultados!$A$2:$ZZ$433, 432, MATCH($B$1, resultados!$A$1:$ZZ$1, 0))</f>
        <v/>
      </c>
      <c r="B438">
        <f>INDEX(resultados!$A$2:$ZZ$433, 432, MATCH($B$2, resultados!$A$1:$ZZ$1, 0))</f>
        <v/>
      </c>
      <c r="C438">
        <f>INDEX(resultados!$A$2:$ZZ$433, 432,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4.294</v>
      </c>
      <c r="E2" t="n">
        <v>23.29</v>
      </c>
      <c r="F2" t="n">
        <v>13.31</v>
      </c>
      <c r="G2" t="n">
        <v>5.22</v>
      </c>
      <c r="H2" t="n">
        <v>0.07000000000000001</v>
      </c>
      <c r="I2" t="n">
        <v>153</v>
      </c>
      <c r="J2" t="n">
        <v>242.64</v>
      </c>
      <c r="K2" t="n">
        <v>58.47</v>
      </c>
      <c r="L2" t="n">
        <v>1</v>
      </c>
      <c r="M2" t="n">
        <v>151</v>
      </c>
      <c r="N2" t="n">
        <v>58.17</v>
      </c>
      <c r="O2" t="n">
        <v>30160.1</v>
      </c>
      <c r="P2" t="n">
        <v>209.38</v>
      </c>
      <c r="Q2" t="n">
        <v>1326.29</v>
      </c>
      <c r="R2" t="n">
        <v>180.76</v>
      </c>
      <c r="S2" t="n">
        <v>30.42</v>
      </c>
      <c r="T2" t="n">
        <v>74619.49000000001</v>
      </c>
      <c r="U2" t="n">
        <v>0.17</v>
      </c>
      <c r="V2" t="n">
        <v>0.65</v>
      </c>
      <c r="W2" t="n">
        <v>0.33</v>
      </c>
      <c r="X2" t="n">
        <v>4.58</v>
      </c>
      <c r="Y2" t="n">
        <v>1</v>
      </c>
      <c r="Z2" t="n">
        <v>10</v>
      </c>
      <c r="AA2" t="n">
        <v>247.6073624866171</v>
      </c>
      <c r="AB2" t="n">
        <v>338.7873170199099</v>
      </c>
      <c r="AC2" t="n">
        <v>306.4539309746165</v>
      </c>
      <c r="AD2" t="n">
        <v>247607.3624866171</v>
      </c>
      <c r="AE2" t="n">
        <v>338787.31701991</v>
      </c>
      <c r="AF2" t="n">
        <v>2.175775954484013e-06</v>
      </c>
      <c r="AG2" t="n">
        <v>7</v>
      </c>
      <c r="AH2" t="n">
        <v>306453.9309746166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5.0405</v>
      </c>
      <c r="E3" t="n">
        <v>19.84</v>
      </c>
      <c r="F3" t="n">
        <v>11.94</v>
      </c>
      <c r="G3" t="n">
        <v>6.57</v>
      </c>
      <c r="H3" t="n">
        <v>0.09</v>
      </c>
      <c r="I3" t="n">
        <v>109</v>
      </c>
      <c r="J3" t="n">
        <v>243.08</v>
      </c>
      <c r="K3" t="n">
        <v>58.47</v>
      </c>
      <c r="L3" t="n">
        <v>1.25</v>
      </c>
      <c r="M3" t="n">
        <v>107</v>
      </c>
      <c r="N3" t="n">
        <v>58.36</v>
      </c>
      <c r="O3" t="n">
        <v>30214.33</v>
      </c>
      <c r="P3" t="n">
        <v>186.28</v>
      </c>
      <c r="Q3" t="n">
        <v>1326.16</v>
      </c>
      <c r="R3" t="n">
        <v>135.73</v>
      </c>
      <c r="S3" t="n">
        <v>30.42</v>
      </c>
      <c r="T3" t="n">
        <v>52323.75</v>
      </c>
      <c r="U3" t="n">
        <v>0.22</v>
      </c>
      <c r="V3" t="n">
        <v>0.72</v>
      </c>
      <c r="W3" t="n">
        <v>0.26</v>
      </c>
      <c r="X3" t="n">
        <v>3.21</v>
      </c>
      <c r="Y3" t="n">
        <v>1</v>
      </c>
      <c r="Z3" t="n">
        <v>10</v>
      </c>
      <c r="AA3" t="n">
        <v>197.1227350763502</v>
      </c>
      <c r="AB3" t="n">
        <v>269.7120225726458</v>
      </c>
      <c r="AC3" t="n">
        <v>243.9710856815926</v>
      </c>
      <c r="AD3" t="n">
        <v>197122.7350763502</v>
      </c>
      <c r="AE3" t="n">
        <v>269712.0225726458</v>
      </c>
      <c r="AF3" t="n">
        <v>2.554028574424003e-06</v>
      </c>
      <c r="AG3" t="n">
        <v>6</v>
      </c>
      <c r="AH3" t="n">
        <v>243971.0856815926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5.5982</v>
      </c>
      <c r="E4" t="n">
        <v>17.86</v>
      </c>
      <c r="F4" t="n">
        <v>11.14</v>
      </c>
      <c r="G4" t="n">
        <v>7.96</v>
      </c>
      <c r="H4" t="n">
        <v>0.11</v>
      </c>
      <c r="I4" t="n">
        <v>84</v>
      </c>
      <c r="J4" t="n">
        <v>243.52</v>
      </c>
      <c r="K4" t="n">
        <v>58.47</v>
      </c>
      <c r="L4" t="n">
        <v>1.5</v>
      </c>
      <c r="M4" t="n">
        <v>82</v>
      </c>
      <c r="N4" t="n">
        <v>58.55</v>
      </c>
      <c r="O4" t="n">
        <v>30268.64</v>
      </c>
      <c r="P4" t="n">
        <v>172.46</v>
      </c>
      <c r="Q4" t="n">
        <v>1325.89</v>
      </c>
      <c r="R4" t="n">
        <v>109.64</v>
      </c>
      <c r="S4" t="n">
        <v>30.42</v>
      </c>
      <c r="T4" t="n">
        <v>39404.43</v>
      </c>
      <c r="U4" t="n">
        <v>0.28</v>
      </c>
      <c r="V4" t="n">
        <v>0.78</v>
      </c>
      <c r="W4" t="n">
        <v>0.21</v>
      </c>
      <c r="X4" t="n">
        <v>2.42</v>
      </c>
      <c r="Y4" t="n">
        <v>1</v>
      </c>
      <c r="Z4" t="n">
        <v>10</v>
      </c>
      <c r="AA4" t="n">
        <v>177.4879493957291</v>
      </c>
      <c r="AB4" t="n">
        <v>242.8468425788244</v>
      </c>
      <c r="AC4" t="n">
        <v>219.669880760856</v>
      </c>
      <c r="AD4" t="n">
        <v>177487.9493957291</v>
      </c>
      <c r="AE4" t="n">
        <v>242846.8425788244</v>
      </c>
      <c r="AF4" t="n">
        <v>2.836615963761622e-06</v>
      </c>
      <c r="AG4" t="n">
        <v>6</v>
      </c>
      <c r="AH4" t="n">
        <v>219669.880760856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5.9802</v>
      </c>
      <c r="E5" t="n">
        <v>16.72</v>
      </c>
      <c r="F5" t="n">
        <v>10.71</v>
      </c>
      <c r="G5" t="n">
        <v>9.31</v>
      </c>
      <c r="H5" t="n">
        <v>0.13</v>
      </c>
      <c r="I5" t="n">
        <v>69</v>
      </c>
      <c r="J5" t="n">
        <v>243.96</v>
      </c>
      <c r="K5" t="n">
        <v>58.47</v>
      </c>
      <c r="L5" t="n">
        <v>1.75</v>
      </c>
      <c r="M5" t="n">
        <v>67</v>
      </c>
      <c r="N5" t="n">
        <v>58.74</v>
      </c>
      <c r="O5" t="n">
        <v>30323.01</v>
      </c>
      <c r="P5" t="n">
        <v>164.44</v>
      </c>
      <c r="Q5" t="n">
        <v>1325.95</v>
      </c>
      <c r="R5" t="n">
        <v>95.52</v>
      </c>
      <c r="S5" t="n">
        <v>30.42</v>
      </c>
      <c r="T5" t="n">
        <v>32419.34</v>
      </c>
      <c r="U5" t="n">
        <v>0.32</v>
      </c>
      <c r="V5" t="n">
        <v>0.8100000000000001</v>
      </c>
      <c r="W5" t="n">
        <v>0.19</v>
      </c>
      <c r="X5" t="n">
        <v>1.99</v>
      </c>
      <c r="Y5" t="n">
        <v>1</v>
      </c>
      <c r="Z5" t="n">
        <v>10</v>
      </c>
      <c r="AA5" t="n">
        <v>154.2316069643542</v>
      </c>
      <c r="AB5" t="n">
        <v>211.0264888668164</v>
      </c>
      <c r="AC5" t="n">
        <v>190.886416946965</v>
      </c>
      <c r="AD5" t="n">
        <v>154231.6069643542</v>
      </c>
      <c r="AE5" t="n">
        <v>211026.4888668164</v>
      </c>
      <c r="AF5" t="n">
        <v>3.030175911272775e-06</v>
      </c>
      <c r="AG5" t="n">
        <v>5</v>
      </c>
      <c r="AH5" t="n">
        <v>190886.416946965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6.3023</v>
      </c>
      <c r="E6" t="n">
        <v>15.87</v>
      </c>
      <c r="F6" t="n">
        <v>10.37</v>
      </c>
      <c r="G6" t="n">
        <v>10.73</v>
      </c>
      <c r="H6" t="n">
        <v>0.15</v>
      </c>
      <c r="I6" t="n">
        <v>58</v>
      </c>
      <c r="J6" t="n">
        <v>244.41</v>
      </c>
      <c r="K6" t="n">
        <v>58.47</v>
      </c>
      <c r="L6" t="n">
        <v>2</v>
      </c>
      <c r="M6" t="n">
        <v>56</v>
      </c>
      <c r="N6" t="n">
        <v>58.93</v>
      </c>
      <c r="O6" t="n">
        <v>30377.45</v>
      </c>
      <c r="P6" t="n">
        <v>157.97</v>
      </c>
      <c r="Q6" t="n">
        <v>1326.13</v>
      </c>
      <c r="R6" t="n">
        <v>84.36</v>
      </c>
      <c r="S6" t="n">
        <v>30.42</v>
      </c>
      <c r="T6" t="n">
        <v>26893.72</v>
      </c>
      <c r="U6" t="n">
        <v>0.36</v>
      </c>
      <c r="V6" t="n">
        <v>0.83</v>
      </c>
      <c r="W6" t="n">
        <v>0.17</v>
      </c>
      <c r="X6" t="n">
        <v>1.65</v>
      </c>
      <c r="Y6" t="n">
        <v>1</v>
      </c>
      <c r="Z6" t="n">
        <v>10</v>
      </c>
      <c r="AA6" t="n">
        <v>146.5221536578817</v>
      </c>
      <c r="AB6" t="n">
        <v>200.4780747358304</v>
      </c>
      <c r="AC6" t="n">
        <v>181.3447286558448</v>
      </c>
      <c r="AD6" t="n">
        <v>146522.1536578817</v>
      </c>
      <c r="AE6" t="n">
        <v>200478.0747358304</v>
      </c>
      <c r="AF6" t="n">
        <v>3.193384442930739e-06</v>
      </c>
      <c r="AG6" t="n">
        <v>5</v>
      </c>
      <c r="AH6" t="n">
        <v>181344.7286558448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6.5677</v>
      </c>
      <c r="E7" t="n">
        <v>15.23</v>
      </c>
      <c r="F7" t="n">
        <v>10.11</v>
      </c>
      <c r="G7" t="n">
        <v>12.13</v>
      </c>
      <c r="H7" t="n">
        <v>0.16</v>
      </c>
      <c r="I7" t="n">
        <v>50</v>
      </c>
      <c r="J7" t="n">
        <v>244.85</v>
      </c>
      <c r="K7" t="n">
        <v>58.47</v>
      </c>
      <c r="L7" t="n">
        <v>2.25</v>
      </c>
      <c r="M7" t="n">
        <v>48</v>
      </c>
      <c r="N7" t="n">
        <v>59.12</v>
      </c>
      <c r="O7" t="n">
        <v>30431.96</v>
      </c>
      <c r="P7" t="n">
        <v>152.68</v>
      </c>
      <c r="Q7" t="n">
        <v>1326.12</v>
      </c>
      <c r="R7" t="n">
        <v>75.75</v>
      </c>
      <c r="S7" t="n">
        <v>30.42</v>
      </c>
      <c r="T7" t="n">
        <v>22630.79</v>
      </c>
      <c r="U7" t="n">
        <v>0.4</v>
      </c>
      <c r="V7" t="n">
        <v>0.86</v>
      </c>
      <c r="W7" t="n">
        <v>0.16</v>
      </c>
      <c r="X7" t="n">
        <v>1.39</v>
      </c>
      <c r="Y7" t="n">
        <v>1</v>
      </c>
      <c r="Z7" t="n">
        <v>10</v>
      </c>
      <c r="AA7" t="n">
        <v>140.7917103593753</v>
      </c>
      <c r="AB7" t="n">
        <v>192.6374294055019</v>
      </c>
      <c r="AC7" t="n">
        <v>174.2523835114255</v>
      </c>
      <c r="AD7" t="n">
        <v>140791.7103593753</v>
      </c>
      <c r="AE7" t="n">
        <v>192637.4294055019</v>
      </c>
      <c r="AF7" t="n">
        <v>3.327863003321996e-06</v>
      </c>
      <c r="AG7" t="n">
        <v>5</v>
      </c>
      <c r="AH7" t="n">
        <v>174252.3835114255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6.7598</v>
      </c>
      <c r="E8" t="n">
        <v>14.79</v>
      </c>
      <c r="F8" t="n">
        <v>9.960000000000001</v>
      </c>
      <c r="G8" t="n">
        <v>13.58</v>
      </c>
      <c r="H8" t="n">
        <v>0.18</v>
      </c>
      <c r="I8" t="n">
        <v>44</v>
      </c>
      <c r="J8" t="n">
        <v>245.29</v>
      </c>
      <c r="K8" t="n">
        <v>58.47</v>
      </c>
      <c r="L8" t="n">
        <v>2.5</v>
      </c>
      <c r="M8" t="n">
        <v>42</v>
      </c>
      <c r="N8" t="n">
        <v>59.32</v>
      </c>
      <c r="O8" t="n">
        <v>30486.54</v>
      </c>
      <c r="P8" t="n">
        <v>149.24</v>
      </c>
      <c r="Q8" t="n">
        <v>1326.08</v>
      </c>
      <c r="R8" t="n">
        <v>70.97</v>
      </c>
      <c r="S8" t="n">
        <v>30.42</v>
      </c>
      <c r="T8" t="n">
        <v>20270.49</v>
      </c>
      <c r="U8" t="n">
        <v>0.43</v>
      </c>
      <c r="V8" t="n">
        <v>0.87</v>
      </c>
      <c r="W8" t="n">
        <v>0.15</v>
      </c>
      <c r="X8" t="n">
        <v>1.24</v>
      </c>
      <c r="Y8" t="n">
        <v>1</v>
      </c>
      <c r="Z8" t="n">
        <v>10</v>
      </c>
      <c r="AA8" t="n">
        <v>137.134801647079</v>
      </c>
      <c r="AB8" t="n">
        <v>187.6338855739144</v>
      </c>
      <c r="AC8" t="n">
        <v>169.7263708806053</v>
      </c>
      <c r="AD8" t="n">
        <v>137134.801647079</v>
      </c>
      <c r="AE8" t="n">
        <v>187633.8855739144</v>
      </c>
      <c r="AF8" t="n">
        <v>3.425200348654176e-06</v>
      </c>
      <c r="AG8" t="n">
        <v>5</v>
      </c>
      <c r="AH8" t="n">
        <v>169726.3708806052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6.941</v>
      </c>
      <c r="E9" t="n">
        <v>14.41</v>
      </c>
      <c r="F9" t="n">
        <v>9.81</v>
      </c>
      <c r="G9" t="n">
        <v>15.09</v>
      </c>
      <c r="H9" t="n">
        <v>0.2</v>
      </c>
      <c r="I9" t="n">
        <v>39</v>
      </c>
      <c r="J9" t="n">
        <v>245.73</v>
      </c>
      <c r="K9" t="n">
        <v>58.47</v>
      </c>
      <c r="L9" t="n">
        <v>2.75</v>
      </c>
      <c r="M9" t="n">
        <v>37</v>
      </c>
      <c r="N9" t="n">
        <v>59.51</v>
      </c>
      <c r="O9" t="n">
        <v>30541.19</v>
      </c>
      <c r="P9" t="n">
        <v>145.55</v>
      </c>
      <c r="Q9" t="n">
        <v>1325.81</v>
      </c>
      <c r="R9" t="n">
        <v>66.12</v>
      </c>
      <c r="S9" t="n">
        <v>30.42</v>
      </c>
      <c r="T9" t="n">
        <v>17867.85</v>
      </c>
      <c r="U9" t="n">
        <v>0.46</v>
      </c>
      <c r="V9" t="n">
        <v>0.88</v>
      </c>
      <c r="W9" t="n">
        <v>0.14</v>
      </c>
      <c r="X9" t="n">
        <v>1.09</v>
      </c>
      <c r="Y9" t="n">
        <v>1</v>
      </c>
      <c r="Z9" t="n">
        <v>10</v>
      </c>
      <c r="AA9" t="n">
        <v>133.700373375334</v>
      </c>
      <c r="AB9" t="n">
        <v>182.9347492962334</v>
      </c>
      <c r="AC9" t="n">
        <v>165.4757135739854</v>
      </c>
      <c r="AD9" t="n">
        <v>133700.373375334</v>
      </c>
      <c r="AE9" t="n">
        <v>182934.7492962334</v>
      </c>
      <c r="AF9" t="n">
        <v>3.517014648363655e-06</v>
      </c>
      <c r="AG9" t="n">
        <v>5</v>
      </c>
      <c r="AH9" t="n">
        <v>165475.7135739854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7.0547</v>
      </c>
      <c r="E10" t="n">
        <v>14.18</v>
      </c>
      <c r="F10" t="n">
        <v>9.720000000000001</v>
      </c>
      <c r="G10" t="n">
        <v>16.2</v>
      </c>
      <c r="H10" t="n">
        <v>0.22</v>
      </c>
      <c r="I10" t="n">
        <v>36</v>
      </c>
      <c r="J10" t="n">
        <v>246.18</v>
      </c>
      <c r="K10" t="n">
        <v>58.47</v>
      </c>
      <c r="L10" t="n">
        <v>3</v>
      </c>
      <c r="M10" t="n">
        <v>34</v>
      </c>
      <c r="N10" t="n">
        <v>59.7</v>
      </c>
      <c r="O10" t="n">
        <v>30595.91</v>
      </c>
      <c r="P10" t="n">
        <v>142.89</v>
      </c>
      <c r="Q10" t="n">
        <v>1325.93</v>
      </c>
      <c r="R10" t="n">
        <v>62.97</v>
      </c>
      <c r="S10" t="n">
        <v>30.42</v>
      </c>
      <c r="T10" t="n">
        <v>16311.25</v>
      </c>
      <c r="U10" t="n">
        <v>0.48</v>
      </c>
      <c r="V10" t="n">
        <v>0.89</v>
      </c>
      <c r="W10" t="n">
        <v>0.14</v>
      </c>
      <c r="X10" t="n">
        <v>1</v>
      </c>
      <c r="Y10" t="n">
        <v>1</v>
      </c>
      <c r="Z10" t="n">
        <v>10</v>
      </c>
      <c r="AA10" t="n">
        <v>131.5246133568395</v>
      </c>
      <c r="AB10" t="n">
        <v>179.9577784511733</v>
      </c>
      <c r="AC10" t="n">
        <v>162.7828606481721</v>
      </c>
      <c r="AD10" t="n">
        <v>131524.6133568395</v>
      </c>
      <c r="AE10" t="n">
        <v>179957.7784511733</v>
      </c>
      <c r="AF10" t="n">
        <v>3.574626601327054e-06</v>
      </c>
      <c r="AG10" t="n">
        <v>5</v>
      </c>
      <c r="AH10" t="n">
        <v>162782.8606481721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7.2169</v>
      </c>
      <c r="E11" t="n">
        <v>13.86</v>
      </c>
      <c r="F11" t="n">
        <v>9.59</v>
      </c>
      <c r="G11" t="n">
        <v>17.98</v>
      </c>
      <c r="H11" t="n">
        <v>0.23</v>
      </c>
      <c r="I11" t="n">
        <v>32</v>
      </c>
      <c r="J11" t="n">
        <v>246.62</v>
      </c>
      <c r="K11" t="n">
        <v>58.47</v>
      </c>
      <c r="L11" t="n">
        <v>3.25</v>
      </c>
      <c r="M11" t="n">
        <v>30</v>
      </c>
      <c r="N11" t="n">
        <v>59.9</v>
      </c>
      <c r="O11" t="n">
        <v>30650.7</v>
      </c>
      <c r="P11" t="n">
        <v>139.93</v>
      </c>
      <c r="Q11" t="n">
        <v>1325.95</v>
      </c>
      <c r="R11" t="n">
        <v>58.83</v>
      </c>
      <c r="S11" t="n">
        <v>30.42</v>
      </c>
      <c r="T11" t="n">
        <v>14261.61</v>
      </c>
      <c r="U11" t="n">
        <v>0.52</v>
      </c>
      <c r="V11" t="n">
        <v>0.9</v>
      </c>
      <c r="W11" t="n">
        <v>0.13</v>
      </c>
      <c r="X11" t="n">
        <v>0.87</v>
      </c>
      <c r="Y11" t="n">
        <v>1</v>
      </c>
      <c r="Z11" t="n">
        <v>10</v>
      </c>
      <c r="AA11" t="n">
        <v>128.8163395009193</v>
      </c>
      <c r="AB11" t="n">
        <v>176.2521986808951</v>
      </c>
      <c r="AC11" t="n">
        <v>159.4309362103542</v>
      </c>
      <c r="AD11" t="n">
        <v>128816.3395009193</v>
      </c>
      <c r="AE11" t="n">
        <v>176252.1986808951</v>
      </c>
      <c r="AF11" t="n">
        <v>3.656813573804303e-06</v>
      </c>
      <c r="AG11" t="n">
        <v>5</v>
      </c>
      <c r="AH11" t="n">
        <v>159430.9362103542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7.354</v>
      </c>
      <c r="E12" t="n">
        <v>13.6</v>
      </c>
      <c r="F12" t="n">
        <v>9.470000000000001</v>
      </c>
      <c r="G12" t="n">
        <v>19.6</v>
      </c>
      <c r="H12" t="n">
        <v>0.25</v>
      </c>
      <c r="I12" t="n">
        <v>29</v>
      </c>
      <c r="J12" t="n">
        <v>247.07</v>
      </c>
      <c r="K12" t="n">
        <v>58.47</v>
      </c>
      <c r="L12" t="n">
        <v>3.5</v>
      </c>
      <c r="M12" t="n">
        <v>27</v>
      </c>
      <c r="N12" t="n">
        <v>60.09</v>
      </c>
      <c r="O12" t="n">
        <v>30705.56</v>
      </c>
      <c r="P12" t="n">
        <v>136.59</v>
      </c>
      <c r="Q12" t="n">
        <v>1325.89</v>
      </c>
      <c r="R12" t="n">
        <v>54.91</v>
      </c>
      <c r="S12" t="n">
        <v>30.42</v>
      </c>
      <c r="T12" t="n">
        <v>12313.14</v>
      </c>
      <c r="U12" t="n">
        <v>0.55</v>
      </c>
      <c r="V12" t="n">
        <v>0.91</v>
      </c>
      <c r="W12" t="n">
        <v>0.13</v>
      </c>
      <c r="X12" t="n">
        <v>0.75</v>
      </c>
      <c r="Y12" t="n">
        <v>1</v>
      </c>
      <c r="Z12" t="n">
        <v>10</v>
      </c>
      <c r="AA12" t="n">
        <v>113.5740957191441</v>
      </c>
      <c r="AB12" t="n">
        <v>155.3970882983435</v>
      </c>
      <c r="AC12" t="n">
        <v>140.5662082923754</v>
      </c>
      <c r="AD12" t="n">
        <v>113574.0957191441</v>
      </c>
      <c r="AE12" t="n">
        <v>155397.0882983435</v>
      </c>
      <c r="AF12" t="n">
        <v>3.726282340306342e-06</v>
      </c>
      <c r="AG12" t="n">
        <v>4</v>
      </c>
      <c r="AH12" t="n">
        <v>140566.2082923754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7.4889</v>
      </c>
      <c r="E13" t="n">
        <v>13.35</v>
      </c>
      <c r="F13" t="n">
        <v>9.32</v>
      </c>
      <c r="G13" t="n">
        <v>20.71</v>
      </c>
      <c r="H13" t="n">
        <v>0.27</v>
      </c>
      <c r="I13" t="n">
        <v>27</v>
      </c>
      <c r="J13" t="n">
        <v>247.51</v>
      </c>
      <c r="K13" t="n">
        <v>58.47</v>
      </c>
      <c r="L13" t="n">
        <v>3.75</v>
      </c>
      <c r="M13" t="n">
        <v>25</v>
      </c>
      <c r="N13" t="n">
        <v>60.29</v>
      </c>
      <c r="O13" t="n">
        <v>30760.49</v>
      </c>
      <c r="P13" t="n">
        <v>133.08</v>
      </c>
      <c r="Q13" t="n">
        <v>1325.95</v>
      </c>
      <c r="R13" t="n">
        <v>49.93</v>
      </c>
      <c r="S13" t="n">
        <v>30.42</v>
      </c>
      <c r="T13" t="n">
        <v>9835.84</v>
      </c>
      <c r="U13" t="n">
        <v>0.61</v>
      </c>
      <c r="V13" t="n">
        <v>0.93</v>
      </c>
      <c r="W13" t="n">
        <v>0.12</v>
      </c>
      <c r="X13" t="n">
        <v>0.6</v>
      </c>
      <c r="Y13" t="n">
        <v>1</v>
      </c>
      <c r="Z13" t="n">
        <v>10</v>
      </c>
      <c r="AA13" t="n">
        <v>111.0883034798874</v>
      </c>
      <c r="AB13" t="n">
        <v>151.9959176911804</v>
      </c>
      <c r="AC13" t="n">
        <v>137.4896406343859</v>
      </c>
      <c r="AD13" t="n">
        <v>111088.3034798874</v>
      </c>
      <c r="AE13" t="n">
        <v>151995.9176911804</v>
      </c>
      <c r="AF13" t="n">
        <v>3.794636363655176e-06</v>
      </c>
      <c r="AG13" t="n">
        <v>4</v>
      </c>
      <c r="AH13" t="n">
        <v>137489.640634386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7.3629</v>
      </c>
      <c r="E14" t="n">
        <v>13.58</v>
      </c>
      <c r="F14" t="n">
        <v>9.6</v>
      </c>
      <c r="G14" t="n">
        <v>22.15</v>
      </c>
      <c r="H14" t="n">
        <v>0.29</v>
      </c>
      <c r="I14" t="n">
        <v>26</v>
      </c>
      <c r="J14" t="n">
        <v>247.96</v>
      </c>
      <c r="K14" t="n">
        <v>58.47</v>
      </c>
      <c r="L14" t="n">
        <v>4</v>
      </c>
      <c r="M14" t="n">
        <v>24</v>
      </c>
      <c r="N14" t="n">
        <v>60.48</v>
      </c>
      <c r="O14" t="n">
        <v>30815.5</v>
      </c>
      <c r="P14" t="n">
        <v>136.55</v>
      </c>
      <c r="Q14" t="n">
        <v>1325.82</v>
      </c>
      <c r="R14" t="n">
        <v>59.67</v>
      </c>
      <c r="S14" t="n">
        <v>30.42</v>
      </c>
      <c r="T14" t="n">
        <v>14710.06</v>
      </c>
      <c r="U14" t="n">
        <v>0.51</v>
      </c>
      <c r="V14" t="n">
        <v>0.9</v>
      </c>
      <c r="W14" t="n">
        <v>0.12</v>
      </c>
      <c r="X14" t="n">
        <v>0.88</v>
      </c>
      <c r="Y14" t="n">
        <v>1</v>
      </c>
      <c r="Z14" t="n">
        <v>10</v>
      </c>
      <c r="AA14" t="n">
        <v>113.7088861134598</v>
      </c>
      <c r="AB14" t="n">
        <v>155.5815144623786</v>
      </c>
      <c r="AC14" t="n">
        <v>140.7330330821588</v>
      </c>
      <c r="AD14" t="n">
        <v>113708.8861134598</v>
      </c>
      <c r="AE14" t="n">
        <v>155581.5144623786</v>
      </c>
      <c r="AF14" t="n">
        <v>3.730791983062492e-06</v>
      </c>
      <c r="AG14" t="n">
        <v>4</v>
      </c>
      <c r="AH14" t="n">
        <v>140733.0330821588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7.5089</v>
      </c>
      <c r="E15" t="n">
        <v>13.32</v>
      </c>
      <c r="F15" t="n">
        <v>9.43</v>
      </c>
      <c r="G15" t="n">
        <v>23.57</v>
      </c>
      <c r="H15" t="n">
        <v>0.3</v>
      </c>
      <c r="I15" t="n">
        <v>24</v>
      </c>
      <c r="J15" t="n">
        <v>248.4</v>
      </c>
      <c r="K15" t="n">
        <v>58.47</v>
      </c>
      <c r="L15" t="n">
        <v>4.25</v>
      </c>
      <c r="M15" t="n">
        <v>22</v>
      </c>
      <c r="N15" t="n">
        <v>60.68</v>
      </c>
      <c r="O15" t="n">
        <v>30870.57</v>
      </c>
      <c r="P15" t="n">
        <v>132.63</v>
      </c>
      <c r="Q15" t="n">
        <v>1325.89</v>
      </c>
      <c r="R15" t="n">
        <v>53.86</v>
      </c>
      <c r="S15" t="n">
        <v>30.42</v>
      </c>
      <c r="T15" t="n">
        <v>11812.57</v>
      </c>
      <c r="U15" t="n">
        <v>0.5600000000000001</v>
      </c>
      <c r="V15" t="n">
        <v>0.92</v>
      </c>
      <c r="W15" t="n">
        <v>0.12</v>
      </c>
      <c r="X15" t="n">
        <v>0.71</v>
      </c>
      <c r="Y15" t="n">
        <v>1</v>
      </c>
      <c r="Z15" t="n">
        <v>10</v>
      </c>
      <c r="AA15" t="n">
        <v>110.9712554198601</v>
      </c>
      <c r="AB15" t="n">
        <v>151.8357673716552</v>
      </c>
      <c r="AC15" t="n">
        <v>137.3447748365837</v>
      </c>
      <c r="AD15" t="n">
        <v>110971.2554198601</v>
      </c>
      <c r="AE15" t="n">
        <v>151835.7673716552</v>
      </c>
      <c r="AF15" t="n">
        <v>3.804770392320681e-06</v>
      </c>
      <c r="AG15" t="n">
        <v>4</v>
      </c>
      <c r="AH15" t="n">
        <v>137344.7748365837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7.6149</v>
      </c>
      <c r="E16" t="n">
        <v>13.13</v>
      </c>
      <c r="F16" t="n">
        <v>9.34</v>
      </c>
      <c r="G16" t="n">
        <v>25.46</v>
      </c>
      <c r="H16" t="n">
        <v>0.32</v>
      </c>
      <c r="I16" t="n">
        <v>22</v>
      </c>
      <c r="J16" t="n">
        <v>248.85</v>
      </c>
      <c r="K16" t="n">
        <v>58.47</v>
      </c>
      <c r="L16" t="n">
        <v>4.5</v>
      </c>
      <c r="M16" t="n">
        <v>20</v>
      </c>
      <c r="N16" t="n">
        <v>60.88</v>
      </c>
      <c r="O16" t="n">
        <v>30925.72</v>
      </c>
      <c r="P16" t="n">
        <v>129.67</v>
      </c>
      <c r="Q16" t="n">
        <v>1325.85</v>
      </c>
      <c r="R16" t="n">
        <v>50.73</v>
      </c>
      <c r="S16" t="n">
        <v>30.42</v>
      </c>
      <c r="T16" t="n">
        <v>10261.05</v>
      </c>
      <c r="U16" t="n">
        <v>0.6</v>
      </c>
      <c r="V16" t="n">
        <v>0.93</v>
      </c>
      <c r="W16" t="n">
        <v>0.12</v>
      </c>
      <c r="X16" t="n">
        <v>0.62</v>
      </c>
      <c r="Y16" t="n">
        <v>1</v>
      </c>
      <c r="Z16" t="n">
        <v>10</v>
      </c>
      <c r="AA16" t="n">
        <v>109.068372351772</v>
      </c>
      <c r="AB16" t="n">
        <v>149.2321588086222</v>
      </c>
      <c r="AC16" t="n">
        <v>134.9896510206183</v>
      </c>
      <c r="AD16" t="n">
        <v>109068.372351772</v>
      </c>
      <c r="AE16" t="n">
        <v>149232.1588086222</v>
      </c>
      <c r="AF16" t="n">
        <v>3.85848074424786e-06</v>
      </c>
      <c r="AG16" t="n">
        <v>4</v>
      </c>
      <c r="AH16" t="n">
        <v>134989.6510206183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7.6606</v>
      </c>
      <c r="E17" t="n">
        <v>13.05</v>
      </c>
      <c r="F17" t="n">
        <v>9.31</v>
      </c>
      <c r="G17" t="n">
        <v>26.59</v>
      </c>
      <c r="H17" t="n">
        <v>0.34</v>
      </c>
      <c r="I17" t="n">
        <v>21</v>
      </c>
      <c r="J17" t="n">
        <v>249.3</v>
      </c>
      <c r="K17" t="n">
        <v>58.47</v>
      </c>
      <c r="L17" t="n">
        <v>4.75</v>
      </c>
      <c r="M17" t="n">
        <v>19</v>
      </c>
      <c r="N17" t="n">
        <v>61.07</v>
      </c>
      <c r="O17" t="n">
        <v>30980.93</v>
      </c>
      <c r="P17" t="n">
        <v>127.8</v>
      </c>
      <c r="Q17" t="n">
        <v>1325.89</v>
      </c>
      <c r="R17" t="n">
        <v>49.58</v>
      </c>
      <c r="S17" t="n">
        <v>30.42</v>
      </c>
      <c r="T17" t="n">
        <v>9687.84</v>
      </c>
      <c r="U17" t="n">
        <v>0.61</v>
      </c>
      <c r="V17" t="n">
        <v>0.93</v>
      </c>
      <c r="W17" t="n">
        <v>0.12</v>
      </c>
      <c r="X17" t="n">
        <v>0.58</v>
      </c>
      <c r="Y17" t="n">
        <v>1</v>
      </c>
      <c r="Z17" t="n">
        <v>10</v>
      </c>
      <c r="AA17" t="n">
        <v>108.0911636947878</v>
      </c>
      <c r="AB17" t="n">
        <v>147.8950988127337</v>
      </c>
      <c r="AC17" t="n">
        <v>133.7801981541615</v>
      </c>
      <c r="AD17" t="n">
        <v>108091.1636947878</v>
      </c>
      <c r="AE17" t="n">
        <v>147895.0988127337</v>
      </c>
      <c r="AF17" t="n">
        <v>3.881636999748539e-06</v>
      </c>
      <c r="AG17" t="n">
        <v>4</v>
      </c>
      <c r="AH17" t="n">
        <v>133780.1981541615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7.7566</v>
      </c>
      <c r="E18" t="n">
        <v>12.89</v>
      </c>
      <c r="F18" t="n">
        <v>9.24</v>
      </c>
      <c r="G18" t="n">
        <v>29.17</v>
      </c>
      <c r="H18" t="n">
        <v>0.36</v>
      </c>
      <c r="I18" t="n">
        <v>19</v>
      </c>
      <c r="J18" t="n">
        <v>249.75</v>
      </c>
      <c r="K18" t="n">
        <v>58.47</v>
      </c>
      <c r="L18" t="n">
        <v>5</v>
      </c>
      <c r="M18" t="n">
        <v>17</v>
      </c>
      <c r="N18" t="n">
        <v>61.27</v>
      </c>
      <c r="O18" t="n">
        <v>31036.22</v>
      </c>
      <c r="P18" t="n">
        <v>125.27</v>
      </c>
      <c r="Q18" t="n">
        <v>1325.83</v>
      </c>
      <c r="R18" t="n">
        <v>47.51</v>
      </c>
      <c r="S18" t="n">
        <v>30.42</v>
      </c>
      <c r="T18" t="n">
        <v>8665.73</v>
      </c>
      <c r="U18" t="n">
        <v>0.64</v>
      </c>
      <c r="V18" t="n">
        <v>0.9399999999999999</v>
      </c>
      <c r="W18" t="n">
        <v>0.11</v>
      </c>
      <c r="X18" t="n">
        <v>0.52</v>
      </c>
      <c r="Y18" t="n">
        <v>1</v>
      </c>
      <c r="Z18" t="n">
        <v>10</v>
      </c>
      <c r="AA18" t="n">
        <v>106.5005733443739</v>
      </c>
      <c r="AB18" t="n">
        <v>145.7187829234048</v>
      </c>
      <c r="AC18" t="n">
        <v>131.8115867988309</v>
      </c>
      <c r="AD18" t="n">
        <v>106500.5733443739</v>
      </c>
      <c r="AE18" t="n">
        <v>145718.7829234048</v>
      </c>
      <c r="AF18" t="n">
        <v>3.930280337342966e-06</v>
      </c>
      <c r="AG18" t="n">
        <v>4</v>
      </c>
      <c r="AH18" t="n">
        <v>131811.5867988309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7.7963</v>
      </c>
      <c r="E19" t="n">
        <v>12.83</v>
      </c>
      <c r="F19" t="n">
        <v>9.220000000000001</v>
      </c>
      <c r="G19" t="n">
        <v>30.73</v>
      </c>
      <c r="H19" t="n">
        <v>0.37</v>
      </c>
      <c r="I19" t="n">
        <v>18</v>
      </c>
      <c r="J19" t="n">
        <v>250.2</v>
      </c>
      <c r="K19" t="n">
        <v>58.47</v>
      </c>
      <c r="L19" t="n">
        <v>5.25</v>
      </c>
      <c r="M19" t="n">
        <v>16</v>
      </c>
      <c r="N19" t="n">
        <v>61.47</v>
      </c>
      <c r="O19" t="n">
        <v>31091.59</v>
      </c>
      <c r="P19" t="n">
        <v>123.69</v>
      </c>
      <c r="Q19" t="n">
        <v>1325.79</v>
      </c>
      <c r="R19" t="n">
        <v>46.95</v>
      </c>
      <c r="S19" t="n">
        <v>30.42</v>
      </c>
      <c r="T19" t="n">
        <v>8389.25</v>
      </c>
      <c r="U19" t="n">
        <v>0.65</v>
      </c>
      <c r="V19" t="n">
        <v>0.9399999999999999</v>
      </c>
      <c r="W19" t="n">
        <v>0.11</v>
      </c>
      <c r="X19" t="n">
        <v>0.5</v>
      </c>
      <c r="Y19" t="n">
        <v>1</v>
      </c>
      <c r="Z19" t="n">
        <v>10</v>
      </c>
      <c r="AA19" t="n">
        <v>105.7030816119993</v>
      </c>
      <c r="AB19" t="n">
        <v>144.6276195523183</v>
      </c>
      <c r="AC19" t="n">
        <v>130.8245625284231</v>
      </c>
      <c r="AD19" t="n">
        <v>105703.0816119993</v>
      </c>
      <c r="AE19" t="n">
        <v>144627.6195523183</v>
      </c>
      <c r="AF19" t="n">
        <v>3.950396384243994e-06</v>
      </c>
      <c r="AG19" t="n">
        <v>4</v>
      </c>
      <c r="AH19" t="n">
        <v>130824.5625284232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7.8544</v>
      </c>
      <c r="E20" t="n">
        <v>12.73</v>
      </c>
      <c r="F20" t="n">
        <v>9.17</v>
      </c>
      <c r="G20" t="n">
        <v>32.37</v>
      </c>
      <c r="H20" t="n">
        <v>0.39</v>
      </c>
      <c r="I20" t="n">
        <v>17</v>
      </c>
      <c r="J20" t="n">
        <v>250.64</v>
      </c>
      <c r="K20" t="n">
        <v>58.47</v>
      </c>
      <c r="L20" t="n">
        <v>5.5</v>
      </c>
      <c r="M20" t="n">
        <v>15</v>
      </c>
      <c r="N20" t="n">
        <v>61.67</v>
      </c>
      <c r="O20" t="n">
        <v>31147.02</v>
      </c>
      <c r="P20" t="n">
        <v>121.82</v>
      </c>
      <c r="Q20" t="n">
        <v>1325.89</v>
      </c>
      <c r="R20" t="n">
        <v>45.34</v>
      </c>
      <c r="S20" t="n">
        <v>30.42</v>
      </c>
      <c r="T20" t="n">
        <v>7591.25</v>
      </c>
      <c r="U20" t="n">
        <v>0.67</v>
      </c>
      <c r="V20" t="n">
        <v>0.9399999999999999</v>
      </c>
      <c r="W20" t="n">
        <v>0.11</v>
      </c>
      <c r="X20" t="n">
        <v>0.45</v>
      </c>
      <c r="Y20" t="n">
        <v>1</v>
      </c>
      <c r="Z20" t="n">
        <v>10</v>
      </c>
      <c r="AA20" t="n">
        <v>104.653547740004</v>
      </c>
      <c r="AB20" t="n">
        <v>143.1916010064884</v>
      </c>
      <c r="AC20" t="n">
        <v>129.5255955771421</v>
      </c>
      <c r="AD20" t="n">
        <v>104653.547740004</v>
      </c>
      <c r="AE20" t="n">
        <v>143191.6010064884</v>
      </c>
      <c r="AF20" t="n">
        <v>3.979835737517287e-06</v>
      </c>
      <c r="AG20" t="n">
        <v>4</v>
      </c>
      <c r="AH20" t="n">
        <v>129525.5955771421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7.9025</v>
      </c>
      <c r="E21" t="n">
        <v>12.65</v>
      </c>
      <c r="F21" t="n">
        <v>9.140000000000001</v>
      </c>
      <c r="G21" t="n">
        <v>34.28</v>
      </c>
      <c r="H21" t="n">
        <v>0.41</v>
      </c>
      <c r="I21" t="n">
        <v>16</v>
      </c>
      <c r="J21" t="n">
        <v>251.09</v>
      </c>
      <c r="K21" t="n">
        <v>58.47</v>
      </c>
      <c r="L21" t="n">
        <v>5.75</v>
      </c>
      <c r="M21" t="n">
        <v>14</v>
      </c>
      <c r="N21" t="n">
        <v>61.87</v>
      </c>
      <c r="O21" t="n">
        <v>31202.53</v>
      </c>
      <c r="P21" t="n">
        <v>119.54</v>
      </c>
      <c r="Q21" t="n">
        <v>1325.87</v>
      </c>
      <c r="R21" t="n">
        <v>44.23</v>
      </c>
      <c r="S21" t="n">
        <v>30.42</v>
      </c>
      <c r="T21" t="n">
        <v>7041.09</v>
      </c>
      <c r="U21" t="n">
        <v>0.6899999999999999</v>
      </c>
      <c r="V21" t="n">
        <v>0.95</v>
      </c>
      <c r="W21" t="n">
        <v>0.11</v>
      </c>
      <c r="X21" t="n">
        <v>0.42</v>
      </c>
      <c r="Y21" t="n">
        <v>1</v>
      </c>
      <c r="Z21" t="n">
        <v>10</v>
      </c>
      <c r="AA21" t="n">
        <v>103.5904512291348</v>
      </c>
      <c r="AB21" t="n">
        <v>141.7370254598099</v>
      </c>
      <c r="AC21" t="n">
        <v>128.2098426791285</v>
      </c>
      <c r="AD21" t="n">
        <v>103590.4512291348</v>
      </c>
      <c r="AE21" t="n">
        <v>141737.0254598099</v>
      </c>
      <c r="AF21" t="n">
        <v>4.004208076457828e-06</v>
      </c>
      <c r="AG21" t="n">
        <v>4</v>
      </c>
      <c r="AH21" t="n">
        <v>128209.8426791285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7.9507</v>
      </c>
      <c r="E22" t="n">
        <v>12.58</v>
      </c>
      <c r="F22" t="n">
        <v>9.109999999999999</v>
      </c>
      <c r="G22" t="n">
        <v>36.45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13</v>
      </c>
      <c r="N22" t="n">
        <v>62.07</v>
      </c>
      <c r="O22" t="n">
        <v>31258.11</v>
      </c>
      <c r="P22" t="n">
        <v>117.13</v>
      </c>
      <c r="Q22" t="n">
        <v>1325.85</v>
      </c>
      <c r="R22" t="n">
        <v>43.37</v>
      </c>
      <c r="S22" t="n">
        <v>30.42</v>
      </c>
      <c r="T22" t="n">
        <v>6613.56</v>
      </c>
      <c r="U22" t="n">
        <v>0.7</v>
      </c>
      <c r="V22" t="n">
        <v>0.95</v>
      </c>
      <c r="W22" t="n">
        <v>0.1</v>
      </c>
      <c r="X22" t="n">
        <v>0.39</v>
      </c>
      <c r="Y22" t="n">
        <v>1</v>
      </c>
      <c r="Z22" t="n">
        <v>10</v>
      </c>
      <c r="AA22" t="n">
        <v>102.5000414539224</v>
      </c>
      <c r="AB22" t="n">
        <v>140.2450786998809</v>
      </c>
      <c r="AC22" t="n">
        <v>126.8602852240062</v>
      </c>
      <c r="AD22" t="n">
        <v>102500.0414539224</v>
      </c>
      <c r="AE22" t="n">
        <v>140245.0786998809</v>
      </c>
      <c r="AF22" t="n">
        <v>4.028631085541696e-06</v>
      </c>
      <c r="AG22" t="n">
        <v>4</v>
      </c>
      <c r="AH22" t="n">
        <v>126860.2852240062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7.975</v>
      </c>
      <c r="E23" t="n">
        <v>12.54</v>
      </c>
      <c r="F23" t="n">
        <v>9.07</v>
      </c>
      <c r="G23" t="n">
        <v>36.3</v>
      </c>
      <c r="H23" t="n">
        <v>0.44</v>
      </c>
      <c r="I23" t="n">
        <v>15</v>
      </c>
      <c r="J23" t="n">
        <v>252</v>
      </c>
      <c r="K23" t="n">
        <v>58.47</v>
      </c>
      <c r="L23" t="n">
        <v>6.25</v>
      </c>
      <c r="M23" t="n">
        <v>13</v>
      </c>
      <c r="N23" t="n">
        <v>62.27</v>
      </c>
      <c r="O23" t="n">
        <v>31313.77</v>
      </c>
      <c r="P23" t="n">
        <v>114.55</v>
      </c>
      <c r="Q23" t="n">
        <v>1325.92</v>
      </c>
      <c r="R23" t="n">
        <v>41.78</v>
      </c>
      <c r="S23" t="n">
        <v>30.42</v>
      </c>
      <c r="T23" t="n">
        <v>5817.8</v>
      </c>
      <c r="U23" t="n">
        <v>0.73</v>
      </c>
      <c r="V23" t="n">
        <v>0.95</v>
      </c>
      <c r="W23" t="n">
        <v>0.11</v>
      </c>
      <c r="X23" t="n">
        <v>0.35</v>
      </c>
      <c r="Y23" t="n">
        <v>1</v>
      </c>
      <c r="Z23" t="n">
        <v>10</v>
      </c>
      <c r="AA23" t="n">
        <v>101.5021529491646</v>
      </c>
      <c r="AB23" t="n">
        <v>138.8797236239381</v>
      </c>
      <c r="AC23" t="n">
        <v>125.6252377202231</v>
      </c>
      <c r="AD23" t="n">
        <v>101502.1529491646</v>
      </c>
      <c r="AE23" t="n">
        <v>138879.7236239381</v>
      </c>
      <c r="AF23" t="n">
        <v>4.040943930370284e-06</v>
      </c>
      <c r="AG23" t="n">
        <v>4</v>
      </c>
      <c r="AH23" t="n">
        <v>125625.2377202231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8.016</v>
      </c>
      <c r="E24" t="n">
        <v>12.48</v>
      </c>
      <c r="F24" t="n">
        <v>9.06</v>
      </c>
      <c r="G24" t="n">
        <v>38.82</v>
      </c>
      <c r="H24" t="n">
        <v>0.46</v>
      </c>
      <c r="I24" t="n">
        <v>14</v>
      </c>
      <c r="J24" t="n">
        <v>252.45</v>
      </c>
      <c r="K24" t="n">
        <v>58.47</v>
      </c>
      <c r="L24" t="n">
        <v>6.5</v>
      </c>
      <c r="M24" t="n">
        <v>12</v>
      </c>
      <c r="N24" t="n">
        <v>62.47</v>
      </c>
      <c r="O24" t="n">
        <v>31369.49</v>
      </c>
      <c r="P24" t="n">
        <v>113.69</v>
      </c>
      <c r="Q24" t="n">
        <v>1325.92</v>
      </c>
      <c r="R24" t="n">
        <v>41.75</v>
      </c>
      <c r="S24" t="n">
        <v>30.42</v>
      </c>
      <c r="T24" t="n">
        <v>5809.86</v>
      </c>
      <c r="U24" t="n">
        <v>0.73</v>
      </c>
      <c r="V24" t="n">
        <v>0.95</v>
      </c>
      <c r="W24" t="n">
        <v>0.1</v>
      </c>
      <c r="X24" t="n">
        <v>0.34</v>
      </c>
      <c r="Y24" t="n">
        <v>1</v>
      </c>
      <c r="Z24" t="n">
        <v>10</v>
      </c>
      <c r="AA24" t="n">
        <v>100.9762370073089</v>
      </c>
      <c r="AB24" t="n">
        <v>138.1601422305177</v>
      </c>
      <c r="AC24" t="n">
        <v>124.9743321650517</v>
      </c>
      <c r="AD24" t="n">
        <v>100976.2370073089</v>
      </c>
      <c r="AE24" t="n">
        <v>138160.1422305178</v>
      </c>
      <c r="AF24" t="n">
        <v>4.061718689134571e-06</v>
      </c>
      <c r="AG24" t="n">
        <v>4</v>
      </c>
      <c r="AH24" t="n">
        <v>124974.3321650517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8.045199999999999</v>
      </c>
      <c r="E25" t="n">
        <v>12.43</v>
      </c>
      <c r="F25" t="n">
        <v>9.06</v>
      </c>
      <c r="G25" t="n">
        <v>41.81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111.92</v>
      </c>
      <c r="Q25" t="n">
        <v>1325.79</v>
      </c>
      <c r="R25" t="n">
        <v>41.7</v>
      </c>
      <c r="S25" t="n">
        <v>30.42</v>
      </c>
      <c r="T25" t="n">
        <v>5789.23</v>
      </c>
      <c r="U25" t="n">
        <v>0.73</v>
      </c>
      <c r="V25" t="n">
        <v>0.95</v>
      </c>
      <c r="W25" t="n">
        <v>0.1</v>
      </c>
      <c r="X25" t="n">
        <v>0.34</v>
      </c>
      <c r="Y25" t="n">
        <v>1</v>
      </c>
      <c r="Z25" t="n">
        <v>10</v>
      </c>
      <c r="AA25" t="n">
        <v>100.2680845648371</v>
      </c>
      <c r="AB25" t="n">
        <v>137.1912168172475</v>
      </c>
      <c r="AC25" t="n">
        <v>124.0978796333283</v>
      </c>
      <c r="AD25" t="n">
        <v>100268.0845648371</v>
      </c>
      <c r="AE25" t="n">
        <v>137191.2168172475</v>
      </c>
      <c r="AF25" t="n">
        <v>4.076514370986209e-06</v>
      </c>
      <c r="AG25" t="n">
        <v>4</v>
      </c>
      <c r="AH25" t="n">
        <v>124097.8796333283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8.036300000000001</v>
      </c>
      <c r="E26" t="n">
        <v>12.44</v>
      </c>
      <c r="F26" t="n">
        <v>9.07</v>
      </c>
      <c r="G26" t="n">
        <v>41.87</v>
      </c>
      <c r="H26" t="n">
        <v>0.49</v>
      </c>
      <c r="I26" t="n">
        <v>13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111.18</v>
      </c>
      <c r="Q26" t="n">
        <v>1325.85</v>
      </c>
      <c r="R26" t="n">
        <v>42.13</v>
      </c>
      <c r="S26" t="n">
        <v>30.42</v>
      </c>
      <c r="T26" t="n">
        <v>6005.64</v>
      </c>
      <c r="U26" t="n">
        <v>0.72</v>
      </c>
      <c r="V26" t="n">
        <v>0.95</v>
      </c>
      <c r="W26" t="n">
        <v>0.1</v>
      </c>
      <c r="X26" t="n">
        <v>0.35</v>
      </c>
      <c r="Y26" t="n">
        <v>1</v>
      </c>
      <c r="Z26" t="n">
        <v>10</v>
      </c>
      <c r="AA26" t="n">
        <v>100.1139299419302</v>
      </c>
      <c r="AB26" t="n">
        <v>136.9802956613643</v>
      </c>
      <c r="AC26" t="n">
        <v>123.9070884965329</v>
      </c>
      <c r="AD26" t="n">
        <v>100113.9299419302</v>
      </c>
      <c r="AE26" t="n">
        <v>136980.2956613643</v>
      </c>
      <c r="AF26" t="n">
        <v>4.07200472823006e-06</v>
      </c>
      <c r="AG26" t="n">
        <v>4</v>
      </c>
      <c r="AH26" t="n">
        <v>123907.0884965328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8.0853</v>
      </c>
      <c r="E27" t="n">
        <v>12.37</v>
      </c>
      <c r="F27" t="n">
        <v>9.039999999999999</v>
      </c>
      <c r="G27" t="n">
        <v>45.22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5</v>
      </c>
      <c r="N27" t="n">
        <v>63.08</v>
      </c>
      <c r="O27" t="n">
        <v>31537.13</v>
      </c>
      <c r="P27" t="n">
        <v>108.37</v>
      </c>
      <c r="Q27" t="n">
        <v>1325.79</v>
      </c>
      <c r="R27" t="n">
        <v>41.08</v>
      </c>
      <c r="S27" t="n">
        <v>30.42</v>
      </c>
      <c r="T27" t="n">
        <v>5486.29</v>
      </c>
      <c r="U27" t="n">
        <v>0.74</v>
      </c>
      <c r="V27" t="n">
        <v>0.96</v>
      </c>
      <c r="W27" t="n">
        <v>0.1</v>
      </c>
      <c r="X27" t="n">
        <v>0.32</v>
      </c>
      <c r="Y27" t="n">
        <v>1</v>
      </c>
      <c r="Z27" t="n">
        <v>10</v>
      </c>
      <c r="AA27" t="n">
        <v>98.93802766323624</v>
      </c>
      <c r="AB27" t="n">
        <v>135.3713742865088</v>
      </c>
      <c r="AC27" t="n">
        <v>122.4517203195577</v>
      </c>
      <c r="AD27" t="n">
        <v>98938.02766323624</v>
      </c>
      <c r="AE27" t="n">
        <v>135371.3742865088</v>
      </c>
      <c r="AF27" t="n">
        <v>4.096833098460548e-06</v>
      </c>
      <c r="AG27" t="n">
        <v>4</v>
      </c>
      <c r="AH27" t="n">
        <v>122451.7203195577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8.077400000000001</v>
      </c>
      <c r="E28" t="n">
        <v>12.38</v>
      </c>
      <c r="F28" t="n">
        <v>9.06</v>
      </c>
      <c r="G28" t="n">
        <v>45.28</v>
      </c>
      <c r="H28" t="n">
        <v>0.52</v>
      </c>
      <c r="I28" t="n">
        <v>12</v>
      </c>
      <c r="J28" t="n">
        <v>254.26</v>
      </c>
      <c r="K28" t="n">
        <v>58.47</v>
      </c>
      <c r="L28" t="n">
        <v>7.5</v>
      </c>
      <c r="M28" t="n">
        <v>0</v>
      </c>
      <c r="N28" t="n">
        <v>63.29</v>
      </c>
      <c r="O28" t="n">
        <v>31593.16</v>
      </c>
      <c r="P28" t="n">
        <v>108.94</v>
      </c>
      <c r="Q28" t="n">
        <v>1325.91</v>
      </c>
      <c r="R28" t="n">
        <v>41.13</v>
      </c>
      <c r="S28" t="n">
        <v>30.42</v>
      </c>
      <c r="T28" t="n">
        <v>5511.11</v>
      </c>
      <c r="U28" t="n">
        <v>0.74</v>
      </c>
      <c r="V28" t="n">
        <v>0.95</v>
      </c>
      <c r="W28" t="n">
        <v>0.11</v>
      </c>
      <c r="X28" t="n">
        <v>0.34</v>
      </c>
      <c r="Y28" t="n">
        <v>1</v>
      </c>
      <c r="Z28" t="n">
        <v>10</v>
      </c>
      <c r="AA28" t="n">
        <v>99.18524949100824</v>
      </c>
      <c r="AB28" t="n">
        <v>135.7096340979236</v>
      </c>
      <c r="AC28" t="n">
        <v>122.7576970893218</v>
      </c>
      <c r="AD28" t="n">
        <v>99185.24949100823</v>
      </c>
      <c r="AE28" t="n">
        <v>135709.6340979236</v>
      </c>
      <c r="AF28" t="n">
        <v>4.092830157137673e-06</v>
      </c>
      <c r="AG28" t="n">
        <v>4</v>
      </c>
      <c r="AH28" t="n">
        <v>122757.6970893218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7.9231</v>
      </c>
      <c r="E2" t="n">
        <v>12.62</v>
      </c>
      <c r="F2" t="n">
        <v>10.06</v>
      </c>
      <c r="G2" t="n">
        <v>13.12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5</v>
      </c>
      <c r="N2" t="n">
        <v>8.25</v>
      </c>
      <c r="O2" t="n">
        <v>9054.6</v>
      </c>
      <c r="P2" t="n">
        <v>57.09</v>
      </c>
      <c r="Q2" t="n">
        <v>1326.11</v>
      </c>
      <c r="R2" t="n">
        <v>72.63</v>
      </c>
      <c r="S2" t="n">
        <v>30.42</v>
      </c>
      <c r="T2" t="n">
        <v>21089.11</v>
      </c>
      <c r="U2" t="n">
        <v>0.42</v>
      </c>
      <c r="V2" t="n">
        <v>0.86</v>
      </c>
      <c r="W2" t="n">
        <v>0.21</v>
      </c>
      <c r="X2" t="n">
        <v>1.34</v>
      </c>
      <c r="Y2" t="n">
        <v>1</v>
      </c>
      <c r="Z2" t="n">
        <v>10</v>
      </c>
      <c r="AA2" t="n">
        <v>69.26082410910344</v>
      </c>
      <c r="AB2" t="n">
        <v>94.76571511794725</v>
      </c>
      <c r="AC2" t="n">
        <v>85.72140827163018</v>
      </c>
      <c r="AD2" t="n">
        <v>69260.82410910344</v>
      </c>
      <c r="AE2" t="n">
        <v>94765.71511794726</v>
      </c>
      <c r="AF2" t="n">
        <v>4.889574830448538e-06</v>
      </c>
      <c r="AG2" t="n">
        <v>4</v>
      </c>
      <c r="AH2" t="n">
        <v>85721.40827163018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7.9213</v>
      </c>
      <c r="E3" t="n">
        <v>12.62</v>
      </c>
      <c r="F3" t="n">
        <v>10.06</v>
      </c>
      <c r="G3" t="n">
        <v>13.13</v>
      </c>
      <c r="H3" t="n">
        <v>0.3</v>
      </c>
      <c r="I3" t="n">
        <v>46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57.24</v>
      </c>
      <c r="Q3" t="n">
        <v>1326</v>
      </c>
      <c r="R3" t="n">
        <v>72.56</v>
      </c>
      <c r="S3" t="n">
        <v>30.42</v>
      </c>
      <c r="T3" t="n">
        <v>21056.57</v>
      </c>
      <c r="U3" t="n">
        <v>0.42</v>
      </c>
      <c r="V3" t="n">
        <v>0.86</v>
      </c>
      <c r="W3" t="n">
        <v>0.21</v>
      </c>
      <c r="X3" t="n">
        <v>1.34</v>
      </c>
      <c r="Y3" t="n">
        <v>1</v>
      </c>
      <c r="Z3" t="n">
        <v>10</v>
      </c>
      <c r="AA3" t="n">
        <v>69.31262252458461</v>
      </c>
      <c r="AB3" t="n">
        <v>94.83658799519337</v>
      </c>
      <c r="AC3" t="n">
        <v>85.78551714094264</v>
      </c>
      <c r="AD3" t="n">
        <v>69312.62252458461</v>
      </c>
      <c r="AE3" t="n">
        <v>94836.58799519337</v>
      </c>
      <c r="AF3" t="n">
        <v>4.888463998237055e-06</v>
      </c>
      <c r="AG3" t="n">
        <v>4</v>
      </c>
      <c r="AH3" t="n">
        <v>85785.51714094264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7.0985</v>
      </c>
      <c r="E2" t="n">
        <v>14.09</v>
      </c>
      <c r="F2" t="n">
        <v>11.39</v>
      </c>
      <c r="G2" t="n">
        <v>7.59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44.71</v>
      </c>
      <c r="Q2" t="n">
        <v>1325.96</v>
      </c>
      <c r="R2" t="n">
        <v>113.87</v>
      </c>
      <c r="S2" t="n">
        <v>30.42</v>
      </c>
      <c r="T2" t="n">
        <v>41489.83</v>
      </c>
      <c r="U2" t="n">
        <v>0.27</v>
      </c>
      <c r="V2" t="n">
        <v>0.76</v>
      </c>
      <c r="W2" t="n">
        <v>0.34</v>
      </c>
      <c r="X2" t="n">
        <v>2.67</v>
      </c>
      <c r="Y2" t="n">
        <v>1</v>
      </c>
      <c r="Z2" t="n">
        <v>10</v>
      </c>
      <c r="AA2" t="n">
        <v>73.25346270729401</v>
      </c>
      <c r="AB2" t="n">
        <v>100.2286193907723</v>
      </c>
      <c r="AC2" t="n">
        <v>90.66294062789279</v>
      </c>
      <c r="AD2" t="n">
        <v>73253.46270729401</v>
      </c>
      <c r="AE2" t="n">
        <v>100228.6193907722</v>
      </c>
      <c r="AF2" t="n">
        <v>4.70181697718816e-06</v>
      </c>
      <c r="AG2" t="n">
        <v>5</v>
      </c>
      <c r="AH2" t="n">
        <v>90662.94062789279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6.2075</v>
      </c>
      <c r="E2" t="n">
        <v>16.11</v>
      </c>
      <c r="F2" t="n">
        <v>11.31</v>
      </c>
      <c r="G2" t="n">
        <v>7.62</v>
      </c>
      <c r="H2" t="n">
        <v>0.12</v>
      </c>
      <c r="I2" t="n">
        <v>89</v>
      </c>
      <c r="J2" t="n">
        <v>141.81</v>
      </c>
      <c r="K2" t="n">
        <v>47.83</v>
      </c>
      <c r="L2" t="n">
        <v>1</v>
      </c>
      <c r="M2" t="n">
        <v>87</v>
      </c>
      <c r="N2" t="n">
        <v>22.98</v>
      </c>
      <c r="O2" t="n">
        <v>17723.39</v>
      </c>
      <c r="P2" t="n">
        <v>121.55</v>
      </c>
      <c r="Q2" t="n">
        <v>1326.06</v>
      </c>
      <c r="R2" t="n">
        <v>115.05</v>
      </c>
      <c r="S2" t="n">
        <v>30.42</v>
      </c>
      <c r="T2" t="n">
        <v>42085.09</v>
      </c>
      <c r="U2" t="n">
        <v>0.26</v>
      </c>
      <c r="V2" t="n">
        <v>0.76</v>
      </c>
      <c r="W2" t="n">
        <v>0.23</v>
      </c>
      <c r="X2" t="n">
        <v>2.59</v>
      </c>
      <c r="Y2" t="n">
        <v>1</v>
      </c>
      <c r="Z2" t="n">
        <v>10</v>
      </c>
      <c r="AA2" t="n">
        <v>124.9779709666913</v>
      </c>
      <c r="AB2" t="n">
        <v>171.0003735154985</v>
      </c>
      <c r="AC2" t="n">
        <v>154.6803378677584</v>
      </c>
      <c r="AD2" t="n">
        <v>124977.9709666913</v>
      </c>
      <c r="AE2" t="n">
        <v>171000.3735154985</v>
      </c>
      <c r="AF2" t="n">
        <v>3.438526965369011e-06</v>
      </c>
      <c r="AG2" t="n">
        <v>5</v>
      </c>
      <c r="AH2" t="n">
        <v>154680.3378677584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6.8065</v>
      </c>
      <c r="E3" t="n">
        <v>14.69</v>
      </c>
      <c r="F3" t="n">
        <v>10.59</v>
      </c>
      <c r="G3" t="n">
        <v>9.77</v>
      </c>
      <c r="H3" t="n">
        <v>0.16</v>
      </c>
      <c r="I3" t="n">
        <v>65</v>
      </c>
      <c r="J3" t="n">
        <v>142.15</v>
      </c>
      <c r="K3" t="n">
        <v>47.83</v>
      </c>
      <c r="L3" t="n">
        <v>1.25</v>
      </c>
      <c r="M3" t="n">
        <v>63</v>
      </c>
      <c r="N3" t="n">
        <v>23.07</v>
      </c>
      <c r="O3" t="n">
        <v>17765.46</v>
      </c>
      <c r="P3" t="n">
        <v>111.15</v>
      </c>
      <c r="Q3" t="n">
        <v>1326.01</v>
      </c>
      <c r="R3" t="n">
        <v>91.25</v>
      </c>
      <c r="S3" t="n">
        <v>30.42</v>
      </c>
      <c r="T3" t="n">
        <v>30304.28</v>
      </c>
      <c r="U3" t="n">
        <v>0.33</v>
      </c>
      <c r="V3" t="n">
        <v>0.82</v>
      </c>
      <c r="W3" t="n">
        <v>0.19</v>
      </c>
      <c r="X3" t="n">
        <v>1.86</v>
      </c>
      <c r="Y3" t="n">
        <v>1</v>
      </c>
      <c r="Z3" t="n">
        <v>10</v>
      </c>
      <c r="AA3" t="n">
        <v>114.4687934958466</v>
      </c>
      <c r="AB3" t="n">
        <v>156.6212532677075</v>
      </c>
      <c r="AC3" t="n">
        <v>141.67354067519</v>
      </c>
      <c r="AD3" t="n">
        <v>114468.7934958466</v>
      </c>
      <c r="AE3" t="n">
        <v>156621.2532677075</v>
      </c>
      <c r="AF3" t="n">
        <v>3.770331661664788e-06</v>
      </c>
      <c r="AG3" t="n">
        <v>5</v>
      </c>
      <c r="AH3" t="n">
        <v>141673.54067519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7.1697</v>
      </c>
      <c r="E4" t="n">
        <v>13.95</v>
      </c>
      <c r="F4" t="n">
        <v>10.22</v>
      </c>
      <c r="G4" t="n">
        <v>11.79</v>
      </c>
      <c r="H4" t="n">
        <v>0.19</v>
      </c>
      <c r="I4" t="n">
        <v>52</v>
      </c>
      <c r="J4" t="n">
        <v>142.49</v>
      </c>
      <c r="K4" t="n">
        <v>47.83</v>
      </c>
      <c r="L4" t="n">
        <v>1.5</v>
      </c>
      <c r="M4" t="n">
        <v>50</v>
      </c>
      <c r="N4" t="n">
        <v>23.16</v>
      </c>
      <c r="O4" t="n">
        <v>17807.56</v>
      </c>
      <c r="P4" t="n">
        <v>104.85</v>
      </c>
      <c r="Q4" t="n">
        <v>1326.05</v>
      </c>
      <c r="R4" t="n">
        <v>79.51000000000001</v>
      </c>
      <c r="S4" t="n">
        <v>30.42</v>
      </c>
      <c r="T4" t="n">
        <v>24498.03</v>
      </c>
      <c r="U4" t="n">
        <v>0.38</v>
      </c>
      <c r="V4" t="n">
        <v>0.85</v>
      </c>
      <c r="W4" t="n">
        <v>0.16</v>
      </c>
      <c r="X4" t="n">
        <v>1.49</v>
      </c>
      <c r="Y4" t="n">
        <v>1</v>
      </c>
      <c r="Z4" t="n">
        <v>10</v>
      </c>
      <c r="AA4" t="n">
        <v>109.0461080751785</v>
      </c>
      <c r="AB4" t="n">
        <v>149.2016958431564</v>
      </c>
      <c r="AC4" t="n">
        <v>134.9620953978215</v>
      </c>
      <c r="AD4" t="n">
        <v>109046.1080751784</v>
      </c>
      <c r="AE4" t="n">
        <v>149201.6958431564</v>
      </c>
      <c r="AF4" t="n">
        <v>3.971519417415417e-06</v>
      </c>
      <c r="AG4" t="n">
        <v>5</v>
      </c>
      <c r="AH4" t="n">
        <v>134962.0953978215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7.5002</v>
      </c>
      <c r="E5" t="n">
        <v>13.33</v>
      </c>
      <c r="F5" t="n">
        <v>9.890000000000001</v>
      </c>
      <c r="G5" t="n">
        <v>14.13</v>
      </c>
      <c r="H5" t="n">
        <v>0.22</v>
      </c>
      <c r="I5" t="n">
        <v>42</v>
      </c>
      <c r="J5" t="n">
        <v>142.83</v>
      </c>
      <c r="K5" t="n">
        <v>47.83</v>
      </c>
      <c r="L5" t="n">
        <v>1.75</v>
      </c>
      <c r="M5" t="n">
        <v>40</v>
      </c>
      <c r="N5" t="n">
        <v>23.25</v>
      </c>
      <c r="O5" t="n">
        <v>17849.7</v>
      </c>
      <c r="P5" t="n">
        <v>98.97</v>
      </c>
      <c r="Q5" t="n">
        <v>1325.97</v>
      </c>
      <c r="R5" t="n">
        <v>68.75</v>
      </c>
      <c r="S5" t="n">
        <v>30.42</v>
      </c>
      <c r="T5" t="n">
        <v>19168.02</v>
      </c>
      <c r="U5" t="n">
        <v>0.44</v>
      </c>
      <c r="V5" t="n">
        <v>0.87</v>
      </c>
      <c r="W5" t="n">
        <v>0.15</v>
      </c>
      <c r="X5" t="n">
        <v>1.17</v>
      </c>
      <c r="Y5" t="n">
        <v>1</v>
      </c>
      <c r="Z5" t="n">
        <v>10</v>
      </c>
      <c r="AA5" t="n">
        <v>92.92101175285561</v>
      </c>
      <c r="AB5" t="n">
        <v>127.1386276659229</v>
      </c>
      <c r="AC5" t="n">
        <v>115.0046954817054</v>
      </c>
      <c r="AD5" t="n">
        <v>92921.0117528556</v>
      </c>
      <c r="AE5" t="n">
        <v>127138.6276659229</v>
      </c>
      <c r="AF5" t="n">
        <v>4.154593627975942e-06</v>
      </c>
      <c r="AG5" t="n">
        <v>4</v>
      </c>
      <c r="AH5" t="n">
        <v>115004.6954817054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7.7376</v>
      </c>
      <c r="E6" t="n">
        <v>12.92</v>
      </c>
      <c r="F6" t="n">
        <v>9.68</v>
      </c>
      <c r="G6" t="n">
        <v>16.6</v>
      </c>
      <c r="H6" t="n">
        <v>0.25</v>
      </c>
      <c r="I6" t="n">
        <v>35</v>
      </c>
      <c r="J6" t="n">
        <v>143.17</v>
      </c>
      <c r="K6" t="n">
        <v>47.83</v>
      </c>
      <c r="L6" t="n">
        <v>2</v>
      </c>
      <c r="M6" t="n">
        <v>33</v>
      </c>
      <c r="N6" t="n">
        <v>23.34</v>
      </c>
      <c r="O6" t="n">
        <v>17891.86</v>
      </c>
      <c r="P6" t="n">
        <v>94.11</v>
      </c>
      <c r="Q6" t="n">
        <v>1325.99</v>
      </c>
      <c r="R6" t="n">
        <v>61.93</v>
      </c>
      <c r="S6" t="n">
        <v>30.42</v>
      </c>
      <c r="T6" t="n">
        <v>15793.07</v>
      </c>
      <c r="U6" t="n">
        <v>0.49</v>
      </c>
      <c r="V6" t="n">
        <v>0.89</v>
      </c>
      <c r="W6" t="n">
        <v>0.14</v>
      </c>
      <c r="X6" t="n">
        <v>0.96</v>
      </c>
      <c r="Y6" t="n">
        <v>1</v>
      </c>
      <c r="Z6" t="n">
        <v>10</v>
      </c>
      <c r="AA6" t="n">
        <v>89.75060244267225</v>
      </c>
      <c r="AB6" t="n">
        <v>122.8007337791448</v>
      </c>
      <c r="AC6" t="n">
        <v>111.0808040992078</v>
      </c>
      <c r="AD6" t="n">
        <v>89750.60244267224</v>
      </c>
      <c r="AE6" t="n">
        <v>122800.7337791448</v>
      </c>
      <c r="AF6" t="n">
        <v>4.286096858194001e-06</v>
      </c>
      <c r="AG6" t="n">
        <v>4</v>
      </c>
      <c r="AH6" t="n">
        <v>111080.8040992078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7.936</v>
      </c>
      <c r="E7" t="n">
        <v>12.6</v>
      </c>
      <c r="F7" t="n">
        <v>9.51</v>
      </c>
      <c r="G7" t="n">
        <v>19.01</v>
      </c>
      <c r="H7" t="n">
        <v>0.28</v>
      </c>
      <c r="I7" t="n">
        <v>30</v>
      </c>
      <c r="J7" t="n">
        <v>143.51</v>
      </c>
      <c r="K7" t="n">
        <v>47.83</v>
      </c>
      <c r="L7" t="n">
        <v>2.25</v>
      </c>
      <c r="M7" t="n">
        <v>28</v>
      </c>
      <c r="N7" t="n">
        <v>23.44</v>
      </c>
      <c r="O7" t="n">
        <v>17934.06</v>
      </c>
      <c r="P7" t="n">
        <v>89.43000000000001</v>
      </c>
      <c r="Q7" t="n">
        <v>1325.91</v>
      </c>
      <c r="R7" t="n">
        <v>56.06</v>
      </c>
      <c r="S7" t="n">
        <v>30.42</v>
      </c>
      <c r="T7" t="n">
        <v>12884.29</v>
      </c>
      <c r="U7" t="n">
        <v>0.54</v>
      </c>
      <c r="V7" t="n">
        <v>0.91</v>
      </c>
      <c r="W7" t="n">
        <v>0.13</v>
      </c>
      <c r="X7" t="n">
        <v>0.78</v>
      </c>
      <c r="Y7" t="n">
        <v>1</v>
      </c>
      <c r="Z7" t="n">
        <v>10</v>
      </c>
      <c r="AA7" t="n">
        <v>87.06494922090971</v>
      </c>
      <c r="AB7" t="n">
        <v>119.1261045584731</v>
      </c>
      <c r="AC7" t="n">
        <v>107.7568763339813</v>
      </c>
      <c r="AD7" t="n">
        <v>87064.94922090971</v>
      </c>
      <c r="AE7" t="n">
        <v>119126.1045584731</v>
      </c>
      <c r="AF7" t="n">
        <v>4.395996777634874e-06</v>
      </c>
      <c r="AG7" t="n">
        <v>4</v>
      </c>
      <c r="AH7" t="n">
        <v>107756.8763339813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8.036799999999999</v>
      </c>
      <c r="E8" t="n">
        <v>12.44</v>
      </c>
      <c r="F8" t="n">
        <v>9.460000000000001</v>
      </c>
      <c r="G8" t="n">
        <v>21.84</v>
      </c>
      <c r="H8" t="n">
        <v>0.31</v>
      </c>
      <c r="I8" t="n">
        <v>26</v>
      </c>
      <c r="J8" t="n">
        <v>143.86</v>
      </c>
      <c r="K8" t="n">
        <v>47.83</v>
      </c>
      <c r="L8" t="n">
        <v>2.5</v>
      </c>
      <c r="M8" t="n">
        <v>24</v>
      </c>
      <c r="N8" t="n">
        <v>23.53</v>
      </c>
      <c r="O8" t="n">
        <v>17976.29</v>
      </c>
      <c r="P8" t="n">
        <v>86.59</v>
      </c>
      <c r="Q8" t="n">
        <v>1325.88</v>
      </c>
      <c r="R8" t="n">
        <v>55.48</v>
      </c>
      <c r="S8" t="n">
        <v>30.42</v>
      </c>
      <c r="T8" t="n">
        <v>12614.5</v>
      </c>
      <c r="U8" t="n">
        <v>0.55</v>
      </c>
      <c r="V8" t="n">
        <v>0.91</v>
      </c>
      <c r="W8" t="n">
        <v>0.11</v>
      </c>
      <c r="X8" t="n">
        <v>0.74</v>
      </c>
      <c r="Y8" t="n">
        <v>1</v>
      </c>
      <c r="Z8" t="n">
        <v>10</v>
      </c>
      <c r="AA8" t="n">
        <v>85.6571390267414</v>
      </c>
      <c r="AB8" t="n">
        <v>117.1998765426106</v>
      </c>
      <c r="AC8" t="n">
        <v>106.0144848164741</v>
      </c>
      <c r="AD8" t="n">
        <v>85657.13902674141</v>
      </c>
      <c r="AE8" t="n">
        <v>117199.8765426106</v>
      </c>
      <c r="AF8" t="n">
        <v>4.451833027028219e-06</v>
      </c>
      <c r="AG8" t="n">
        <v>4</v>
      </c>
      <c r="AH8" t="n">
        <v>106014.4848164741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8.15</v>
      </c>
      <c r="E9" t="n">
        <v>12.27</v>
      </c>
      <c r="F9" t="n">
        <v>9.380000000000001</v>
      </c>
      <c r="G9" t="n">
        <v>24.46</v>
      </c>
      <c r="H9" t="n">
        <v>0.34</v>
      </c>
      <c r="I9" t="n">
        <v>23</v>
      </c>
      <c r="J9" t="n">
        <v>144.2</v>
      </c>
      <c r="K9" t="n">
        <v>47.83</v>
      </c>
      <c r="L9" t="n">
        <v>2.75</v>
      </c>
      <c r="M9" t="n">
        <v>20</v>
      </c>
      <c r="N9" t="n">
        <v>23.62</v>
      </c>
      <c r="O9" t="n">
        <v>18018.55</v>
      </c>
      <c r="P9" t="n">
        <v>82.55</v>
      </c>
      <c r="Q9" t="n">
        <v>1325.98</v>
      </c>
      <c r="R9" t="n">
        <v>52.08</v>
      </c>
      <c r="S9" t="n">
        <v>30.42</v>
      </c>
      <c r="T9" t="n">
        <v>10927.99</v>
      </c>
      <c r="U9" t="n">
        <v>0.58</v>
      </c>
      <c r="V9" t="n">
        <v>0.92</v>
      </c>
      <c r="W9" t="n">
        <v>0.12</v>
      </c>
      <c r="X9" t="n">
        <v>0.66</v>
      </c>
      <c r="Y9" t="n">
        <v>1</v>
      </c>
      <c r="Z9" t="n">
        <v>10</v>
      </c>
      <c r="AA9" t="n">
        <v>83.83612660743067</v>
      </c>
      <c r="AB9" t="n">
        <v>114.708287013113</v>
      </c>
      <c r="AC9" t="n">
        <v>103.7606890947031</v>
      </c>
      <c r="AD9" t="n">
        <v>83836.12660743068</v>
      </c>
      <c r="AE9" t="n">
        <v>114708.287013113</v>
      </c>
      <c r="AF9" t="n">
        <v>4.51453802138662e-06</v>
      </c>
      <c r="AG9" t="n">
        <v>4</v>
      </c>
      <c r="AH9" t="n">
        <v>103760.689094703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8.2295</v>
      </c>
      <c r="E10" t="n">
        <v>12.15</v>
      </c>
      <c r="F10" t="n">
        <v>9.32</v>
      </c>
      <c r="G10" t="n">
        <v>26.62</v>
      </c>
      <c r="H10" t="n">
        <v>0.37</v>
      </c>
      <c r="I10" t="n">
        <v>21</v>
      </c>
      <c r="J10" t="n">
        <v>144.54</v>
      </c>
      <c r="K10" t="n">
        <v>47.83</v>
      </c>
      <c r="L10" t="n">
        <v>3</v>
      </c>
      <c r="M10" t="n">
        <v>9</v>
      </c>
      <c r="N10" t="n">
        <v>23.71</v>
      </c>
      <c r="O10" t="n">
        <v>18060.85</v>
      </c>
      <c r="P10" t="n">
        <v>79.52</v>
      </c>
      <c r="Q10" t="n">
        <v>1325.79</v>
      </c>
      <c r="R10" t="n">
        <v>49.63</v>
      </c>
      <c r="S10" t="n">
        <v>30.42</v>
      </c>
      <c r="T10" t="n">
        <v>9712.84</v>
      </c>
      <c r="U10" t="n">
        <v>0.61</v>
      </c>
      <c r="V10" t="n">
        <v>0.93</v>
      </c>
      <c r="W10" t="n">
        <v>0.13</v>
      </c>
      <c r="X10" t="n">
        <v>0.6</v>
      </c>
      <c r="Y10" t="n">
        <v>1</v>
      </c>
      <c r="Z10" t="n">
        <v>10</v>
      </c>
      <c r="AA10" t="n">
        <v>82.52593070383904</v>
      </c>
      <c r="AB10" t="n">
        <v>112.9156191760559</v>
      </c>
      <c r="AC10" t="n">
        <v>102.1391109599891</v>
      </c>
      <c r="AD10" t="n">
        <v>82525.93070383904</v>
      </c>
      <c r="AE10" t="n">
        <v>112915.6191760559</v>
      </c>
      <c r="AF10" t="n">
        <v>4.558575539509348e-06</v>
      </c>
      <c r="AG10" t="n">
        <v>4</v>
      </c>
      <c r="AH10" t="n">
        <v>102139.1109599891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8.2622</v>
      </c>
      <c r="E11" t="n">
        <v>12.1</v>
      </c>
      <c r="F11" t="n">
        <v>9.300000000000001</v>
      </c>
      <c r="G11" t="n">
        <v>27.89</v>
      </c>
      <c r="H11" t="n">
        <v>0.4</v>
      </c>
      <c r="I11" t="n">
        <v>20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79.17</v>
      </c>
      <c r="Q11" t="n">
        <v>1326.01</v>
      </c>
      <c r="R11" t="n">
        <v>48.68</v>
      </c>
      <c r="S11" t="n">
        <v>30.42</v>
      </c>
      <c r="T11" t="n">
        <v>9243.139999999999</v>
      </c>
      <c r="U11" t="n">
        <v>0.62</v>
      </c>
      <c r="V11" t="n">
        <v>0.93</v>
      </c>
      <c r="W11" t="n">
        <v>0.14</v>
      </c>
      <c r="X11" t="n">
        <v>0.58</v>
      </c>
      <c r="Y11" t="n">
        <v>1</v>
      </c>
      <c r="Z11" t="n">
        <v>10</v>
      </c>
      <c r="AA11" t="n">
        <v>82.26234909901672</v>
      </c>
      <c r="AB11" t="n">
        <v>112.5549751959385</v>
      </c>
      <c r="AC11" t="n">
        <v>101.8128863351669</v>
      </c>
      <c r="AD11" t="n">
        <v>82262.34909901672</v>
      </c>
      <c r="AE11" t="n">
        <v>112554.9751959385</v>
      </c>
      <c r="AF11" t="n">
        <v>4.576689084699451e-06</v>
      </c>
      <c r="AG11" t="n">
        <v>4</v>
      </c>
      <c r="AH11" t="n">
        <v>101812.8863351669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5.4507</v>
      </c>
      <c r="E2" t="n">
        <v>18.35</v>
      </c>
      <c r="F2" t="n">
        <v>11.98</v>
      </c>
      <c r="G2" t="n">
        <v>6.48</v>
      </c>
      <c r="H2" t="n">
        <v>0.1</v>
      </c>
      <c r="I2" t="n">
        <v>111</v>
      </c>
      <c r="J2" t="n">
        <v>176.73</v>
      </c>
      <c r="K2" t="n">
        <v>52.44</v>
      </c>
      <c r="L2" t="n">
        <v>1</v>
      </c>
      <c r="M2" t="n">
        <v>109</v>
      </c>
      <c r="N2" t="n">
        <v>33.29</v>
      </c>
      <c r="O2" t="n">
        <v>22031.19</v>
      </c>
      <c r="P2" t="n">
        <v>151.42</v>
      </c>
      <c r="Q2" t="n">
        <v>1326.31</v>
      </c>
      <c r="R2" t="n">
        <v>137.23</v>
      </c>
      <c r="S2" t="n">
        <v>30.42</v>
      </c>
      <c r="T2" t="n">
        <v>53063.59</v>
      </c>
      <c r="U2" t="n">
        <v>0.22</v>
      </c>
      <c r="V2" t="n">
        <v>0.72</v>
      </c>
      <c r="W2" t="n">
        <v>0.26</v>
      </c>
      <c r="X2" t="n">
        <v>3.26</v>
      </c>
      <c r="Y2" t="n">
        <v>1</v>
      </c>
      <c r="Z2" t="n">
        <v>10</v>
      </c>
      <c r="AA2" t="n">
        <v>165.2660262202919</v>
      </c>
      <c r="AB2" t="n">
        <v>226.1242680970035</v>
      </c>
      <c r="AC2" t="n">
        <v>204.543285317294</v>
      </c>
      <c r="AD2" t="n">
        <v>165266.0262202919</v>
      </c>
      <c r="AE2" t="n">
        <v>226124.2680970035</v>
      </c>
      <c r="AF2" t="n">
        <v>2.909505074680008e-06</v>
      </c>
      <c r="AG2" t="n">
        <v>6</v>
      </c>
      <c r="AH2" t="n">
        <v>204543.285317294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6.106</v>
      </c>
      <c r="E3" t="n">
        <v>16.38</v>
      </c>
      <c r="F3" t="n">
        <v>11.08</v>
      </c>
      <c r="G3" t="n">
        <v>8.199999999999999</v>
      </c>
      <c r="H3" t="n">
        <v>0.13</v>
      </c>
      <c r="I3" t="n">
        <v>81</v>
      </c>
      <c r="J3" t="n">
        <v>177.1</v>
      </c>
      <c r="K3" t="n">
        <v>52.44</v>
      </c>
      <c r="L3" t="n">
        <v>1.25</v>
      </c>
      <c r="M3" t="n">
        <v>79</v>
      </c>
      <c r="N3" t="n">
        <v>33.41</v>
      </c>
      <c r="O3" t="n">
        <v>22076.81</v>
      </c>
      <c r="P3" t="n">
        <v>138.07</v>
      </c>
      <c r="Q3" t="n">
        <v>1325.89</v>
      </c>
      <c r="R3" t="n">
        <v>107.78</v>
      </c>
      <c r="S3" t="n">
        <v>30.42</v>
      </c>
      <c r="T3" t="n">
        <v>38487.79</v>
      </c>
      <c r="U3" t="n">
        <v>0.28</v>
      </c>
      <c r="V3" t="n">
        <v>0.78</v>
      </c>
      <c r="W3" t="n">
        <v>0.2</v>
      </c>
      <c r="X3" t="n">
        <v>2.35</v>
      </c>
      <c r="Y3" t="n">
        <v>1</v>
      </c>
      <c r="Z3" t="n">
        <v>10</v>
      </c>
      <c r="AA3" t="n">
        <v>136.4781648350795</v>
      </c>
      <c r="AB3" t="n">
        <v>186.7354461189656</v>
      </c>
      <c r="AC3" t="n">
        <v>168.9136772262687</v>
      </c>
      <c r="AD3" t="n">
        <v>136478.1648350795</v>
      </c>
      <c r="AE3" t="n">
        <v>186735.4461189656</v>
      </c>
      <c r="AF3" t="n">
        <v>3.259294766909961e-06</v>
      </c>
      <c r="AG3" t="n">
        <v>5</v>
      </c>
      <c r="AH3" t="n">
        <v>168913.6772262687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6.5847</v>
      </c>
      <c r="E4" t="n">
        <v>15.19</v>
      </c>
      <c r="F4" t="n">
        <v>10.53</v>
      </c>
      <c r="G4" t="n">
        <v>10.02</v>
      </c>
      <c r="H4" t="n">
        <v>0.15</v>
      </c>
      <c r="I4" t="n">
        <v>63</v>
      </c>
      <c r="J4" t="n">
        <v>177.47</v>
      </c>
      <c r="K4" t="n">
        <v>52.44</v>
      </c>
      <c r="L4" t="n">
        <v>1.5</v>
      </c>
      <c r="M4" t="n">
        <v>61</v>
      </c>
      <c r="N4" t="n">
        <v>33.53</v>
      </c>
      <c r="O4" t="n">
        <v>22122.46</v>
      </c>
      <c r="P4" t="n">
        <v>129.17</v>
      </c>
      <c r="Q4" t="n">
        <v>1326.14</v>
      </c>
      <c r="R4" t="n">
        <v>89.38</v>
      </c>
      <c r="S4" t="n">
        <v>30.42</v>
      </c>
      <c r="T4" t="n">
        <v>29378.2</v>
      </c>
      <c r="U4" t="n">
        <v>0.34</v>
      </c>
      <c r="V4" t="n">
        <v>0.82</v>
      </c>
      <c r="W4" t="n">
        <v>0.18</v>
      </c>
      <c r="X4" t="n">
        <v>1.8</v>
      </c>
      <c r="Y4" t="n">
        <v>1</v>
      </c>
      <c r="Z4" t="n">
        <v>10</v>
      </c>
      <c r="AA4" t="n">
        <v>126.8626755209546</v>
      </c>
      <c r="AB4" t="n">
        <v>173.5791094339368</v>
      </c>
      <c r="AC4" t="n">
        <v>157.0129628494204</v>
      </c>
      <c r="AD4" t="n">
        <v>126862.6755209546</v>
      </c>
      <c r="AE4" t="n">
        <v>173579.1094339368</v>
      </c>
      <c r="AF4" t="n">
        <v>3.514817925265645e-06</v>
      </c>
      <c r="AG4" t="n">
        <v>5</v>
      </c>
      <c r="AH4" t="n">
        <v>157012.9628494204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6.918</v>
      </c>
      <c r="E5" t="n">
        <v>14.46</v>
      </c>
      <c r="F5" t="n">
        <v>10.19</v>
      </c>
      <c r="G5" t="n">
        <v>11.75</v>
      </c>
      <c r="H5" t="n">
        <v>0.17</v>
      </c>
      <c r="I5" t="n">
        <v>52</v>
      </c>
      <c r="J5" t="n">
        <v>177.84</v>
      </c>
      <c r="K5" t="n">
        <v>52.44</v>
      </c>
      <c r="L5" t="n">
        <v>1.75</v>
      </c>
      <c r="M5" t="n">
        <v>50</v>
      </c>
      <c r="N5" t="n">
        <v>33.65</v>
      </c>
      <c r="O5" t="n">
        <v>22168.15</v>
      </c>
      <c r="P5" t="n">
        <v>123.05</v>
      </c>
      <c r="Q5" t="n">
        <v>1325.89</v>
      </c>
      <c r="R5" t="n">
        <v>78.3</v>
      </c>
      <c r="S5" t="n">
        <v>30.42</v>
      </c>
      <c r="T5" t="n">
        <v>23894.77</v>
      </c>
      <c r="U5" t="n">
        <v>0.39</v>
      </c>
      <c r="V5" t="n">
        <v>0.85</v>
      </c>
      <c r="W5" t="n">
        <v>0.16</v>
      </c>
      <c r="X5" t="n">
        <v>1.46</v>
      </c>
      <c r="Y5" t="n">
        <v>1</v>
      </c>
      <c r="Z5" t="n">
        <v>10</v>
      </c>
      <c r="AA5" t="n">
        <v>121.0487202854647</v>
      </c>
      <c r="AB5" t="n">
        <v>165.624199387141</v>
      </c>
      <c r="AC5" t="n">
        <v>149.8172582527019</v>
      </c>
      <c r="AD5" t="n">
        <v>121048.7202854647</v>
      </c>
      <c r="AE5" t="n">
        <v>165624.199387141</v>
      </c>
      <c r="AF5" t="n">
        <v>3.692728659921899e-06</v>
      </c>
      <c r="AG5" t="n">
        <v>5</v>
      </c>
      <c r="AH5" t="n">
        <v>149817.2582527019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7.1745</v>
      </c>
      <c r="E6" t="n">
        <v>13.94</v>
      </c>
      <c r="F6" t="n">
        <v>9.949999999999999</v>
      </c>
      <c r="G6" t="n">
        <v>13.57</v>
      </c>
      <c r="H6" t="n">
        <v>0.2</v>
      </c>
      <c r="I6" t="n">
        <v>44</v>
      </c>
      <c r="J6" t="n">
        <v>178.21</v>
      </c>
      <c r="K6" t="n">
        <v>52.44</v>
      </c>
      <c r="L6" t="n">
        <v>2</v>
      </c>
      <c r="M6" t="n">
        <v>42</v>
      </c>
      <c r="N6" t="n">
        <v>33.77</v>
      </c>
      <c r="O6" t="n">
        <v>22213.89</v>
      </c>
      <c r="P6" t="n">
        <v>118.43</v>
      </c>
      <c r="Q6" t="n">
        <v>1326.09</v>
      </c>
      <c r="R6" t="n">
        <v>70.78</v>
      </c>
      <c r="S6" t="n">
        <v>30.42</v>
      </c>
      <c r="T6" t="n">
        <v>20173.35</v>
      </c>
      <c r="U6" t="n">
        <v>0.43</v>
      </c>
      <c r="V6" t="n">
        <v>0.87</v>
      </c>
      <c r="W6" t="n">
        <v>0.15</v>
      </c>
      <c r="X6" t="n">
        <v>1.23</v>
      </c>
      <c r="Y6" t="n">
        <v>1</v>
      </c>
      <c r="Z6" t="n">
        <v>10</v>
      </c>
      <c r="AA6" t="n">
        <v>117.005743104214</v>
      </c>
      <c r="AB6" t="n">
        <v>160.0924196441916</v>
      </c>
      <c r="AC6" t="n">
        <v>144.8134238045162</v>
      </c>
      <c r="AD6" t="n">
        <v>117005.743104214</v>
      </c>
      <c r="AE6" t="n">
        <v>160092.4196441916</v>
      </c>
      <c r="AF6" t="n">
        <v>3.829644661840079e-06</v>
      </c>
      <c r="AG6" t="n">
        <v>5</v>
      </c>
      <c r="AH6" t="n">
        <v>144813.4238045162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7.3781</v>
      </c>
      <c r="E7" t="n">
        <v>13.55</v>
      </c>
      <c r="F7" t="n">
        <v>9.779999999999999</v>
      </c>
      <c r="G7" t="n">
        <v>15.45</v>
      </c>
      <c r="H7" t="n">
        <v>0.22</v>
      </c>
      <c r="I7" t="n">
        <v>38</v>
      </c>
      <c r="J7" t="n">
        <v>178.59</v>
      </c>
      <c r="K7" t="n">
        <v>52.44</v>
      </c>
      <c r="L7" t="n">
        <v>2.25</v>
      </c>
      <c r="M7" t="n">
        <v>36</v>
      </c>
      <c r="N7" t="n">
        <v>33.89</v>
      </c>
      <c r="O7" t="n">
        <v>22259.66</v>
      </c>
      <c r="P7" t="n">
        <v>114.38</v>
      </c>
      <c r="Q7" t="n">
        <v>1325.94</v>
      </c>
      <c r="R7" t="n">
        <v>65.23999999999999</v>
      </c>
      <c r="S7" t="n">
        <v>30.42</v>
      </c>
      <c r="T7" t="n">
        <v>17434.57</v>
      </c>
      <c r="U7" t="n">
        <v>0.47</v>
      </c>
      <c r="V7" t="n">
        <v>0.88</v>
      </c>
      <c r="W7" t="n">
        <v>0.14</v>
      </c>
      <c r="X7" t="n">
        <v>1.06</v>
      </c>
      <c r="Y7" t="n">
        <v>1</v>
      </c>
      <c r="Z7" t="n">
        <v>10</v>
      </c>
      <c r="AA7" t="n">
        <v>101.8297932103949</v>
      </c>
      <c r="AB7" t="n">
        <v>139.3280154838214</v>
      </c>
      <c r="AC7" t="n">
        <v>126.0307452341809</v>
      </c>
      <c r="AD7" t="n">
        <v>101829.7932103949</v>
      </c>
      <c r="AE7" t="n">
        <v>139328.0154838214</v>
      </c>
      <c r="AF7" t="n">
        <v>3.938323406442579e-06</v>
      </c>
      <c r="AG7" t="n">
        <v>4</v>
      </c>
      <c r="AH7" t="n">
        <v>126030.7452341809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7.5686</v>
      </c>
      <c r="E8" t="n">
        <v>13.21</v>
      </c>
      <c r="F8" t="n">
        <v>9.619999999999999</v>
      </c>
      <c r="G8" t="n">
        <v>17.49</v>
      </c>
      <c r="H8" t="n">
        <v>0.25</v>
      </c>
      <c r="I8" t="n">
        <v>33</v>
      </c>
      <c r="J8" t="n">
        <v>178.96</v>
      </c>
      <c r="K8" t="n">
        <v>52.44</v>
      </c>
      <c r="L8" t="n">
        <v>2.5</v>
      </c>
      <c r="M8" t="n">
        <v>31</v>
      </c>
      <c r="N8" t="n">
        <v>34.02</v>
      </c>
      <c r="O8" t="n">
        <v>22305.48</v>
      </c>
      <c r="P8" t="n">
        <v>110.65</v>
      </c>
      <c r="Q8" t="n">
        <v>1325.91</v>
      </c>
      <c r="R8" t="n">
        <v>59.84</v>
      </c>
      <c r="S8" t="n">
        <v>30.42</v>
      </c>
      <c r="T8" t="n">
        <v>14761.94</v>
      </c>
      <c r="U8" t="n">
        <v>0.51</v>
      </c>
      <c r="V8" t="n">
        <v>0.9</v>
      </c>
      <c r="W8" t="n">
        <v>0.13</v>
      </c>
      <c r="X8" t="n">
        <v>0.9</v>
      </c>
      <c r="Y8" t="n">
        <v>1</v>
      </c>
      <c r="Z8" t="n">
        <v>10</v>
      </c>
      <c r="AA8" t="n">
        <v>99.09439859342069</v>
      </c>
      <c r="AB8" t="n">
        <v>135.5853278917857</v>
      </c>
      <c r="AC8" t="n">
        <v>122.6452544930328</v>
      </c>
      <c r="AD8" t="n">
        <v>99094.39859342069</v>
      </c>
      <c r="AE8" t="n">
        <v>135585.3278917857</v>
      </c>
      <c r="AF8" t="n">
        <v>4.040009559913976e-06</v>
      </c>
      <c r="AG8" t="n">
        <v>4</v>
      </c>
      <c r="AH8" t="n">
        <v>122645.2544930328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7.7431</v>
      </c>
      <c r="E9" t="n">
        <v>12.91</v>
      </c>
      <c r="F9" t="n">
        <v>9.460000000000001</v>
      </c>
      <c r="G9" t="n">
        <v>19.58</v>
      </c>
      <c r="H9" t="n">
        <v>0.27</v>
      </c>
      <c r="I9" t="n">
        <v>29</v>
      </c>
      <c r="J9" t="n">
        <v>179.33</v>
      </c>
      <c r="K9" t="n">
        <v>52.44</v>
      </c>
      <c r="L9" t="n">
        <v>2.75</v>
      </c>
      <c r="M9" t="n">
        <v>27</v>
      </c>
      <c r="N9" t="n">
        <v>34.14</v>
      </c>
      <c r="O9" t="n">
        <v>22351.34</v>
      </c>
      <c r="P9" t="n">
        <v>106.83</v>
      </c>
      <c r="Q9" t="n">
        <v>1325.79</v>
      </c>
      <c r="R9" t="n">
        <v>54.6</v>
      </c>
      <c r="S9" t="n">
        <v>30.42</v>
      </c>
      <c r="T9" t="n">
        <v>12161.58</v>
      </c>
      <c r="U9" t="n">
        <v>0.5600000000000001</v>
      </c>
      <c r="V9" t="n">
        <v>0.91</v>
      </c>
      <c r="W9" t="n">
        <v>0.13</v>
      </c>
      <c r="X9" t="n">
        <v>0.74</v>
      </c>
      <c r="Y9" t="n">
        <v>1</v>
      </c>
      <c r="Z9" t="n">
        <v>10</v>
      </c>
      <c r="AA9" t="n">
        <v>96.5617971788531</v>
      </c>
      <c r="AB9" t="n">
        <v>132.1201109058871</v>
      </c>
      <c r="AC9" t="n">
        <v>119.5107529528047</v>
      </c>
      <c r="AD9" t="n">
        <v>96561.7971788531</v>
      </c>
      <c r="AE9" t="n">
        <v>132120.1109058872</v>
      </c>
      <c r="AF9" t="n">
        <v>4.133155144064941e-06</v>
      </c>
      <c r="AG9" t="n">
        <v>4</v>
      </c>
      <c r="AH9" t="n">
        <v>119510.7529528047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7.8358</v>
      </c>
      <c r="E10" t="n">
        <v>12.76</v>
      </c>
      <c r="F10" t="n">
        <v>9.42</v>
      </c>
      <c r="G10" t="n">
        <v>21.73</v>
      </c>
      <c r="H10" t="n">
        <v>0.3</v>
      </c>
      <c r="I10" t="n">
        <v>26</v>
      </c>
      <c r="J10" t="n">
        <v>179.7</v>
      </c>
      <c r="K10" t="n">
        <v>52.44</v>
      </c>
      <c r="L10" t="n">
        <v>3</v>
      </c>
      <c r="M10" t="n">
        <v>24</v>
      </c>
      <c r="N10" t="n">
        <v>34.26</v>
      </c>
      <c r="O10" t="n">
        <v>22397.24</v>
      </c>
      <c r="P10" t="n">
        <v>104.09</v>
      </c>
      <c r="Q10" t="n">
        <v>1325.9</v>
      </c>
      <c r="R10" t="n">
        <v>53.82</v>
      </c>
      <c r="S10" t="n">
        <v>30.42</v>
      </c>
      <c r="T10" t="n">
        <v>11787.14</v>
      </c>
      <c r="U10" t="n">
        <v>0.57</v>
      </c>
      <c r="V10" t="n">
        <v>0.92</v>
      </c>
      <c r="W10" t="n">
        <v>0.11</v>
      </c>
      <c r="X10" t="n">
        <v>0.7</v>
      </c>
      <c r="Y10" t="n">
        <v>1</v>
      </c>
      <c r="Z10" t="n">
        <v>10</v>
      </c>
      <c r="AA10" t="n">
        <v>95.10609022278798</v>
      </c>
      <c r="AB10" t="n">
        <v>130.1283484273415</v>
      </c>
      <c r="AC10" t="n">
        <v>117.7090814897546</v>
      </c>
      <c r="AD10" t="n">
        <v>95106.09022278799</v>
      </c>
      <c r="AE10" t="n">
        <v>130128.3484273415</v>
      </c>
      <c r="AF10" t="n">
        <v>4.182637067565195e-06</v>
      </c>
      <c r="AG10" t="n">
        <v>4</v>
      </c>
      <c r="AH10" t="n">
        <v>117709.0814897546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7.8809</v>
      </c>
      <c r="E11" t="n">
        <v>12.69</v>
      </c>
      <c r="F11" t="n">
        <v>9.41</v>
      </c>
      <c r="G11" t="n">
        <v>23.54</v>
      </c>
      <c r="H11" t="n">
        <v>0.32</v>
      </c>
      <c r="I11" t="n">
        <v>24</v>
      </c>
      <c r="J11" t="n">
        <v>180.07</v>
      </c>
      <c r="K11" t="n">
        <v>52.44</v>
      </c>
      <c r="L11" t="n">
        <v>3.25</v>
      </c>
      <c r="M11" t="n">
        <v>22</v>
      </c>
      <c r="N11" t="n">
        <v>34.38</v>
      </c>
      <c r="O11" t="n">
        <v>22443.18</v>
      </c>
      <c r="P11" t="n">
        <v>102.42</v>
      </c>
      <c r="Q11" t="n">
        <v>1325.81</v>
      </c>
      <c r="R11" t="n">
        <v>53.43</v>
      </c>
      <c r="S11" t="n">
        <v>30.42</v>
      </c>
      <c r="T11" t="n">
        <v>11600.54</v>
      </c>
      <c r="U11" t="n">
        <v>0.57</v>
      </c>
      <c r="V11" t="n">
        <v>0.92</v>
      </c>
      <c r="W11" t="n">
        <v>0.12</v>
      </c>
      <c r="X11" t="n">
        <v>0.6899999999999999</v>
      </c>
      <c r="Y11" t="n">
        <v>1</v>
      </c>
      <c r="Z11" t="n">
        <v>10</v>
      </c>
      <c r="AA11" t="n">
        <v>94.32004829930698</v>
      </c>
      <c r="AB11" t="n">
        <v>129.052851189913</v>
      </c>
      <c r="AC11" t="n">
        <v>116.7362281991962</v>
      </c>
      <c r="AD11" t="n">
        <v>94320.04829930697</v>
      </c>
      <c r="AE11" t="n">
        <v>129052.8511899131</v>
      </c>
      <c r="AF11" t="n">
        <v>4.206710797337163e-06</v>
      </c>
      <c r="AG11" t="n">
        <v>4</v>
      </c>
      <c r="AH11" t="n">
        <v>116736.2281991962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7.971</v>
      </c>
      <c r="E12" t="n">
        <v>12.55</v>
      </c>
      <c r="F12" t="n">
        <v>9.34</v>
      </c>
      <c r="G12" t="n">
        <v>25.48</v>
      </c>
      <c r="H12" t="n">
        <v>0.34</v>
      </c>
      <c r="I12" t="n">
        <v>22</v>
      </c>
      <c r="J12" t="n">
        <v>180.45</v>
      </c>
      <c r="K12" t="n">
        <v>52.44</v>
      </c>
      <c r="L12" t="n">
        <v>3.5</v>
      </c>
      <c r="M12" t="n">
        <v>20</v>
      </c>
      <c r="N12" t="n">
        <v>34.51</v>
      </c>
      <c r="O12" t="n">
        <v>22489.16</v>
      </c>
      <c r="P12" t="n">
        <v>99.31</v>
      </c>
      <c r="Q12" t="n">
        <v>1325.79</v>
      </c>
      <c r="R12" t="n">
        <v>50.98</v>
      </c>
      <c r="S12" t="n">
        <v>30.42</v>
      </c>
      <c r="T12" t="n">
        <v>10384.43</v>
      </c>
      <c r="U12" t="n">
        <v>0.6</v>
      </c>
      <c r="V12" t="n">
        <v>0.93</v>
      </c>
      <c r="W12" t="n">
        <v>0.12</v>
      </c>
      <c r="X12" t="n">
        <v>0.62</v>
      </c>
      <c r="Y12" t="n">
        <v>1</v>
      </c>
      <c r="Z12" t="n">
        <v>10</v>
      </c>
      <c r="AA12" t="n">
        <v>92.77596237851749</v>
      </c>
      <c r="AB12" t="n">
        <v>126.9401647128268</v>
      </c>
      <c r="AC12" t="n">
        <v>114.8251735543083</v>
      </c>
      <c r="AD12" t="n">
        <v>92775.96237851749</v>
      </c>
      <c r="AE12" t="n">
        <v>126940.1647128268</v>
      </c>
      <c r="AF12" t="n">
        <v>4.254804878322847e-06</v>
      </c>
      <c r="AG12" t="n">
        <v>4</v>
      </c>
      <c r="AH12" t="n">
        <v>114825.1735543083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8.060499999999999</v>
      </c>
      <c r="E13" t="n">
        <v>12.41</v>
      </c>
      <c r="F13" t="n">
        <v>9.27</v>
      </c>
      <c r="G13" t="n">
        <v>27.82</v>
      </c>
      <c r="H13" t="n">
        <v>0.37</v>
      </c>
      <c r="I13" t="n">
        <v>20</v>
      </c>
      <c r="J13" t="n">
        <v>180.82</v>
      </c>
      <c r="K13" t="n">
        <v>52.44</v>
      </c>
      <c r="L13" t="n">
        <v>3.75</v>
      </c>
      <c r="M13" t="n">
        <v>18</v>
      </c>
      <c r="N13" t="n">
        <v>34.63</v>
      </c>
      <c r="O13" t="n">
        <v>22535.19</v>
      </c>
      <c r="P13" t="n">
        <v>95.56</v>
      </c>
      <c r="Q13" t="n">
        <v>1326.04</v>
      </c>
      <c r="R13" t="n">
        <v>48.73</v>
      </c>
      <c r="S13" t="n">
        <v>30.42</v>
      </c>
      <c r="T13" t="n">
        <v>9271.530000000001</v>
      </c>
      <c r="U13" t="n">
        <v>0.62</v>
      </c>
      <c r="V13" t="n">
        <v>0.93</v>
      </c>
      <c r="W13" t="n">
        <v>0.11</v>
      </c>
      <c r="X13" t="n">
        <v>0.55</v>
      </c>
      <c r="Y13" t="n">
        <v>1</v>
      </c>
      <c r="Z13" t="n">
        <v>10</v>
      </c>
      <c r="AA13" t="n">
        <v>91.07744415379098</v>
      </c>
      <c r="AB13" t="n">
        <v>124.6161771444216</v>
      </c>
      <c r="AC13" t="n">
        <v>112.7229840976939</v>
      </c>
      <c r="AD13" t="n">
        <v>91077.44415379097</v>
      </c>
      <c r="AE13" t="n">
        <v>124616.1771444216</v>
      </c>
      <c r="AF13" t="n">
        <v>4.302578687959014e-06</v>
      </c>
      <c r="AG13" t="n">
        <v>4</v>
      </c>
      <c r="AH13" t="n">
        <v>112722.9840976939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8.1546</v>
      </c>
      <c r="E14" t="n">
        <v>12.26</v>
      </c>
      <c r="F14" t="n">
        <v>9.199999999999999</v>
      </c>
      <c r="G14" t="n">
        <v>30.68</v>
      </c>
      <c r="H14" t="n">
        <v>0.39</v>
      </c>
      <c r="I14" t="n">
        <v>18</v>
      </c>
      <c r="J14" t="n">
        <v>181.19</v>
      </c>
      <c r="K14" t="n">
        <v>52.44</v>
      </c>
      <c r="L14" t="n">
        <v>4</v>
      </c>
      <c r="M14" t="n">
        <v>16</v>
      </c>
      <c r="N14" t="n">
        <v>34.75</v>
      </c>
      <c r="O14" t="n">
        <v>22581.25</v>
      </c>
      <c r="P14" t="n">
        <v>92.67</v>
      </c>
      <c r="Q14" t="n">
        <v>1326</v>
      </c>
      <c r="R14" t="n">
        <v>46.22</v>
      </c>
      <c r="S14" t="n">
        <v>30.42</v>
      </c>
      <c r="T14" t="n">
        <v>8024.01</v>
      </c>
      <c r="U14" t="n">
        <v>0.66</v>
      </c>
      <c r="V14" t="n">
        <v>0.9399999999999999</v>
      </c>
      <c r="W14" t="n">
        <v>0.11</v>
      </c>
      <c r="X14" t="n">
        <v>0.48</v>
      </c>
      <c r="Y14" t="n">
        <v>1</v>
      </c>
      <c r="Z14" t="n">
        <v>10</v>
      </c>
      <c r="AA14" t="n">
        <v>89.64893059749552</v>
      </c>
      <c r="AB14" t="n">
        <v>122.6616218751289</v>
      </c>
      <c r="AC14" t="n">
        <v>110.9549688400663</v>
      </c>
      <c r="AD14" t="n">
        <v>89648.93059749552</v>
      </c>
      <c r="AE14" t="n">
        <v>122661.6218751289</v>
      </c>
      <c r="AF14" t="n">
        <v>4.352807911274808e-06</v>
      </c>
      <c r="AG14" t="n">
        <v>4</v>
      </c>
      <c r="AH14" t="n">
        <v>110954.9688400663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8.189299999999999</v>
      </c>
      <c r="E15" t="n">
        <v>12.21</v>
      </c>
      <c r="F15" t="n">
        <v>9.19</v>
      </c>
      <c r="G15" t="n">
        <v>32.42</v>
      </c>
      <c r="H15" t="n">
        <v>0.42</v>
      </c>
      <c r="I15" t="n">
        <v>17</v>
      </c>
      <c r="J15" t="n">
        <v>181.57</v>
      </c>
      <c r="K15" t="n">
        <v>52.44</v>
      </c>
      <c r="L15" t="n">
        <v>4.25</v>
      </c>
      <c r="M15" t="n">
        <v>9</v>
      </c>
      <c r="N15" t="n">
        <v>34.88</v>
      </c>
      <c r="O15" t="n">
        <v>22627.36</v>
      </c>
      <c r="P15" t="n">
        <v>89.92</v>
      </c>
      <c r="Q15" t="n">
        <v>1325.84</v>
      </c>
      <c r="R15" t="n">
        <v>45.5</v>
      </c>
      <c r="S15" t="n">
        <v>30.42</v>
      </c>
      <c r="T15" t="n">
        <v>7667.5</v>
      </c>
      <c r="U15" t="n">
        <v>0.67</v>
      </c>
      <c r="V15" t="n">
        <v>0.9399999999999999</v>
      </c>
      <c r="W15" t="n">
        <v>0.12</v>
      </c>
      <c r="X15" t="n">
        <v>0.47</v>
      </c>
      <c r="Y15" t="n">
        <v>1</v>
      </c>
      <c r="Z15" t="n">
        <v>10</v>
      </c>
      <c r="AA15" t="n">
        <v>88.65424324992195</v>
      </c>
      <c r="AB15" t="n">
        <v>121.3006467636707</v>
      </c>
      <c r="AC15" t="n">
        <v>109.7238832831047</v>
      </c>
      <c r="AD15" t="n">
        <v>88654.24324992194</v>
      </c>
      <c r="AE15" t="n">
        <v>121300.6467636707</v>
      </c>
      <c r="AF15" t="n">
        <v>4.371330270988495e-06</v>
      </c>
      <c r="AG15" t="n">
        <v>4</v>
      </c>
      <c r="AH15" t="n">
        <v>109723.8832831047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8.227399999999999</v>
      </c>
      <c r="E16" t="n">
        <v>12.15</v>
      </c>
      <c r="F16" t="n">
        <v>9.16</v>
      </c>
      <c r="G16" t="n">
        <v>34.37</v>
      </c>
      <c r="H16" t="n">
        <v>0.44</v>
      </c>
      <c r="I16" t="n">
        <v>16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89.31</v>
      </c>
      <c r="Q16" t="n">
        <v>1325.86</v>
      </c>
      <c r="R16" t="n">
        <v>44.42</v>
      </c>
      <c r="S16" t="n">
        <v>30.42</v>
      </c>
      <c r="T16" t="n">
        <v>7136.1</v>
      </c>
      <c r="U16" t="n">
        <v>0.68</v>
      </c>
      <c r="V16" t="n">
        <v>0.9399999999999999</v>
      </c>
      <c r="W16" t="n">
        <v>0.13</v>
      </c>
      <c r="X16" t="n">
        <v>0.44</v>
      </c>
      <c r="Y16" t="n">
        <v>1</v>
      </c>
      <c r="Z16" t="n">
        <v>10</v>
      </c>
      <c r="AA16" t="n">
        <v>88.25464044589835</v>
      </c>
      <c r="AB16" t="n">
        <v>120.7538925779744</v>
      </c>
      <c r="AC16" t="n">
        <v>109.2293105495167</v>
      </c>
      <c r="AD16" t="n">
        <v>88254.64044589835</v>
      </c>
      <c r="AE16" t="n">
        <v>120753.8925779744</v>
      </c>
      <c r="AF16" t="n">
        <v>4.391667501682774e-06</v>
      </c>
      <c r="AG16" t="n">
        <v>4</v>
      </c>
      <c r="AH16" t="n">
        <v>109229.3105495167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4.7664</v>
      </c>
      <c r="E2" t="n">
        <v>20.98</v>
      </c>
      <c r="F2" t="n">
        <v>12.71</v>
      </c>
      <c r="G2" t="n">
        <v>5.69</v>
      </c>
      <c r="H2" t="n">
        <v>0.08</v>
      </c>
      <c r="I2" t="n">
        <v>134</v>
      </c>
      <c r="J2" t="n">
        <v>213.37</v>
      </c>
      <c r="K2" t="n">
        <v>56.13</v>
      </c>
      <c r="L2" t="n">
        <v>1</v>
      </c>
      <c r="M2" t="n">
        <v>132</v>
      </c>
      <c r="N2" t="n">
        <v>46.25</v>
      </c>
      <c r="O2" t="n">
        <v>26550.29</v>
      </c>
      <c r="P2" t="n">
        <v>183.33</v>
      </c>
      <c r="Q2" t="n">
        <v>1326.42</v>
      </c>
      <c r="R2" t="n">
        <v>161.12</v>
      </c>
      <c r="S2" t="n">
        <v>30.42</v>
      </c>
      <c r="T2" t="n">
        <v>64896.39</v>
      </c>
      <c r="U2" t="n">
        <v>0.19</v>
      </c>
      <c r="V2" t="n">
        <v>0.68</v>
      </c>
      <c r="W2" t="n">
        <v>0.3</v>
      </c>
      <c r="X2" t="n">
        <v>3.98</v>
      </c>
      <c r="Y2" t="n">
        <v>1</v>
      </c>
      <c r="Z2" t="n">
        <v>10</v>
      </c>
      <c r="AA2" t="n">
        <v>213.6449663659065</v>
      </c>
      <c r="AB2" t="n">
        <v>292.318468332406</v>
      </c>
      <c r="AC2" t="n">
        <v>264.4200039863944</v>
      </c>
      <c r="AD2" t="n">
        <v>213644.9663659065</v>
      </c>
      <c r="AE2" t="n">
        <v>292318.468332406</v>
      </c>
      <c r="AF2" t="n">
        <v>2.465807909882936e-06</v>
      </c>
      <c r="AG2" t="n">
        <v>7</v>
      </c>
      <c r="AH2" t="n">
        <v>264420.0039863944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5.4988</v>
      </c>
      <c r="E3" t="n">
        <v>18.19</v>
      </c>
      <c r="F3" t="n">
        <v>11.52</v>
      </c>
      <c r="G3" t="n">
        <v>7.2</v>
      </c>
      <c r="H3" t="n">
        <v>0.1</v>
      </c>
      <c r="I3" t="n">
        <v>96</v>
      </c>
      <c r="J3" t="n">
        <v>213.78</v>
      </c>
      <c r="K3" t="n">
        <v>56.13</v>
      </c>
      <c r="L3" t="n">
        <v>1.25</v>
      </c>
      <c r="M3" t="n">
        <v>94</v>
      </c>
      <c r="N3" t="n">
        <v>46.4</v>
      </c>
      <c r="O3" t="n">
        <v>26600.32</v>
      </c>
      <c r="P3" t="n">
        <v>164.48</v>
      </c>
      <c r="Q3" t="n">
        <v>1326.28</v>
      </c>
      <c r="R3" t="n">
        <v>122.01</v>
      </c>
      <c r="S3" t="n">
        <v>30.42</v>
      </c>
      <c r="T3" t="n">
        <v>45527.72</v>
      </c>
      <c r="U3" t="n">
        <v>0.25</v>
      </c>
      <c r="V3" t="n">
        <v>0.75</v>
      </c>
      <c r="W3" t="n">
        <v>0.24</v>
      </c>
      <c r="X3" t="n">
        <v>2.8</v>
      </c>
      <c r="Y3" t="n">
        <v>1</v>
      </c>
      <c r="Z3" t="n">
        <v>10</v>
      </c>
      <c r="AA3" t="n">
        <v>173.666700147587</v>
      </c>
      <c r="AB3" t="n">
        <v>237.6184407759</v>
      </c>
      <c r="AC3" t="n">
        <v>214.9404702878931</v>
      </c>
      <c r="AD3" t="n">
        <v>173666.700147587</v>
      </c>
      <c r="AE3" t="n">
        <v>237618.4407759</v>
      </c>
      <c r="AF3" t="n">
        <v>2.844701354243096e-06</v>
      </c>
      <c r="AG3" t="n">
        <v>6</v>
      </c>
      <c r="AH3" t="n">
        <v>214940.4702878931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5.9987</v>
      </c>
      <c r="E4" t="n">
        <v>16.67</v>
      </c>
      <c r="F4" t="n">
        <v>10.89</v>
      </c>
      <c r="G4" t="n">
        <v>8.710000000000001</v>
      </c>
      <c r="H4" t="n">
        <v>0.12</v>
      </c>
      <c r="I4" t="n">
        <v>75</v>
      </c>
      <c r="J4" t="n">
        <v>214.19</v>
      </c>
      <c r="K4" t="n">
        <v>56.13</v>
      </c>
      <c r="L4" t="n">
        <v>1.5</v>
      </c>
      <c r="M4" t="n">
        <v>73</v>
      </c>
      <c r="N4" t="n">
        <v>46.56</v>
      </c>
      <c r="O4" t="n">
        <v>26650.41</v>
      </c>
      <c r="P4" t="n">
        <v>153.88</v>
      </c>
      <c r="Q4" t="n">
        <v>1325.97</v>
      </c>
      <c r="R4" t="n">
        <v>101.46</v>
      </c>
      <c r="S4" t="n">
        <v>30.42</v>
      </c>
      <c r="T4" t="n">
        <v>35358.49</v>
      </c>
      <c r="U4" t="n">
        <v>0.3</v>
      </c>
      <c r="V4" t="n">
        <v>0.79</v>
      </c>
      <c r="W4" t="n">
        <v>0.2</v>
      </c>
      <c r="X4" t="n">
        <v>2.17</v>
      </c>
      <c r="Y4" t="n">
        <v>1</v>
      </c>
      <c r="Z4" t="n">
        <v>10</v>
      </c>
      <c r="AA4" t="n">
        <v>147.5506886649325</v>
      </c>
      <c r="AB4" t="n">
        <v>201.8853617082386</v>
      </c>
      <c r="AC4" t="n">
        <v>182.6177061347464</v>
      </c>
      <c r="AD4" t="n">
        <v>147550.6886649325</v>
      </c>
      <c r="AE4" t="n">
        <v>201885.3617082386</v>
      </c>
      <c r="AF4" t="n">
        <v>3.103315271277016e-06</v>
      </c>
      <c r="AG4" t="n">
        <v>5</v>
      </c>
      <c r="AH4" t="n">
        <v>182617.7061347464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6.3584</v>
      </c>
      <c r="E5" t="n">
        <v>15.73</v>
      </c>
      <c r="F5" t="n">
        <v>10.5</v>
      </c>
      <c r="G5" t="n">
        <v>10.16</v>
      </c>
      <c r="H5" t="n">
        <v>0.14</v>
      </c>
      <c r="I5" t="n">
        <v>62</v>
      </c>
      <c r="J5" t="n">
        <v>214.59</v>
      </c>
      <c r="K5" t="n">
        <v>56.13</v>
      </c>
      <c r="L5" t="n">
        <v>1.75</v>
      </c>
      <c r="M5" t="n">
        <v>60</v>
      </c>
      <c r="N5" t="n">
        <v>46.72</v>
      </c>
      <c r="O5" t="n">
        <v>26700.55</v>
      </c>
      <c r="P5" t="n">
        <v>146.85</v>
      </c>
      <c r="Q5" t="n">
        <v>1326.05</v>
      </c>
      <c r="R5" t="n">
        <v>88.54000000000001</v>
      </c>
      <c r="S5" t="n">
        <v>30.42</v>
      </c>
      <c r="T5" t="n">
        <v>28967.21</v>
      </c>
      <c r="U5" t="n">
        <v>0.34</v>
      </c>
      <c r="V5" t="n">
        <v>0.82</v>
      </c>
      <c r="W5" t="n">
        <v>0.18</v>
      </c>
      <c r="X5" t="n">
        <v>1.77</v>
      </c>
      <c r="Y5" t="n">
        <v>1</v>
      </c>
      <c r="Z5" t="n">
        <v>10</v>
      </c>
      <c r="AA5" t="n">
        <v>139.4097730859619</v>
      </c>
      <c r="AB5" t="n">
        <v>190.7466018612489</v>
      </c>
      <c r="AC5" t="n">
        <v>172.5420138942023</v>
      </c>
      <c r="AD5" t="n">
        <v>139409.7730859618</v>
      </c>
      <c r="AE5" t="n">
        <v>190746.6018612489</v>
      </c>
      <c r="AF5" t="n">
        <v>3.289399340004964e-06</v>
      </c>
      <c r="AG5" t="n">
        <v>5</v>
      </c>
      <c r="AH5" t="n">
        <v>172542.0138942023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6.6737</v>
      </c>
      <c r="E6" t="n">
        <v>14.98</v>
      </c>
      <c r="F6" t="n">
        <v>10.18</v>
      </c>
      <c r="G6" t="n">
        <v>11.74</v>
      </c>
      <c r="H6" t="n">
        <v>0.17</v>
      </c>
      <c r="I6" t="n">
        <v>52</v>
      </c>
      <c r="J6" t="n">
        <v>215</v>
      </c>
      <c r="K6" t="n">
        <v>56.13</v>
      </c>
      <c r="L6" t="n">
        <v>2</v>
      </c>
      <c r="M6" t="n">
        <v>50</v>
      </c>
      <c r="N6" t="n">
        <v>46.87</v>
      </c>
      <c r="O6" t="n">
        <v>26750.75</v>
      </c>
      <c r="P6" t="n">
        <v>140.73</v>
      </c>
      <c r="Q6" t="n">
        <v>1325.9</v>
      </c>
      <c r="R6" t="n">
        <v>78.03</v>
      </c>
      <c r="S6" t="n">
        <v>30.42</v>
      </c>
      <c r="T6" t="n">
        <v>23759.85</v>
      </c>
      <c r="U6" t="n">
        <v>0.39</v>
      </c>
      <c r="V6" t="n">
        <v>0.85</v>
      </c>
      <c r="W6" t="n">
        <v>0.16</v>
      </c>
      <c r="X6" t="n">
        <v>1.45</v>
      </c>
      <c r="Y6" t="n">
        <v>1</v>
      </c>
      <c r="Z6" t="n">
        <v>10</v>
      </c>
      <c r="AA6" t="n">
        <v>133.0498897364853</v>
      </c>
      <c r="AB6" t="n">
        <v>182.0447288842483</v>
      </c>
      <c r="AC6" t="n">
        <v>164.6706354609684</v>
      </c>
      <c r="AD6" t="n">
        <v>133049.8897364853</v>
      </c>
      <c r="AE6" t="n">
        <v>182044.7288842484</v>
      </c>
      <c r="AF6" t="n">
        <v>3.452513898998353e-06</v>
      </c>
      <c r="AG6" t="n">
        <v>5</v>
      </c>
      <c r="AH6" t="n">
        <v>164670.6354609684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6.8958</v>
      </c>
      <c r="E7" t="n">
        <v>14.5</v>
      </c>
      <c r="F7" t="n">
        <v>9.99</v>
      </c>
      <c r="G7" t="n">
        <v>13.32</v>
      </c>
      <c r="H7" t="n">
        <v>0.19</v>
      </c>
      <c r="I7" t="n">
        <v>45</v>
      </c>
      <c r="J7" t="n">
        <v>215.41</v>
      </c>
      <c r="K7" t="n">
        <v>56.13</v>
      </c>
      <c r="L7" t="n">
        <v>2.25</v>
      </c>
      <c r="M7" t="n">
        <v>43</v>
      </c>
      <c r="N7" t="n">
        <v>47.03</v>
      </c>
      <c r="O7" t="n">
        <v>26801</v>
      </c>
      <c r="P7" t="n">
        <v>136.69</v>
      </c>
      <c r="Q7" t="n">
        <v>1326.31</v>
      </c>
      <c r="R7" t="n">
        <v>71.81999999999999</v>
      </c>
      <c r="S7" t="n">
        <v>30.42</v>
      </c>
      <c r="T7" t="n">
        <v>20688.57</v>
      </c>
      <c r="U7" t="n">
        <v>0.42</v>
      </c>
      <c r="V7" t="n">
        <v>0.87</v>
      </c>
      <c r="W7" t="n">
        <v>0.15</v>
      </c>
      <c r="X7" t="n">
        <v>1.27</v>
      </c>
      <c r="Y7" t="n">
        <v>1</v>
      </c>
      <c r="Z7" t="n">
        <v>10</v>
      </c>
      <c r="AA7" t="n">
        <v>129.0753696726794</v>
      </c>
      <c r="AB7" t="n">
        <v>176.6066151895017</v>
      </c>
      <c r="AC7" t="n">
        <v>159.7515277048062</v>
      </c>
      <c r="AD7" t="n">
        <v>129075.3696726794</v>
      </c>
      <c r="AE7" t="n">
        <v>176606.6151895017</v>
      </c>
      <c r="AF7" t="n">
        <v>3.567413180801182e-06</v>
      </c>
      <c r="AG7" t="n">
        <v>5</v>
      </c>
      <c r="AH7" t="n">
        <v>159751.5277048062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7.068</v>
      </c>
      <c r="E8" t="n">
        <v>14.15</v>
      </c>
      <c r="F8" t="n">
        <v>9.85</v>
      </c>
      <c r="G8" t="n">
        <v>14.77</v>
      </c>
      <c r="H8" t="n">
        <v>0.21</v>
      </c>
      <c r="I8" t="n">
        <v>40</v>
      </c>
      <c r="J8" t="n">
        <v>215.82</v>
      </c>
      <c r="K8" t="n">
        <v>56.13</v>
      </c>
      <c r="L8" t="n">
        <v>2.5</v>
      </c>
      <c r="M8" t="n">
        <v>38</v>
      </c>
      <c r="N8" t="n">
        <v>47.19</v>
      </c>
      <c r="O8" t="n">
        <v>26851.31</v>
      </c>
      <c r="P8" t="n">
        <v>133.16</v>
      </c>
      <c r="Q8" t="n">
        <v>1325.87</v>
      </c>
      <c r="R8" t="n">
        <v>67.25</v>
      </c>
      <c r="S8" t="n">
        <v>30.42</v>
      </c>
      <c r="T8" t="n">
        <v>18427.95</v>
      </c>
      <c r="U8" t="n">
        <v>0.45</v>
      </c>
      <c r="V8" t="n">
        <v>0.88</v>
      </c>
      <c r="W8" t="n">
        <v>0.15</v>
      </c>
      <c r="X8" t="n">
        <v>1.13</v>
      </c>
      <c r="Y8" t="n">
        <v>1</v>
      </c>
      <c r="Z8" t="n">
        <v>10</v>
      </c>
      <c r="AA8" t="n">
        <v>126.0419851723148</v>
      </c>
      <c r="AB8" t="n">
        <v>172.4562046926255</v>
      </c>
      <c r="AC8" t="n">
        <v>155.9972265606128</v>
      </c>
      <c r="AD8" t="n">
        <v>126041.9851723148</v>
      </c>
      <c r="AE8" t="n">
        <v>172456.2046926255</v>
      </c>
      <c r="AF8" t="n">
        <v>3.656497630717647e-06</v>
      </c>
      <c r="AG8" t="n">
        <v>5</v>
      </c>
      <c r="AH8" t="n">
        <v>155997.2265606128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7.2582</v>
      </c>
      <c r="E9" t="n">
        <v>13.78</v>
      </c>
      <c r="F9" t="n">
        <v>9.69</v>
      </c>
      <c r="G9" t="n">
        <v>16.61</v>
      </c>
      <c r="H9" t="n">
        <v>0.23</v>
      </c>
      <c r="I9" t="n">
        <v>35</v>
      </c>
      <c r="J9" t="n">
        <v>216.22</v>
      </c>
      <c r="K9" t="n">
        <v>56.13</v>
      </c>
      <c r="L9" t="n">
        <v>2.75</v>
      </c>
      <c r="M9" t="n">
        <v>33</v>
      </c>
      <c r="N9" t="n">
        <v>47.35</v>
      </c>
      <c r="O9" t="n">
        <v>26901.66</v>
      </c>
      <c r="P9" t="n">
        <v>129.45</v>
      </c>
      <c r="Q9" t="n">
        <v>1325.93</v>
      </c>
      <c r="R9" t="n">
        <v>61.98</v>
      </c>
      <c r="S9" t="n">
        <v>30.42</v>
      </c>
      <c r="T9" t="n">
        <v>15818.99</v>
      </c>
      <c r="U9" t="n">
        <v>0.49</v>
      </c>
      <c r="V9" t="n">
        <v>0.89</v>
      </c>
      <c r="W9" t="n">
        <v>0.14</v>
      </c>
      <c r="X9" t="n">
        <v>0.97</v>
      </c>
      <c r="Y9" t="n">
        <v>1</v>
      </c>
      <c r="Z9" t="n">
        <v>10</v>
      </c>
      <c r="AA9" t="n">
        <v>110.4355519129413</v>
      </c>
      <c r="AB9" t="n">
        <v>151.1027941999185</v>
      </c>
      <c r="AC9" t="n">
        <v>136.6817555956231</v>
      </c>
      <c r="AD9" t="n">
        <v>110435.5519129413</v>
      </c>
      <c r="AE9" t="n">
        <v>151102.7941999185</v>
      </c>
      <c r="AF9" t="n">
        <v>3.754894044040015e-06</v>
      </c>
      <c r="AG9" t="n">
        <v>4</v>
      </c>
      <c r="AH9" t="n">
        <v>136681.755595623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7.3807</v>
      </c>
      <c r="E10" t="n">
        <v>13.55</v>
      </c>
      <c r="F10" t="n">
        <v>9.59</v>
      </c>
      <c r="G10" t="n">
        <v>17.97</v>
      </c>
      <c r="H10" t="n">
        <v>0.25</v>
      </c>
      <c r="I10" t="n">
        <v>32</v>
      </c>
      <c r="J10" t="n">
        <v>216.63</v>
      </c>
      <c r="K10" t="n">
        <v>56.13</v>
      </c>
      <c r="L10" t="n">
        <v>3</v>
      </c>
      <c r="M10" t="n">
        <v>30</v>
      </c>
      <c r="N10" t="n">
        <v>47.51</v>
      </c>
      <c r="O10" t="n">
        <v>26952.08</v>
      </c>
      <c r="P10" t="n">
        <v>126.65</v>
      </c>
      <c r="Q10" t="n">
        <v>1326.08</v>
      </c>
      <c r="R10" t="n">
        <v>58.74</v>
      </c>
      <c r="S10" t="n">
        <v>30.42</v>
      </c>
      <c r="T10" t="n">
        <v>14213.8</v>
      </c>
      <c r="U10" t="n">
        <v>0.52</v>
      </c>
      <c r="V10" t="n">
        <v>0.9</v>
      </c>
      <c r="W10" t="n">
        <v>0.13</v>
      </c>
      <c r="X10" t="n">
        <v>0.86</v>
      </c>
      <c r="Y10" t="n">
        <v>1</v>
      </c>
      <c r="Z10" t="n">
        <v>10</v>
      </c>
      <c r="AA10" t="n">
        <v>108.376056570193</v>
      </c>
      <c r="AB10" t="n">
        <v>148.2849018134496</v>
      </c>
      <c r="AC10" t="n">
        <v>134.1327989035811</v>
      </c>
      <c r="AD10" t="n">
        <v>108376.056570193</v>
      </c>
      <c r="AE10" t="n">
        <v>148284.9018134496</v>
      </c>
      <c r="AF10" t="n">
        <v>3.818267128330183e-06</v>
      </c>
      <c r="AG10" t="n">
        <v>4</v>
      </c>
      <c r="AH10" t="n">
        <v>134132.7989035811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7.5861</v>
      </c>
      <c r="E11" t="n">
        <v>13.18</v>
      </c>
      <c r="F11" t="n">
        <v>9.390000000000001</v>
      </c>
      <c r="G11" t="n">
        <v>20.11</v>
      </c>
      <c r="H11" t="n">
        <v>0.27</v>
      </c>
      <c r="I11" t="n">
        <v>28</v>
      </c>
      <c r="J11" t="n">
        <v>217.04</v>
      </c>
      <c r="K11" t="n">
        <v>56.13</v>
      </c>
      <c r="L11" t="n">
        <v>3.25</v>
      </c>
      <c r="M11" t="n">
        <v>26</v>
      </c>
      <c r="N11" t="n">
        <v>47.66</v>
      </c>
      <c r="O11" t="n">
        <v>27002.55</v>
      </c>
      <c r="P11" t="n">
        <v>122.16</v>
      </c>
      <c r="Q11" t="n">
        <v>1325.79</v>
      </c>
      <c r="R11" t="n">
        <v>51.97</v>
      </c>
      <c r="S11" t="n">
        <v>30.42</v>
      </c>
      <c r="T11" t="n">
        <v>10849.83</v>
      </c>
      <c r="U11" t="n">
        <v>0.59</v>
      </c>
      <c r="V11" t="n">
        <v>0.92</v>
      </c>
      <c r="W11" t="n">
        <v>0.13</v>
      </c>
      <c r="X11" t="n">
        <v>0.67</v>
      </c>
      <c r="Y11" t="n">
        <v>1</v>
      </c>
      <c r="Z11" t="n">
        <v>10</v>
      </c>
      <c r="AA11" t="n">
        <v>105.0865674732428</v>
      </c>
      <c r="AB11" t="n">
        <v>143.7840777089878</v>
      </c>
      <c r="AC11" t="n">
        <v>130.0615271347014</v>
      </c>
      <c r="AD11" t="n">
        <v>105086.5674732428</v>
      </c>
      <c r="AE11" t="n">
        <v>143784.0777089878</v>
      </c>
      <c r="AF11" t="n">
        <v>3.924526977417536e-06</v>
      </c>
      <c r="AG11" t="n">
        <v>4</v>
      </c>
      <c r="AH11" t="n">
        <v>130061.5271347014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7.6142</v>
      </c>
      <c r="E12" t="n">
        <v>13.13</v>
      </c>
      <c r="F12" t="n">
        <v>9.42</v>
      </c>
      <c r="G12" t="n">
        <v>21.74</v>
      </c>
      <c r="H12" t="n">
        <v>0.29</v>
      </c>
      <c r="I12" t="n">
        <v>26</v>
      </c>
      <c r="J12" t="n">
        <v>217.45</v>
      </c>
      <c r="K12" t="n">
        <v>56.13</v>
      </c>
      <c r="L12" t="n">
        <v>3.5</v>
      </c>
      <c r="M12" t="n">
        <v>24</v>
      </c>
      <c r="N12" t="n">
        <v>47.82</v>
      </c>
      <c r="O12" t="n">
        <v>27053.07</v>
      </c>
      <c r="P12" t="n">
        <v>121.33</v>
      </c>
      <c r="Q12" t="n">
        <v>1325.84</v>
      </c>
      <c r="R12" t="n">
        <v>54.08</v>
      </c>
      <c r="S12" t="n">
        <v>30.42</v>
      </c>
      <c r="T12" t="n">
        <v>11912.69</v>
      </c>
      <c r="U12" t="n">
        <v>0.5600000000000001</v>
      </c>
      <c r="V12" t="n">
        <v>0.92</v>
      </c>
      <c r="W12" t="n">
        <v>0.11</v>
      </c>
      <c r="X12" t="n">
        <v>0.7</v>
      </c>
      <c r="Y12" t="n">
        <v>1</v>
      </c>
      <c r="Z12" t="n">
        <v>10</v>
      </c>
      <c r="AA12" t="n">
        <v>104.6716899990485</v>
      </c>
      <c r="AB12" t="n">
        <v>143.216424045693</v>
      </c>
      <c r="AC12" t="n">
        <v>129.5480495403243</v>
      </c>
      <c r="AD12" t="n">
        <v>104671.6899990485</v>
      </c>
      <c r="AE12" t="n">
        <v>143216.424045693</v>
      </c>
      <c r="AF12" t="n">
        <v>3.939063986956751e-06</v>
      </c>
      <c r="AG12" t="n">
        <v>4</v>
      </c>
      <c r="AH12" t="n">
        <v>129548.0495403243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7.6717</v>
      </c>
      <c r="E13" t="n">
        <v>13.04</v>
      </c>
      <c r="F13" t="n">
        <v>9.41</v>
      </c>
      <c r="G13" t="n">
        <v>23.52</v>
      </c>
      <c r="H13" t="n">
        <v>0.31</v>
      </c>
      <c r="I13" t="n">
        <v>24</v>
      </c>
      <c r="J13" t="n">
        <v>217.86</v>
      </c>
      <c r="K13" t="n">
        <v>56.13</v>
      </c>
      <c r="L13" t="n">
        <v>3.75</v>
      </c>
      <c r="M13" t="n">
        <v>22</v>
      </c>
      <c r="N13" t="n">
        <v>47.98</v>
      </c>
      <c r="O13" t="n">
        <v>27103.65</v>
      </c>
      <c r="P13" t="n">
        <v>119.64</v>
      </c>
      <c r="Q13" t="n">
        <v>1325.84</v>
      </c>
      <c r="R13" t="n">
        <v>53.22</v>
      </c>
      <c r="S13" t="n">
        <v>30.42</v>
      </c>
      <c r="T13" t="n">
        <v>11494.51</v>
      </c>
      <c r="U13" t="n">
        <v>0.57</v>
      </c>
      <c r="V13" t="n">
        <v>0.92</v>
      </c>
      <c r="W13" t="n">
        <v>0.12</v>
      </c>
      <c r="X13" t="n">
        <v>0.6899999999999999</v>
      </c>
      <c r="Y13" t="n">
        <v>1</v>
      </c>
      <c r="Z13" t="n">
        <v>10</v>
      </c>
      <c r="AA13" t="n">
        <v>103.723848600062</v>
      </c>
      <c r="AB13" t="n">
        <v>141.919545627789</v>
      </c>
      <c r="AC13" t="n">
        <v>128.3749433784444</v>
      </c>
      <c r="AD13" t="n">
        <v>103723.848600062</v>
      </c>
      <c r="AE13" t="n">
        <v>141919.545627789</v>
      </c>
      <c r="AF13" t="n">
        <v>3.968810536725605e-06</v>
      </c>
      <c r="AG13" t="n">
        <v>4</v>
      </c>
      <c r="AH13" t="n">
        <v>128374.9433784444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7.7136</v>
      </c>
      <c r="E14" t="n">
        <v>12.96</v>
      </c>
      <c r="F14" t="n">
        <v>9.380000000000001</v>
      </c>
      <c r="G14" t="n">
        <v>24.47</v>
      </c>
      <c r="H14" t="n">
        <v>0.33</v>
      </c>
      <c r="I14" t="n">
        <v>23</v>
      </c>
      <c r="J14" t="n">
        <v>218.27</v>
      </c>
      <c r="K14" t="n">
        <v>56.13</v>
      </c>
      <c r="L14" t="n">
        <v>4</v>
      </c>
      <c r="M14" t="n">
        <v>21</v>
      </c>
      <c r="N14" t="n">
        <v>48.15</v>
      </c>
      <c r="O14" t="n">
        <v>27154.29</v>
      </c>
      <c r="P14" t="n">
        <v>117.89</v>
      </c>
      <c r="Q14" t="n">
        <v>1325.91</v>
      </c>
      <c r="R14" t="n">
        <v>52.11</v>
      </c>
      <c r="S14" t="n">
        <v>30.42</v>
      </c>
      <c r="T14" t="n">
        <v>10942.66</v>
      </c>
      <c r="U14" t="n">
        <v>0.58</v>
      </c>
      <c r="V14" t="n">
        <v>0.92</v>
      </c>
      <c r="W14" t="n">
        <v>0.12</v>
      </c>
      <c r="X14" t="n">
        <v>0.66</v>
      </c>
      <c r="Y14" t="n">
        <v>1</v>
      </c>
      <c r="Z14" t="n">
        <v>10</v>
      </c>
      <c r="AA14" t="n">
        <v>102.8443523033743</v>
      </c>
      <c r="AB14" t="n">
        <v>140.7161799940233</v>
      </c>
      <c r="AC14" t="n">
        <v>127.2864252718307</v>
      </c>
      <c r="AD14" t="n">
        <v>102844.3523033743</v>
      </c>
      <c r="AE14" t="n">
        <v>140716.1799940233</v>
      </c>
      <c r="AF14" t="n">
        <v>3.990486718209344e-06</v>
      </c>
      <c r="AG14" t="n">
        <v>4</v>
      </c>
      <c r="AH14" t="n">
        <v>127286.4252718307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7.8101</v>
      </c>
      <c r="E15" t="n">
        <v>12.8</v>
      </c>
      <c r="F15" t="n">
        <v>9.300000000000001</v>
      </c>
      <c r="G15" t="n">
        <v>26.58</v>
      </c>
      <c r="H15" t="n">
        <v>0.35</v>
      </c>
      <c r="I15" t="n">
        <v>21</v>
      </c>
      <c r="J15" t="n">
        <v>218.68</v>
      </c>
      <c r="K15" t="n">
        <v>56.13</v>
      </c>
      <c r="L15" t="n">
        <v>4.25</v>
      </c>
      <c r="M15" t="n">
        <v>19</v>
      </c>
      <c r="N15" t="n">
        <v>48.31</v>
      </c>
      <c r="O15" t="n">
        <v>27204.98</v>
      </c>
      <c r="P15" t="n">
        <v>114.81</v>
      </c>
      <c r="Q15" t="n">
        <v>1325.86</v>
      </c>
      <c r="R15" t="n">
        <v>49.63</v>
      </c>
      <c r="S15" t="n">
        <v>30.42</v>
      </c>
      <c r="T15" t="n">
        <v>9712.809999999999</v>
      </c>
      <c r="U15" t="n">
        <v>0.61</v>
      </c>
      <c r="V15" t="n">
        <v>0.93</v>
      </c>
      <c r="W15" t="n">
        <v>0.12</v>
      </c>
      <c r="X15" t="n">
        <v>0.58</v>
      </c>
      <c r="Y15" t="n">
        <v>1</v>
      </c>
      <c r="Z15" t="n">
        <v>10</v>
      </c>
      <c r="AA15" t="n">
        <v>101.1323470688282</v>
      </c>
      <c r="AB15" t="n">
        <v>138.3737389037782</v>
      </c>
      <c r="AC15" t="n">
        <v>125.1675434716011</v>
      </c>
      <c r="AD15" t="n">
        <v>101132.3470688282</v>
      </c>
      <c r="AE15" t="n">
        <v>138373.7389037782</v>
      </c>
      <c r="AF15" t="n">
        <v>4.040409188690987e-06</v>
      </c>
      <c r="AG15" t="n">
        <v>4</v>
      </c>
      <c r="AH15" t="n">
        <v>125167.5434716011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7.9037</v>
      </c>
      <c r="E16" t="n">
        <v>12.65</v>
      </c>
      <c r="F16" t="n">
        <v>9.24</v>
      </c>
      <c r="G16" t="n">
        <v>29.17</v>
      </c>
      <c r="H16" t="n">
        <v>0.36</v>
      </c>
      <c r="I16" t="n">
        <v>19</v>
      </c>
      <c r="J16" t="n">
        <v>219.09</v>
      </c>
      <c r="K16" t="n">
        <v>56.13</v>
      </c>
      <c r="L16" t="n">
        <v>4.5</v>
      </c>
      <c r="M16" t="n">
        <v>17</v>
      </c>
      <c r="N16" t="n">
        <v>48.47</v>
      </c>
      <c r="O16" t="n">
        <v>27255.72</v>
      </c>
      <c r="P16" t="n">
        <v>112.52</v>
      </c>
      <c r="Q16" t="n">
        <v>1325.82</v>
      </c>
      <c r="R16" t="n">
        <v>47.47</v>
      </c>
      <c r="S16" t="n">
        <v>30.42</v>
      </c>
      <c r="T16" t="n">
        <v>8643.969999999999</v>
      </c>
      <c r="U16" t="n">
        <v>0.64</v>
      </c>
      <c r="V16" t="n">
        <v>0.9399999999999999</v>
      </c>
      <c r="W16" t="n">
        <v>0.11</v>
      </c>
      <c r="X16" t="n">
        <v>0.52</v>
      </c>
      <c r="Y16" t="n">
        <v>1</v>
      </c>
      <c r="Z16" t="n">
        <v>10</v>
      </c>
      <c r="AA16" t="n">
        <v>99.75171703060356</v>
      </c>
      <c r="AB16" t="n">
        <v>136.4846999763816</v>
      </c>
      <c r="AC16" t="n">
        <v>123.4587917681518</v>
      </c>
      <c r="AD16" t="n">
        <v>99751.71703060356</v>
      </c>
      <c r="AE16" t="n">
        <v>136484.6999763816</v>
      </c>
      <c r="AF16" t="n">
        <v>4.088831398401679e-06</v>
      </c>
      <c r="AG16" t="n">
        <v>4</v>
      </c>
      <c r="AH16" t="n">
        <v>123458.7917681518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7.9562</v>
      </c>
      <c r="E17" t="n">
        <v>12.57</v>
      </c>
      <c r="F17" t="n">
        <v>9.199999999999999</v>
      </c>
      <c r="G17" t="n">
        <v>30.65</v>
      </c>
      <c r="H17" t="n">
        <v>0.38</v>
      </c>
      <c r="I17" t="n">
        <v>18</v>
      </c>
      <c r="J17" t="n">
        <v>219.51</v>
      </c>
      <c r="K17" t="n">
        <v>56.13</v>
      </c>
      <c r="L17" t="n">
        <v>4.75</v>
      </c>
      <c r="M17" t="n">
        <v>16</v>
      </c>
      <c r="N17" t="n">
        <v>48.63</v>
      </c>
      <c r="O17" t="n">
        <v>27306.53</v>
      </c>
      <c r="P17" t="n">
        <v>110.15</v>
      </c>
      <c r="Q17" t="n">
        <v>1325.95</v>
      </c>
      <c r="R17" t="n">
        <v>46.05</v>
      </c>
      <c r="S17" t="n">
        <v>30.42</v>
      </c>
      <c r="T17" t="n">
        <v>7939.29</v>
      </c>
      <c r="U17" t="n">
        <v>0.66</v>
      </c>
      <c r="V17" t="n">
        <v>0.9399999999999999</v>
      </c>
      <c r="W17" t="n">
        <v>0.11</v>
      </c>
      <c r="X17" t="n">
        <v>0.47</v>
      </c>
      <c r="Y17" t="n">
        <v>1</v>
      </c>
      <c r="Z17" t="n">
        <v>10</v>
      </c>
      <c r="AA17" t="n">
        <v>98.65202889479467</v>
      </c>
      <c r="AB17" t="n">
        <v>134.9800581541521</v>
      </c>
      <c r="AC17" t="n">
        <v>122.0977508496574</v>
      </c>
      <c r="AD17" t="n">
        <v>98652.02889479467</v>
      </c>
      <c r="AE17" t="n">
        <v>134980.0581541521</v>
      </c>
      <c r="AF17" t="n">
        <v>4.115991291668894e-06</v>
      </c>
      <c r="AG17" t="n">
        <v>4</v>
      </c>
      <c r="AH17" t="n">
        <v>122097.7508496574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7.9945</v>
      </c>
      <c r="E18" t="n">
        <v>12.51</v>
      </c>
      <c r="F18" t="n">
        <v>9.18</v>
      </c>
      <c r="G18" t="n">
        <v>32.39</v>
      </c>
      <c r="H18" t="n">
        <v>0.4</v>
      </c>
      <c r="I18" t="n">
        <v>17</v>
      </c>
      <c r="J18" t="n">
        <v>219.92</v>
      </c>
      <c r="K18" t="n">
        <v>56.13</v>
      </c>
      <c r="L18" t="n">
        <v>5</v>
      </c>
      <c r="M18" t="n">
        <v>15</v>
      </c>
      <c r="N18" t="n">
        <v>48.79</v>
      </c>
      <c r="O18" t="n">
        <v>27357.39</v>
      </c>
      <c r="P18" t="n">
        <v>108</v>
      </c>
      <c r="Q18" t="n">
        <v>1325.83</v>
      </c>
      <c r="R18" t="n">
        <v>45.47</v>
      </c>
      <c r="S18" t="n">
        <v>30.42</v>
      </c>
      <c r="T18" t="n">
        <v>7656.13</v>
      </c>
      <c r="U18" t="n">
        <v>0.67</v>
      </c>
      <c r="V18" t="n">
        <v>0.9399999999999999</v>
      </c>
      <c r="W18" t="n">
        <v>0.11</v>
      </c>
      <c r="X18" t="n">
        <v>0.46</v>
      </c>
      <c r="Y18" t="n">
        <v>1</v>
      </c>
      <c r="Z18" t="n">
        <v>10</v>
      </c>
      <c r="AA18" t="n">
        <v>97.74521497049422</v>
      </c>
      <c r="AB18" t="n">
        <v>133.739315337118</v>
      </c>
      <c r="AC18" t="n">
        <v>120.9754227856871</v>
      </c>
      <c r="AD18" t="n">
        <v>97745.21497049421</v>
      </c>
      <c r="AE18" t="n">
        <v>133739.315337118</v>
      </c>
      <c r="AF18" t="n">
        <v>4.135805080471454e-06</v>
      </c>
      <c r="AG18" t="n">
        <v>4</v>
      </c>
      <c r="AH18" t="n">
        <v>120975.4227856871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8.0404</v>
      </c>
      <c r="E19" t="n">
        <v>12.44</v>
      </c>
      <c r="F19" t="n">
        <v>9.15</v>
      </c>
      <c r="G19" t="n">
        <v>34.31</v>
      </c>
      <c r="H19" t="n">
        <v>0.42</v>
      </c>
      <c r="I19" t="n">
        <v>16</v>
      </c>
      <c r="J19" t="n">
        <v>220.33</v>
      </c>
      <c r="K19" t="n">
        <v>56.13</v>
      </c>
      <c r="L19" t="n">
        <v>5.25</v>
      </c>
      <c r="M19" t="n">
        <v>14</v>
      </c>
      <c r="N19" t="n">
        <v>48.95</v>
      </c>
      <c r="O19" t="n">
        <v>27408.3</v>
      </c>
      <c r="P19" t="n">
        <v>106.02</v>
      </c>
      <c r="Q19" t="n">
        <v>1325.82</v>
      </c>
      <c r="R19" t="n">
        <v>44.54</v>
      </c>
      <c r="S19" t="n">
        <v>30.42</v>
      </c>
      <c r="T19" t="n">
        <v>7194.37</v>
      </c>
      <c r="U19" t="n">
        <v>0.68</v>
      </c>
      <c r="V19" t="n">
        <v>0.95</v>
      </c>
      <c r="W19" t="n">
        <v>0.11</v>
      </c>
      <c r="X19" t="n">
        <v>0.43</v>
      </c>
      <c r="Y19" t="n">
        <v>1</v>
      </c>
      <c r="Z19" t="n">
        <v>10</v>
      </c>
      <c r="AA19" t="n">
        <v>96.84036442534546</v>
      </c>
      <c r="AB19" t="n">
        <v>132.5012589020574</v>
      </c>
      <c r="AC19" t="n">
        <v>119.8555247191651</v>
      </c>
      <c r="AD19" t="n">
        <v>96840.36442534545</v>
      </c>
      <c r="AE19" t="n">
        <v>132501.2589020574</v>
      </c>
      <c r="AF19" t="n">
        <v>4.159550587156504e-06</v>
      </c>
      <c r="AG19" t="n">
        <v>4</v>
      </c>
      <c r="AH19" t="n">
        <v>119855.5247191651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8.1023</v>
      </c>
      <c r="E20" t="n">
        <v>12.34</v>
      </c>
      <c r="F20" t="n">
        <v>9.1</v>
      </c>
      <c r="G20" t="n">
        <v>36.38</v>
      </c>
      <c r="H20" t="n">
        <v>0.44</v>
      </c>
      <c r="I20" t="n">
        <v>15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102.33</v>
      </c>
      <c r="Q20" t="n">
        <v>1325.9</v>
      </c>
      <c r="R20" t="n">
        <v>42.56</v>
      </c>
      <c r="S20" t="n">
        <v>30.42</v>
      </c>
      <c r="T20" t="n">
        <v>6207.95</v>
      </c>
      <c r="U20" t="n">
        <v>0.71</v>
      </c>
      <c r="V20" t="n">
        <v>0.95</v>
      </c>
      <c r="W20" t="n">
        <v>0.11</v>
      </c>
      <c r="X20" t="n">
        <v>0.38</v>
      </c>
      <c r="Y20" t="n">
        <v>1</v>
      </c>
      <c r="Z20" t="n">
        <v>10</v>
      </c>
      <c r="AA20" t="n">
        <v>95.31785693778477</v>
      </c>
      <c r="AB20" t="n">
        <v>130.418096989288</v>
      </c>
      <c r="AC20" t="n">
        <v>117.9711768556137</v>
      </c>
      <c r="AD20" t="n">
        <v>95317.85693778477</v>
      </c>
      <c r="AE20" t="n">
        <v>130418.096989288</v>
      </c>
      <c r="AF20" t="n">
        <v>4.191573394646801e-06</v>
      </c>
      <c r="AG20" t="n">
        <v>4</v>
      </c>
      <c r="AH20" t="n">
        <v>117971.1768556138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8.151400000000001</v>
      </c>
      <c r="E21" t="n">
        <v>12.27</v>
      </c>
      <c r="F21" t="n">
        <v>9.06</v>
      </c>
      <c r="G21" t="n">
        <v>38.85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9</v>
      </c>
      <c r="N21" t="n">
        <v>49.28</v>
      </c>
      <c r="O21" t="n">
        <v>27510.3</v>
      </c>
      <c r="P21" t="n">
        <v>100.5</v>
      </c>
      <c r="Q21" t="n">
        <v>1325.79</v>
      </c>
      <c r="R21" t="n">
        <v>41.84</v>
      </c>
      <c r="S21" t="n">
        <v>30.42</v>
      </c>
      <c r="T21" t="n">
        <v>5854.04</v>
      </c>
      <c r="U21" t="n">
        <v>0.73</v>
      </c>
      <c r="V21" t="n">
        <v>0.95</v>
      </c>
      <c r="W21" t="n">
        <v>0.1</v>
      </c>
      <c r="X21" t="n">
        <v>0.34</v>
      </c>
      <c r="Y21" t="n">
        <v>1</v>
      </c>
      <c r="Z21" t="n">
        <v>10</v>
      </c>
      <c r="AA21" t="n">
        <v>94.45161620449784</v>
      </c>
      <c r="AB21" t="n">
        <v>129.2328682021615</v>
      </c>
      <c r="AC21" t="n">
        <v>116.8990646404511</v>
      </c>
      <c r="AD21" t="n">
        <v>94451.61620449784</v>
      </c>
      <c r="AE21" t="n">
        <v>129232.8682021615</v>
      </c>
      <c r="AF21" t="n">
        <v>4.216974361492902e-06</v>
      </c>
      <c r="AG21" t="n">
        <v>4</v>
      </c>
      <c r="AH21" t="n">
        <v>116899.0646404511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8.1023</v>
      </c>
      <c r="E22" t="n">
        <v>12.34</v>
      </c>
      <c r="F22" t="n">
        <v>9.140000000000001</v>
      </c>
      <c r="G22" t="n">
        <v>39.16</v>
      </c>
      <c r="H22" t="n">
        <v>0.48</v>
      </c>
      <c r="I22" t="n">
        <v>14</v>
      </c>
      <c r="J22" t="n">
        <v>221.57</v>
      </c>
      <c r="K22" t="n">
        <v>56.13</v>
      </c>
      <c r="L22" t="n">
        <v>6</v>
      </c>
      <c r="M22" t="n">
        <v>2</v>
      </c>
      <c r="N22" t="n">
        <v>49.45</v>
      </c>
      <c r="O22" t="n">
        <v>27561.39</v>
      </c>
      <c r="P22" t="n">
        <v>99.98</v>
      </c>
      <c r="Q22" t="n">
        <v>1325.85</v>
      </c>
      <c r="R22" t="n">
        <v>43.95</v>
      </c>
      <c r="S22" t="n">
        <v>30.42</v>
      </c>
      <c r="T22" t="n">
        <v>6912.45</v>
      </c>
      <c r="U22" t="n">
        <v>0.6899999999999999</v>
      </c>
      <c r="V22" t="n">
        <v>0.95</v>
      </c>
      <c r="W22" t="n">
        <v>0.12</v>
      </c>
      <c r="X22" t="n">
        <v>0.42</v>
      </c>
      <c r="Y22" t="n">
        <v>1</v>
      </c>
      <c r="Z22" t="n">
        <v>10</v>
      </c>
      <c r="AA22" t="n">
        <v>94.67524651215226</v>
      </c>
      <c r="AB22" t="n">
        <v>129.5388490549669</v>
      </c>
      <c r="AC22" t="n">
        <v>117.1758431101117</v>
      </c>
      <c r="AD22" t="n">
        <v>94675.24651215225</v>
      </c>
      <c r="AE22" t="n">
        <v>129538.8490549669</v>
      </c>
      <c r="AF22" t="n">
        <v>4.191573394646801e-06</v>
      </c>
      <c r="AG22" t="n">
        <v>4</v>
      </c>
      <c r="AH22" t="n">
        <v>117175.8431101117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8.105600000000001</v>
      </c>
      <c r="E23" t="n">
        <v>12.34</v>
      </c>
      <c r="F23" t="n">
        <v>9.130000000000001</v>
      </c>
      <c r="G23" t="n">
        <v>39.14</v>
      </c>
      <c r="H23" t="n">
        <v>0.5</v>
      </c>
      <c r="I23" t="n">
        <v>14</v>
      </c>
      <c r="J23" t="n">
        <v>221.99</v>
      </c>
      <c r="K23" t="n">
        <v>56.13</v>
      </c>
      <c r="L23" t="n">
        <v>6.25</v>
      </c>
      <c r="M23" t="n">
        <v>0</v>
      </c>
      <c r="N23" t="n">
        <v>49.61</v>
      </c>
      <c r="O23" t="n">
        <v>27612.53</v>
      </c>
      <c r="P23" t="n">
        <v>100.02</v>
      </c>
      <c r="Q23" t="n">
        <v>1325.91</v>
      </c>
      <c r="R23" t="n">
        <v>43.66</v>
      </c>
      <c r="S23" t="n">
        <v>30.42</v>
      </c>
      <c r="T23" t="n">
        <v>6763.03</v>
      </c>
      <c r="U23" t="n">
        <v>0.7</v>
      </c>
      <c r="V23" t="n">
        <v>0.95</v>
      </c>
      <c r="W23" t="n">
        <v>0.12</v>
      </c>
      <c r="X23" t="n">
        <v>0.41</v>
      </c>
      <c r="Y23" t="n">
        <v>1</v>
      </c>
      <c r="Z23" t="n">
        <v>10</v>
      </c>
      <c r="AA23" t="n">
        <v>94.65483403006363</v>
      </c>
      <c r="AB23" t="n">
        <v>129.5109197964381</v>
      </c>
      <c r="AC23" t="n">
        <v>117.150579380818</v>
      </c>
      <c r="AD23" t="n">
        <v>94654.83403006362</v>
      </c>
      <c r="AE23" t="n">
        <v>129510.9197964381</v>
      </c>
      <c r="AF23" t="n">
        <v>4.193280587937884e-06</v>
      </c>
      <c r="AG23" t="n">
        <v>4</v>
      </c>
      <c r="AH23" t="n">
        <v>117150.579380818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2024-09-24T15:41:38Z</dcterms:created>
  <dcterms:modified xmlns:dcterms="http://purl.org/dc/terms/" xmlns:xsi="http://www.w3.org/2001/XMLSchema-instance" xsi:type="dcterms:W3CDTF">2024-09-24T15:41:38Z</dcterms:modified>
</cp:coreProperties>
</file>