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4 Drones/vel20/field_64ha_100ha_10%_12m_0_LM/"/>
    </mc:Choice>
  </mc:AlternateContent>
  <xr:revisionPtr revIDLastSave="270" documentId="11_2B60C2463A0F2D081C29CEA786CC932A06DE35BA" xr6:coauthVersionLast="47" xr6:coauthVersionMax="47" xr10:uidLastSave="{ACD07F02-EE0C-470F-9F55-0190E32BCA62}"/>
  <bookViews>
    <workbookView xWindow="1170" yWindow="600" windowWidth="14400" windowHeight="1560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<sst xmlns="http://schemas.openxmlformats.org/spreadsheetml/2006/main" count="795" uniqueCount="71">
  <si>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</si>
  <si>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</si>
  <si>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</si>
  <si>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</si>
  <si>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</si>
  <si>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</si>
  <si>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</si>
  <si>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</si>
  <si>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</si>
  <si>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</si>
  <si>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</si>
  <si>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</si>
  <si>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</si>
  <si>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</si>
  <si>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</si>
  <si>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</si>
  <si>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</si>
  <si>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</si>
  <si>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</si>
  <si>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</si>
  <si>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</si>
  <si>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</si>
  <si>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</si>
  <si>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</si>
  <si>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</si>
  <si>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</si>
  <si>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</si>
  <si>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</si>
  <si>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</si>
  <si>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</si>
  <si>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</si>
  <si>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</si>
  <si>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</si>
  <si>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</si>
  <si>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</si>
  <si>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</si>
  <si>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</si>
  <si>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</si>
  <si>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</si>
  <si>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</si>
  <si>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</si>
  <si>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ield_64ha_100ha_10%_12m_0_LM\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</si>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</sst>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12C-42D7-8D72-9F47F05F65A9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12C-42D7-8D72-9F47F05F65A9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12C-42D7-8D72-9F47F05F65A9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12C-42D7-8D72-9F47F05F65A9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12C-42D7-8D72-9F47F05F65A9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12C-42D7-8D72-9F47F05F65A9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12C-42D7-8D72-9F47F05F65A9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12C-42D7-8D72-9F47F05F65A9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12C-42D7-8D72-9F47F05F65A9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12C-42D7-8D72-9F47F05F65A9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12C-42D7-8D72-9F47F05F65A9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12C-42D7-8D72-9F47F05F65A9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12C-42D7-8D72-9F47F05F65A9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12C-42D7-8D72-9F47F05F65A9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12C-42D7-8D72-9F47F05F65A9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12C-42D7-8D72-9F47F05F65A9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12C-42D7-8D72-9F47F05F65A9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512C-42D7-8D72-9F47F05F65A9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512C-42D7-8D72-9F47F05F65A9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512C-42D7-8D72-9F47F05F65A9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512C-42D7-8D72-9F47F05F65A9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512C-42D7-8D72-9F47F05F65A9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512C-42D7-8D72-9F47F05F65A9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512C-42D7-8D72-9F47F05F65A9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512C-42D7-8D72-9F47F05F65A9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512C-42D7-8D72-9F47F05F65A9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512C-42D7-8D72-9F47F05F65A9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512C-42D7-8D72-9F47F05F65A9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512C-42D7-8D72-9F47F05F65A9}"/>
              </c:ext>
            </c:extLst>
          </c:dPt>
          <c:xVal>
            <c:numRef>
              <c:f>gráficos!$A$7:$A$35</c:f>
              <c:numCache>
                <c:formatCode>General</c:formatCode>
                <c:ptCount val="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</c:numCache>
            </c:numRef>
          </c:xVal>
          <c:yVal>
            <c:numRef>
              <c:f>gráficos!$B$7:$B$35</c:f>
              <c:numCache>
                <c:formatCode>General</c:formatCode>
                <c:ptCount val="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512C-42D7-8D72-9F47F05F6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3088E-068D-462E-99F8-AD9A7D5A8882}">
  <sheetPr codeName="Planilha23"/>
  <dimension ref="A1:T20"/>
  <sheetViews>
    <sheetView tabSelected="1" workbookViewId="0"/>
  </sheetViews>
  <sheetFormatPr defaultRowHeight="15" x14ac:dyDescent="0.25"/>
  <sheetData>
    <row r="1" spans="1:20" x14ac:dyDescent="0.25">
      <c r="B1" t="s">
        <v>42</v>
      </c>
      <c r="C1" t="s">
        <v>1</v>
      </c>
      <c r="D1" t="s">
        <v>43</v>
      </c>
      <c r="E1" t="s">
        <v>44</v>
      </c>
      <c r="F1" t="s">
        <v>5</v>
      </c>
      <c r="G1" t="s">
        <v>45</v>
      </c>
      <c r="H1" t="s">
        <v>49</v>
      </c>
      <c r="I1" t="s">
        <v>28</v>
      </c>
      <c r="J1" t="s">
        <v>50</v>
      </c>
      <c r="K1" t="s">
        <v>47</v>
      </c>
      <c r="L1" t="s">
        <v>46</v>
      </c>
      <c r="M1" t="s">
        <v>48</v>
      </c>
      <c r="N1" t="s">
        <v>51</v>
      </c>
      <c r="P1" t="s">
        <v>41</v>
      </c>
    </row>
    <row r="2" spans="1:20" x14ac:dyDescent="0.25">
      <c r="A2" t="s">
        <v>52</v>
      </c>
      <c r="B2">
        <v>3.5508000000000002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377</v>
      </c>
      <c r="F2">
        <f>_xlfn.XLOOKUP(B2,RESULTADOS_0!D:D,RESULTADOS_0!F:F,0,0,1)</f>
        <v>22.33</v>
      </c>
      <c r="G2">
        <f>_xlfn.XLOOKUP(B2,RESULTADOS_0!D:D,RESULTADOS_0!M:M,0,0,1)</f>
        <v>0</v>
      </c>
      <c r="H2">
        <f>_xlfn.XLOOKUP(B2,RESULTADOS_0!D:D,RESULTADOS_0!AF:AF,0,0,1)</f>
        <v>4.3296605847077549E-6</v>
      </c>
      <c r="I2">
        <f>_xlfn.XLOOKUP(B2,RESULTADOS_0!D:D,RESULTADOS_0!AC:AC,0,0,1)</f>
        <v>109.4166264644298</v>
      </c>
      <c r="J2">
        <f>_xlfn.XLOOKUP(B2,RESULTADOS_0!D:D,RESULTADOS_0!G:G,0,0,1)</f>
        <v>3.55</v>
      </c>
      <c r="K2">
        <v>2.2725120000000003</v>
      </c>
      <c r="L2">
        <v>64</v>
      </c>
      <c r="M2">
        <v>10</v>
      </c>
      <c r="N2">
        <f>_xlfn.XLOOKUP(B2,RESULTADOS_0!D:D,RESULTADOS_0!AH:AH,0,0,1)</f>
        <v>109416.62646442981</v>
      </c>
      <c r="T2">
        <v>20</v>
      </c>
    </row>
    <row r="3" spans="1:20" x14ac:dyDescent="0.25">
      <c r="A3" t="s">
        <v>53</v>
      </c>
      <c r="B3">
        <v>4.5507999999999997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252</v>
      </c>
      <c r="F3">
        <f>_xlfn.XLOOKUP(B3,RESULTADOS_1!D:D,RESULTADOS_1!F:F,0,0,1)</f>
        <v>17.48</v>
      </c>
      <c r="G3">
        <f>_xlfn.XLOOKUP(B3,RESULTADOS_1!D:D,RESULTADOS_1!M:M,0,0,1)</f>
        <v>0</v>
      </c>
      <c r="H3">
        <f>_xlfn.XLOOKUP(B3,RESULTADOS_1!D:D,RESULTADOS_1!AF:AF,0,0,1)</f>
        <v>5.3587606019519947E-6</v>
      </c>
      <c r="I3">
        <f>_xlfn.XLOOKUP(B3,RESULTADOS_1!D:D,RESULTADOS_1!AC:AC,0,0,1)</f>
        <v>88.999099256406339</v>
      </c>
      <c r="J3">
        <f>_xlfn.XLOOKUP(B3,RESULTADOS_1!D:D,RESULTADOS_1!G:G,0,0,1)</f>
        <v>4.16</v>
      </c>
      <c r="K3">
        <v>2.912512</v>
      </c>
      <c r="N3">
        <f>_xlfn.XLOOKUP(B3,RESULTADOS_1!D:D,RESULTADOS_1!AH:AH,0,0,1)</f>
        <v>88999.099256406334</v>
      </c>
    </row>
    <row r="4" spans="1:20" x14ac:dyDescent="0.25">
      <c r="A4" t="s">
        <v>54</v>
      </c>
      <c r="B4">
        <v>5.2386999999999997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189</v>
      </c>
      <c r="F4">
        <f>_xlfn.XLOOKUP(B4,RESULTADOS_2!D:D,RESULTADOS_2!F:F,0,0,1)</f>
        <v>15.03</v>
      </c>
      <c r="G4">
        <f>_xlfn.XLOOKUP(B4,RESULTADOS_2!D:D,RESULTADOS_2!M:M,0,0,1)</f>
        <v>0</v>
      </c>
      <c r="H4">
        <f>_xlfn.XLOOKUP(B4,RESULTADOS_2!D:D,RESULTADOS_2!AF:AF,0,0,1)</f>
        <v>6.0010043184180493E-6</v>
      </c>
      <c r="I4">
        <f>_xlfn.XLOOKUP(B4,RESULTADOS_2!D:D,RESULTADOS_2!AC:AC,0,0,1)</f>
        <v>85.212324109819278</v>
      </c>
      <c r="J4">
        <f>_xlfn.XLOOKUP(B4,RESULTADOS_2!D:D,RESULTADOS_2!G:G,0,0,1)</f>
        <v>4.7699999999999996</v>
      </c>
      <c r="K4">
        <v>3.3527679999999997</v>
      </c>
      <c r="N4">
        <f>_xlfn.XLOOKUP(B4,RESULTADOS_2!D:D,RESULTADOS_2!AH:AH,0,0,1)</f>
        <v>85212.324109819281</v>
      </c>
    </row>
    <row r="5" spans="1:20" x14ac:dyDescent="0.25">
      <c r="A5" t="s">
        <v>55</v>
      </c>
      <c r="B5">
        <v>5.7119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152</v>
      </c>
      <c r="F5">
        <f>_xlfn.XLOOKUP(B5,RESULTADOS_3!D:D,RESULTADOS_3!F:F,0,0,1)</f>
        <v>13.6</v>
      </c>
      <c r="G5">
        <f>_xlfn.XLOOKUP(B5,RESULTADOS_3!D:D,RESULTADOS_3!M:M,0,0,1)</f>
        <v>0</v>
      </c>
      <c r="H5">
        <f>_xlfn.XLOOKUP(B5,RESULTADOS_3!D:D,RESULTADOS_3!AF:AF,0,0,1)</f>
        <v>6.3935683706569421E-6</v>
      </c>
      <c r="I5">
        <f>_xlfn.XLOOKUP(B5,RESULTADOS_3!D:D,RESULTADOS_3!AC:AC,0,0,1)</f>
        <v>71.305096838126161</v>
      </c>
      <c r="J5">
        <f>_xlfn.XLOOKUP(B5,RESULTADOS_3!D:D,RESULTADOS_3!G:G,0,0,1)</f>
        <v>5.37</v>
      </c>
      <c r="K5">
        <v>3.6556160000000002</v>
      </c>
      <c r="N5">
        <f>_xlfn.XLOOKUP(B5,RESULTADOS_3!D:D,RESULTADOS_3!AH:AH,0,0,1)</f>
        <v>71305.096838126163</v>
      </c>
    </row>
    <row r="6" spans="1:20" x14ac:dyDescent="0.25">
      <c r="A6" t="s">
        <v>56</v>
      </c>
      <c r="B6">
        <v>6.0744999999999996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127</v>
      </c>
      <c r="F6">
        <f>_xlfn.XLOOKUP(B6,RESULTADOS_4!D:D,RESULTADOS_4!F:F,0,0,1)</f>
        <v>12.64</v>
      </c>
      <c r="G6">
        <f>_xlfn.XLOOKUP(B6,RESULTADOS_4!D:D,RESULTADOS_4!M:M,0,0,1)</f>
        <v>0</v>
      </c>
      <c r="H6">
        <f>_xlfn.XLOOKUP(B6,RESULTADOS_4!D:D,RESULTADOS_4!AF:AF,0,0,1)</f>
        <v>6.6644447097860741E-6</v>
      </c>
      <c r="I6">
        <f>_xlfn.XLOOKUP(B6,RESULTADOS_4!D:D,RESULTADOS_4!AC:AC,0,0,1)</f>
        <v>70.523453027109539</v>
      </c>
      <c r="J6">
        <f>_xlfn.XLOOKUP(B6,RESULTADOS_4!D:D,RESULTADOS_4!G:G,0,0,1)</f>
        <v>5.97</v>
      </c>
      <c r="K6">
        <v>3.8876799999999996</v>
      </c>
      <c r="N6">
        <f>_xlfn.XLOOKUP(B6,RESULTADOS_4!D:D,RESULTADOS_4!AH:AH,0,0,1)</f>
        <v>70523.453027109543</v>
      </c>
    </row>
    <row r="7" spans="1:20" x14ac:dyDescent="0.25">
      <c r="A7" t="s">
        <v>57</v>
      </c>
      <c r="B7">
        <v>6.3666999999999998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109</v>
      </c>
      <c r="F7">
        <f>_xlfn.XLOOKUP(B7,RESULTADOS_5!D:D,RESULTADOS_5!F:F,0,0,1)</f>
        <v>11.94</v>
      </c>
      <c r="G7">
        <f>_xlfn.XLOOKUP(B7,RESULTADOS_5!D:D,RESULTADOS_5!M:M,0,0,1)</f>
        <v>0</v>
      </c>
      <c r="H7">
        <f>_xlfn.XLOOKUP(B7,RESULTADOS_5!D:D,RESULTADOS_5!AF:AF,0,0,1)</f>
        <v>6.8617583143512623E-6</v>
      </c>
      <c r="I7">
        <f>_xlfn.XLOOKUP(B7,RESULTADOS_5!D:D,RESULTADOS_5!AC:AC,0,0,1)</f>
        <v>70.221498548806437</v>
      </c>
      <c r="J7">
        <f>_xlfn.XLOOKUP(B7,RESULTADOS_5!D:D,RESULTADOS_5!G:G,0,0,1)</f>
        <v>6.57</v>
      </c>
      <c r="K7">
        <v>4.0746880000000001</v>
      </c>
      <c r="N7">
        <f>_xlfn.XLOOKUP(B7,RESULTADOS_5!D:D,RESULTADOS_5!AH:AH,0,0,1)</f>
        <v>70221.498548806441</v>
      </c>
    </row>
    <row r="8" spans="1:20" x14ac:dyDescent="0.25">
      <c r="A8" t="s">
        <v>58</v>
      </c>
      <c r="B8">
        <v>6.5735000000000001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96</v>
      </c>
      <c r="F8">
        <f>_xlfn.XLOOKUP(B8,RESULTADOS_6!D:D,RESULTADOS_6!F:F,0,0,1)</f>
        <v>11.46</v>
      </c>
      <c r="G8">
        <f>_xlfn.XLOOKUP(B8,RESULTADOS_6!D:D,RESULTADOS_6!M:M,0,0,1)</f>
        <v>0</v>
      </c>
      <c r="H8">
        <f>_xlfn.XLOOKUP(B8,RESULTADOS_6!D:D,RESULTADOS_6!AF:AF,0,0,1)</f>
        <v>6.9717039072938666E-6</v>
      </c>
      <c r="I8">
        <f>_xlfn.XLOOKUP(B8,RESULTADOS_6!D:D,RESULTADOS_6!AC:AC,0,0,1)</f>
        <v>70.486045721196405</v>
      </c>
      <c r="J8">
        <f>_xlfn.XLOOKUP(B8,RESULTADOS_6!D:D,RESULTADOS_6!G:G,0,0,1)</f>
        <v>7.16</v>
      </c>
      <c r="K8">
        <v>4.2070400000000001</v>
      </c>
      <c r="N8">
        <f>_xlfn.XLOOKUP(B8,RESULTADOS_6!D:D,RESULTADOS_6!AH:AH,0,0,1)</f>
        <v>70486.045721196409</v>
      </c>
    </row>
    <row r="9" spans="1:20" x14ac:dyDescent="0.25">
      <c r="A9" t="s">
        <v>59</v>
      </c>
      <c r="B9">
        <v>6.7846000000000002</v>
      </c>
      <c r="C9">
        <f>_xlfn.XLOOKUP(B9,RESULTADOS_7!D:D,RESULTADOS_7!B:B,0,0,1)</f>
        <v>45</v>
      </c>
      <c r="D9">
        <f>_xlfn.XLOOKUP(B9,RESULTADOS_7!D:D,RESULTADOS_7!L:L,0,0,1)</f>
        <v>1</v>
      </c>
      <c r="E9">
        <f>_xlfn.XLOOKUP(B9,RESULTADOS_7!D:D,RESULTADOS_7!I:I,0,0,1)</f>
        <v>85</v>
      </c>
      <c r="F9">
        <f>_xlfn.XLOOKUP(B9,RESULTADOS_7!D:D,RESULTADOS_7!F:F,0,0,1)</f>
        <v>11</v>
      </c>
      <c r="G9">
        <f>_xlfn.XLOOKUP(B9,RESULTADOS_7!D:D,RESULTADOS_7!M:M,0,0,1)</f>
        <v>0</v>
      </c>
      <c r="H9">
        <f>_xlfn.XLOOKUP(B9,RESULTADOS_7!D:D,RESULTADOS_7!AF:AF,0,0,1)</f>
        <v>7.0907100648022306E-6</v>
      </c>
      <c r="I9">
        <f>_xlfn.XLOOKUP(B9,RESULTADOS_7!D:D,RESULTADOS_7!AC:AC,0,0,1)</f>
        <v>70.492396466344204</v>
      </c>
      <c r="J9">
        <f>_xlfn.XLOOKUP(B9,RESULTADOS_7!D:D,RESULTADOS_7!G:G,0,0,1)</f>
        <v>7.77</v>
      </c>
      <c r="K9">
        <v>4.3421440000000002</v>
      </c>
      <c r="N9">
        <f>_xlfn.XLOOKUP(B9,RESULTADOS_7!D:D,RESULTADOS_7!AH:AH,0,0,1)</f>
        <v>70492.396466344202</v>
      </c>
    </row>
    <row r="10" spans="1:20" x14ac:dyDescent="0.25">
      <c r="A10" t="s">
        <v>60</v>
      </c>
      <c r="B10">
        <v>6.9170999999999996</v>
      </c>
      <c r="C10">
        <f>_xlfn.XLOOKUP(B10,RESULTADOS_8!D:D,RESULTADOS_8!B:B,0,0,1)</f>
        <v>50</v>
      </c>
      <c r="D10">
        <f>_xlfn.XLOOKUP(B10,RESULTADOS_8!D:D,RESULTADOS_8!L:L,0,0,1)</f>
        <v>1</v>
      </c>
      <c r="E10">
        <f>_xlfn.XLOOKUP(B10,RESULTADOS_8!D:D,RESULTADOS_8!I:I,0,0,1)</f>
        <v>77</v>
      </c>
      <c r="F10">
        <f>_xlfn.XLOOKUP(B10,RESULTADOS_8!D:D,RESULTADOS_8!F:F,0,0,1)</f>
        <v>10.71</v>
      </c>
      <c r="G10">
        <f>_xlfn.XLOOKUP(B10,RESULTADOS_8!D:D,RESULTADOS_8!M:M,0,0,1)</f>
        <v>0</v>
      </c>
      <c r="H10">
        <f>_xlfn.XLOOKUP(B10,RESULTADOS_8!D:D,RESULTADOS_8!AF:AF,0,0,1)</f>
        <v>7.1319198523708732E-6</v>
      </c>
      <c r="I10">
        <f>_xlfn.XLOOKUP(B10,RESULTADOS_8!D:D,RESULTADOS_8!AC:AC,0,0,1)</f>
        <v>71.083751721761629</v>
      </c>
      <c r="J10">
        <f>_xlfn.XLOOKUP(B10,RESULTADOS_8!D:D,RESULTADOS_8!G:G,0,0,1)</f>
        <v>8.35</v>
      </c>
      <c r="K10">
        <v>4.4269439999999998</v>
      </c>
      <c r="N10">
        <f>_xlfn.XLOOKUP(B10,RESULTADOS_8!D:D,RESULTADOS_8!AH:AH,0,0,1)</f>
        <v>71083.751721761626</v>
      </c>
    </row>
    <row r="11" spans="1:20" x14ac:dyDescent="0.25">
      <c r="A11" t="s">
        <v>61</v>
      </c>
      <c r="B11">
        <v>7.0547000000000004</v>
      </c>
      <c r="C11">
        <f>_xlfn.XLOOKUP(B11,RESULTADOS_9!D:D,RESULTADOS_9!B:B,0,0,1)</f>
        <v>55</v>
      </c>
      <c r="D11">
        <f>_xlfn.XLOOKUP(B11,RESULTADOS_9!D:D,RESULTADOS_9!L:L,0,0,1)</f>
        <v>1</v>
      </c>
      <c r="E11">
        <f>_xlfn.XLOOKUP(B11,RESULTADOS_9!D:D,RESULTADOS_9!I:I,0,0,1)</f>
        <v>70</v>
      </c>
      <c r="F11">
        <f>_xlfn.XLOOKUP(B11,RESULTADOS_9!D:D,RESULTADOS_9!F:F,0,0,1)</f>
        <v>10.42</v>
      </c>
      <c r="G11">
        <f>_xlfn.XLOOKUP(B11,RESULTADOS_9!D:D,RESULTADOS_9!M:M,0,0,1)</f>
        <v>0</v>
      </c>
      <c r="H11">
        <f>_xlfn.XLOOKUP(B11,RESULTADOS_9!D:D,RESULTADOS_9!AF:AF,0,0,1)</f>
        <v>7.1827587582203401E-6</v>
      </c>
      <c r="I11">
        <f>_xlfn.XLOOKUP(B11,RESULTADOS_9!D:D,RESULTADOS_9!AC:AC,0,0,1)</f>
        <v>71.516204039599401</v>
      </c>
      <c r="J11">
        <f>_xlfn.XLOOKUP(B11,RESULTADOS_9!D:D,RESULTADOS_9!G:G,0,0,1)</f>
        <v>8.93</v>
      </c>
      <c r="K11">
        <v>4.5150079999999999</v>
      </c>
      <c r="N11">
        <f>_xlfn.XLOOKUP(B11,RESULTADOS_9!D:D,RESULTADOS_9!AH:AH,0,0,1)</f>
        <v>71516.204039599397</v>
      </c>
    </row>
    <row r="12" spans="1:20" x14ac:dyDescent="0.25">
      <c r="A12" t="s">
        <v>62</v>
      </c>
      <c r="B12">
        <v>7.1588000000000003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64</v>
      </c>
      <c r="F12">
        <f>_xlfn.XLOOKUP(B12,RESULTADOS_10!D:D,RESULTADOS_10!F:F,0,0,1)</f>
        <v>10.199999999999999</v>
      </c>
      <c r="G12">
        <f>_xlfn.XLOOKUP(B12,RESULTADOS_10!D:D,RESULTADOS_10!M:M,0,0,1)</f>
        <v>0</v>
      </c>
      <c r="H12">
        <f>_xlfn.XLOOKUP(B12,RESULTADOS_10!D:D,RESULTADOS_10!AF:AF,0,0,1)</f>
        <v>7.2033633227658161E-6</v>
      </c>
      <c r="I12">
        <f>_xlfn.XLOOKUP(B12,RESULTADOS_10!D:D,RESULTADOS_10!AC:AC,0,0,1)</f>
        <v>72.255733641629192</v>
      </c>
      <c r="J12">
        <f>_xlfn.XLOOKUP(B12,RESULTADOS_10!D:D,RESULTADOS_10!G:G,0,0,1)</f>
        <v>9.56</v>
      </c>
      <c r="K12">
        <v>4.5816319999999999</v>
      </c>
      <c r="N12">
        <f>_xlfn.XLOOKUP(B12,RESULTADOS_10!D:D,RESULTADOS_10!AH:AH,0,0,1)</f>
        <v>72255.733641629195</v>
      </c>
    </row>
    <row r="13" spans="1:20" x14ac:dyDescent="0.25">
      <c r="A13" t="s">
        <v>63</v>
      </c>
      <c r="B13">
        <v>7.2484000000000002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59</v>
      </c>
      <c r="F13">
        <f>_xlfn.XLOOKUP(B13,RESULTADOS_11!D:D,RESULTADOS_11!F:F,0,0,1)</f>
        <v>10.01</v>
      </c>
      <c r="G13">
        <f>_xlfn.XLOOKUP(B13,RESULTADOS_11!D:D,RESULTADOS_11!M:M,0,0,1)</f>
        <v>0</v>
      </c>
      <c r="H13">
        <f>_xlfn.XLOOKUP(B13,RESULTADOS_11!D:D,RESULTADOS_11!AF:AF,0,0,1)</f>
        <v>7.2131264178987647E-6</v>
      </c>
      <c r="I13">
        <f>_xlfn.XLOOKUP(B13,RESULTADOS_11!D:D,RESULTADOS_11!AC:AC,0,0,1)</f>
        <v>72.834061970196359</v>
      </c>
      <c r="J13">
        <f>_xlfn.XLOOKUP(B13,RESULTADOS_11!D:D,RESULTADOS_11!G:G,0,0,1)</f>
        <v>10.18</v>
      </c>
      <c r="K13">
        <v>4.6389760000000004</v>
      </c>
      <c r="N13">
        <f>_xlfn.XLOOKUP(B13,RESULTADOS_11!D:D,RESULTADOS_11!AH:AH,0,0,1)</f>
        <v>72834.061970196359</v>
      </c>
    </row>
    <row r="14" spans="1:20" x14ac:dyDescent="0.25">
      <c r="A14" t="s">
        <v>64</v>
      </c>
      <c r="B14">
        <v>7.3198999999999996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55</v>
      </c>
      <c r="F14">
        <f>_xlfn.XLOOKUP(B14,RESULTADOS_12!D:D,RESULTADOS_12!F:F,0,0,1)</f>
        <v>9.84</v>
      </c>
      <c r="G14">
        <f>_xlfn.XLOOKUP(B14,RESULTADOS_12!D:D,RESULTADOS_12!M:M,0,0,1)</f>
        <v>0</v>
      </c>
      <c r="H14">
        <f>_xlfn.XLOOKUP(B14,RESULTADOS_12!D:D,RESULTADOS_12!AF:AF,0,0,1)</f>
        <v>7.2083908630397647E-6</v>
      </c>
      <c r="I14">
        <f>_xlfn.XLOOKUP(B14,RESULTADOS_12!D:D,RESULTADOS_12!AC:AC,0,0,1)</f>
        <v>73.579977081320308</v>
      </c>
      <c r="J14">
        <f>_xlfn.XLOOKUP(B14,RESULTADOS_12!D:D,RESULTADOS_12!G:G,0,0,1)</f>
        <v>10.74</v>
      </c>
      <c r="K14">
        <v>4.684736</v>
      </c>
      <c r="N14">
        <f>_xlfn.XLOOKUP(B14,RESULTADOS_12!D:D,RESULTADOS_12!AH:AH,0,0,1)</f>
        <v>73579.977081320307</v>
      </c>
    </row>
    <row r="15" spans="1:20" x14ac:dyDescent="0.25">
      <c r="A15" t="s">
        <v>65</v>
      </c>
      <c r="B15">
        <v>7.3537999999999997</v>
      </c>
      <c r="C15">
        <f>_xlfn.XLOOKUP(B15,RESULTADOS_13!D:D,RESULTADOS_13!B:B,0,0,1)</f>
        <v>75</v>
      </c>
      <c r="D15">
        <f>_xlfn.XLOOKUP(B15,RESULTADOS_13!D:D,RESULTADOS_13!L:L,0,0,1)</f>
        <v>2</v>
      </c>
      <c r="E15">
        <f>_xlfn.XLOOKUP(B15,RESULTADOS_13!D:D,RESULTADOS_13!I:I,0,0,1)</f>
        <v>52</v>
      </c>
      <c r="F15">
        <f>_xlfn.XLOOKUP(B15,RESULTADOS_13!D:D,RESULTADOS_13!F:F,0,0,1)</f>
        <v>9.73</v>
      </c>
      <c r="G15">
        <f>_xlfn.XLOOKUP(B15,RESULTADOS_13!D:D,RESULTADOS_13!M:M,0,0,1)</f>
        <v>0</v>
      </c>
      <c r="H15">
        <f>_xlfn.XLOOKUP(B15,RESULTADOS_13!D:D,RESULTADOS_13!AF:AF,0,0,1)</f>
        <v>7.170195267265784E-6</v>
      </c>
      <c r="I15">
        <f>_xlfn.XLOOKUP(B15,RESULTADOS_13!D:D,RESULTADOS_13!AC:AC,0,0,1)</f>
        <v>74.486193658296827</v>
      </c>
      <c r="J15">
        <f>_xlfn.XLOOKUP(B15,RESULTADOS_13!D:D,RESULTADOS_13!G:G,0,0,1)</f>
        <v>11.23</v>
      </c>
      <c r="K15">
        <v>4.7064319999999995</v>
      </c>
      <c r="N15">
        <f>_xlfn.XLOOKUP(B15,RESULTADOS_13!D:D,RESULTADOS_13!AH:AH,0,0,1)</f>
        <v>74486.193658296834</v>
      </c>
    </row>
    <row r="16" spans="1:20" x14ac:dyDescent="0.25">
      <c r="A16" t="s">
        <v>66</v>
      </c>
      <c r="B16">
        <v>7.3785999999999996</v>
      </c>
      <c r="C16">
        <f>_xlfn.XLOOKUP(B16,RESULTADOS_14!D:D,RESULTADOS_14!B:B,0,0,1)</f>
        <v>80</v>
      </c>
      <c r="D16">
        <f>_xlfn.XLOOKUP(B16,RESULTADOS_14!D:D,RESULTADOS_14!L:L,0,0,1)</f>
        <v>2</v>
      </c>
      <c r="E16">
        <f>_xlfn.XLOOKUP(B16,RESULTADOS_14!D:D,RESULTADOS_14!I:I,0,0,1)</f>
        <v>49</v>
      </c>
      <c r="F16">
        <f>_xlfn.XLOOKUP(B16,RESULTADOS_14!D:D,RESULTADOS_14!F:F,0,0,1)</f>
        <v>9.65</v>
      </c>
      <c r="G16">
        <f>_xlfn.XLOOKUP(B16,RESULTADOS_14!D:D,RESULTADOS_14!M:M,0,0,1)</f>
        <v>0</v>
      </c>
      <c r="H16">
        <f>_xlfn.XLOOKUP(B16,RESULTADOS_14!D:D,RESULTADOS_14!AF:AF,0,0,1)</f>
        <v>7.1266839335469647E-6</v>
      </c>
      <c r="I16">
        <f>_xlfn.XLOOKUP(B16,RESULTADOS_14!D:D,RESULTADOS_14!AC:AC,0,0,1)</f>
        <v>75.452848159086372</v>
      </c>
      <c r="J16">
        <f>_xlfn.XLOOKUP(B16,RESULTADOS_14!D:D,RESULTADOS_14!G:G,0,0,1)</f>
        <v>11.82</v>
      </c>
      <c r="K16">
        <v>4.7223039999999994</v>
      </c>
      <c r="N16">
        <f>_xlfn.XLOOKUP(B16,RESULTADOS_14!D:D,RESULTADOS_14!AH:AH,0,0,1)</f>
        <v>75452.848159086367</v>
      </c>
    </row>
    <row r="17" spans="1:14" x14ac:dyDescent="0.25">
      <c r="A17" t="s">
        <v>67</v>
      </c>
      <c r="B17">
        <v>7.4345999999999997</v>
      </c>
      <c r="C17">
        <f>_xlfn.XLOOKUP(B17,RESULTADOS_15!D:D,RESULTADOS_15!B:B,0,0,1)</f>
        <v>85</v>
      </c>
      <c r="D17">
        <f>_xlfn.XLOOKUP(B17,RESULTADOS_15!D:D,RESULTADOS_15!L:L,0,0,1)</f>
        <v>2</v>
      </c>
      <c r="E17">
        <f>_xlfn.XLOOKUP(B17,RESULTADOS_15!D:D,RESULTADOS_15!I:I,0,0,1)</f>
        <v>46</v>
      </c>
      <c r="F17">
        <f>_xlfn.XLOOKUP(B17,RESULTADOS_15!D:D,RESULTADOS_15!F:F,0,0,1)</f>
        <v>9.52</v>
      </c>
      <c r="G17">
        <f>_xlfn.XLOOKUP(B17,RESULTADOS_15!D:D,RESULTADOS_15!M:M,0,0,1)</f>
        <v>0</v>
      </c>
      <c r="H17">
        <f>_xlfn.XLOOKUP(B17,RESULTADOS_15!D:D,RESULTADOS_15!AF:AF,0,0,1)</f>
        <v>7.116267652852082E-6</v>
      </c>
      <c r="I17">
        <f>_xlfn.XLOOKUP(B17,RESULTADOS_15!D:D,RESULTADOS_15!AC:AC,0,0,1)</f>
        <v>76.049267286251663</v>
      </c>
      <c r="J17">
        <f>_xlfn.XLOOKUP(B17,RESULTADOS_15!D:D,RESULTADOS_15!G:G,0,0,1)</f>
        <v>12.42</v>
      </c>
      <c r="K17">
        <v>4.7581439999999997</v>
      </c>
      <c r="N17">
        <f>_xlfn.XLOOKUP(B17,RESULTADOS_15!D:D,RESULTADOS_15!AH:AH,0,0,1)</f>
        <v>76049.267286251663</v>
      </c>
    </row>
    <row r="18" spans="1:14" x14ac:dyDescent="0.25">
      <c r="A18" t="s">
        <v>68</v>
      </c>
      <c r="B18">
        <v>7.5129999999999999</v>
      </c>
      <c r="C18">
        <f>_xlfn.XLOOKUP(B18,RESULTADOS_16!D:D,RESULTADOS_16!B:B,0,0,1)</f>
        <v>90</v>
      </c>
      <c r="D18">
        <f>_xlfn.XLOOKUP(B18,RESULTADOS_16!D:D,RESULTADOS_16!L:L,0,0,1)</f>
        <v>2</v>
      </c>
      <c r="E18">
        <f>_xlfn.XLOOKUP(B18,RESULTADOS_16!D:D,RESULTADOS_16!I:I,0,0,1)</f>
        <v>43</v>
      </c>
      <c r="F18">
        <f>_xlfn.XLOOKUP(B18,RESULTADOS_16!D:D,RESULTADOS_16!F:F,0,0,1)</f>
        <v>9.36</v>
      </c>
      <c r="G18">
        <f>_xlfn.XLOOKUP(B18,RESULTADOS_16!D:D,RESULTADOS_16!M:M,0,0,1)</f>
        <v>0</v>
      </c>
      <c r="H18">
        <f>_xlfn.XLOOKUP(B18,RESULTADOS_16!D:D,RESULTADOS_16!AF:AF,0,0,1)</f>
        <v>7.1294774782675099E-6</v>
      </c>
      <c r="I18">
        <f>_xlfn.XLOOKUP(B18,RESULTADOS_16!D:D,RESULTADOS_16!AC:AC,0,0,1)</f>
        <v>76.476519054300354</v>
      </c>
      <c r="J18">
        <f>_xlfn.XLOOKUP(B18,RESULTADOS_16!D:D,RESULTADOS_16!G:G,0,0,1)</f>
        <v>13.06</v>
      </c>
      <c r="K18">
        <v>4.8083200000000001</v>
      </c>
      <c r="N18">
        <f>_xlfn.XLOOKUP(B18,RESULTADOS_16!D:D,RESULTADOS_16!AH:AH,0,0,1)</f>
        <v>76476.519054300355</v>
      </c>
    </row>
    <row r="19" spans="1:14" x14ac:dyDescent="0.25">
      <c r="A19" t="s">
        <v>69</v>
      </c>
      <c r="B19">
        <v>7.5174000000000003</v>
      </c>
      <c r="C19">
        <f>_xlfn.XLOOKUP(B19,RESULTADOS_17!D:D,RESULTADOS_17!B:B,0,0,1)</f>
        <v>95</v>
      </c>
      <c r="D19">
        <f>_xlfn.XLOOKUP(B19,RESULTADOS_17!D:D,RESULTADOS_17!L:L,0,0,1)</f>
        <v>2</v>
      </c>
      <c r="E19">
        <f>_xlfn.XLOOKUP(B19,RESULTADOS_17!D:D,RESULTADOS_17!I:I,0,0,1)</f>
        <v>41</v>
      </c>
      <c r="F19">
        <f>_xlfn.XLOOKUP(B19,RESULTADOS_17!D:D,RESULTADOS_17!F:F,0,0,1)</f>
        <v>9.31</v>
      </c>
      <c r="G19">
        <f>_xlfn.XLOOKUP(B19,RESULTADOS_17!D:D,RESULTADOS_17!M:M,0,0,1)</f>
        <v>0</v>
      </c>
      <c r="H19">
        <f>_xlfn.XLOOKUP(B19,RESULTADOS_17!D:D,RESULTADOS_17!AF:AF,0,0,1)</f>
        <v>7.0748059353638206E-6</v>
      </c>
      <c r="I19">
        <f>_xlfn.XLOOKUP(B19,RESULTADOS_17!D:D,RESULTADOS_17!AC:AC,0,0,1)</f>
        <v>77.490269689335051</v>
      </c>
      <c r="J19">
        <f>_xlfn.XLOOKUP(B19,RESULTADOS_17!D:D,RESULTADOS_17!G:G,0,0,1)</f>
        <v>13.62</v>
      </c>
      <c r="K19">
        <v>4.8111360000000003</v>
      </c>
      <c r="N19">
        <f>_xlfn.XLOOKUP(B19,RESULTADOS_17!D:D,RESULTADOS_17!AH:AH,0,0,1)</f>
        <v>77490.269689335051</v>
      </c>
    </row>
    <row r="20" spans="1:14" x14ac:dyDescent="0.25">
      <c r="A20" t="s">
        <v>70</v>
      </c>
      <c r="B20">
        <v>7.5374999999999996</v>
      </c>
      <c r="C20">
        <f>_xlfn.XLOOKUP(B20,RESULTADOS_18!D:D,RESULTADOS_18!B:B,0,0,1)</f>
        <v>100</v>
      </c>
      <c r="D20">
        <f>_xlfn.XLOOKUP(B20,RESULTADOS_18!D:D,RESULTADOS_18!L:L,0,0,1)</f>
        <v>2</v>
      </c>
      <c r="E20">
        <f>_xlfn.XLOOKUP(B20,RESULTADOS_18!D:D,RESULTADOS_18!I:I,0,0,1)</f>
        <v>39</v>
      </c>
      <c r="F20">
        <f>_xlfn.XLOOKUP(B20,RESULTADOS_18!D:D,RESULTADOS_18!F:F,0,0,1)</f>
        <v>9.23</v>
      </c>
      <c r="G20">
        <f>_xlfn.XLOOKUP(B20,RESULTADOS_18!D:D,RESULTADOS_18!M:M,0,0,1)</f>
        <v>1</v>
      </c>
      <c r="H20">
        <f>_xlfn.XLOOKUP(B20,RESULTADOS_18!D:D,RESULTADOS_18!AF:AF,0,0,1)</f>
        <v>7.0374647828601936E-6</v>
      </c>
      <c r="I20">
        <f>_xlfn.XLOOKUP(B20,RESULTADOS_18!D:D,RESULTADOS_18!AC:AC,0,0,1)</f>
        <v>78.341227368963033</v>
      </c>
      <c r="J20">
        <f>_xlfn.XLOOKUP(B20,RESULTADOS_18!D:D,RESULTADOS_18!G:G,0,0,1)</f>
        <v>14.21</v>
      </c>
      <c r="K20">
        <v>4.8239999999999998</v>
      </c>
      <c r="N20">
        <f>_xlfn.XLOOKUP(B20,RESULTADOS_18!D:D,RESULTADOS_18!AH:AH,0,0,1)</f>
        <v>78341.227368963038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7.1294000000000004</v>
      </c>
      <c r="E2">
        <v>14.03</v>
      </c>
      <c r="F2">
        <v>10.23</v>
      </c>
      <c r="G2">
        <v>9.4499999999999993</v>
      </c>
      <c r="H2">
        <v>0.14000000000000001</v>
      </c>
      <c r="I2">
        <v>65</v>
      </c>
      <c r="J2">
        <v>124.63</v>
      </c>
      <c r="K2">
        <v>45</v>
      </c>
      <c r="L2">
        <v>1</v>
      </c>
      <c r="M2">
        <v>9</v>
      </c>
      <c r="N2">
        <v>18.64</v>
      </c>
      <c r="O2">
        <v>15605.44</v>
      </c>
      <c r="P2">
        <v>80.72</v>
      </c>
      <c r="Q2">
        <v>3769.53</v>
      </c>
      <c r="R2">
        <v>134.62</v>
      </c>
      <c r="S2">
        <v>54.2</v>
      </c>
      <c r="T2">
        <v>40353.620000000003</v>
      </c>
      <c r="U2">
        <v>0.4</v>
      </c>
      <c r="V2">
        <v>0.75</v>
      </c>
      <c r="W2">
        <v>0.28000000000000003</v>
      </c>
      <c r="X2">
        <v>2.4700000000000002</v>
      </c>
      <c r="Y2">
        <v>2</v>
      </c>
      <c r="Z2">
        <v>10</v>
      </c>
      <c r="AA2">
        <v>58.445823035957638</v>
      </c>
      <c r="AB2">
        <v>79.968153525502984</v>
      </c>
      <c r="AC2">
        <v>72.336105189055928</v>
      </c>
      <c r="AD2">
        <v>58445.823035957641</v>
      </c>
      <c r="AE2">
        <v>79968.153525502988</v>
      </c>
      <c r="AF2">
        <v>7.1737803086168941E-6</v>
      </c>
      <c r="AG2">
        <v>3</v>
      </c>
      <c r="AH2">
        <v>72336.105189055932</v>
      </c>
    </row>
    <row r="3" spans="1:34" x14ac:dyDescent="0.25">
      <c r="A3">
        <v>1</v>
      </c>
      <c r="B3">
        <v>60</v>
      </c>
      <c r="C3" t="s">
        <v>34</v>
      </c>
      <c r="D3">
        <v>7.1588000000000003</v>
      </c>
      <c r="E3">
        <v>13.97</v>
      </c>
      <c r="F3">
        <v>10.199999999999999</v>
      </c>
      <c r="G3">
        <v>9.56</v>
      </c>
      <c r="H3">
        <v>0.28000000000000003</v>
      </c>
      <c r="I3">
        <v>64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80.989999999999995</v>
      </c>
      <c r="Q3">
        <v>3770.25</v>
      </c>
      <c r="R3">
        <v>133.09</v>
      </c>
      <c r="S3">
        <v>54.2</v>
      </c>
      <c r="T3">
        <v>39596.99</v>
      </c>
      <c r="U3">
        <v>0.41</v>
      </c>
      <c r="V3">
        <v>0.76</v>
      </c>
      <c r="W3">
        <v>0.28999999999999998</v>
      </c>
      <c r="X3">
        <v>2.44</v>
      </c>
      <c r="Y3">
        <v>2</v>
      </c>
      <c r="Z3">
        <v>10</v>
      </c>
      <c r="AA3">
        <v>58.380884769987233</v>
      </c>
      <c r="AB3">
        <v>79.87930212512822</v>
      </c>
      <c r="AC3">
        <v>72.255733641629192</v>
      </c>
      <c r="AD3">
        <v>58380.884769987228</v>
      </c>
      <c r="AE3">
        <v>79879.302125128219</v>
      </c>
      <c r="AF3">
        <v>7.2033633227658161E-6</v>
      </c>
      <c r="AG3">
        <v>3</v>
      </c>
      <c r="AH3">
        <v>72255.733641629195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6.2805999999999997</v>
      </c>
      <c r="E2">
        <v>15.92</v>
      </c>
      <c r="F2">
        <v>10.92</v>
      </c>
      <c r="G2">
        <v>7.9</v>
      </c>
      <c r="H2">
        <v>0.11</v>
      </c>
      <c r="I2">
        <v>83</v>
      </c>
      <c r="J2">
        <v>159.12</v>
      </c>
      <c r="K2">
        <v>50.28</v>
      </c>
      <c r="L2">
        <v>1</v>
      </c>
      <c r="M2">
        <v>81</v>
      </c>
      <c r="N2">
        <v>27.84</v>
      </c>
      <c r="O2">
        <v>19859.16</v>
      </c>
      <c r="P2">
        <v>113.25</v>
      </c>
      <c r="Q2">
        <v>3771.19</v>
      </c>
      <c r="R2">
        <v>160.08000000000001</v>
      </c>
      <c r="S2">
        <v>54.2</v>
      </c>
      <c r="T2">
        <v>52997.04</v>
      </c>
      <c r="U2">
        <v>0.34</v>
      </c>
      <c r="V2">
        <v>0.71</v>
      </c>
      <c r="W2">
        <v>0.24</v>
      </c>
      <c r="X2">
        <v>3.16</v>
      </c>
      <c r="Y2">
        <v>2</v>
      </c>
      <c r="Z2">
        <v>10</v>
      </c>
      <c r="AA2">
        <v>71.802011515284107</v>
      </c>
      <c r="AB2">
        <v>98.242679836357979</v>
      </c>
      <c r="AC2">
        <v>88.866536357267492</v>
      </c>
      <c r="AD2">
        <v>71802.011515284103</v>
      </c>
      <c r="AE2">
        <v>98242.679836357973</v>
      </c>
      <c r="AF2">
        <v>6.0661712402129224E-6</v>
      </c>
      <c r="AG2">
        <v>3</v>
      </c>
      <c r="AH2">
        <v>88866.536357267498</v>
      </c>
    </row>
    <row r="3" spans="1:34" x14ac:dyDescent="0.25">
      <c r="A3">
        <v>1</v>
      </c>
      <c r="B3">
        <v>80</v>
      </c>
      <c r="C3" t="s">
        <v>34</v>
      </c>
      <c r="D3">
        <v>7.3785999999999996</v>
      </c>
      <c r="E3">
        <v>13.55</v>
      </c>
      <c r="F3">
        <v>9.65</v>
      </c>
      <c r="G3">
        <v>11.82</v>
      </c>
      <c r="H3">
        <v>0.22</v>
      </c>
      <c r="I3">
        <v>49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20034.400000000001</v>
      </c>
      <c r="P3">
        <v>88.06</v>
      </c>
      <c r="Q3">
        <v>3770.38</v>
      </c>
      <c r="R3">
        <v>115.36</v>
      </c>
      <c r="S3">
        <v>54.2</v>
      </c>
      <c r="T3">
        <v>30808.42</v>
      </c>
      <c r="U3">
        <v>0.47</v>
      </c>
      <c r="V3">
        <v>0.8</v>
      </c>
      <c r="W3">
        <v>0.25</v>
      </c>
      <c r="X3">
        <v>1.89</v>
      </c>
      <c r="Y3">
        <v>2</v>
      </c>
      <c r="Z3">
        <v>10</v>
      </c>
      <c r="AA3">
        <v>60.964075955421308</v>
      </c>
      <c r="AB3">
        <v>83.413738267389405</v>
      </c>
      <c r="AC3">
        <v>75.452848159086372</v>
      </c>
      <c r="AD3">
        <v>60964.075955421307</v>
      </c>
      <c r="AE3">
        <v>83413.738267389403</v>
      </c>
      <c r="AF3">
        <v>7.1266839335469647E-6</v>
      </c>
      <c r="AG3">
        <v>3</v>
      </c>
      <c r="AH3">
        <v>75452.848159086367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6.3666999999999998</v>
      </c>
      <c r="E2">
        <v>15.71</v>
      </c>
      <c r="F2">
        <v>11.94</v>
      </c>
      <c r="G2">
        <v>6.57</v>
      </c>
      <c r="H2">
        <v>0.22</v>
      </c>
      <c r="I2">
        <v>109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73.47</v>
      </c>
      <c r="Q2">
        <v>3771.16</v>
      </c>
      <c r="R2">
        <v>189.05</v>
      </c>
      <c r="S2">
        <v>54.2</v>
      </c>
      <c r="T2">
        <v>67352.09</v>
      </c>
      <c r="U2">
        <v>0.28999999999999998</v>
      </c>
      <c r="V2">
        <v>0.65</v>
      </c>
      <c r="W2">
        <v>0.42</v>
      </c>
      <c r="X2">
        <v>4.17</v>
      </c>
      <c r="Y2">
        <v>2</v>
      </c>
      <c r="Z2">
        <v>10</v>
      </c>
      <c r="AA2">
        <v>56.737272027250768</v>
      </c>
      <c r="AB2">
        <v>77.630438659440671</v>
      </c>
      <c r="AC2">
        <v>70.221498548806437</v>
      </c>
      <c r="AD2">
        <v>56737.272027250772</v>
      </c>
      <c r="AE2">
        <v>77630.438659440668</v>
      </c>
      <c r="AF2">
        <v>6.8617583143512623E-6</v>
      </c>
      <c r="AG2">
        <v>3</v>
      </c>
      <c r="AH2">
        <v>70221.498548806441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6.9170999999999996</v>
      </c>
      <c r="E2">
        <v>14.46</v>
      </c>
      <c r="F2">
        <v>10.71</v>
      </c>
      <c r="G2">
        <v>8.35</v>
      </c>
      <c r="H2">
        <v>0.16</v>
      </c>
      <c r="I2">
        <v>77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77.489999999999995</v>
      </c>
      <c r="Q2">
        <v>3770.57</v>
      </c>
      <c r="R2">
        <v>149.62</v>
      </c>
      <c r="S2">
        <v>54.2</v>
      </c>
      <c r="T2">
        <v>47796.62</v>
      </c>
      <c r="U2">
        <v>0.36</v>
      </c>
      <c r="V2">
        <v>0.72</v>
      </c>
      <c r="W2">
        <v>0.33</v>
      </c>
      <c r="X2">
        <v>2.95</v>
      </c>
      <c r="Y2">
        <v>2</v>
      </c>
      <c r="Z2">
        <v>10</v>
      </c>
      <c r="AA2">
        <v>57.433951731349033</v>
      </c>
      <c r="AB2">
        <v>78.583666565926805</v>
      </c>
      <c r="AC2">
        <v>71.083751721761629</v>
      </c>
      <c r="AD2">
        <v>57433.951731349043</v>
      </c>
      <c r="AE2">
        <v>78583.666565926804</v>
      </c>
      <c r="AF2">
        <v>7.1319198523708732E-6</v>
      </c>
      <c r="AG2">
        <v>3</v>
      </c>
      <c r="AH2">
        <v>71083.751721761626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5.7119</v>
      </c>
      <c r="E2">
        <v>17.510000000000002</v>
      </c>
      <c r="F2">
        <v>13.6</v>
      </c>
      <c r="G2">
        <v>5.37</v>
      </c>
      <c r="H2">
        <v>0.28000000000000003</v>
      </c>
      <c r="I2">
        <v>152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71.23</v>
      </c>
      <c r="Q2">
        <v>3773.3</v>
      </c>
      <c r="R2">
        <v>242.56</v>
      </c>
      <c r="S2">
        <v>54.2</v>
      </c>
      <c r="T2">
        <v>93891.96</v>
      </c>
      <c r="U2">
        <v>0.22</v>
      </c>
      <c r="V2">
        <v>0.56999999999999995</v>
      </c>
      <c r="W2">
        <v>0.55000000000000004</v>
      </c>
      <c r="X2">
        <v>5.83</v>
      </c>
      <c r="Y2">
        <v>2</v>
      </c>
      <c r="Z2">
        <v>10</v>
      </c>
      <c r="AA2">
        <v>57.612793230585197</v>
      </c>
      <c r="AB2">
        <v>78.828365395111717</v>
      </c>
      <c r="AC2">
        <v>71.305096838126161</v>
      </c>
      <c r="AD2">
        <v>57612.793230585201</v>
      </c>
      <c r="AE2">
        <v>78828.365395111716</v>
      </c>
      <c r="AF2">
        <v>6.3935683706569421E-6</v>
      </c>
      <c r="AG2">
        <v>3</v>
      </c>
      <c r="AH2">
        <v>71305.096838126163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5.9786000000000001</v>
      </c>
      <c r="E2">
        <v>16.73</v>
      </c>
      <c r="F2">
        <v>11.27</v>
      </c>
      <c r="G2">
        <v>7.43</v>
      </c>
      <c r="H2">
        <v>0.11</v>
      </c>
      <c r="I2">
        <v>91</v>
      </c>
      <c r="J2">
        <v>167.88</v>
      </c>
      <c r="K2">
        <v>51.39</v>
      </c>
      <c r="L2">
        <v>1</v>
      </c>
      <c r="M2">
        <v>89</v>
      </c>
      <c r="N2">
        <v>30.49</v>
      </c>
      <c r="O2">
        <v>20939.59</v>
      </c>
      <c r="P2">
        <v>123.87</v>
      </c>
      <c r="Q2">
        <v>3771.05</v>
      </c>
      <c r="R2">
        <v>172.01</v>
      </c>
      <c r="S2">
        <v>54.2</v>
      </c>
      <c r="T2">
        <v>58920.79</v>
      </c>
      <c r="U2">
        <v>0.32</v>
      </c>
      <c r="V2">
        <v>0.68</v>
      </c>
      <c r="W2">
        <v>0.25</v>
      </c>
      <c r="X2">
        <v>3.5</v>
      </c>
      <c r="Y2">
        <v>2</v>
      </c>
      <c r="Z2">
        <v>10</v>
      </c>
      <c r="AA2">
        <v>76.937680629547259</v>
      </c>
      <c r="AB2">
        <v>105.26952888822009</v>
      </c>
      <c r="AC2">
        <v>95.222752797866761</v>
      </c>
      <c r="AD2">
        <v>76937.680629547263</v>
      </c>
      <c r="AE2">
        <v>105269.5288882201</v>
      </c>
      <c r="AF2">
        <v>5.7226101995186649E-6</v>
      </c>
      <c r="AG2">
        <v>3</v>
      </c>
      <c r="AH2">
        <v>95222.752797866764</v>
      </c>
    </row>
    <row r="3" spans="1:34" x14ac:dyDescent="0.25">
      <c r="A3">
        <v>1</v>
      </c>
      <c r="B3">
        <v>85</v>
      </c>
      <c r="C3" t="s">
        <v>34</v>
      </c>
      <c r="D3">
        <v>7.4345999999999997</v>
      </c>
      <c r="E3">
        <v>13.45</v>
      </c>
      <c r="F3">
        <v>9.52</v>
      </c>
      <c r="G3">
        <v>12.42</v>
      </c>
      <c r="H3">
        <v>0.21</v>
      </c>
      <c r="I3">
        <v>46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89.36</v>
      </c>
      <c r="Q3">
        <v>3769.24</v>
      </c>
      <c r="R3">
        <v>111.34</v>
      </c>
      <c r="S3">
        <v>54.2</v>
      </c>
      <c r="T3">
        <v>28809.22</v>
      </c>
      <c r="U3">
        <v>0.49</v>
      </c>
      <c r="V3">
        <v>0.81</v>
      </c>
      <c r="W3">
        <v>0.24</v>
      </c>
      <c r="X3">
        <v>1.76</v>
      </c>
      <c r="Y3">
        <v>2</v>
      </c>
      <c r="Z3">
        <v>10</v>
      </c>
      <c r="AA3">
        <v>61.445968181585002</v>
      </c>
      <c r="AB3">
        <v>84.073084470810812</v>
      </c>
      <c r="AC3">
        <v>76.049267286251663</v>
      </c>
      <c r="AD3">
        <v>61445.968181585013</v>
      </c>
      <c r="AE3">
        <v>84073.084470810805</v>
      </c>
      <c r="AF3">
        <v>7.116267652852082E-6</v>
      </c>
      <c r="AG3">
        <v>3</v>
      </c>
      <c r="AH3">
        <v>76049.267286251663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5.2386999999999997</v>
      </c>
      <c r="E2">
        <v>19.09</v>
      </c>
      <c r="F2">
        <v>15.03</v>
      </c>
      <c r="G2">
        <v>4.7699999999999996</v>
      </c>
      <c r="H2">
        <v>0.34</v>
      </c>
      <c r="I2">
        <v>189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69.959999999999994</v>
      </c>
      <c r="Q2">
        <v>3773.83</v>
      </c>
      <c r="R2">
        <v>288.64</v>
      </c>
      <c r="S2">
        <v>54.2</v>
      </c>
      <c r="T2">
        <v>116744.65</v>
      </c>
      <c r="U2">
        <v>0.19</v>
      </c>
      <c r="V2">
        <v>0.51</v>
      </c>
      <c r="W2">
        <v>0.66</v>
      </c>
      <c r="X2">
        <v>7.26</v>
      </c>
      <c r="Y2">
        <v>2</v>
      </c>
      <c r="Z2">
        <v>10</v>
      </c>
      <c r="AA2">
        <v>68.849496422136525</v>
      </c>
      <c r="AB2">
        <v>94.202918430142589</v>
      </c>
      <c r="AC2">
        <v>85.212324109819278</v>
      </c>
      <c r="AD2">
        <v>68849.496422136523</v>
      </c>
      <c r="AE2">
        <v>94202.918430142585</v>
      </c>
      <c r="AF2">
        <v>6.0010043184180493E-6</v>
      </c>
      <c r="AG2">
        <v>4</v>
      </c>
      <c r="AH2">
        <v>85212.324109819281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7.0865999999999998</v>
      </c>
      <c r="E2">
        <v>14.11</v>
      </c>
      <c r="F2">
        <v>10.19</v>
      </c>
      <c r="G2">
        <v>9.5500000000000007</v>
      </c>
      <c r="H2">
        <v>0.13</v>
      </c>
      <c r="I2">
        <v>64</v>
      </c>
      <c r="J2">
        <v>133.21</v>
      </c>
      <c r="K2">
        <v>46.47</v>
      </c>
      <c r="L2">
        <v>1</v>
      </c>
      <c r="M2">
        <v>35</v>
      </c>
      <c r="N2">
        <v>20.75</v>
      </c>
      <c r="O2">
        <v>16663.419999999998</v>
      </c>
      <c r="P2">
        <v>85.19</v>
      </c>
      <c r="Q2">
        <v>3770.45</v>
      </c>
      <c r="R2">
        <v>134.27000000000001</v>
      </c>
      <c r="S2">
        <v>54.2</v>
      </c>
      <c r="T2">
        <v>40187.75</v>
      </c>
      <c r="U2">
        <v>0.4</v>
      </c>
      <c r="V2">
        <v>0.76</v>
      </c>
      <c r="W2">
        <v>0.25</v>
      </c>
      <c r="X2">
        <v>2.42</v>
      </c>
      <c r="Y2">
        <v>2</v>
      </c>
      <c r="Z2">
        <v>10</v>
      </c>
      <c r="AA2">
        <v>60.062790494743993</v>
      </c>
      <c r="AB2">
        <v>82.180559738183035</v>
      </c>
      <c r="AC2">
        <v>74.337362457930141</v>
      </c>
      <c r="AD2">
        <v>60062.790494743997</v>
      </c>
      <c r="AE2">
        <v>82180.55973818303</v>
      </c>
      <c r="AF2">
        <v>7.0521138007120717E-6</v>
      </c>
      <c r="AG2">
        <v>3</v>
      </c>
      <c r="AH2">
        <v>74337.362457930139</v>
      </c>
    </row>
    <row r="3" spans="1:34" x14ac:dyDescent="0.25">
      <c r="A3">
        <v>1</v>
      </c>
      <c r="B3">
        <v>65</v>
      </c>
      <c r="C3" t="s">
        <v>34</v>
      </c>
      <c r="D3">
        <v>7.2484000000000002</v>
      </c>
      <c r="E3">
        <v>13.8</v>
      </c>
      <c r="F3">
        <v>10.01</v>
      </c>
      <c r="G3">
        <v>10.18</v>
      </c>
      <c r="H3">
        <v>0.26</v>
      </c>
      <c r="I3">
        <v>59</v>
      </c>
      <c r="J3">
        <v>134.55000000000001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82.31</v>
      </c>
      <c r="Q3">
        <v>3770.44</v>
      </c>
      <c r="R3">
        <v>126.95</v>
      </c>
      <c r="S3">
        <v>54.2</v>
      </c>
      <c r="T3">
        <v>36549.01</v>
      </c>
      <c r="U3">
        <v>0.43</v>
      </c>
      <c r="V3">
        <v>0.77</v>
      </c>
      <c r="W3">
        <v>0.28000000000000003</v>
      </c>
      <c r="X3">
        <v>2.25</v>
      </c>
      <c r="Y3">
        <v>2</v>
      </c>
      <c r="Z3">
        <v>10</v>
      </c>
      <c r="AA3">
        <v>58.848160068536657</v>
      </c>
      <c r="AB3">
        <v>80.518648803334486</v>
      </c>
      <c r="AC3">
        <v>72.834061970196359</v>
      </c>
      <c r="AD3">
        <v>58848.160068536657</v>
      </c>
      <c r="AE3">
        <v>80518.648803334479</v>
      </c>
      <c r="AF3">
        <v>7.2131264178987647E-6</v>
      </c>
      <c r="AG3">
        <v>3</v>
      </c>
      <c r="AH3">
        <v>72834.061970196359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6.5551000000000004</v>
      </c>
      <c r="E2">
        <v>15.26</v>
      </c>
      <c r="F2">
        <v>10.66</v>
      </c>
      <c r="G2">
        <v>8.41</v>
      </c>
      <c r="H2">
        <v>0.12</v>
      </c>
      <c r="I2">
        <v>76</v>
      </c>
      <c r="J2">
        <v>150.44</v>
      </c>
      <c r="K2">
        <v>49.1</v>
      </c>
      <c r="L2">
        <v>1</v>
      </c>
      <c r="M2">
        <v>74</v>
      </c>
      <c r="N2">
        <v>25.34</v>
      </c>
      <c r="O2">
        <v>18787.759999999998</v>
      </c>
      <c r="P2">
        <v>103.65</v>
      </c>
      <c r="Q2">
        <v>3771.03</v>
      </c>
      <c r="R2">
        <v>151.11000000000001</v>
      </c>
      <c r="S2">
        <v>54.2</v>
      </c>
      <c r="T2">
        <v>48545.62</v>
      </c>
      <c r="U2">
        <v>0.36</v>
      </c>
      <c r="V2">
        <v>0.72</v>
      </c>
      <c r="W2">
        <v>0.23</v>
      </c>
      <c r="X2">
        <v>2.89</v>
      </c>
      <c r="Y2">
        <v>2</v>
      </c>
      <c r="Z2">
        <v>10</v>
      </c>
      <c r="AA2">
        <v>67.51835946809372</v>
      </c>
      <c r="AB2">
        <v>92.381598124004341</v>
      </c>
      <c r="AC2">
        <v>83.564828057459209</v>
      </c>
      <c r="AD2">
        <v>67518.359468093724</v>
      </c>
      <c r="AE2">
        <v>92381.598124004347</v>
      </c>
      <c r="AF2">
        <v>6.39143667171448E-6</v>
      </c>
      <c r="AG2">
        <v>3</v>
      </c>
      <c r="AH2">
        <v>83564.828057459206</v>
      </c>
    </row>
    <row r="3" spans="1:34" x14ac:dyDescent="0.25">
      <c r="A3">
        <v>1</v>
      </c>
      <c r="B3">
        <v>75</v>
      </c>
      <c r="C3" t="s">
        <v>34</v>
      </c>
      <c r="D3">
        <v>7.3537999999999997</v>
      </c>
      <c r="E3">
        <v>13.6</v>
      </c>
      <c r="F3">
        <v>9.73</v>
      </c>
      <c r="G3">
        <v>11.23</v>
      </c>
      <c r="H3">
        <v>0.23</v>
      </c>
      <c r="I3">
        <v>52</v>
      </c>
      <c r="J3">
        <v>151.83000000000001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86.05</v>
      </c>
      <c r="Q3">
        <v>3770.16</v>
      </c>
      <c r="R3">
        <v>118.08</v>
      </c>
      <c r="S3">
        <v>54.2</v>
      </c>
      <c r="T3">
        <v>32150.61</v>
      </c>
      <c r="U3">
        <v>0.46</v>
      </c>
      <c r="V3">
        <v>0.79</v>
      </c>
      <c r="W3">
        <v>0.25</v>
      </c>
      <c r="X3">
        <v>1.97</v>
      </c>
      <c r="Y3">
        <v>2</v>
      </c>
      <c r="Z3">
        <v>10</v>
      </c>
      <c r="AA3">
        <v>60.183042504112308</v>
      </c>
      <c r="AB3">
        <v>82.345093842544912</v>
      </c>
      <c r="AC3">
        <v>74.486193658296827</v>
      </c>
      <c r="AD3">
        <v>60183.042504112324</v>
      </c>
      <c r="AE3">
        <v>82345.093842544913</v>
      </c>
      <c r="AF3">
        <v>7.170195267265784E-6</v>
      </c>
      <c r="AG3">
        <v>3</v>
      </c>
      <c r="AH3">
        <v>74486.193658296834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5.4637000000000002</v>
      </c>
      <c r="E2">
        <v>18.3</v>
      </c>
      <c r="F2">
        <v>11.89</v>
      </c>
      <c r="G2">
        <v>6.73</v>
      </c>
      <c r="H2">
        <v>0.1</v>
      </c>
      <c r="I2">
        <v>106</v>
      </c>
      <c r="J2">
        <v>185.69</v>
      </c>
      <c r="K2">
        <v>53.44</v>
      </c>
      <c r="L2">
        <v>1</v>
      </c>
      <c r="M2">
        <v>104</v>
      </c>
      <c r="N2">
        <v>36.26</v>
      </c>
      <c r="O2">
        <v>23136.14</v>
      </c>
      <c r="P2">
        <v>144.41</v>
      </c>
      <c r="Q2">
        <v>3769.72</v>
      </c>
      <c r="R2">
        <v>192.63</v>
      </c>
      <c r="S2">
        <v>54.2</v>
      </c>
      <c r="T2">
        <v>69156.75</v>
      </c>
      <c r="U2">
        <v>0.28000000000000003</v>
      </c>
      <c r="V2">
        <v>0.65</v>
      </c>
      <c r="W2">
        <v>0.28000000000000003</v>
      </c>
      <c r="X2">
        <v>4.13</v>
      </c>
      <c r="Y2">
        <v>2</v>
      </c>
      <c r="Z2">
        <v>10</v>
      </c>
      <c r="AA2">
        <v>87.720127223245456</v>
      </c>
      <c r="AB2">
        <v>120.0225480056819</v>
      </c>
      <c r="AC2">
        <v>108.5677644767551</v>
      </c>
      <c r="AD2">
        <v>87720.12722324545</v>
      </c>
      <c r="AE2">
        <v>120022.54800568191</v>
      </c>
      <c r="AF2">
        <v>5.1420194733614424E-6</v>
      </c>
      <c r="AG2">
        <v>3</v>
      </c>
      <c r="AH2">
        <v>108567.7644767551</v>
      </c>
    </row>
    <row r="3" spans="1:34" x14ac:dyDescent="0.25">
      <c r="A3">
        <v>1</v>
      </c>
      <c r="B3">
        <v>95</v>
      </c>
      <c r="C3" t="s">
        <v>34</v>
      </c>
      <c r="D3">
        <v>7.5174000000000003</v>
      </c>
      <c r="E3">
        <v>13.3</v>
      </c>
      <c r="F3">
        <v>9.31</v>
      </c>
      <c r="G3">
        <v>13.62</v>
      </c>
      <c r="H3">
        <v>0.19</v>
      </c>
      <c r="I3">
        <v>41</v>
      </c>
      <c r="J3">
        <v>187.21</v>
      </c>
      <c r="K3">
        <v>53.44</v>
      </c>
      <c r="L3">
        <v>2</v>
      </c>
      <c r="M3">
        <v>0</v>
      </c>
      <c r="N3">
        <v>36.770000000000003</v>
      </c>
      <c r="O3">
        <v>23322.880000000001</v>
      </c>
      <c r="P3">
        <v>92.72</v>
      </c>
      <c r="Q3">
        <v>3769.64</v>
      </c>
      <c r="R3">
        <v>104.28</v>
      </c>
      <c r="S3">
        <v>54.2</v>
      </c>
      <c r="T3">
        <v>25308.29</v>
      </c>
      <c r="U3">
        <v>0.52</v>
      </c>
      <c r="V3">
        <v>0.83</v>
      </c>
      <c r="W3">
        <v>0.23</v>
      </c>
      <c r="X3">
        <v>1.55</v>
      </c>
      <c r="Y3">
        <v>2</v>
      </c>
      <c r="Z3">
        <v>10</v>
      </c>
      <c r="AA3">
        <v>62.61026326251158</v>
      </c>
      <c r="AB3">
        <v>85.666124365607573</v>
      </c>
      <c r="AC3">
        <v>77.490269689335051</v>
      </c>
      <c r="AD3">
        <v>62610.26326251158</v>
      </c>
      <c r="AE3">
        <v>85666.124365607568</v>
      </c>
      <c r="AF3">
        <v>7.0748059353638206E-6</v>
      </c>
      <c r="AG3">
        <v>3</v>
      </c>
      <c r="AH3">
        <v>77490.269689335051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41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5.2126999999999999</v>
      </c>
      <c r="E2">
        <v>19.18</v>
      </c>
      <c r="F2">
        <v>12.23</v>
      </c>
      <c r="G2">
        <v>6.44</v>
      </c>
      <c r="H2">
        <v>0.09</v>
      </c>
      <c r="I2">
        <v>114</v>
      </c>
      <c r="J2">
        <v>194.77</v>
      </c>
      <c r="K2">
        <v>54.38</v>
      </c>
      <c r="L2">
        <v>1</v>
      </c>
      <c r="M2">
        <v>112</v>
      </c>
      <c r="N2">
        <v>39.4</v>
      </c>
      <c r="O2">
        <v>24256.19</v>
      </c>
      <c r="P2">
        <v>155.13</v>
      </c>
      <c r="Q2">
        <v>3771.21</v>
      </c>
      <c r="R2">
        <v>204.44</v>
      </c>
      <c r="S2">
        <v>54.2</v>
      </c>
      <c r="T2">
        <v>75022.399999999994</v>
      </c>
      <c r="U2">
        <v>0.27</v>
      </c>
      <c r="V2">
        <v>0.63</v>
      </c>
      <c r="W2">
        <v>0.28999999999999998</v>
      </c>
      <c r="X2">
        <v>4.47</v>
      </c>
      <c r="Y2">
        <v>2</v>
      </c>
      <c r="Z2">
        <v>10</v>
      </c>
      <c r="AA2">
        <v>106.2240960128685</v>
      </c>
      <c r="AB2">
        <v>145.34049444112031</v>
      </c>
      <c r="AC2">
        <v>131.46940163836419</v>
      </c>
      <c r="AD2">
        <v>106224.0960128685</v>
      </c>
      <c r="AE2">
        <v>145340.4944411203</v>
      </c>
      <c r="AF2">
        <v>4.8668912336471423E-6</v>
      </c>
      <c r="AG2">
        <v>4</v>
      </c>
      <c r="AH2">
        <v>131469.40163836419</v>
      </c>
    </row>
    <row r="3" spans="1:34" x14ac:dyDescent="0.25">
      <c r="A3">
        <v>1</v>
      </c>
      <c r="B3">
        <v>100</v>
      </c>
      <c r="C3" t="s">
        <v>34</v>
      </c>
      <c r="D3">
        <v>7.5374999999999996</v>
      </c>
      <c r="E3">
        <v>13.27</v>
      </c>
      <c r="F3">
        <v>9.23</v>
      </c>
      <c r="G3">
        <v>14.21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1</v>
      </c>
      <c r="N3">
        <v>39.950000000000003</v>
      </c>
      <c r="O3">
        <v>24447.22</v>
      </c>
      <c r="P3">
        <v>94.66</v>
      </c>
      <c r="Q3">
        <v>3769.39</v>
      </c>
      <c r="R3">
        <v>102.09</v>
      </c>
      <c r="S3">
        <v>54.2</v>
      </c>
      <c r="T3">
        <v>24221.18</v>
      </c>
      <c r="U3">
        <v>0.53</v>
      </c>
      <c r="V3">
        <v>0.83</v>
      </c>
      <c r="W3">
        <v>0.22</v>
      </c>
      <c r="X3">
        <v>1.47</v>
      </c>
      <c r="Y3">
        <v>2</v>
      </c>
      <c r="Z3">
        <v>10</v>
      </c>
      <c r="AA3">
        <v>63.297816481262331</v>
      </c>
      <c r="AB3">
        <v>86.606865012209113</v>
      </c>
      <c r="AC3">
        <v>78.341227368963033</v>
      </c>
      <c r="AD3">
        <v>63297.816481262329</v>
      </c>
      <c r="AE3">
        <v>86606.865012209106</v>
      </c>
      <c r="AF3">
        <v>7.0374647828601936E-6</v>
      </c>
      <c r="AG3">
        <v>3</v>
      </c>
      <c r="AH3">
        <v>78341.227368963038</v>
      </c>
    </row>
    <row r="4" spans="1:34" x14ac:dyDescent="0.25">
      <c r="A4">
        <v>2</v>
      </c>
      <c r="B4">
        <v>100</v>
      </c>
      <c r="C4" t="s">
        <v>34</v>
      </c>
      <c r="D4">
        <v>7.5347999999999997</v>
      </c>
      <c r="E4">
        <v>13.27</v>
      </c>
      <c r="F4">
        <v>9.24</v>
      </c>
      <c r="G4">
        <v>14.21</v>
      </c>
      <c r="H4">
        <v>0.27</v>
      </c>
      <c r="I4">
        <v>39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95.43</v>
      </c>
      <c r="Q4">
        <v>3769.22</v>
      </c>
      <c r="R4">
        <v>102.24</v>
      </c>
      <c r="S4">
        <v>54.2</v>
      </c>
      <c r="T4">
        <v>24297.53</v>
      </c>
      <c r="U4">
        <v>0.53</v>
      </c>
      <c r="V4">
        <v>0.83</v>
      </c>
      <c r="W4">
        <v>0.22</v>
      </c>
      <c r="X4">
        <v>1.48</v>
      </c>
      <c r="Y4">
        <v>2</v>
      </c>
      <c r="Z4">
        <v>10</v>
      </c>
      <c r="AA4">
        <v>63.454374637683571</v>
      </c>
      <c r="AB4">
        <v>86.821074788682949</v>
      </c>
      <c r="AC4">
        <v>78.534993265015601</v>
      </c>
      <c r="AD4">
        <v>63454.37463768357</v>
      </c>
      <c r="AE4">
        <v>86821.074788682949</v>
      </c>
      <c r="AF4">
        <v>7.0349438999529013E-6</v>
      </c>
      <c r="AG4">
        <v>3</v>
      </c>
      <c r="AH4">
        <v>78534.993265015597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7.0547000000000004</v>
      </c>
      <c r="E2">
        <v>14.18</v>
      </c>
      <c r="F2">
        <v>10.42</v>
      </c>
      <c r="G2">
        <v>8.93</v>
      </c>
      <c r="H2">
        <v>0.15</v>
      </c>
      <c r="I2">
        <v>70</v>
      </c>
      <c r="J2">
        <v>116.05</v>
      </c>
      <c r="K2">
        <v>43.4</v>
      </c>
      <c r="L2">
        <v>1</v>
      </c>
      <c r="M2">
        <v>0</v>
      </c>
      <c r="N2">
        <v>16.649999999999999</v>
      </c>
      <c r="O2">
        <v>14546.17</v>
      </c>
      <c r="P2">
        <v>78.87</v>
      </c>
      <c r="Q2">
        <v>3771.59</v>
      </c>
      <c r="R2">
        <v>140.07</v>
      </c>
      <c r="S2">
        <v>54.2</v>
      </c>
      <c r="T2">
        <v>43058.35</v>
      </c>
      <c r="U2">
        <v>0.39</v>
      </c>
      <c r="V2">
        <v>0.74</v>
      </c>
      <c r="W2">
        <v>0.31</v>
      </c>
      <c r="X2">
        <v>2.65</v>
      </c>
      <c r="Y2">
        <v>2</v>
      </c>
      <c r="Z2">
        <v>10</v>
      </c>
      <c r="AA2">
        <v>57.783362742265091</v>
      </c>
      <c r="AB2">
        <v>79.061746125987781</v>
      </c>
      <c r="AC2">
        <v>71.516204039599401</v>
      </c>
      <c r="AD2">
        <v>57783.36274226509</v>
      </c>
      <c r="AE2">
        <v>79061.746125987775</v>
      </c>
      <c r="AF2">
        <v>7.1827587582203401E-6</v>
      </c>
      <c r="AG2">
        <v>3</v>
      </c>
      <c r="AH2">
        <v>71516.204039599397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3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5.2126999999999999</v>
      </c>
      <c r="E2">
        <v>19.18</v>
      </c>
      <c r="F2">
        <v>12.23</v>
      </c>
      <c r="G2">
        <v>6.44</v>
      </c>
      <c r="H2">
        <v>0.09</v>
      </c>
      <c r="I2">
        <v>114</v>
      </c>
      <c r="J2">
        <v>194.77</v>
      </c>
      <c r="K2">
        <v>54.38</v>
      </c>
      <c r="L2">
        <v>1</v>
      </c>
      <c r="M2">
        <v>112</v>
      </c>
      <c r="N2">
        <v>39.4</v>
      </c>
      <c r="O2">
        <v>24256.19</v>
      </c>
      <c r="P2">
        <v>155.13</v>
      </c>
      <c r="Q2">
        <v>3771.21</v>
      </c>
      <c r="R2">
        <v>204.44</v>
      </c>
      <c r="S2">
        <v>54.2</v>
      </c>
      <c r="T2">
        <v>75022.399999999994</v>
      </c>
      <c r="U2">
        <v>0.27</v>
      </c>
      <c r="V2">
        <v>0.63</v>
      </c>
      <c r="W2">
        <v>0.28999999999999998</v>
      </c>
      <c r="X2">
        <v>4.47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7.5374999999999996</v>
      </c>
      <c r="E3">
        <v>13.27</v>
      </c>
      <c r="F3">
        <v>9.23</v>
      </c>
      <c r="G3">
        <v>14.21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1</v>
      </c>
      <c r="N3">
        <v>39.950000000000003</v>
      </c>
      <c r="O3">
        <v>24447.22</v>
      </c>
      <c r="P3">
        <v>94.66</v>
      </c>
      <c r="Q3">
        <v>3769.39</v>
      </c>
      <c r="R3">
        <v>102.09</v>
      </c>
      <c r="S3">
        <v>54.2</v>
      </c>
      <c r="T3">
        <v>24221.18</v>
      </c>
      <c r="U3">
        <v>0.53</v>
      </c>
      <c r="V3">
        <v>0.83</v>
      </c>
      <c r="W3">
        <v>0.22</v>
      </c>
      <c r="X3">
        <v>1.47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7.5347999999999997</v>
      </c>
      <c r="E4">
        <v>13.27</v>
      </c>
      <c r="F4">
        <v>9.24</v>
      </c>
      <c r="G4">
        <v>14.21</v>
      </c>
      <c r="H4">
        <v>0.27</v>
      </c>
      <c r="I4">
        <v>39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95.43</v>
      </c>
      <c r="Q4">
        <v>3769.22</v>
      </c>
      <c r="R4">
        <v>102.24</v>
      </c>
      <c r="S4">
        <v>54.2</v>
      </c>
      <c r="T4">
        <v>24297.53</v>
      </c>
      <c r="U4">
        <v>0.53</v>
      </c>
      <c r="V4">
        <v>0.83</v>
      </c>
      <c r="W4">
        <v>0.22</v>
      </c>
      <c r="X4">
        <v>1.48</v>
      </c>
      <c r="Y4">
        <v>2</v>
      </c>
      <c r="Z4">
        <v>10</v>
      </c>
    </row>
    <row r="5" spans="1:26" x14ac:dyDescent="0.25">
      <c r="A5">
        <v>0</v>
      </c>
      <c r="B5">
        <v>40</v>
      </c>
      <c r="C5" t="s">
        <v>34</v>
      </c>
      <c r="D5">
        <v>6.5735000000000001</v>
      </c>
      <c r="E5">
        <v>15.21</v>
      </c>
      <c r="F5">
        <v>11.46</v>
      </c>
      <c r="G5">
        <v>7.16</v>
      </c>
      <c r="H5">
        <v>0.2</v>
      </c>
      <c r="I5">
        <v>96</v>
      </c>
      <c r="J5">
        <v>89.87</v>
      </c>
      <c r="K5">
        <v>37.549999999999997</v>
      </c>
      <c r="L5">
        <v>1</v>
      </c>
      <c r="M5">
        <v>0</v>
      </c>
      <c r="N5">
        <v>11.32</v>
      </c>
      <c r="O5">
        <v>11317.98</v>
      </c>
      <c r="P5">
        <v>74.98</v>
      </c>
      <c r="Q5">
        <v>3771.24</v>
      </c>
      <c r="R5">
        <v>173.62</v>
      </c>
      <c r="S5">
        <v>54.2</v>
      </c>
      <c r="T5">
        <v>59700.38</v>
      </c>
      <c r="U5">
        <v>0.31</v>
      </c>
      <c r="V5">
        <v>0.67</v>
      </c>
      <c r="W5">
        <v>0.39</v>
      </c>
      <c r="X5">
        <v>3.69</v>
      </c>
      <c r="Y5">
        <v>2</v>
      </c>
      <c r="Z5">
        <v>10</v>
      </c>
    </row>
    <row r="6" spans="1:26" x14ac:dyDescent="0.25">
      <c r="A6">
        <v>0</v>
      </c>
      <c r="B6">
        <v>30</v>
      </c>
      <c r="C6" t="s">
        <v>34</v>
      </c>
      <c r="D6">
        <v>6.0744999999999996</v>
      </c>
      <c r="E6">
        <v>16.46</v>
      </c>
      <c r="F6">
        <v>12.64</v>
      </c>
      <c r="G6">
        <v>5.97</v>
      </c>
      <c r="H6">
        <v>0.24</v>
      </c>
      <c r="I6">
        <v>127</v>
      </c>
      <c r="J6">
        <v>71.52</v>
      </c>
      <c r="K6">
        <v>32.270000000000003</v>
      </c>
      <c r="L6">
        <v>1</v>
      </c>
      <c r="M6">
        <v>0</v>
      </c>
      <c r="N6">
        <v>8.25</v>
      </c>
      <c r="O6">
        <v>9054.6</v>
      </c>
      <c r="P6">
        <v>72.33</v>
      </c>
      <c r="Q6">
        <v>3773.13</v>
      </c>
      <c r="R6">
        <v>211.81</v>
      </c>
      <c r="S6">
        <v>54.2</v>
      </c>
      <c r="T6">
        <v>78639.67</v>
      </c>
      <c r="U6">
        <v>0.26</v>
      </c>
      <c r="V6">
        <v>0.61</v>
      </c>
      <c r="W6">
        <v>0.48</v>
      </c>
      <c r="X6">
        <v>4.88</v>
      </c>
      <c r="Y6">
        <v>2</v>
      </c>
      <c r="Z6">
        <v>10</v>
      </c>
    </row>
    <row r="7" spans="1:26" x14ac:dyDescent="0.25">
      <c r="A7">
        <v>0</v>
      </c>
      <c r="B7">
        <v>15</v>
      </c>
      <c r="C7" t="s">
        <v>34</v>
      </c>
      <c r="D7">
        <v>4.5507999999999997</v>
      </c>
      <c r="E7">
        <v>21.97</v>
      </c>
      <c r="F7">
        <v>17.48</v>
      </c>
      <c r="G7">
        <v>4.16</v>
      </c>
      <c r="H7">
        <v>0.43</v>
      </c>
      <c r="I7">
        <v>252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68.63</v>
      </c>
      <c r="Q7">
        <v>3776.43</v>
      </c>
      <c r="R7">
        <v>367.48</v>
      </c>
      <c r="S7">
        <v>54.2</v>
      </c>
      <c r="T7">
        <v>155850.47</v>
      </c>
      <c r="U7">
        <v>0.15</v>
      </c>
      <c r="V7">
        <v>0.44</v>
      </c>
      <c r="W7">
        <v>0.84</v>
      </c>
      <c r="X7">
        <v>9.6999999999999993</v>
      </c>
      <c r="Y7">
        <v>2</v>
      </c>
      <c r="Z7">
        <v>10</v>
      </c>
    </row>
    <row r="8" spans="1:26" x14ac:dyDescent="0.25">
      <c r="A8">
        <v>0</v>
      </c>
      <c r="B8">
        <v>70</v>
      </c>
      <c r="C8" t="s">
        <v>34</v>
      </c>
      <c r="D8">
        <v>6.9012000000000002</v>
      </c>
      <c r="E8">
        <v>14.49</v>
      </c>
      <c r="F8">
        <v>10.3</v>
      </c>
      <c r="G8">
        <v>9.09</v>
      </c>
      <c r="H8">
        <v>0.12</v>
      </c>
      <c r="I8">
        <v>68</v>
      </c>
      <c r="J8">
        <v>141.81</v>
      </c>
      <c r="K8">
        <v>47.83</v>
      </c>
      <c r="L8">
        <v>1</v>
      </c>
      <c r="M8">
        <v>61</v>
      </c>
      <c r="N8">
        <v>22.98</v>
      </c>
      <c r="O8">
        <v>17723.39</v>
      </c>
      <c r="P8">
        <v>92.53</v>
      </c>
      <c r="Q8">
        <v>3770.88</v>
      </c>
      <c r="R8">
        <v>138.78</v>
      </c>
      <c r="S8">
        <v>54.2</v>
      </c>
      <c r="T8">
        <v>42418.64</v>
      </c>
      <c r="U8">
        <v>0.39</v>
      </c>
      <c r="V8">
        <v>0.75</v>
      </c>
      <c r="W8">
        <v>0.23</v>
      </c>
      <c r="X8">
        <v>2.5299999999999998</v>
      </c>
      <c r="Y8">
        <v>2</v>
      </c>
      <c r="Z8">
        <v>10</v>
      </c>
    </row>
    <row r="9" spans="1:26" x14ac:dyDescent="0.25">
      <c r="A9">
        <v>1</v>
      </c>
      <c r="B9">
        <v>70</v>
      </c>
      <c r="C9" t="s">
        <v>34</v>
      </c>
      <c r="D9">
        <v>7.3198999999999996</v>
      </c>
      <c r="E9">
        <v>13.66</v>
      </c>
      <c r="F9">
        <v>9.84</v>
      </c>
      <c r="G9">
        <v>10.74</v>
      </c>
      <c r="H9">
        <v>0.25</v>
      </c>
      <c r="I9">
        <v>55</v>
      </c>
      <c r="J9">
        <v>143.16999999999999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84.18</v>
      </c>
      <c r="Q9">
        <v>3771.1</v>
      </c>
      <c r="R9">
        <v>121.45</v>
      </c>
      <c r="S9">
        <v>54.2</v>
      </c>
      <c r="T9">
        <v>33822.51</v>
      </c>
      <c r="U9">
        <v>0.45</v>
      </c>
      <c r="V9">
        <v>0.78</v>
      </c>
      <c r="W9">
        <v>0.27</v>
      </c>
      <c r="X9">
        <v>2.08</v>
      </c>
      <c r="Y9">
        <v>2</v>
      </c>
      <c r="Z9">
        <v>10</v>
      </c>
    </row>
    <row r="10" spans="1:26" x14ac:dyDescent="0.25">
      <c r="A10">
        <v>0</v>
      </c>
      <c r="B10">
        <v>90</v>
      </c>
      <c r="C10" t="s">
        <v>34</v>
      </c>
      <c r="D10">
        <v>5.6970999999999998</v>
      </c>
      <c r="E10">
        <v>17.55</v>
      </c>
      <c r="F10">
        <v>11.61</v>
      </c>
      <c r="G10">
        <v>7.04</v>
      </c>
      <c r="H10">
        <v>0.1</v>
      </c>
      <c r="I10">
        <v>99</v>
      </c>
      <c r="J10">
        <v>176.73</v>
      </c>
      <c r="K10">
        <v>52.44</v>
      </c>
      <c r="L10">
        <v>1</v>
      </c>
      <c r="M10">
        <v>97</v>
      </c>
      <c r="N10">
        <v>33.29</v>
      </c>
      <c r="O10">
        <v>22031.19</v>
      </c>
      <c r="P10">
        <v>134.6</v>
      </c>
      <c r="Q10">
        <v>3771.03</v>
      </c>
      <c r="R10">
        <v>183.55</v>
      </c>
      <c r="S10">
        <v>54.2</v>
      </c>
      <c r="T10">
        <v>64653.22</v>
      </c>
      <c r="U10">
        <v>0.3</v>
      </c>
      <c r="V10">
        <v>0.66</v>
      </c>
      <c r="W10">
        <v>0.26</v>
      </c>
      <c r="X10">
        <v>3.85</v>
      </c>
      <c r="Y10">
        <v>2</v>
      </c>
      <c r="Z10">
        <v>10</v>
      </c>
    </row>
    <row r="11" spans="1:26" x14ac:dyDescent="0.25">
      <c r="A11">
        <v>1</v>
      </c>
      <c r="B11">
        <v>90</v>
      </c>
      <c r="C11" t="s">
        <v>34</v>
      </c>
      <c r="D11">
        <v>7.5129999999999999</v>
      </c>
      <c r="E11">
        <v>13.31</v>
      </c>
      <c r="F11">
        <v>9.36</v>
      </c>
      <c r="G11">
        <v>13.06</v>
      </c>
      <c r="H11">
        <v>0.2</v>
      </c>
      <c r="I11">
        <v>43</v>
      </c>
      <c r="J11">
        <v>178.21</v>
      </c>
      <c r="K11">
        <v>52.44</v>
      </c>
      <c r="L11">
        <v>2</v>
      </c>
      <c r="M11">
        <v>0</v>
      </c>
      <c r="N11">
        <v>33.770000000000003</v>
      </c>
      <c r="O11">
        <v>22213.89</v>
      </c>
      <c r="P11">
        <v>90.58</v>
      </c>
      <c r="Q11">
        <v>3770.11</v>
      </c>
      <c r="R11">
        <v>105.86</v>
      </c>
      <c r="S11">
        <v>54.2</v>
      </c>
      <c r="T11">
        <v>26086.62</v>
      </c>
      <c r="U11">
        <v>0.51</v>
      </c>
      <c r="V11">
        <v>0.82</v>
      </c>
      <c r="W11">
        <v>0.23</v>
      </c>
      <c r="X11">
        <v>1.6</v>
      </c>
      <c r="Y11">
        <v>2</v>
      </c>
      <c r="Z11">
        <v>10</v>
      </c>
    </row>
    <row r="12" spans="1:26" x14ac:dyDescent="0.25">
      <c r="A12">
        <v>0</v>
      </c>
      <c r="B12">
        <v>10</v>
      </c>
      <c r="C12" t="s">
        <v>34</v>
      </c>
      <c r="D12">
        <v>3.5508000000000002</v>
      </c>
      <c r="E12">
        <v>28.16</v>
      </c>
      <c r="F12">
        <v>22.33</v>
      </c>
      <c r="G12">
        <v>3.55</v>
      </c>
      <c r="H12">
        <v>0.64</v>
      </c>
      <c r="I12">
        <v>377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64.400000000000006</v>
      </c>
      <c r="Q12">
        <v>3782.39</v>
      </c>
      <c r="R12">
        <v>523.52</v>
      </c>
      <c r="S12">
        <v>54.2</v>
      </c>
      <c r="T12">
        <v>233248.21</v>
      </c>
      <c r="U12">
        <v>0.1</v>
      </c>
      <c r="V12">
        <v>0.35</v>
      </c>
      <c r="W12">
        <v>1.21</v>
      </c>
      <c r="X12">
        <v>14.54</v>
      </c>
      <c r="Y12">
        <v>2</v>
      </c>
      <c r="Z12">
        <v>10</v>
      </c>
    </row>
    <row r="13" spans="1:26" x14ac:dyDescent="0.25">
      <c r="A13">
        <v>0</v>
      </c>
      <c r="B13">
        <v>45</v>
      </c>
      <c r="C13" t="s">
        <v>34</v>
      </c>
      <c r="D13">
        <v>6.7846000000000002</v>
      </c>
      <c r="E13">
        <v>14.74</v>
      </c>
      <c r="F13">
        <v>11</v>
      </c>
      <c r="G13">
        <v>7.77</v>
      </c>
      <c r="H13">
        <v>0.18</v>
      </c>
      <c r="I13">
        <v>85</v>
      </c>
      <c r="J13">
        <v>98.71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75.849999999999994</v>
      </c>
      <c r="Q13">
        <v>3770.82</v>
      </c>
      <c r="R13">
        <v>158.96</v>
      </c>
      <c r="S13">
        <v>54.2</v>
      </c>
      <c r="T13">
        <v>52426.98</v>
      </c>
      <c r="U13">
        <v>0.34</v>
      </c>
      <c r="V13">
        <v>0.7</v>
      </c>
      <c r="W13">
        <v>0.35</v>
      </c>
      <c r="X13">
        <v>3.24</v>
      </c>
      <c r="Y13">
        <v>2</v>
      </c>
      <c r="Z13">
        <v>10</v>
      </c>
    </row>
    <row r="14" spans="1:26" x14ac:dyDescent="0.25">
      <c r="A14">
        <v>0</v>
      </c>
      <c r="B14">
        <v>60</v>
      </c>
      <c r="C14" t="s">
        <v>34</v>
      </c>
      <c r="D14">
        <v>7.1294000000000004</v>
      </c>
      <c r="E14">
        <v>14.03</v>
      </c>
      <c r="F14">
        <v>10.23</v>
      </c>
      <c r="G14">
        <v>9.4499999999999993</v>
      </c>
      <c r="H14">
        <v>0.14000000000000001</v>
      </c>
      <c r="I14">
        <v>65</v>
      </c>
      <c r="J14">
        <v>124.63</v>
      </c>
      <c r="K14">
        <v>45</v>
      </c>
      <c r="L14">
        <v>1</v>
      </c>
      <c r="M14">
        <v>9</v>
      </c>
      <c r="N14">
        <v>18.64</v>
      </c>
      <c r="O14">
        <v>15605.44</v>
      </c>
      <c r="P14">
        <v>80.72</v>
      </c>
      <c r="Q14">
        <v>3769.53</v>
      </c>
      <c r="R14">
        <v>134.62</v>
      </c>
      <c r="S14">
        <v>54.2</v>
      </c>
      <c r="T14">
        <v>40353.620000000003</v>
      </c>
      <c r="U14">
        <v>0.4</v>
      </c>
      <c r="V14">
        <v>0.75</v>
      </c>
      <c r="W14">
        <v>0.28000000000000003</v>
      </c>
      <c r="X14">
        <v>2.4700000000000002</v>
      </c>
      <c r="Y14">
        <v>2</v>
      </c>
      <c r="Z14">
        <v>10</v>
      </c>
    </row>
    <row r="15" spans="1:26" x14ac:dyDescent="0.25">
      <c r="A15">
        <v>1</v>
      </c>
      <c r="B15">
        <v>60</v>
      </c>
      <c r="C15" t="s">
        <v>34</v>
      </c>
      <c r="D15">
        <v>7.1588000000000003</v>
      </c>
      <c r="E15">
        <v>13.97</v>
      </c>
      <c r="F15">
        <v>10.199999999999999</v>
      </c>
      <c r="G15">
        <v>9.56</v>
      </c>
      <c r="H15">
        <v>0.28000000000000003</v>
      </c>
      <c r="I15">
        <v>64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80.989999999999995</v>
      </c>
      <c r="Q15">
        <v>3770.25</v>
      </c>
      <c r="R15">
        <v>133.09</v>
      </c>
      <c r="S15">
        <v>54.2</v>
      </c>
      <c r="T15">
        <v>39596.99</v>
      </c>
      <c r="U15">
        <v>0.41</v>
      </c>
      <c r="V15">
        <v>0.76</v>
      </c>
      <c r="W15">
        <v>0.28999999999999998</v>
      </c>
      <c r="X15">
        <v>2.44</v>
      </c>
      <c r="Y15">
        <v>2</v>
      </c>
      <c r="Z15">
        <v>10</v>
      </c>
    </row>
    <row r="16" spans="1:26" x14ac:dyDescent="0.25">
      <c r="A16">
        <v>0</v>
      </c>
      <c r="B16">
        <v>80</v>
      </c>
      <c r="C16" t="s">
        <v>34</v>
      </c>
      <c r="D16">
        <v>6.2805999999999997</v>
      </c>
      <c r="E16">
        <v>15.92</v>
      </c>
      <c r="F16">
        <v>10.92</v>
      </c>
      <c r="G16">
        <v>7.9</v>
      </c>
      <c r="H16">
        <v>0.11</v>
      </c>
      <c r="I16">
        <v>83</v>
      </c>
      <c r="J16">
        <v>159.12</v>
      </c>
      <c r="K16">
        <v>50.28</v>
      </c>
      <c r="L16">
        <v>1</v>
      </c>
      <c r="M16">
        <v>81</v>
      </c>
      <c r="N16">
        <v>27.84</v>
      </c>
      <c r="O16">
        <v>19859.16</v>
      </c>
      <c r="P16">
        <v>113.25</v>
      </c>
      <c r="Q16">
        <v>3771.19</v>
      </c>
      <c r="R16">
        <v>160.08000000000001</v>
      </c>
      <c r="S16">
        <v>54.2</v>
      </c>
      <c r="T16">
        <v>52997.04</v>
      </c>
      <c r="U16">
        <v>0.34</v>
      </c>
      <c r="V16">
        <v>0.71</v>
      </c>
      <c r="W16">
        <v>0.24</v>
      </c>
      <c r="X16">
        <v>3.16</v>
      </c>
      <c r="Y16">
        <v>2</v>
      </c>
      <c r="Z16">
        <v>10</v>
      </c>
    </row>
    <row r="17" spans="1:26" x14ac:dyDescent="0.25">
      <c r="A17">
        <v>1</v>
      </c>
      <c r="B17">
        <v>80</v>
      </c>
      <c r="C17" t="s">
        <v>34</v>
      </c>
      <c r="D17">
        <v>7.3785999999999996</v>
      </c>
      <c r="E17">
        <v>13.55</v>
      </c>
      <c r="F17">
        <v>9.65</v>
      </c>
      <c r="G17">
        <v>11.82</v>
      </c>
      <c r="H17">
        <v>0.22</v>
      </c>
      <c r="I17">
        <v>49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20034.400000000001</v>
      </c>
      <c r="P17">
        <v>88.06</v>
      </c>
      <c r="Q17">
        <v>3770.38</v>
      </c>
      <c r="R17">
        <v>115.36</v>
      </c>
      <c r="S17">
        <v>54.2</v>
      </c>
      <c r="T17">
        <v>30808.42</v>
      </c>
      <c r="U17">
        <v>0.47</v>
      </c>
      <c r="V17">
        <v>0.8</v>
      </c>
      <c r="W17">
        <v>0.25</v>
      </c>
      <c r="X17">
        <v>1.89</v>
      </c>
      <c r="Y17">
        <v>2</v>
      </c>
      <c r="Z17">
        <v>10</v>
      </c>
    </row>
    <row r="18" spans="1:26" x14ac:dyDescent="0.25">
      <c r="A18">
        <v>0</v>
      </c>
      <c r="B18">
        <v>35</v>
      </c>
      <c r="C18" t="s">
        <v>34</v>
      </c>
      <c r="D18">
        <v>6.3666999999999998</v>
      </c>
      <c r="E18">
        <v>15.71</v>
      </c>
      <c r="F18">
        <v>11.94</v>
      </c>
      <c r="G18">
        <v>6.57</v>
      </c>
      <c r="H18">
        <v>0.22</v>
      </c>
      <c r="I18">
        <v>109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10204.209999999999</v>
      </c>
      <c r="P18">
        <v>73.47</v>
      </c>
      <c r="Q18">
        <v>3771.16</v>
      </c>
      <c r="R18">
        <v>189.05</v>
      </c>
      <c r="S18">
        <v>54.2</v>
      </c>
      <c r="T18">
        <v>67352.09</v>
      </c>
      <c r="U18">
        <v>0.28999999999999998</v>
      </c>
      <c r="V18">
        <v>0.65</v>
      </c>
      <c r="W18">
        <v>0.42</v>
      </c>
      <c r="X18">
        <v>4.17</v>
      </c>
      <c r="Y18">
        <v>2</v>
      </c>
      <c r="Z18">
        <v>10</v>
      </c>
    </row>
    <row r="19" spans="1:26" x14ac:dyDescent="0.25">
      <c r="A19">
        <v>0</v>
      </c>
      <c r="B19">
        <v>50</v>
      </c>
      <c r="C19" t="s">
        <v>34</v>
      </c>
      <c r="D19">
        <v>6.9170999999999996</v>
      </c>
      <c r="E19">
        <v>14.46</v>
      </c>
      <c r="F19">
        <v>10.71</v>
      </c>
      <c r="G19">
        <v>8.35</v>
      </c>
      <c r="H19">
        <v>0.16</v>
      </c>
      <c r="I19">
        <v>77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77.489999999999995</v>
      </c>
      <c r="Q19">
        <v>3770.57</v>
      </c>
      <c r="R19">
        <v>149.62</v>
      </c>
      <c r="S19">
        <v>54.2</v>
      </c>
      <c r="T19">
        <v>47796.62</v>
      </c>
      <c r="U19">
        <v>0.36</v>
      </c>
      <c r="V19">
        <v>0.72</v>
      </c>
      <c r="W19">
        <v>0.33</v>
      </c>
      <c r="X19">
        <v>2.95</v>
      </c>
      <c r="Y19">
        <v>2</v>
      </c>
      <c r="Z19">
        <v>10</v>
      </c>
    </row>
    <row r="20" spans="1:26" x14ac:dyDescent="0.25">
      <c r="A20">
        <v>0</v>
      </c>
      <c r="B20">
        <v>25</v>
      </c>
      <c r="C20" t="s">
        <v>34</v>
      </c>
      <c r="D20">
        <v>5.7119</v>
      </c>
      <c r="E20">
        <v>17.510000000000002</v>
      </c>
      <c r="F20">
        <v>13.6</v>
      </c>
      <c r="G20">
        <v>5.37</v>
      </c>
      <c r="H20">
        <v>0.28000000000000003</v>
      </c>
      <c r="I20">
        <v>152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71.23</v>
      </c>
      <c r="Q20">
        <v>3773.3</v>
      </c>
      <c r="R20">
        <v>242.56</v>
      </c>
      <c r="S20">
        <v>54.2</v>
      </c>
      <c r="T20">
        <v>93891.96</v>
      </c>
      <c r="U20">
        <v>0.22</v>
      </c>
      <c r="V20">
        <v>0.56999999999999995</v>
      </c>
      <c r="W20">
        <v>0.55000000000000004</v>
      </c>
      <c r="X20">
        <v>5.83</v>
      </c>
      <c r="Y20">
        <v>2</v>
      </c>
      <c r="Z20">
        <v>10</v>
      </c>
    </row>
    <row r="21" spans="1:26" x14ac:dyDescent="0.25">
      <c r="A21">
        <v>0</v>
      </c>
      <c r="B21">
        <v>85</v>
      </c>
      <c r="C21" t="s">
        <v>34</v>
      </c>
      <c r="D21">
        <v>5.9786000000000001</v>
      </c>
      <c r="E21">
        <v>16.73</v>
      </c>
      <c r="F21">
        <v>11.27</v>
      </c>
      <c r="G21">
        <v>7.43</v>
      </c>
      <c r="H21">
        <v>0.11</v>
      </c>
      <c r="I21">
        <v>91</v>
      </c>
      <c r="J21">
        <v>167.88</v>
      </c>
      <c r="K21">
        <v>51.39</v>
      </c>
      <c r="L21">
        <v>1</v>
      </c>
      <c r="M21">
        <v>89</v>
      </c>
      <c r="N21">
        <v>30.49</v>
      </c>
      <c r="O21">
        <v>20939.59</v>
      </c>
      <c r="P21">
        <v>123.87</v>
      </c>
      <c r="Q21">
        <v>3771.05</v>
      </c>
      <c r="R21">
        <v>172.01</v>
      </c>
      <c r="S21">
        <v>54.2</v>
      </c>
      <c r="T21">
        <v>58920.79</v>
      </c>
      <c r="U21">
        <v>0.32</v>
      </c>
      <c r="V21">
        <v>0.68</v>
      </c>
      <c r="W21">
        <v>0.25</v>
      </c>
      <c r="X21">
        <v>3.5</v>
      </c>
      <c r="Y21">
        <v>2</v>
      </c>
      <c r="Z21">
        <v>10</v>
      </c>
    </row>
    <row r="22" spans="1:26" x14ac:dyDescent="0.25">
      <c r="A22">
        <v>1</v>
      </c>
      <c r="B22">
        <v>85</v>
      </c>
      <c r="C22" t="s">
        <v>34</v>
      </c>
      <c r="D22">
        <v>7.4345999999999997</v>
      </c>
      <c r="E22">
        <v>13.45</v>
      </c>
      <c r="F22">
        <v>9.52</v>
      </c>
      <c r="G22">
        <v>12.42</v>
      </c>
      <c r="H22">
        <v>0.21</v>
      </c>
      <c r="I22">
        <v>46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89.36</v>
      </c>
      <c r="Q22">
        <v>3769.24</v>
      </c>
      <c r="R22">
        <v>111.34</v>
      </c>
      <c r="S22">
        <v>54.2</v>
      </c>
      <c r="T22">
        <v>28809.22</v>
      </c>
      <c r="U22">
        <v>0.49</v>
      </c>
      <c r="V22">
        <v>0.81</v>
      </c>
      <c r="W22">
        <v>0.24</v>
      </c>
      <c r="X22">
        <v>1.76</v>
      </c>
      <c r="Y22">
        <v>2</v>
      </c>
      <c r="Z22">
        <v>10</v>
      </c>
    </row>
    <row r="23" spans="1:26" x14ac:dyDescent="0.25">
      <c r="A23">
        <v>0</v>
      </c>
      <c r="B23">
        <v>20</v>
      </c>
      <c r="C23" t="s">
        <v>34</v>
      </c>
      <c r="D23">
        <v>5.2386999999999997</v>
      </c>
      <c r="E23">
        <v>19.09</v>
      </c>
      <c r="F23">
        <v>15.03</v>
      </c>
      <c r="G23">
        <v>4.7699999999999996</v>
      </c>
      <c r="H23">
        <v>0.34</v>
      </c>
      <c r="I23">
        <v>189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69.959999999999994</v>
      </c>
      <c r="Q23">
        <v>3773.83</v>
      </c>
      <c r="R23">
        <v>288.64</v>
      </c>
      <c r="S23">
        <v>54.2</v>
      </c>
      <c r="T23">
        <v>116744.65</v>
      </c>
      <c r="U23">
        <v>0.19</v>
      </c>
      <c r="V23">
        <v>0.51</v>
      </c>
      <c r="W23">
        <v>0.66</v>
      </c>
      <c r="X23">
        <v>7.26</v>
      </c>
      <c r="Y23">
        <v>2</v>
      </c>
      <c r="Z23">
        <v>10</v>
      </c>
    </row>
    <row r="24" spans="1:26" x14ac:dyDescent="0.25">
      <c r="A24">
        <v>0</v>
      </c>
      <c r="B24">
        <v>65</v>
      </c>
      <c r="C24" t="s">
        <v>34</v>
      </c>
      <c r="D24">
        <v>7.0865999999999998</v>
      </c>
      <c r="E24">
        <v>14.11</v>
      </c>
      <c r="F24">
        <v>10.19</v>
      </c>
      <c r="G24">
        <v>9.5500000000000007</v>
      </c>
      <c r="H24">
        <v>0.13</v>
      </c>
      <c r="I24">
        <v>64</v>
      </c>
      <c r="J24">
        <v>133.21</v>
      </c>
      <c r="K24">
        <v>46.47</v>
      </c>
      <c r="L24">
        <v>1</v>
      </c>
      <c r="M24">
        <v>35</v>
      </c>
      <c r="N24">
        <v>20.75</v>
      </c>
      <c r="O24">
        <v>16663.419999999998</v>
      </c>
      <c r="P24">
        <v>85.19</v>
      </c>
      <c r="Q24">
        <v>3770.45</v>
      </c>
      <c r="R24">
        <v>134.27000000000001</v>
      </c>
      <c r="S24">
        <v>54.2</v>
      </c>
      <c r="T24">
        <v>40187.75</v>
      </c>
      <c r="U24">
        <v>0.4</v>
      </c>
      <c r="V24">
        <v>0.76</v>
      </c>
      <c r="W24">
        <v>0.25</v>
      </c>
      <c r="X24">
        <v>2.42</v>
      </c>
      <c r="Y24">
        <v>2</v>
      </c>
      <c r="Z24">
        <v>10</v>
      </c>
    </row>
    <row r="25" spans="1:26" x14ac:dyDescent="0.25">
      <c r="A25">
        <v>1</v>
      </c>
      <c r="B25">
        <v>65</v>
      </c>
      <c r="C25" t="s">
        <v>34</v>
      </c>
      <c r="D25">
        <v>7.2484000000000002</v>
      </c>
      <c r="E25">
        <v>13.8</v>
      </c>
      <c r="F25">
        <v>10.01</v>
      </c>
      <c r="G25">
        <v>10.18</v>
      </c>
      <c r="H25">
        <v>0.26</v>
      </c>
      <c r="I25">
        <v>59</v>
      </c>
      <c r="J25">
        <v>134.55000000000001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82.31</v>
      </c>
      <c r="Q25">
        <v>3770.44</v>
      </c>
      <c r="R25">
        <v>126.95</v>
      </c>
      <c r="S25">
        <v>54.2</v>
      </c>
      <c r="T25">
        <v>36549.01</v>
      </c>
      <c r="U25">
        <v>0.43</v>
      </c>
      <c r="V25">
        <v>0.77</v>
      </c>
      <c r="W25">
        <v>0.28000000000000003</v>
      </c>
      <c r="X25">
        <v>2.25</v>
      </c>
      <c r="Y25">
        <v>2</v>
      </c>
      <c r="Z25">
        <v>10</v>
      </c>
    </row>
    <row r="26" spans="1:26" x14ac:dyDescent="0.25">
      <c r="A26">
        <v>0</v>
      </c>
      <c r="B26">
        <v>75</v>
      </c>
      <c r="C26" t="s">
        <v>34</v>
      </c>
      <c r="D26">
        <v>6.5551000000000004</v>
      </c>
      <c r="E26">
        <v>15.26</v>
      </c>
      <c r="F26">
        <v>10.66</v>
      </c>
      <c r="G26">
        <v>8.41</v>
      </c>
      <c r="H26">
        <v>0.12</v>
      </c>
      <c r="I26">
        <v>76</v>
      </c>
      <c r="J26">
        <v>150.44</v>
      </c>
      <c r="K26">
        <v>49.1</v>
      </c>
      <c r="L26">
        <v>1</v>
      </c>
      <c r="M26">
        <v>74</v>
      </c>
      <c r="N26">
        <v>25.34</v>
      </c>
      <c r="O26">
        <v>18787.759999999998</v>
      </c>
      <c r="P26">
        <v>103.65</v>
      </c>
      <c r="Q26">
        <v>3771.03</v>
      </c>
      <c r="R26">
        <v>151.11000000000001</v>
      </c>
      <c r="S26">
        <v>54.2</v>
      </c>
      <c r="T26">
        <v>48545.62</v>
      </c>
      <c r="U26">
        <v>0.36</v>
      </c>
      <c r="V26">
        <v>0.72</v>
      </c>
      <c r="W26">
        <v>0.23</v>
      </c>
      <c r="X26">
        <v>2.89</v>
      </c>
      <c r="Y26">
        <v>2</v>
      </c>
      <c r="Z26">
        <v>10</v>
      </c>
    </row>
    <row r="27" spans="1:26" x14ac:dyDescent="0.25">
      <c r="A27">
        <v>1</v>
      </c>
      <c r="B27">
        <v>75</v>
      </c>
      <c r="C27" t="s">
        <v>34</v>
      </c>
      <c r="D27">
        <v>7.3537999999999997</v>
      </c>
      <c r="E27">
        <v>13.6</v>
      </c>
      <c r="F27">
        <v>9.73</v>
      </c>
      <c r="G27">
        <v>11.23</v>
      </c>
      <c r="H27">
        <v>0.23</v>
      </c>
      <c r="I27">
        <v>52</v>
      </c>
      <c r="J27">
        <v>151.83000000000001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86.05</v>
      </c>
      <c r="Q27">
        <v>3770.16</v>
      </c>
      <c r="R27">
        <v>118.08</v>
      </c>
      <c r="S27">
        <v>54.2</v>
      </c>
      <c r="T27">
        <v>32150.61</v>
      </c>
      <c r="U27">
        <v>0.46</v>
      </c>
      <c r="V27">
        <v>0.79</v>
      </c>
      <c r="W27">
        <v>0.25</v>
      </c>
      <c r="X27">
        <v>1.97</v>
      </c>
      <c r="Y27">
        <v>2</v>
      </c>
      <c r="Z27">
        <v>10</v>
      </c>
    </row>
    <row r="28" spans="1:26" x14ac:dyDescent="0.25">
      <c r="A28">
        <v>0</v>
      </c>
      <c r="B28">
        <v>95</v>
      </c>
      <c r="C28" t="s">
        <v>34</v>
      </c>
      <c r="D28">
        <v>5.4637000000000002</v>
      </c>
      <c r="E28">
        <v>18.3</v>
      </c>
      <c r="F28">
        <v>11.89</v>
      </c>
      <c r="G28">
        <v>6.73</v>
      </c>
      <c r="H28">
        <v>0.1</v>
      </c>
      <c r="I28">
        <v>106</v>
      </c>
      <c r="J28">
        <v>185.69</v>
      </c>
      <c r="K28">
        <v>53.44</v>
      </c>
      <c r="L28">
        <v>1</v>
      </c>
      <c r="M28">
        <v>104</v>
      </c>
      <c r="N28">
        <v>36.26</v>
      </c>
      <c r="O28">
        <v>23136.14</v>
      </c>
      <c r="P28">
        <v>144.41</v>
      </c>
      <c r="Q28">
        <v>3769.72</v>
      </c>
      <c r="R28">
        <v>192.63</v>
      </c>
      <c r="S28">
        <v>54.2</v>
      </c>
      <c r="T28">
        <v>69156.75</v>
      </c>
      <c r="U28">
        <v>0.28000000000000003</v>
      </c>
      <c r="V28">
        <v>0.65</v>
      </c>
      <c r="W28">
        <v>0.28000000000000003</v>
      </c>
      <c r="X28">
        <v>4.13</v>
      </c>
      <c r="Y28">
        <v>2</v>
      </c>
      <c r="Z28">
        <v>10</v>
      </c>
    </row>
    <row r="29" spans="1:26" x14ac:dyDescent="0.25">
      <c r="A29">
        <v>1</v>
      </c>
      <c r="B29">
        <v>95</v>
      </c>
      <c r="C29" t="s">
        <v>34</v>
      </c>
      <c r="D29">
        <v>7.5174000000000003</v>
      </c>
      <c r="E29">
        <v>13.3</v>
      </c>
      <c r="F29">
        <v>9.31</v>
      </c>
      <c r="G29">
        <v>13.62</v>
      </c>
      <c r="H29">
        <v>0.19</v>
      </c>
      <c r="I29">
        <v>41</v>
      </c>
      <c r="J29">
        <v>187.21</v>
      </c>
      <c r="K29">
        <v>53.44</v>
      </c>
      <c r="L29">
        <v>2</v>
      </c>
      <c r="M29">
        <v>0</v>
      </c>
      <c r="N29">
        <v>36.770000000000003</v>
      </c>
      <c r="O29">
        <v>23322.880000000001</v>
      </c>
      <c r="P29">
        <v>92.72</v>
      </c>
      <c r="Q29">
        <v>3769.64</v>
      </c>
      <c r="R29">
        <v>104.28</v>
      </c>
      <c r="S29">
        <v>54.2</v>
      </c>
      <c r="T29">
        <v>25308.29</v>
      </c>
      <c r="U29">
        <v>0.52</v>
      </c>
      <c r="V29">
        <v>0.83</v>
      </c>
      <c r="W29">
        <v>0.23</v>
      </c>
      <c r="X29">
        <v>1.55</v>
      </c>
      <c r="Y29">
        <v>2</v>
      </c>
      <c r="Z29">
        <v>10</v>
      </c>
    </row>
    <row r="30" spans="1:26" x14ac:dyDescent="0.25">
      <c r="A30">
        <v>0</v>
      </c>
      <c r="B30">
        <v>55</v>
      </c>
      <c r="C30" t="s">
        <v>34</v>
      </c>
      <c r="D30">
        <v>7.0547000000000004</v>
      </c>
      <c r="E30">
        <v>14.18</v>
      </c>
      <c r="F30">
        <v>10.42</v>
      </c>
      <c r="G30">
        <v>8.93</v>
      </c>
      <c r="H30">
        <v>0.15</v>
      </c>
      <c r="I30">
        <v>70</v>
      </c>
      <c r="J30">
        <v>116.05</v>
      </c>
      <c r="K30">
        <v>43.4</v>
      </c>
      <c r="L30">
        <v>1</v>
      </c>
      <c r="M30">
        <v>0</v>
      </c>
      <c r="N30">
        <v>16.649999999999999</v>
      </c>
      <c r="O30">
        <v>14546.17</v>
      </c>
      <c r="P30">
        <v>78.87</v>
      </c>
      <c r="Q30">
        <v>3771.59</v>
      </c>
      <c r="R30">
        <v>140.07</v>
      </c>
      <c r="S30">
        <v>54.2</v>
      </c>
      <c r="T30">
        <v>43058.35</v>
      </c>
      <c r="U30">
        <v>0.39</v>
      </c>
      <c r="V30">
        <v>0.74</v>
      </c>
      <c r="W30">
        <v>0.31</v>
      </c>
      <c r="X30">
        <v>2.65</v>
      </c>
      <c r="Y30">
        <v>2</v>
      </c>
      <c r="Z30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35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INDEX(resultados!$A$2:$ZZ$30, 1, MATCH($B$1, resultados!$A$1:$ZZ$1, 0))</f>
        <v>#N/A</v>
      </c>
      <c r="B7" t="e">
        <f>INDEX(resultados!$A$2:$ZZ$30, 1, MATCH($B$2, resultados!$A$1:$ZZ$1, 0))</f>
        <v>#N/A</v>
      </c>
      <c r="C7" t="e">
        <f>INDEX(resultados!$A$2:$ZZ$30, 1, MATCH($B$3, resultados!$A$1:$ZZ$1, 0))</f>
        <v>#N/A</v>
      </c>
    </row>
    <row r="8" spans="1:3" x14ac:dyDescent="0.25">
      <c r="A8" t="e">
        <f>INDEX(resultados!$A$2:$ZZ$30, 2, MATCH($B$1, resultados!$A$1:$ZZ$1, 0))</f>
        <v>#N/A</v>
      </c>
      <c r="B8" t="e">
        <f>INDEX(resultados!$A$2:$ZZ$30, 2, MATCH($B$2, resultados!$A$1:$ZZ$1, 0))</f>
        <v>#N/A</v>
      </c>
      <c r="C8" t="e">
        <f>INDEX(resultados!$A$2:$ZZ$30, 2, MATCH($B$3, resultados!$A$1:$ZZ$1, 0))</f>
        <v>#N/A</v>
      </c>
    </row>
    <row r="9" spans="1:3" x14ac:dyDescent="0.25">
      <c r="A9" t="e">
        <f>INDEX(resultados!$A$2:$ZZ$30, 3, MATCH($B$1, resultados!$A$1:$ZZ$1, 0))</f>
        <v>#N/A</v>
      </c>
      <c r="B9" t="e">
        <f>INDEX(resultados!$A$2:$ZZ$30, 3, MATCH($B$2, resultados!$A$1:$ZZ$1, 0))</f>
        <v>#N/A</v>
      </c>
      <c r="C9" t="e">
        <f>INDEX(resultados!$A$2:$ZZ$30, 3, MATCH($B$3, resultados!$A$1:$ZZ$1, 0))</f>
        <v>#N/A</v>
      </c>
    </row>
    <row r="10" spans="1:3" x14ac:dyDescent="0.25">
      <c r="A10" t="e">
        <f>INDEX(resultados!$A$2:$ZZ$30, 4, MATCH($B$1, resultados!$A$1:$ZZ$1, 0))</f>
        <v>#N/A</v>
      </c>
      <c r="B10" t="e">
        <f>INDEX(resultados!$A$2:$ZZ$30, 4, MATCH($B$2, resultados!$A$1:$ZZ$1, 0))</f>
        <v>#N/A</v>
      </c>
      <c r="C10" t="e">
        <f>INDEX(resultados!$A$2:$ZZ$30, 4, MATCH($B$3, resultados!$A$1:$ZZ$1, 0))</f>
        <v>#N/A</v>
      </c>
    </row>
    <row r="11" spans="1:3" x14ac:dyDescent="0.25">
      <c r="A11" t="e">
        <f>INDEX(resultados!$A$2:$ZZ$30, 5, MATCH($B$1, resultados!$A$1:$ZZ$1, 0))</f>
        <v>#N/A</v>
      </c>
      <c r="B11" t="e">
        <f>INDEX(resultados!$A$2:$ZZ$30, 5, MATCH($B$2, resultados!$A$1:$ZZ$1, 0))</f>
        <v>#N/A</v>
      </c>
      <c r="C11" t="e">
        <f>INDEX(resultados!$A$2:$ZZ$30, 5, MATCH($B$3, resultados!$A$1:$ZZ$1, 0))</f>
        <v>#N/A</v>
      </c>
    </row>
    <row r="12" spans="1:3" x14ac:dyDescent="0.25">
      <c r="A12" t="e">
        <f>INDEX(resultados!$A$2:$ZZ$30, 6, MATCH($B$1, resultados!$A$1:$ZZ$1, 0))</f>
        <v>#N/A</v>
      </c>
      <c r="B12" t="e">
        <f>INDEX(resultados!$A$2:$ZZ$30, 6, MATCH($B$2, resultados!$A$1:$ZZ$1, 0))</f>
        <v>#N/A</v>
      </c>
      <c r="C12" t="e">
        <f>INDEX(resultados!$A$2:$ZZ$30, 6, MATCH($B$3, resultados!$A$1:$ZZ$1, 0))</f>
        <v>#N/A</v>
      </c>
    </row>
    <row r="13" spans="1:3" x14ac:dyDescent="0.25">
      <c r="A13" t="e">
        <f>INDEX(resultados!$A$2:$ZZ$30, 7, MATCH($B$1, resultados!$A$1:$ZZ$1, 0))</f>
        <v>#N/A</v>
      </c>
      <c r="B13" t="e">
        <f>INDEX(resultados!$A$2:$ZZ$30, 7, MATCH($B$2, resultados!$A$1:$ZZ$1, 0))</f>
        <v>#N/A</v>
      </c>
      <c r="C13" t="e">
        <f>INDEX(resultados!$A$2:$ZZ$30, 7, MATCH($B$3, resultados!$A$1:$ZZ$1, 0))</f>
        <v>#N/A</v>
      </c>
    </row>
    <row r="14" spans="1:3" x14ac:dyDescent="0.25">
      <c r="A14" t="e">
        <f>INDEX(resultados!$A$2:$ZZ$30, 8, MATCH($B$1, resultados!$A$1:$ZZ$1, 0))</f>
        <v>#N/A</v>
      </c>
      <c r="B14" t="e">
        <f>INDEX(resultados!$A$2:$ZZ$30, 8, MATCH($B$2, resultados!$A$1:$ZZ$1, 0))</f>
        <v>#N/A</v>
      </c>
      <c r="C14" t="e">
        <f>INDEX(resultados!$A$2:$ZZ$30, 8, MATCH($B$3, resultados!$A$1:$ZZ$1, 0))</f>
        <v>#N/A</v>
      </c>
    </row>
    <row r="15" spans="1:3" x14ac:dyDescent="0.25">
      <c r="A15" t="e">
        <f>INDEX(resultados!$A$2:$ZZ$30, 9, MATCH($B$1, resultados!$A$1:$ZZ$1, 0))</f>
        <v>#N/A</v>
      </c>
      <c r="B15" t="e">
        <f>INDEX(resultados!$A$2:$ZZ$30, 9, MATCH($B$2, resultados!$A$1:$ZZ$1, 0))</f>
        <v>#N/A</v>
      </c>
      <c r="C15" t="e">
        <f>INDEX(resultados!$A$2:$ZZ$30, 9, MATCH($B$3, resultados!$A$1:$ZZ$1, 0))</f>
        <v>#N/A</v>
      </c>
    </row>
    <row r="16" spans="1:3" x14ac:dyDescent="0.25">
      <c r="A16" t="e">
        <f>INDEX(resultados!$A$2:$ZZ$30, 10, MATCH($B$1, resultados!$A$1:$ZZ$1, 0))</f>
        <v>#N/A</v>
      </c>
      <c r="B16" t="e">
        <f>INDEX(resultados!$A$2:$ZZ$30, 10, MATCH($B$2, resultados!$A$1:$ZZ$1, 0))</f>
        <v>#N/A</v>
      </c>
      <c r="C16" t="e">
        <f>INDEX(resultados!$A$2:$ZZ$30, 10, MATCH($B$3, resultados!$A$1:$ZZ$1, 0))</f>
        <v>#N/A</v>
      </c>
    </row>
    <row r="17" spans="1:3" x14ac:dyDescent="0.25">
      <c r="A17" t="e">
        <f>INDEX(resultados!$A$2:$ZZ$30, 11, MATCH($B$1, resultados!$A$1:$ZZ$1, 0))</f>
        <v>#N/A</v>
      </c>
      <c r="B17" t="e">
        <f>INDEX(resultados!$A$2:$ZZ$30, 11, MATCH($B$2, resultados!$A$1:$ZZ$1, 0))</f>
        <v>#N/A</v>
      </c>
      <c r="C17" t="e">
        <f>INDEX(resultados!$A$2:$ZZ$30, 11, MATCH($B$3, resultados!$A$1:$ZZ$1, 0))</f>
        <v>#N/A</v>
      </c>
    </row>
    <row r="18" spans="1:3" x14ac:dyDescent="0.25">
      <c r="A18" t="e">
        <f>INDEX(resultados!$A$2:$ZZ$30, 12, MATCH($B$1, resultados!$A$1:$ZZ$1, 0))</f>
        <v>#N/A</v>
      </c>
      <c r="B18" t="e">
        <f>INDEX(resultados!$A$2:$ZZ$30, 12, MATCH($B$2, resultados!$A$1:$ZZ$1, 0))</f>
        <v>#N/A</v>
      </c>
      <c r="C18" t="e">
        <f>INDEX(resultados!$A$2:$ZZ$30, 12, MATCH($B$3, resultados!$A$1:$ZZ$1, 0))</f>
        <v>#N/A</v>
      </c>
    </row>
    <row r="19" spans="1:3" x14ac:dyDescent="0.25">
      <c r="A19" t="e">
        <f>INDEX(resultados!$A$2:$ZZ$30, 13, MATCH($B$1, resultados!$A$1:$ZZ$1, 0))</f>
        <v>#N/A</v>
      </c>
      <c r="B19" t="e">
        <f>INDEX(resultados!$A$2:$ZZ$30, 13, MATCH($B$2, resultados!$A$1:$ZZ$1, 0))</f>
        <v>#N/A</v>
      </c>
      <c r="C19" t="e">
        <f>INDEX(resultados!$A$2:$ZZ$30, 13, MATCH($B$3, resultados!$A$1:$ZZ$1, 0))</f>
        <v>#N/A</v>
      </c>
    </row>
    <row r="20" spans="1:3" x14ac:dyDescent="0.25">
      <c r="A20" t="e">
        <f>INDEX(resultados!$A$2:$ZZ$30, 14, MATCH($B$1, resultados!$A$1:$ZZ$1, 0))</f>
        <v>#N/A</v>
      </c>
      <c r="B20" t="e">
        <f>INDEX(resultados!$A$2:$ZZ$30, 14, MATCH($B$2, resultados!$A$1:$ZZ$1, 0))</f>
        <v>#N/A</v>
      </c>
      <c r="C20" t="e">
        <f>INDEX(resultados!$A$2:$ZZ$30, 14, MATCH($B$3, resultados!$A$1:$ZZ$1, 0))</f>
        <v>#N/A</v>
      </c>
    </row>
    <row r="21" spans="1:3" x14ac:dyDescent="0.25">
      <c r="A21" t="e">
        <f>INDEX(resultados!$A$2:$ZZ$30, 15, MATCH($B$1, resultados!$A$1:$ZZ$1, 0))</f>
        <v>#N/A</v>
      </c>
      <c r="B21" t="e">
        <f>INDEX(resultados!$A$2:$ZZ$30, 15, MATCH($B$2, resultados!$A$1:$ZZ$1, 0))</f>
        <v>#N/A</v>
      </c>
      <c r="C21" t="e">
        <f>INDEX(resultados!$A$2:$ZZ$30, 15, MATCH($B$3, resultados!$A$1:$ZZ$1, 0))</f>
        <v>#N/A</v>
      </c>
    </row>
    <row r="22" spans="1:3" x14ac:dyDescent="0.25">
      <c r="A22" t="e">
        <f>INDEX(resultados!$A$2:$ZZ$30, 16, MATCH($B$1, resultados!$A$1:$ZZ$1, 0))</f>
        <v>#N/A</v>
      </c>
      <c r="B22" t="e">
        <f>INDEX(resultados!$A$2:$ZZ$30, 16, MATCH($B$2, resultados!$A$1:$ZZ$1, 0))</f>
        <v>#N/A</v>
      </c>
      <c r="C22" t="e">
        <f>INDEX(resultados!$A$2:$ZZ$30, 16, MATCH($B$3, resultados!$A$1:$ZZ$1, 0))</f>
        <v>#N/A</v>
      </c>
    </row>
    <row r="23" spans="1:3" x14ac:dyDescent="0.25">
      <c r="A23" t="e">
        <f>INDEX(resultados!$A$2:$ZZ$30, 17, MATCH($B$1, resultados!$A$1:$ZZ$1, 0))</f>
        <v>#N/A</v>
      </c>
      <c r="B23" t="e">
        <f>INDEX(resultados!$A$2:$ZZ$30, 17, MATCH($B$2, resultados!$A$1:$ZZ$1, 0))</f>
        <v>#N/A</v>
      </c>
      <c r="C23" t="e">
        <f>INDEX(resultados!$A$2:$ZZ$30, 17, MATCH($B$3, resultados!$A$1:$ZZ$1, 0))</f>
        <v>#N/A</v>
      </c>
    </row>
    <row r="24" spans="1:3" x14ac:dyDescent="0.25">
      <c r="A24" t="e">
        <f>INDEX(resultados!$A$2:$ZZ$30, 18, MATCH($B$1, resultados!$A$1:$ZZ$1, 0))</f>
        <v>#N/A</v>
      </c>
      <c r="B24" t="e">
        <f>INDEX(resultados!$A$2:$ZZ$30, 18, MATCH($B$2, resultados!$A$1:$ZZ$1, 0))</f>
        <v>#N/A</v>
      </c>
      <c r="C24" t="e">
        <f>INDEX(resultados!$A$2:$ZZ$30, 18, MATCH($B$3, resultados!$A$1:$ZZ$1, 0))</f>
        <v>#N/A</v>
      </c>
    </row>
    <row r="25" spans="1:3" x14ac:dyDescent="0.25">
      <c r="A25" t="e">
        <f>INDEX(resultados!$A$2:$ZZ$30, 19, MATCH($B$1, resultados!$A$1:$ZZ$1, 0))</f>
        <v>#N/A</v>
      </c>
      <c r="B25" t="e">
        <f>INDEX(resultados!$A$2:$ZZ$30, 19, MATCH($B$2, resultados!$A$1:$ZZ$1, 0))</f>
        <v>#N/A</v>
      </c>
      <c r="C25" t="e">
        <f>INDEX(resultados!$A$2:$ZZ$30, 19, MATCH($B$3, resultados!$A$1:$ZZ$1, 0))</f>
        <v>#N/A</v>
      </c>
    </row>
    <row r="26" spans="1:3" x14ac:dyDescent="0.25">
      <c r="A26" t="e">
        <f>INDEX(resultados!$A$2:$ZZ$30, 20, MATCH($B$1, resultados!$A$1:$ZZ$1, 0))</f>
        <v>#N/A</v>
      </c>
      <c r="B26" t="e">
        <f>INDEX(resultados!$A$2:$ZZ$30, 20, MATCH($B$2, resultados!$A$1:$ZZ$1, 0))</f>
        <v>#N/A</v>
      </c>
      <c r="C26" t="e">
        <f>INDEX(resultados!$A$2:$ZZ$30, 20, MATCH($B$3, resultados!$A$1:$ZZ$1, 0))</f>
        <v>#N/A</v>
      </c>
    </row>
    <row r="27" spans="1:3" x14ac:dyDescent="0.25">
      <c r="A27" t="e">
        <f>INDEX(resultados!$A$2:$ZZ$30, 21, MATCH($B$1, resultados!$A$1:$ZZ$1, 0))</f>
        <v>#N/A</v>
      </c>
      <c r="B27" t="e">
        <f>INDEX(resultados!$A$2:$ZZ$30, 21, MATCH($B$2, resultados!$A$1:$ZZ$1, 0))</f>
        <v>#N/A</v>
      </c>
      <c r="C27" t="e">
        <f>INDEX(resultados!$A$2:$ZZ$30, 21, MATCH($B$3, resultados!$A$1:$ZZ$1, 0))</f>
        <v>#N/A</v>
      </c>
    </row>
    <row r="28" spans="1:3" x14ac:dyDescent="0.25">
      <c r="A28" t="e">
        <f>INDEX(resultados!$A$2:$ZZ$30, 22, MATCH($B$1, resultados!$A$1:$ZZ$1, 0))</f>
        <v>#N/A</v>
      </c>
      <c r="B28" t="e">
        <f>INDEX(resultados!$A$2:$ZZ$30, 22, MATCH($B$2, resultados!$A$1:$ZZ$1, 0))</f>
        <v>#N/A</v>
      </c>
      <c r="C28" t="e">
        <f>INDEX(resultados!$A$2:$ZZ$30, 22, MATCH($B$3, resultados!$A$1:$ZZ$1, 0))</f>
        <v>#N/A</v>
      </c>
    </row>
    <row r="29" spans="1:3" x14ac:dyDescent="0.25">
      <c r="A29" t="e">
        <f>INDEX(resultados!$A$2:$ZZ$30, 23, MATCH($B$1, resultados!$A$1:$ZZ$1, 0))</f>
        <v>#N/A</v>
      </c>
      <c r="B29" t="e">
        <f>INDEX(resultados!$A$2:$ZZ$30, 23, MATCH($B$2, resultados!$A$1:$ZZ$1, 0))</f>
        <v>#N/A</v>
      </c>
      <c r="C29" t="e">
        <f>INDEX(resultados!$A$2:$ZZ$30, 23, MATCH($B$3, resultados!$A$1:$ZZ$1, 0))</f>
        <v>#N/A</v>
      </c>
    </row>
    <row r="30" spans="1:3" x14ac:dyDescent="0.25">
      <c r="A30" t="e">
        <f>INDEX(resultados!$A$2:$ZZ$30, 24, MATCH($B$1, resultados!$A$1:$ZZ$1, 0))</f>
        <v>#N/A</v>
      </c>
      <c r="B30" t="e">
        <f>INDEX(resultados!$A$2:$ZZ$30, 24, MATCH($B$2, resultados!$A$1:$ZZ$1, 0))</f>
        <v>#N/A</v>
      </c>
      <c r="C30" t="e">
        <f>INDEX(resultados!$A$2:$ZZ$30, 24, MATCH($B$3, resultados!$A$1:$ZZ$1, 0))</f>
        <v>#N/A</v>
      </c>
    </row>
    <row r="31" spans="1:3" x14ac:dyDescent="0.25">
      <c r="A31" t="e">
        <f>INDEX(resultados!$A$2:$ZZ$30, 25, MATCH($B$1, resultados!$A$1:$ZZ$1, 0))</f>
        <v>#N/A</v>
      </c>
      <c r="B31" t="e">
        <f>INDEX(resultados!$A$2:$ZZ$30, 25, MATCH($B$2, resultados!$A$1:$ZZ$1, 0))</f>
        <v>#N/A</v>
      </c>
      <c r="C31" t="e">
        <f>INDEX(resultados!$A$2:$ZZ$30, 25, MATCH($B$3, resultados!$A$1:$ZZ$1, 0))</f>
        <v>#N/A</v>
      </c>
    </row>
    <row r="32" spans="1:3" x14ac:dyDescent="0.25">
      <c r="A32" t="e">
        <f>INDEX(resultados!$A$2:$ZZ$30, 26, MATCH($B$1, resultados!$A$1:$ZZ$1, 0))</f>
        <v>#N/A</v>
      </c>
      <c r="B32" t="e">
        <f>INDEX(resultados!$A$2:$ZZ$30, 26, MATCH($B$2, resultados!$A$1:$ZZ$1, 0))</f>
        <v>#N/A</v>
      </c>
      <c r="C32" t="e">
        <f>INDEX(resultados!$A$2:$ZZ$30, 26, MATCH($B$3, resultados!$A$1:$ZZ$1, 0))</f>
        <v>#N/A</v>
      </c>
    </row>
    <row r="33" spans="1:3" x14ac:dyDescent="0.25">
      <c r="A33" t="e">
        <f>INDEX(resultados!$A$2:$ZZ$30, 27, MATCH($B$1, resultados!$A$1:$ZZ$1, 0))</f>
        <v>#N/A</v>
      </c>
      <c r="B33" t="e">
        <f>INDEX(resultados!$A$2:$ZZ$30, 27, MATCH($B$2, resultados!$A$1:$ZZ$1, 0))</f>
        <v>#N/A</v>
      </c>
      <c r="C33" t="e">
        <f>INDEX(resultados!$A$2:$ZZ$30, 27, MATCH($B$3, resultados!$A$1:$ZZ$1, 0))</f>
        <v>#N/A</v>
      </c>
    </row>
    <row r="34" spans="1:3" x14ac:dyDescent="0.25">
      <c r="A34" t="e">
        <f>INDEX(resultados!$A$2:$ZZ$30, 28, MATCH($B$1, resultados!$A$1:$ZZ$1, 0))</f>
        <v>#N/A</v>
      </c>
      <c r="B34" t="e">
        <f>INDEX(resultados!$A$2:$ZZ$30, 28, MATCH($B$2, resultados!$A$1:$ZZ$1, 0))</f>
        <v>#N/A</v>
      </c>
      <c r="C34" t="e">
        <f>INDEX(resultados!$A$2:$ZZ$30, 28, MATCH($B$3, resultados!$A$1:$ZZ$1, 0))</f>
        <v>#N/A</v>
      </c>
    </row>
    <row r="35" spans="1:3" x14ac:dyDescent="0.25">
      <c r="A35" t="e">
        <f>INDEX(resultados!$A$2:$ZZ$30, 29, MATCH($B$1, resultados!$A$1:$ZZ$1, 0))</f>
        <v>#N/A</v>
      </c>
      <c r="B35" t="e">
        <f>INDEX(resultados!$A$2:$ZZ$30, 29, MATCH($B$2, resultados!$A$1:$ZZ$1, 0))</f>
        <v>#N/A</v>
      </c>
      <c r="C35" t="e">
        <f>INDEX(resultados!$A$2:$ZZ$30, 29,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6.5735000000000001</v>
      </c>
      <c r="E2">
        <v>15.21</v>
      </c>
      <c r="F2">
        <v>11.46</v>
      </c>
      <c r="G2">
        <v>7.16</v>
      </c>
      <c r="H2">
        <v>0.2</v>
      </c>
      <c r="I2">
        <v>96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74.98</v>
      </c>
      <c r="Q2">
        <v>3771.24</v>
      </c>
      <c r="R2">
        <v>173.62</v>
      </c>
      <c r="S2">
        <v>54.2</v>
      </c>
      <c r="T2">
        <v>59700.38</v>
      </c>
      <c r="U2">
        <v>0.31</v>
      </c>
      <c r="V2">
        <v>0.67</v>
      </c>
      <c r="W2">
        <v>0.39</v>
      </c>
      <c r="X2">
        <v>3.69</v>
      </c>
      <c r="Y2">
        <v>2</v>
      </c>
      <c r="Z2">
        <v>10</v>
      </c>
      <c r="AA2">
        <v>56.951019742610299</v>
      </c>
      <c r="AB2">
        <v>77.922897713479102</v>
      </c>
      <c r="AC2">
        <v>70.486045721196405</v>
      </c>
      <c r="AD2">
        <v>56951.019742610297</v>
      </c>
      <c r="AE2">
        <v>77922.897713479106</v>
      </c>
      <c r="AF2">
        <v>6.9717039072938666E-6</v>
      </c>
      <c r="AG2">
        <v>3</v>
      </c>
      <c r="AH2">
        <v>70486.045721196409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6.0744999999999996</v>
      </c>
      <c r="E2">
        <v>16.46</v>
      </c>
      <c r="F2">
        <v>12.64</v>
      </c>
      <c r="G2">
        <v>5.97</v>
      </c>
      <c r="H2">
        <v>0.24</v>
      </c>
      <c r="I2">
        <v>127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72.33</v>
      </c>
      <c r="Q2">
        <v>3773.13</v>
      </c>
      <c r="R2">
        <v>211.81</v>
      </c>
      <c r="S2">
        <v>54.2</v>
      </c>
      <c r="T2">
        <v>78639.67</v>
      </c>
      <c r="U2">
        <v>0.26</v>
      </c>
      <c r="V2">
        <v>0.61</v>
      </c>
      <c r="W2">
        <v>0.48</v>
      </c>
      <c r="X2">
        <v>4.88</v>
      </c>
      <c r="Y2">
        <v>2</v>
      </c>
      <c r="Z2">
        <v>10</v>
      </c>
      <c r="AA2">
        <v>56.981243940829657</v>
      </c>
      <c r="AB2">
        <v>77.96425179488034</v>
      </c>
      <c r="AC2">
        <v>70.523453027109539</v>
      </c>
      <c r="AD2">
        <v>56981.243940829663</v>
      </c>
      <c r="AE2">
        <v>77964.251794880343</v>
      </c>
      <c r="AF2">
        <v>6.6644447097860741E-6</v>
      </c>
      <c r="AG2">
        <v>3</v>
      </c>
      <c r="AH2">
        <v>70523.453027109543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4.5507999999999997</v>
      </c>
      <c r="E2">
        <v>21.97</v>
      </c>
      <c r="F2">
        <v>17.48</v>
      </c>
      <c r="G2">
        <v>4.16</v>
      </c>
      <c r="H2">
        <v>0.43</v>
      </c>
      <c r="I2">
        <v>252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68.63</v>
      </c>
      <c r="Q2">
        <v>3776.43</v>
      </c>
      <c r="R2">
        <v>367.48</v>
      </c>
      <c r="S2">
        <v>54.2</v>
      </c>
      <c r="T2">
        <v>155850.47</v>
      </c>
      <c r="U2">
        <v>0.15</v>
      </c>
      <c r="V2">
        <v>0.44</v>
      </c>
      <c r="W2">
        <v>0.84</v>
      </c>
      <c r="X2">
        <v>9.6999999999999993</v>
      </c>
      <c r="Y2">
        <v>2</v>
      </c>
      <c r="Z2">
        <v>10</v>
      </c>
      <c r="AA2">
        <v>71.909119130823427</v>
      </c>
      <c r="AB2">
        <v>98.389229201193302</v>
      </c>
      <c r="AC2">
        <v>88.999099256406339</v>
      </c>
      <c r="AD2">
        <v>71909.119130823427</v>
      </c>
      <c r="AE2">
        <v>98389.229201193302</v>
      </c>
      <c r="AF2">
        <v>5.3587606019519947E-6</v>
      </c>
      <c r="AG2">
        <v>4</v>
      </c>
      <c r="AH2">
        <v>88999.099256406334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6.9012000000000002</v>
      </c>
      <c r="E2">
        <v>14.49</v>
      </c>
      <c r="F2">
        <v>10.3</v>
      </c>
      <c r="G2">
        <v>9.09</v>
      </c>
      <c r="H2">
        <v>0.12</v>
      </c>
      <c r="I2">
        <v>68</v>
      </c>
      <c r="J2">
        <v>141.81</v>
      </c>
      <c r="K2">
        <v>47.83</v>
      </c>
      <c r="L2">
        <v>1</v>
      </c>
      <c r="M2">
        <v>61</v>
      </c>
      <c r="N2">
        <v>22.98</v>
      </c>
      <c r="O2">
        <v>17723.39</v>
      </c>
      <c r="P2">
        <v>92.53</v>
      </c>
      <c r="Q2">
        <v>3770.88</v>
      </c>
      <c r="R2">
        <v>138.78</v>
      </c>
      <c r="S2">
        <v>54.2</v>
      </c>
      <c r="T2">
        <v>42418.64</v>
      </c>
      <c r="U2">
        <v>0.39</v>
      </c>
      <c r="V2">
        <v>0.75</v>
      </c>
      <c r="W2">
        <v>0.23</v>
      </c>
      <c r="X2">
        <v>2.5299999999999998</v>
      </c>
      <c r="Y2">
        <v>2</v>
      </c>
      <c r="Z2">
        <v>10</v>
      </c>
      <c r="AA2">
        <v>62.875030776232727</v>
      </c>
      <c r="AB2">
        <v>86.028390958599005</v>
      </c>
      <c r="AC2">
        <v>77.817962067135852</v>
      </c>
      <c r="AD2">
        <v>62875.030776232743</v>
      </c>
      <c r="AE2">
        <v>86028.390958599004</v>
      </c>
      <c r="AF2">
        <v>6.7960692118758493E-6</v>
      </c>
      <c r="AG2">
        <v>3</v>
      </c>
      <c r="AH2">
        <v>77817.962067135857</v>
      </c>
    </row>
    <row r="3" spans="1:34" x14ac:dyDescent="0.25">
      <c r="A3">
        <v>1</v>
      </c>
      <c r="B3">
        <v>70</v>
      </c>
      <c r="C3" t="s">
        <v>34</v>
      </c>
      <c r="D3">
        <v>7.3198999999999996</v>
      </c>
      <c r="E3">
        <v>13.66</v>
      </c>
      <c r="F3">
        <v>9.84</v>
      </c>
      <c r="G3">
        <v>10.74</v>
      </c>
      <c r="H3">
        <v>0.25</v>
      </c>
      <c r="I3">
        <v>55</v>
      </c>
      <c r="J3">
        <v>143.16999999999999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84.18</v>
      </c>
      <c r="Q3">
        <v>3771.1</v>
      </c>
      <c r="R3">
        <v>121.45</v>
      </c>
      <c r="S3">
        <v>54.2</v>
      </c>
      <c r="T3">
        <v>33822.51</v>
      </c>
      <c r="U3">
        <v>0.45</v>
      </c>
      <c r="V3">
        <v>0.78</v>
      </c>
      <c r="W3">
        <v>0.27</v>
      </c>
      <c r="X3">
        <v>2.08</v>
      </c>
      <c r="Y3">
        <v>2</v>
      </c>
      <c r="Z3">
        <v>10</v>
      </c>
      <c r="AA3">
        <v>59.450841433128502</v>
      </c>
      <c r="AB3">
        <v>81.343264034793918</v>
      </c>
      <c r="AC3">
        <v>73.579977081320308</v>
      </c>
      <c r="AD3">
        <v>59450.841433128502</v>
      </c>
      <c r="AE3">
        <v>81343.264034793916</v>
      </c>
      <c r="AF3">
        <v>7.2083908630397647E-6</v>
      </c>
      <c r="AG3">
        <v>3</v>
      </c>
      <c r="AH3">
        <v>73579.977081320307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5.6970999999999998</v>
      </c>
      <c r="E2">
        <v>17.55</v>
      </c>
      <c r="F2">
        <v>11.61</v>
      </c>
      <c r="G2">
        <v>7.04</v>
      </c>
      <c r="H2">
        <v>0.1</v>
      </c>
      <c r="I2">
        <v>99</v>
      </c>
      <c r="J2">
        <v>176.73</v>
      </c>
      <c r="K2">
        <v>52.44</v>
      </c>
      <c r="L2">
        <v>1</v>
      </c>
      <c r="M2">
        <v>97</v>
      </c>
      <c r="N2">
        <v>33.29</v>
      </c>
      <c r="O2">
        <v>22031.19</v>
      </c>
      <c r="P2">
        <v>134.6</v>
      </c>
      <c r="Q2">
        <v>3771.03</v>
      </c>
      <c r="R2">
        <v>183.55</v>
      </c>
      <c r="S2">
        <v>54.2</v>
      </c>
      <c r="T2">
        <v>64653.22</v>
      </c>
      <c r="U2">
        <v>0.3</v>
      </c>
      <c r="V2">
        <v>0.66</v>
      </c>
      <c r="W2">
        <v>0.26</v>
      </c>
      <c r="X2">
        <v>3.85</v>
      </c>
      <c r="Y2">
        <v>2</v>
      </c>
      <c r="Z2">
        <v>10</v>
      </c>
      <c r="AA2">
        <v>82.433335075760283</v>
      </c>
      <c r="AB2">
        <v>112.7889257526878</v>
      </c>
      <c r="AC2">
        <v>102.02450897913189</v>
      </c>
      <c r="AD2">
        <v>82433.335075760289</v>
      </c>
      <c r="AE2">
        <v>112788.92575268789</v>
      </c>
      <c r="AF2">
        <v>5.4062752750482932E-6</v>
      </c>
      <c r="AG2">
        <v>3</v>
      </c>
      <c r="AH2">
        <v>102024.5089791319</v>
      </c>
    </row>
    <row r="3" spans="1:34" x14ac:dyDescent="0.25">
      <c r="A3">
        <v>1</v>
      </c>
      <c r="B3">
        <v>90</v>
      </c>
      <c r="C3" t="s">
        <v>34</v>
      </c>
      <c r="D3">
        <v>7.5129999999999999</v>
      </c>
      <c r="E3">
        <v>13.31</v>
      </c>
      <c r="F3">
        <v>9.36</v>
      </c>
      <c r="G3">
        <v>13.06</v>
      </c>
      <c r="H3">
        <v>0.2</v>
      </c>
      <c r="I3">
        <v>43</v>
      </c>
      <c r="J3">
        <v>178.21</v>
      </c>
      <c r="K3">
        <v>52.44</v>
      </c>
      <c r="L3">
        <v>2</v>
      </c>
      <c r="M3">
        <v>0</v>
      </c>
      <c r="N3">
        <v>33.770000000000003</v>
      </c>
      <c r="O3">
        <v>22213.89</v>
      </c>
      <c r="P3">
        <v>90.58</v>
      </c>
      <c r="Q3">
        <v>3770.11</v>
      </c>
      <c r="R3">
        <v>105.86</v>
      </c>
      <c r="S3">
        <v>54.2</v>
      </c>
      <c r="T3">
        <v>26086.62</v>
      </c>
      <c r="U3">
        <v>0.51</v>
      </c>
      <c r="V3">
        <v>0.82</v>
      </c>
      <c r="W3">
        <v>0.23</v>
      </c>
      <c r="X3">
        <v>1.6</v>
      </c>
      <c r="Y3">
        <v>2</v>
      </c>
      <c r="Z3">
        <v>10</v>
      </c>
      <c r="AA3">
        <v>61.791177274083303</v>
      </c>
      <c r="AB3">
        <v>84.545414780717053</v>
      </c>
      <c r="AC3">
        <v>76.476519054300354</v>
      </c>
      <c r="AD3">
        <v>61791.177274083297</v>
      </c>
      <c r="AE3">
        <v>84545.414780717052</v>
      </c>
      <c r="AF3">
        <v>7.1294774782675099E-6</v>
      </c>
      <c r="AG3">
        <v>3</v>
      </c>
      <c r="AH3">
        <v>76476.519054300355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3.5508000000000002</v>
      </c>
      <c r="E2">
        <v>28.16</v>
      </c>
      <c r="F2">
        <v>22.33</v>
      </c>
      <c r="G2">
        <v>3.55</v>
      </c>
      <c r="H2">
        <v>0.64</v>
      </c>
      <c r="I2">
        <v>377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64.400000000000006</v>
      </c>
      <c r="Q2">
        <v>3782.39</v>
      </c>
      <c r="R2">
        <v>523.52</v>
      </c>
      <c r="S2">
        <v>54.2</v>
      </c>
      <c r="T2">
        <v>233248.21</v>
      </c>
      <c r="U2">
        <v>0.1</v>
      </c>
      <c r="V2">
        <v>0.35</v>
      </c>
      <c r="W2">
        <v>1.21</v>
      </c>
      <c r="X2">
        <v>14.54</v>
      </c>
      <c r="Y2">
        <v>2</v>
      </c>
      <c r="Z2">
        <v>10</v>
      </c>
      <c r="AA2">
        <v>88.405987173597012</v>
      </c>
      <c r="AB2">
        <v>120.960971847758</v>
      </c>
      <c r="AC2">
        <v>109.4166264644298</v>
      </c>
      <c r="AD2">
        <v>88405.987173597008</v>
      </c>
      <c r="AE2">
        <v>120960.971847758</v>
      </c>
      <c r="AF2">
        <v>4.3296605847077549E-6</v>
      </c>
      <c r="AG2">
        <v>5</v>
      </c>
      <c r="AH2">
        <v>109416.62646442981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6.7846000000000002</v>
      </c>
      <c r="E2">
        <v>14.74</v>
      </c>
      <c r="F2">
        <v>11</v>
      </c>
      <c r="G2">
        <v>7.77</v>
      </c>
      <c r="H2">
        <v>0.18</v>
      </c>
      <c r="I2">
        <v>85</v>
      </c>
      <c r="J2">
        <v>98.71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75.849999999999994</v>
      </c>
      <c r="Q2">
        <v>3770.82</v>
      </c>
      <c r="R2">
        <v>158.96</v>
      </c>
      <c r="S2">
        <v>54.2</v>
      </c>
      <c r="T2">
        <v>52426.98</v>
      </c>
      <c r="U2">
        <v>0.34</v>
      </c>
      <c r="V2">
        <v>0.7</v>
      </c>
      <c r="W2">
        <v>0.35</v>
      </c>
      <c r="X2">
        <v>3.24</v>
      </c>
      <c r="Y2">
        <v>2</v>
      </c>
      <c r="Z2">
        <v>10</v>
      </c>
      <c r="AA2">
        <v>56.956150991052333</v>
      </c>
      <c r="AB2">
        <v>77.929918513972197</v>
      </c>
      <c r="AC2">
        <v>70.492396466344204</v>
      </c>
      <c r="AD2">
        <v>56956.150991052331</v>
      </c>
      <c r="AE2">
        <v>77929.918513972196</v>
      </c>
      <c r="AF2">
        <v>7.0907100648022306E-6</v>
      </c>
      <c r="AG2">
        <v>3</v>
      </c>
      <c r="AH2">
        <v>70492.396466344202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2024-09-25T23:02:27Z</dcterms:created>
  <dcterms:modified xsi:type="dcterms:W3CDTF">2024-09-27T20:00:50Z</dcterms:modified>
</cp:coreProperties>
</file>