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4 Drones/vel20/field_64ha_100ha_18%_12m_0_LM/"/>
    </mc:Choice>
  </mc:AlternateContent>
  <xr:revisionPtr revIDLastSave="270" documentId="11_D13442DA6DB8FA3B5401F9F1E4C697F84856602C" xr6:coauthVersionLast="47" xr6:coauthVersionMax="47" xr10:uidLastSave="{100FF02B-3948-4384-94AB-BB1309F1BD3B}"/>
  <bookViews>
    <workbookView xWindow="273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<sst xmlns="http://schemas.openxmlformats.org/spreadsheetml/2006/main" count="785" uniqueCount="71">
  <si>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</si>
  <si>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</si>
  <si>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</si>
  <si>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</si>
  <si>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</si>
  <si>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</si>
  <si>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</si>
  <si>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</si>
  <si>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</si>
  <si>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</si>
  <si>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</si>
  <si>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</si>
  <si>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</si>
  <si>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</si>
  <si>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</si>
  <si>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</si>
  <si>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</si>
  <si>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</si>
  <si>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</si>
  <si>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</si>
  <si>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</si>
  <si>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</si>
  <si>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</si>
  <si>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</si>
  <si>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</si>
  <si>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</si>
  <si>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</si>
  <si>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</si>
  <si>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</si>
  <si>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</si>
  <si>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</si>
  <si>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</si>
  <si>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</si>
  <si>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</si>
  <si>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</si>
  <si>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</si>
  <si>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</si>
  <si>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</si>
  <si>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</si>
  <si>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</si>
  <si>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</si>
  <si>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ield_64ha_100ha_18%_12m_0_LM\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</si>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</sst>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48F-4551-BCF0-102B2C3DA7F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48F-4551-BCF0-102B2C3DA7F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48F-4551-BCF0-102B2C3DA7F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48F-4551-BCF0-102B2C3DA7F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48F-4551-BCF0-102B2C3DA7F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48F-4551-BCF0-102B2C3DA7F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48F-4551-BCF0-102B2C3DA7F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48F-4551-BCF0-102B2C3DA7F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48F-4551-BCF0-102B2C3DA7F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48F-4551-BCF0-102B2C3DA7F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48F-4551-BCF0-102B2C3DA7F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48F-4551-BCF0-102B2C3DA7F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48F-4551-BCF0-102B2C3DA7F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48F-4551-BCF0-102B2C3DA7F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48F-4551-BCF0-102B2C3DA7F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48F-4551-BCF0-102B2C3DA7F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48F-4551-BCF0-102B2C3DA7F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48F-4551-BCF0-102B2C3DA7F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48F-4551-BCF0-102B2C3DA7F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48F-4551-BCF0-102B2C3DA7F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48F-4551-BCF0-102B2C3DA7F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48F-4551-BCF0-102B2C3DA7F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48F-4551-BCF0-102B2C3DA7F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48F-4551-BCF0-102B2C3DA7FE}"/>
              </c:ext>
            </c:extLst>
          </c:dPt>
          <c:xVal>
            <c:numRef>
              <c:f>gráficos!$A$7:$A$30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xVal>
          <c:yVal>
            <c:numRef>
              <c:f>gráficos!$B$7:$B$30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48F-4551-BCF0-102B2C3D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5B78-3B62-4ABB-ACF0-BC25DFA15A8E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42</v>
      </c>
      <c r="C1" t="s">
        <v>1</v>
      </c>
      <c r="D1" t="s">
        <v>43</v>
      </c>
      <c r="E1" t="s">
        <v>44</v>
      </c>
      <c r="F1" t="s">
        <v>5</v>
      </c>
      <c r="G1" t="s">
        <v>45</v>
      </c>
      <c r="H1" t="s">
        <v>49</v>
      </c>
      <c r="I1" t="s">
        <v>28</v>
      </c>
      <c r="J1" t="s">
        <v>50</v>
      </c>
      <c r="K1" t="s">
        <v>47</v>
      </c>
      <c r="L1" t="s">
        <v>46</v>
      </c>
      <c r="M1" t="s">
        <v>48</v>
      </c>
      <c r="N1" t="s">
        <v>51</v>
      </c>
      <c r="P1" t="s">
        <v>41</v>
      </c>
    </row>
    <row r="2" spans="1:20" x14ac:dyDescent="0.25">
      <c r="A2" t="s">
        <v>52</v>
      </c>
      <c r="B2">
        <v>2.3940000000000001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651</v>
      </c>
      <c r="F2">
        <f>_xlfn.XLOOKUP(B2,RESULTADOS_0!D:D,RESULTADOS_0!F:F,0,0,1)</f>
        <v>32.89</v>
      </c>
      <c r="G2">
        <f>_xlfn.XLOOKUP(B2,RESULTADOS_0!D:D,RESULTADOS_0!M:M,0,0,1)</f>
        <v>0</v>
      </c>
      <c r="H2">
        <f>_xlfn.XLOOKUP(B2,RESULTADOS_0!D:D,RESULTADOS_0!AF:AF,0,0,1)</f>
        <v>2.9191189139885002E-6</v>
      </c>
      <c r="I2">
        <f>_xlfn.XLOOKUP(B2,RESULTADOS_0!D:D,RESULTADOS_0!AC:AC,0,0,1)</f>
        <v>191.86244761921029</v>
      </c>
      <c r="J2">
        <f>_xlfn.XLOOKUP(B2,RESULTADOS_0!D:D,RESULTADOS_0!G:G,0,0,1)</f>
        <v>3.03</v>
      </c>
      <c r="K2">
        <v>1.5321600000000002</v>
      </c>
      <c r="L2">
        <v>64</v>
      </c>
      <c r="M2">
        <v>18</v>
      </c>
      <c r="N2">
        <f>_xlfn.XLOOKUP(B2,RESULTADOS_0!D:D,RESULTADOS_0!AH:AH,0,0,1)</f>
        <v>191862.44761921029</v>
      </c>
      <c r="T2">
        <v>20</v>
      </c>
    </row>
    <row r="3" spans="1:20" x14ac:dyDescent="0.25">
      <c r="A3" t="s">
        <v>53</v>
      </c>
      <c r="B3">
        <v>3.2126999999999999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436</v>
      </c>
      <c r="F3">
        <f>_xlfn.XLOOKUP(B3,RESULTADOS_1!D:D,RESULTADOS_1!F:F,0,0,1)</f>
        <v>24.58</v>
      </c>
      <c r="G3">
        <f>_xlfn.XLOOKUP(B3,RESULTADOS_1!D:D,RESULTADOS_1!M:M,0,0,1)</f>
        <v>0</v>
      </c>
      <c r="H3">
        <f>_xlfn.XLOOKUP(B3,RESULTADOS_1!D:D,RESULTADOS_1!AF:AF,0,0,1)</f>
        <v>3.7830909259671209E-6</v>
      </c>
      <c r="I3">
        <f>_xlfn.XLOOKUP(B3,RESULTADOS_1!D:D,RESULTADOS_1!AC:AC,0,0,1)</f>
        <v>152.1104517864141</v>
      </c>
      <c r="J3">
        <f>_xlfn.XLOOKUP(B3,RESULTADOS_1!D:D,RESULTADOS_1!G:G,0,0,1)</f>
        <v>3.38</v>
      </c>
      <c r="K3">
        <v>2.0561279999999997</v>
      </c>
      <c r="N3">
        <f>_xlfn.XLOOKUP(B3,RESULTADOS_1!D:D,RESULTADOS_1!AH:AH,0,0,1)</f>
        <v>152110.45178641411</v>
      </c>
    </row>
    <row r="4" spans="1:20" x14ac:dyDescent="0.25">
      <c r="A4" t="s">
        <v>54</v>
      </c>
      <c r="B4">
        <v>3.8218999999999999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328</v>
      </c>
      <c r="F4">
        <f>_xlfn.XLOOKUP(B4,RESULTADOS_2!D:D,RESULTADOS_2!F:F,0,0,1)</f>
        <v>20.41</v>
      </c>
      <c r="G4">
        <f>_xlfn.XLOOKUP(B4,RESULTADOS_2!D:D,RESULTADOS_2!M:M,0,0,1)</f>
        <v>0</v>
      </c>
      <c r="H4">
        <f>_xlfn.XLOOKUP(B4,RESULTADOS_2!D:D,RESULTADOS_2!AF:AF,0,0,1)</f>
        <v>4.3780400489743529E-6</v>
      </c>
      <c r="I4">
        <f>_xlfn.XLOOKUP(B4,RESULTADOS_2!D:D,RESULTADOS_2!AC:AC,0,0,1)</f>
        <v>127.2301695055843</v>
      </c>
      <c r="J4">
        <f>_xlfn.XLOOKUP(B4,RESULTADOS_2!D:D,RESULTADOS_2!G:G,0,0,1)</f>
        <v>3.73</v>
      </c>
      <c r="K4">
        <v>2.4460159999999997</v>
      </c>
      <c r="N4">
        <f>_xlfn.XLOOKUP(B4,RESULTADOS_2!D:D,RESULTADOS_2!AH:AH,0,0,1)</f>
        <v>127230.1695055843</v>
      </c>
    </row>
    <row r="5" spans="1:20" x14ac:dyDescent="0.25">
      <c r="A5" t="s">
        <v>55</v>
      </c>
      <c r="B5">
        <v>4.2831000000000001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263</v>
      </c>
      <c r="F5">
        <f>_xlfn.XLOOKUP(B5,RESULTADOS_3!D:D,RESULTADOS_3!F:F,0,0,1)</f>
        <v>17.899999999999999</v>
      </c>
      <c r="G5">
        <f>_xlfn.XLOOKUP(B5,RESULTADOS_3!D:D,RESULTADOS_3!M:M,0,0,1)</f>
        <v>0</v>
      </c>
      <c r="H5">
        <f>_xlfn.XLOOKUP(B5,RESULTADOS_3!D:D,RESULTADOS_3!AF:AF,0,0,1)</f>
        <v>4.7942528210159046E-6</v>
      </c>
      <c r="I5">
        <f>_xlfn.XLOOKUP(B5,RESULTADOS_3!D:D,RESULTADOS_3!AC:AC,0,0,1)</f>
        <v>108.02094477820251</v>
      </c>
      <c r="J5">
        <f>_xlfn.XLOOKUP(B5,RESULTADOS_3!D:D,RESULTADOS_3!G:G,0,0,1)</f>
        <v>4.08</v>
      </c>
      <c r="K5">
        <v>2.7411840000000001</v>
      </c>
      <c r="N5">
        <f>_xlfn.XLOOKUP(B5,RESULTADOS_3!D:D,RESULTADOS_3!AH:AH,0,0,1)</f>
        <v>108020.94477820249</v>
      </c>
    </row>
    <row r="6" spans="1:20" x14ac:dyDescent="0.25">
      <c r="A6" t="s">
        <v>56</v>
      </c>
      <c r="B6">
        <v>4.6658999999999997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219</v>
      </c>
      <c r="F6">
        <f>_xlfn.XLOOKUP(B6,RESULTADOS_4!D:D,RESULTADOS_4!F:F,0,0,1)</f>
        <v>16.18</v>
      </c>
      <c r="G6">
        <f>_xlfn.XLOOKUP(B6,RESULTADOS_4!D:D,RESULTADOS_4!M:M,0,0,1)</f>
        <v>0</v>
      </c>
      <c r="H6">
        <f>_xlfn.XLOOKUP(B6,RESULTADOS_4!D:D,RESULTADOS_4!AF:AF,0,0,1)</f>
        <v>5.1190439659874623E-6</v>
      </c>
      <c r="I6">
        <f>_xlfn.XLOOKUP(B6,RESULTADOS_4!D:D,RESULTADOS_4!AC:AC,0,0,1)</f>
        <v>103.6085413297624</v>
      </c>
      <c r="J6">
        <f>_xlfn.XLOOKUP(B6,RESULTADOS_4!D:D,RESULTADOS_4!G:G,0,0,1)</f>
        <v>4.43</v>
      </c>
      <c r="K6">
        <v>2.9861759999999999</v>
      </c>
      <c r="N6">
        <f>_xlfn.XLOOKUP(B6,RESULTADOS_4!D:D,RESULTADOS_4!AH:AH,0,0,1)</f>
        <v>103608.5413297624</v>
      </c>
    </row>
    <row r="7" spans="1:20" x14ac:dyDescent="0.25">
      <c r="A7" t="s">
        <v>57</v>
      </c>
      <c r="B7">
        <v>4.9720000000000004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188</v>
      </c>
      <c r="F7">
        <f>_xlfn.XLOOKUP(B7,RESULTADOS_5!D:D,RESULTADOS_5!F:F,0,0,1)</f>
        <v>14.98</v>
      </c>
      <c r="G7">
        <f>_xlfn.XLOOKUP(B7,RESULTADOS_5!D:D,RESULTADOS_5!M:M,0,0,1)</f>
        <v>0</v>
      </c>
      <c r="H7">
        <f>_xlfn.XLOOKUP(B7,RESULTADOS_5!D:D,RESULTADOS_5!AF:AF,0,0,1)</f>
        <v>5.3586100081603456E-6</v>
      </c>
      <c r="I7">
        <f>_xlfn.XLOOKUP(B7,RESULTADOS_5!D:D,RESULTADOS_5!AC:AC,0,0,1)</f>
        <v>101.0945309769551</v>
      </c>
      <c r="J7">
        <f>_xlfn.XLOOKUP(B7,RESULTADOS_5!D:D,RESULTADOS_5!G:G,0,0,1)</f>
        <v>4.78</v>
      </c>
      <c r="K7">
        <v>3.1820800000000005</v>
      </c>
      <c r="N7">
        <f>_xlfn.XLOOKUP(B7,RESULTADOS_5!D:D,RESULTADOS_5!AH:AH,0,0,1)</f>
        <v>101094.53097695509</v>
      </c>
    </row>
    <row r="8" spans="1:20" x14ac:dyDescent="0.25">
      <c r="A8" t="s">
        <v>58</v>
      </c>
      <c r="B8">
        <v>5.2229000000000001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165</v>
      </c>
      <c r="F8">
        <f>_xlfn.XLOOKUP(B8,RESULTADOS_6!D:D,RESULTADOS_6!F:F,0,0,1)</f>
        <v>14.09</v>
      </c>
      <c r="G8">
        <f>_xlfn.XLOOKUP(B8,RESULTADOS_6!D:D,RESULTADOS_6!M:M,0,0,1)</f>
        <v>0</v>
      </c>
      <c r="H8">
        <f>_xlfn.XLOOKUP(B8,RESULTADOS_6!D:D,RESULTADOS_6!AF:AF,0,0,1)</f>
        <v>5.5392884060858207E-6</v>
      </c>
      <c r="I8">
        <f>_xlfn.XLOOKUP(B8,RESULTADOS_6!D:D,RESULTADOS_6!AC:AC,0,0,1)</f>
        <v>99.64909040289713</v>
      </c>
      <c r="J8">
        <f>_xlfn.XLOOKUP(B8,RESULTADOS_6!D:D,RESULTADOS_6!G:G,0,0,1)</f>
        <v>5.12</v>
      </c>
      <c r="K8">
        <v>3.3426559999999998</v>
      </c>
      <c r="N8">
        <f>_xlfn.XLOOKUP(B8,RESULTADOS_6!D:D,RESULTADOS_6!AH:AH,0,0,1)</f>
        <v>99649.090402897127</v>
      </c>
    </row>
    <row r="9" spans="1:20" x14ac:dyDescent="0.25">
      <c r="A9" t="s">
        <v>59</v>
      </c>
      <c r="B9">
        <v>5.4275000000000002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147</v>
      </c>
      <c r="F9">
        <f>_xlfn.XLOOKUP(B9,RESULTADOS_7!D:D,RESULTADOS_7!F:F,0,0,1)</f>
        <v>13.41</v>
      </c>
      <c r="G9">
        <f>_xlfn.XLOOKUP(B9,RESULTADOS_7!D:D,RESULTADOS_7!M:M,0,0,1)</f>
        <v>0</v>
      </c>
      <c r="H9">
        <f>_xlfn.XLOOKUP(B9,RESULTADOS_7!D:D,RESULTADOS_7!AF:AF,0,0,1)</f>
        <v>5.6723799305359346E-6</v>
      </c>
      <c r="I9">
        <f>_xlfn.XLOOKUP(B9,RESULTADOS_7!D:D,RESULTADOS_7!AC:AC,0,0,1)</f>
        <v>85.405261908020151</v>
      </c>
      <c r="J9">
        <f>_xlfn.XLOOKUP(B9,RESULTADOS_7!D:D,RESULTADOS_7!G:G,0,0,1)</f>
        <v>5.48</v>
      </c>
      <c r="K9">
        <v>3.4736000000000002</v>
      </c>
      <c r="N9">
        <f>_xlfn.XLOOKUP(B9,RESULTADOS_7!D:D,RESULTADOS_7!AH:AH,0,0,1)</f>
        <v>85405.261908020155</v>
      </c>
    </row>
    <row r="10" spans="1:20" x14ac:dyDescent="0.25">
      <c r="A10" t="s">
        <v>60</v>
      </c>
      <c r="B10">
        <v>5.6266999999999996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132</v>
      </c>
      <c r="F10">
        <f>_xlfn.XLOOKUP(B10,RESULTADOS_8!D:D,RESULTADOS_8!F:F,0,0,1)</f>
        <v>12.8</v>
      </c>
      <c r="G10">
        <f>_xlfn.XLOOKUP(B10,RESULTADOS_8!D:D,RESULTADOS_8!M:M,0,0,1)</f>
        <v>0</v>
      </c>
      <c r="H10">
        <f>_xlfn.XLOOKUP(B10,RESULTADOS_8!D:D,RESULTADOS_8!AF:AF,0,0,1)</f>
        <v>5.8014447432211758E-6</v>
      </c>
      <c r="I10">
        <f>_xlfn.XLOOKUP(B10,RESULTADOS_8!D:D,RESULTADOS_8!AC:AC,0,0,1)</f>
        <v>84.444566001126034</v>
      </c>
      <c r="J10">
        <f>_xlfn.XLOOKUP(B10,RESULTADOS_8!D:D,RESULTADOS_8!G:G,0,0,1)</f>
        <v>5.82</v>
      </c>
      <c r="K10">
        <v>3.6010879999999998</v>
      </c>
      <c r="N10">
        <f>_xlfn.XLOOKUP(B10,RESULTADOS_8!D:D,RESULTADOS_8!AH:AH,0,0,1)</f>
        <v>84444.566001126033</v>
      </c>
    </row>
    <row r="11" spans="1:20" x14ac:dyDescent="0.25">
      <c r="A11" t="s">
        <v>61</v>
      </c>
      <c r="B11">
        <v>5.7805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120</v>
      </c>
      <c r="F11">
        <f>_xlfn.XLOOKUP(B11,RESULTADOS_9!D:D,RESULTADOS_9!F:F,0,0,1)</f>
        <v>12.35</v>
      </c>
      <c r="G11">
        <f>_xlfn.XLOOKUP(B11,RESULTADOS_9!D:D,RESULTADOS_9!M:M,0,0,1)</f>
        <v>0</v>
      </c>
      <c r="H11">
        <f>_xlfn.XLOOKUP(B11,RESULTADOS_9!D:D,RESULTADOS_9!AF:AF,0,0,1)</f>
        <v>5.8854291467947143E-6</v>
      </c>
      <c r="I11">
        <f>_xlfn.XLOOKUP(B11,RESULTADOS_9!D:D,RESULTADOS_9!AC:AC,0,0,1)</f>
        <v>84.100682080072374</v>
      </c>
      <c r="J11">
        <f>_xlfn.XLOOKUP(B11,RESULTADOS_9!D:D,RESULTADOS_9!G:G,0,0,1)</f>
        <v>6.17</v>
      </c>
      <c r="K11">
        <v>3.6995200000000001</v>
      </c>
      <c r="N11">
        <f>_xlfn.XLOOKUP(B11,RESULTADOS_9!D:D,RESULTADOS_9!AH:AH,0,0,1)</f>
        <v>84100.68208007238</v>
      </c>
    </row>
    <row r="12" spans="1:20" x14ac:dyDescent="0.25">
      <c r="A12" t="s">
        <v>62</v>
      </c>
      <c r="B12">
        <v>5.8818000000000001</v>
      </c>
      <c r="C12">
        <f>_xlfn.XLOOKUP(B12,RESULTADOS_10!D:D,RESULTADOS_10!B:B,0,0,1)</f>
        <v>60</v>
      </c>
      <c r="D12">
        <f>_xlfn.XLOOKUP(B12,RESULTADOS_10!D:D,RESULTADOS_10!L:L,0,0,1)</f>
        <v>1</v>
      </c>
      <c r="E12">
        <f>_xlfn.XLOOKUP(B12,RESULTADOS_10!D:D,RESULTADOS_10!I:I,0,0,1)</f>
        <v>111</v>
      </c>
      <c r="F12">
        <f>_xlfn.XLOOKUP(B12,RESULTADOS_10!D:D,RESULTADOS_10!F:F,0,0,1)</f>
        <v>12.03</v>
      </c>
      <c r="G12">
        <f>_xlfn.XLOOKUP(B12,RESULTADOS_10!D:D,RESULTADOS_10!M:M,0,0,1)</f>
        <v>0</v>
      </c>
      <c r="H12">
        <f>_xlfn.XLOOKUP(B12,RESULTADOS_10!D:D,RESULTADOS_10!AF:AF,0,0,1)</f>
        <v>5.9184140347326342E-6</v>
      </c>
      <c r="I12">
        <f>_xlfn.XLOOKUP(B12,RESULTADOS_10!D:D,RESULTADOS_10!AC:AC,0,0,1)</f>
        <v>84.495187943452081</v>
      </c>
      <c r="J12">
        <f>_xlfn.XLOOKUP(B12,RESULTADOS_10!D:D,RESULTADOS_10!G:G,0,0,1)</f>
        <v>6.5</v>
      </c>
      <c r="K12">
        <v>3.7643520000000001</v>
      </c>
      <c r="N12">
        <f>_xlfn.XLOOKUP(B12,RESULTADOS_10!D:D,RESULTADOS_10!AH:AH,0,0,1)</f>
        <v>84495.187943452082</v>
      </c>
    </row>
    <row r="13" spans="1:20" x14ac:dyDescent="0.25">
      <c r="A13" t="s">
        <v>63</v>
      </c>
      <c r="B13">
        <v>6.0357000000000003</v>
      </c>
      <c r="C13">
        <f>_xlfn.XLOOKUP(B13,RESULTADOS_11!D:D,RESULTADOS_11!B:B,0,0,1)</f>
        <v>65</v>
      </c>
      <c r="D13">
        <f>_xlfn.XLOOKUP(B13,RESULTADOS_11!D:D,RESULTADOS_11!L:L,0,0,1)</f>
        <v>1</v>
      </c>
      <c r="E13">
        <f>_xlfn.XLOOKUP(B13,RESULTADOS_11!D:D,RESULTADOS_11!I:I,0,0,1)</f>
        <v>102</v>
      </c>
      <c r="F13">
        <f>_xlfn.XLOOKUP(B13,RESULTADOS_11!D:D,RESULTADOS_11!F:F,0,0,1)</f>
        <v>11.61</v>
      </c>
      <c r="G13">
        <f>_xlfn.XLOOKUP(B13,RESULTADOS_11!D:D,RESULTADOS_11!M:M,0,0,1)</f>
        <v>0</v>
      </c>
      <c r="H13">
        <f>_xlfn.XLOOKUP(B13,RESULTADOS_11!D:D,RESULTADOS_11!AF:AF,0,0,1)</f>
        <v>6.0063278958820667E-6</v>
      </c>
      <c r="I13">
        <f>_xlfn.XLOOKUP(B13,RESULTADOS_11!D:D,RESULTADOS_11!AC:AC,0,0,1)</f>
        <v>83.949965416690446</v>
      </c>
      <c r="J13">
        <f>_xlfn.XLOOKUP(B13,RESULTADOS_11!D:D,RESULTADOS_11!G:G,0,0,1)</f>
        <v>6.83</v>
      </c>
      <c r="K13">
        <v>3.8628480000000001</v>
      </c>
      <c r="N13">
        <f>_xlfn.XLOOKUP(B13,RESULTADOS_11!D:D,RESULTADOS_11!AH:AH,0,0,1)</f>
        <v>83949.965416690451</v>
      </c>
    </row>
    <row r="14" spans="1:20" x14ac:dyDescent="0.25">
      <c r="A14" t="s">
        <v>64</v>
      </c>
      <c r="B14">
        <v>6.1071999999999997</v>
      </c>
      <c r="C14">
        <f>_xlfn.XLOOKUP(B14,RESULTADOS_12!D:D,RESULTADOS_12!B:B,0,0,1)</f>
        <v>70</v>
      </c>
      <c r="D14">
        <f>_xlfn.XLOOKUP(B14,RESULTADOS_12!D:D,RESULTADOS_12!L:L,0,0,1)</f>
        <v>1</v>
      </c>
      <c r="E14">
        <f>_xlfn.XLOOKUP(B14,RESULTADOS_12!D:D,RESULTADOS_12!I:I,0,0,1)</f>
        <v>95</v>
      </c>
      <c r="F14">
        <f>_xlfn.XLOOKUP(B14,RESULTADOS_12!D:D,RESULTADOS_12!F:F,0,0,1)</f>
        <v>11.4</v>
      </c>
      <c r="G14">
        <f>_xlfn.XLOOKUP(B14,RESULTADOS_12!D:D,RESULTADOS_12!M:M,0,0,1)</f>
        <v>0</v>
      </c>
      <c r="H14">
        <f>_xlfn.XLOOKUP(B14,RESULTADOS_12!D:D,RESULTADOS_12!AF:AF,0,0,1)</f>
        <v>6.0141647671083564E-6</v>
      </c>
      <c r="I14">
        <f>_xlfn.XLOOKUP(B14,RESULTADOS_12!D:D,RESULTADOS_12!AC:AC,0,0,1)</f>
        <v>84.542109146334028</v>
      </c>
      <c r="J14">
        <f>_xlfn.XLOOKUP(B14,RESULTADOS_12!D:D,RESULTADOS_12!G:G,0,0,1)</f>
        <v>7.2</v>
      </c>
      <c r="K14">
        <v>3.9086079999999996</v>
      </c>
      <c r="N14">
        <f>_xlfn.XLOOKUP(B14,RESULTADOS_12!D:D,RESULTADOS_12!AH:AH,0,0,1)</f>
        <v>84542.109146334027</v>
      </c>
    </row>
    <row r="15" spans="1:20" x14ac:dyDescent="0.25">
      <c r="A15" t="s">
        <v>65</v>
      </c>
      <c r="B15">
        <v>6.1859999999999999</v>
      </c>
      <c r="C15">
        <f>_xlfn.XLOOKUP(B15,RESULTADOS_13!D:D,RESULTADOS_13!B:B,0,0,1)</f>
        <v>75</v>
      </c>
      <c r="D15">
        <f>_xlfn.XLOOKUP(B15,RESULTADOS_13!D:D,RESULTADOS_13!L:L,0,0,1)</f>
        <v>1</v>
      </c>
      <c r="E15">
        <f>_xlfn.XLOOKUP(B15,RESULTADOS_13!D:D,RESULTADOS_13!I:I,0,0,1)</f>
        <v>89</v>
      </c>
      <c r="F15">
        <f>_xlfn.XLOOKUP(B15,RESULTADOS_13!D:D,RESULTADOS_13!F:F,0,0,1)</f>
        <v>11.17</v>
      </c>
      <c r="G15">
        <f>_xlfn.XLOOKUP(B15,RESULTADOS_13!D:D,RESULTADOS_13!M:M,0,0,1)</f>
        <v>0</v>
      </c>
      <c r="H15">
        <f>_xlfn.XLOOKUP(B15,RESULTADOS_13!D:D,RESULTADOS_13!AF:AF,0,0,1)</f>
        <v>6.0315521122829208E-6</v>
      </c>
      <c r="I15">
        <f>_xlfn.XLOOKUP(B15,RESULTADOS_13!D:D,RESULTADOS_13!AC:AC,0,0,1)</f>
        <v>84.979885679020953</v>
      </c>
      <c r="J15">
        <f>_xlfn.XLOOKUP(B15,RESULTADOS_13!D:D,RESULTADOS_13!G:G,0,0,1)</f>
        <v>7.53</v>
      </c>
      <c r="K15">
        <v>3.9590399999999999</v>
      </c>
      <c r="N15">
        <f>_xlfn.XLOOKUP(B15,RESULTADOS_13!D:D,RESULTADOS_13!AH:AH,0,0,1)</f>
        <v>84979.885679020954</v>
      </c>
    </row>
    <row r="16" spans="1:20" x14ac:dyDescent="0.25">
      <c r="A16" t="s">
        <v>66</v>
      </c>
      <c r="B16">
        <v>6.2827000000000002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83</v>
      </c>
      <c r="F16">
        <f>_xlfn.XLOOKUP(B16,RESULTADOS_14!D:D,RESULTADOS_14!F:F,0,0,1)</f>
        <v>10.92</v>
      </c>
      <c r="G16">
        <f>_xlfn.XLOOKUP(B16,RESULTADOS_14!D:D,RESULTADOS_14!M:M,0,0,1)</f>
        <v>0</v>
      </c>
      <c r="H16">
        <f>_xlfn.XLOOKUP(B16,RESULTADOS_14!D:D,RESULTADOS_14!AF:AF,0,0,1)</f>
        <v>6.068199543178316E-6</v>
      </c>
      <c r="I16">
        <f>_xlfn.XLOOKUP(B16,RESULTADOS_14!D:D,RESULTADOS_14!AC:AC,0,0,1)</f>
        <v>85.258132319262828</v>
      </c>
      <c r="J16">
        <f>_xlfn.XLOOKUP(B16,RESULTADOS_14!D:D,RESULTADOS_14!G:G,0,0,1)</f>
        <v>7.89</v>
      </c>
      <c r="K16">
        <v>4.0209280000000005</v>
      </c>
      <c r="N16">
        <f>_xlfn.XLOOKUP(B16,RESULTADOS_14!D:D,RESULTADOS_14!AH:AH,0,0,1)</f>
        <v>85258.132319262833</v>
      </c>
    </row>
    <row r="17" spans="1:14" x14ac:dyDescent="0.25">
      <c r="A17" t="s">
        <v>67</v>
      </c>
      <c r="B17">
        <v>6.3089000000000004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79</v>
      </c>
      <c r="F17">
        <f>_xlfn.XLOOKUP(B17,RESULTADOS_15!D:D,RESULTADOS_15!F:F,0,0,1)</f>
        <v>10.8</v>
      </c>
      <c r="G17">
        <f>_xlfn.XLOOKUP(B17,RESULTADOS_15!D:D,RESULTADOS_15!M:M,0,0,1)</f>
        <v>0</v>
      </c>
      <c r="H17">
        <f>_xlfn.XLOOKUP(B17,RESULTADOS_15!D:D,RESULTADOS_15!AF:AF,0,0,1)</f>
        <v>6.0387675187741786E-6</v>
      </c>
      <c r="I17">
        <f>_xlfn.XLOOKUP(B17,RESULTADOS_15!D:D,RESULTADOS_15!AC:AC,0,0,1)</f>
        <v>86.25754552232776</v>
      </c>
      <c r="J17">
        <f>_xlfn.XLOOKUP(B17,RESULTADOS_15!D:D,RESULTADOS_15!G:G,0,0,1)</f>
        <v>8.1999999999999993</v>
      </c>
      <c r="K17">
        <v>4.0376960000000004</v>
      </c>
      <c r="N17">
        <f>_xlfn.XLOOKUP(B17,RESULTADOS_15!D:D,RESULTADOS_15!AH:AH,0,0,1)</f>
        <v>86257.545522327753</v>
      </c>
    </row>
    <row r="18" spans="1:14" x14ac:dyDescent="0.25">
      <c r="A18" t="s">
        <v>68</v>
      </c>
      <c r="B18">
        <v>6.3964999999999996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74</v>
      </c>
      <c r="F18">
        <f>_xlfn.XLOOKUP(B18,RESULTADOS_16!D:D,RESULTADOS_16!F:F,0,0,1)</f>
        <v>10.58</v>
      </c>
      <c r="G18">
        <f>_xlfn.XLOOKUP(B18,RESULTADOS_16!D:D,RESULTADOS_16!M:M,0,0,1)</f>
        <v>0</v>
      </c>
      <c r="H18">
        <f>_xlfn.XLOOKUP(B18,RESULTADOS_16!D:D,RESULTADOS_16!AF:AF,0,0,1)</f>
        <v>6.0699724064605508E-6</v>
      </c>
      <c r="I18">
        <f>_xlfn.XLOOKUP(B18,RESULTADOS_16!D:D,RESULTADOS_16!AC:AC,0,0,1)</f>
        <v>86.3844940713591</v>
      </c>
      <c r="J18">
        <f>_xlfn.XLOOKUP(B18,RESULTADOS_16!D:D,RESULTADOS_16!G:G,0,0,1)</f>
        <v>8.58</v>
      </c>
      <c r="K18">
        <v>4.0937599999999996</v>
      </c>
      <c r="N18">
        <f>_xlfn.XLOOKUP(B18,RESULTADOS_16!D:D,RESULTADOS_16!AH:AH,0,0,1)</f>
        <v>86384.494071359106</v>
      </c>
    </row>
    <row r="19" spans="1:14" x14ac:dyDescent="0.25">
      <c r="A19" t="s">
        <v>69</v>
      </c>
      <c r="B19">
        <v>6.4512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70</v>
      </c>
      <c r="F19">
        <f>_xlfn.XLOOKUP(B19,RESULTADOS_17!D:D,RESULTADOS_17!F:F,0,0,1)</f>
        <v>10.43</v>
      </c>
      <c r="G19">
        <f>_xlfn.XLOOKUP(B19,RESULTADOS_17!D:D,RESULTADOS_17!M:M,0,0,1)</f>
        <v>0</v>
      </c>
      <c r="H19">
        <f>_xlfn.XLOOKUP(B19,RESULTADOS_17!D:D,RESULTADOS_17!AF:AF,0,0,1)</f>
        <v>6.0713794729852171E-6</v>
      </c>
      <c r="I19">
        <f>_xlfn.XLOOKUP(B19,RESULTADOS_17!D:D,RESULTADOS_17!AC:AC,0,0,1)</f>
        <v>86.888415211505816</v>
      </c>
      <c r="J19">
        <f>_xlfn.XLOOKUP(B19,RESULTADOS_17!D:D,RESULTADOS_17!G:G,0,0,1)</f>
        <v>8.94</v>
      </c>
      <c r="K19">
        <v>4.128768</v>
      </c>
      <c r="N19">
        <f>_xlfn.XLOOKUP(B19,RESULTADOS_17!D:D,RESULTADOS_17!AH:AH,0,0,1)</f>
        <v>86888.41521150581</v>
      </c>
    </row>
    <row r="20" spans="1:14" x14ac:dyDescent="0.25">
      <c r="A20" t="s">
        <v>70</v>
      </c>
      <c r="B20">
        <v>6.4706999999999999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67</v>
      </c>
      <c r="F20">
        <f>_xlfn.XLOOKUP(B20,RESULTADOS_18!D:D,RESULTADOS_18!F:F,0,0,1)</f>
        <v>10.33</v>
      </c>
      <c r="G20">
        <f>_xlfn.XLOOKUP(B20,RESULTADOS_18!D:D,RESULTADOS_18!M:M,0,0,1)</f>
        <v>0</v>
      </c>
      <c r="H20">
        <f>_xlfn.XLOOKUP(B20,RESULTADOS_18!D:D,RESULTADOS_18!AF:AF,0,0,1)</f>
        <v>6.041435936378568E-6</v>
      </c>
      <c r="I20">
        <f>_xlfn.XLOOKUP(B20,RESULTADOS_18!D:D,RESULTADOS_18!AC:AC,0,0,1)</f>
        <v>87.880773247616176</v>
      </c>
      <c r="J20">
        <f>_xlfn.XLOOKUP(B20,RESULTADOS_18!D:D,RESULTADOS_18!G:G,0,0,1)</f>
        <v>9.25</v>
      </c>
      <c r="K20">
        <v>4.141248</v>
      </c>
      <c r="N20">
        <f>_xlfn.XLOOKUP(B20,RESULTADOS_18!D:D,RESULTADOS_18!AH:AH,0,0,1)</f>
        <v>87880.773247616176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5.8818000000000001</v>
      </c>
      <c r="E2">
        <v>17</v>
      </c>
      <c r="F2">
        <v>12.03</v>
      </c>
      <c r="G2">
        <v>6.5</v>
      </c>
      <c r="H2">
        <v>0.14000000000000001</v>
      </c>
      <c r="I2">
        <v>111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95.2</v>
      </c>
      <c r="Q2">
        <v>6560.61</v>
      </c>
      <c r="R2">
        <v>192.17</v>
      </c>
      <c r="S2">
        <v>54.2</v>
      </c>
      <c r="T2">
        <v>68901.070000000007</v>
      </c>
      <c r="U2">
        <v>0.28000000000000003</v>
      </c>
      <c r="V2">
        <v>0.64</v>
      </c>
      <c r="W2">
        <v>0.43</v>
      </c>
      <c r="X2">
        <v>4.2699999999999996</v>
      </c>
      <c r="Y2">
        <v>2</v>
      </c>
      <c r="Z2">
        <v>10</v>
      </c>
      <c r="AA2">
        <v>68.270067748687211</v>
      </c>
      <c r="AB2">
        <v>93.410118556540681</v>
      </c>
      <c r="AC2">
        <v>84.495187943452081</v>
      </c>
      <c r="AD2">
        <v>68270.067748687215</v>
      </c>
      <c r="AE2">
        <v>93410.118556540678</v>
      </c>
      <c r="AF2">
        <v>5.9184140347326342E-6</v>
      </c>
      <c r="AG2">
        <v>3</v>
      </c>
      <c r="AH2">
        <v>84495.187943452082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6.2458999999999998</v>
      </c>
      <c r="E2">
        <v>16.010000000000002</v>
      </c>
      <c r="F2">
        <v>10.98</v>
      </c>
      <c r="G2">
        <v>7.84</v>
      </c>
      <c r="H2">
        <v>0.11</v>
      </c>
      <c r="I2">
        <v>84</v>
      </c>
      <c r="J2">
        <v>159.12</v>
      </c>
      <c r="K2">
        <v>50.28</v>
      </c>
      <c r="L2">
        <v>1</v>
      </c>
      <c r="M2">
        <v>2</v>
      </c>
      <c r="N2">
        <v>27.84</v>
      </c>
      <c r="O2">
        <v>19859.16</v>
      </c>
      <c r="P2">
        <v>99.73</v>
      </c>
      <c r="Q2">
        <v>6558.48</v>
      </c>
      <c r="R2">
        <v>158.49</v>
      </c>
      <c r="S2">
        <v>54.2</v>
      </c>
      <c r="T2">
        <v>52194.11</v>
      </c>
      <c r="U2">
        <v>0.34</v>
      </c>
      <c r="V2">
        <v>0.7</v>
      </c>
      <c r="W2">
        <v>0.35</v>
      </c>
      <c r="X2">
        <v>3.22</v>
      </c>
      <c r="Y2">
        <v>2</v>
      </c>
      <c r="Z2">
        <v>10</v>
      </c>
      <c r="AA2">
        <v>69.107060413906993</v>
      </c>
      <c r="AB2">
        <v>94.555328846604098</v>
      </c>
      <c r="AC2">
        <v>85.531100970744959</v>
      </c>
      <c r="AD2">
        <v>69107.060413906991</v>
      </c>
      <c r="AE2">
        <v>94555.328846604098</v>
      </c>
      <c r="AF2">
        <v>6.0326559483561906E-6</v>
      </c>
      <c r="AG2">
        <v>3</v>
      </c>
      <c r="AH2">
        <v>85531.100970744956</v>
      </c>
    </row>
    <row r="3" spans="1:34" x14ac:dyDescent="0.25">
      <c r="A3">
        <v>1</v>
      </c>
      <c r="B3">
        <v>80</v>
      </c>
      <c r="C3" t="s">
        <v>34</v>
      </c>
      <c r="D3">
        <v>6.2827000000000002</v>
      </c>
      <c r="E3">
        <v>15.92</v>
      </c>
      <c r="F3">
        <v>10.92</v>
      </c>
      <c r="G3">
        <v>7.89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99.84</v>
      </c>
      <c r="Q3">
        <v>6558.35</v>
      </c>
      <c r="R3">
        <v>156.30000000000001</v>
      </c>
      <c r="S3">
        <v>54.2</v>
      </c>
      <c r="T3">
        <v>51108.34</v>
      </c>
      <c r="U3">
        <v>0.35</v>
      </c>
      <c r="V3">
        <v>0.71</v>
      </c>
      <c r="W3">
        <v>0.35</v>
      </c>
      <c r="X3">
        <v>3.15</v>
      </c>
      <c r="Y3">
        <v>2</v>
      </c>
      <c r="Z3">
        <v>10</v>
      </c>
      <c r="AA3">
        <v>68.886508347173631</v>
      </c>
      <c r="AB3">
        <v>94.253559778829199</v>
      </c>
      <c r="AC3">
        <v>85.258132319262828</v>
      </c>
      <c r="AD3">
        <v>68886.508347173629</v>
      </c>
      <c r="AE3">
        <v>94253.559778829193</v>
      </c>
      <c r="AF3">
        <v>6.068199543178316E-6</v>
      </c>
      <c r="AG3">
        <v>3</v>
      </c>
      <c r="AH3">
        <v>85258.132319262833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4.9720000000000004</v>
      </c>
      <c r="E2">
        <v>20.11</v>
      </c>
      <c r="F2">
        <v>14.98</v>
      </c>
      <c r="G2">
        <v>4.78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92.41</v>
      </c>
      <c r="Q2">
        <v>6564.66</v>
      </c>
      <c r="R2">
        <v>286.79000000000002</v>
      </c>
      <c r="S2">
        <v>54.2</v>
      </c>
      <c r="T2">
        <v>115825.5</v>
      </c>
      <c r="U2">
        <v>0.19</v>
      </c>
      <c r="V2">
        <v>0.51</v>
      </c>
      <c r="W2">
        <v>0.66</v>
      </c>
      <c r="X2">
        <v>7.21</v>
      </c>
      <c r="Y2">
        <v>2</v>
      </c>
      <c r="Z2">
        <v>10</v>
      </c>
      <c r="AA2">
        <v>81.681935348051667</v>
      </c>
      <c r="AB2">
        <v>111.760827495821</v>
      </c>
      <c r="AC2">
        <v>101.0945309769551</v>
      </c>
      <c r="AD2">
        <v>81681.935348051673</v>
      </c>
      <c r="AE2">
        <v>111760.82749582099</v>
      </c>
      <c r="AF2">
        <v>5.3586100081603456E-6</v>
      </c>
      <c r="AG2">
        <v>4</v>
      </c>
      <c r="AH2">
        <v>101094.53097695509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5.6266999999999996</v>
      </c>
      <c r="E2">
        <v>17.77</v>
      </c>
      <c r="F2">
        <v>12.8</v>
      </c>
      <c r="G2">
        <v>5.82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93.01</v>
      </c>
      <c r="Q2">
        <v>6560.6</v>
      </c>
      <c r="R2">
        <v>216.88</v>
      </c>
      <c r="S2">
        <v>54.2</v>
      </c>
      <c r="T2">
        <v>81153.02</v>
      </c>
      <c r="U2">
        <v>0.25</v>
      </c>
      <c r="V2">
        <v>0.6</v>
      </c>
      <c r="W2">
        <v>0.49</v>
      </c>
      <c r="X2">
        <v>5.04</v>
      </c>
      <c r="Y2">
        <v>2</v>
      </c>
      <c r="Z2">
        <v>10</v>
      </c>
      <c r="AA2">
        <v>68.229166443935014</v>
      </c>
      <c r="AB2">
        <v>93.354155586940522</v>
      </c>
      <c r="AC2">
        <v>84.444566001126034</v>
      </c>
      <c r="AD2">
        <v>68229.166443935013</v>
      </c>
      <c r="AE2">
        <v>93354.155586940527</v>
      </c>
      <c r="AF2">
        <v>5.8014447432211758E-6</v>
      </c>
      <c r="AG2">
        <v>3</v>
      </c>
      <c r="AH2">
        <v>84444.566001126033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4.2831000000000001</v>
      </c>
      <c r="E2">
        <v>23.35</v>
      </c>
      <c r="F2">
        <v>17.899999999999999</v>
      </c>
      <c r="G2">
        <v>4.08</v>
      </c>
      <c r="H2">
        <v>0.28000000000000003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94.01</v>
      </c>
      <c r="Q2">
        <v>6570.72</v>
      </c>
      <c r="R2">
        <v>380.77</v>
      </c>
      <c r="S2">
        <v>54.2</v>
      </c>
      <c r="T2">
        <v>162442.75</v>
      </c>
      <c r="U2">
        <v>0.14000000000000001</v>
      </c>
      <c r="V2">
        <v>0.43</v>
      </c>
      <c r="W2">
        <v>0.88</v>
      </c>
      <c r="X2">
        <v>10.119999999999999</v>
      </c>
      <c r="Y2">
        <v>2</v>
      </c>
      <c r="Z2">
        <v>10</v>
      </c>
      <c r="AA2">
        <v>87.278310135490244</v>
      </c>
      <c r="AB2">
        <v>119.4180343746213</v>
      </c>
      <c r="AC2">
        <v>108.02094477820251</v>
      </c>
      <c r="AD2">
        <v>87278.310135490246</v>
      </c>
      <c r="AE2">
        <v>119418.0343746213</v>
      </c>
      <c r="AF2">
        <v>4.7942528210159046E-6</v>
      </c>
      <c r="AG2">
        <v>4</v>
      </c>
      <c r="AH2">
        <v>108020.94477820249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6.2872000000000003</v>
      </c>
      <c r="E2">
        <v>15.91</v>
      </c>
      <c r="F2">
        <v>10.82</v>
      </c>
      <c r="G2">
        <v>8.1199999999999992</v>
      </c>
      <c r="H2">
        <v>0.11</v>
      </c>
      <c r="I2">
        <v>80</v>
      </c>
      <c r="J2">
        <v>167.88</v>
      </c>
      <c r="K2">
        <v>51.39</v>
      </c>
      <c r="L2">
        <v>1</v>
      </c>
      <c r="M2">
        <v>15</v>
      </c>
      <c r="N2">
        <v>30.49</v>
      </c>
      <c r="O2">
        <v>20939.59</v>
      </c>
      <c r="P2">
        <v>101.92</v>
      </c>
      <c r="Q2">
        <v>6558.46</v>
      </c>
      <c r="R2">
        <v>153.79</v>
      </c>
      <c r="S2">
        <v>54.2</v>
      </c>
      <c r="T2">
        <v>49863.83</v>
      </c>
      <c r="U2">
        <v>0.35</v>
      </c>
      <c r="V2">
        <v>0.71</v>
      </c>
      <c r="W2">
        <v>0.32</v>
      </c>
      <c r="X2">
        <v>3.06</v>
      </c>
      <c r="Y2">
        <v>2</v>
      </c>
      <c r="Z2">
        <v>10</v>
      </c>
      <c r="AA2">
        <v>69.811901101311264</v>
      </c>
      <c r="AB2">
        <v>95.519722970486683</v>
      </c>
      <c r="AC2">
        <v>86.403454672980146</v>
      </c>
      <c r="AD2">
        <v>69811.901101311261</v>
      </c>
      <c r="AE2">
        <v>95519.722970486677</v>
      </c>
      <c r="AF2">
        <v>6.0179966624985363E-6</v>
      </c>
      <c r="AG2">
        <v>3</v>
      </c>
      <c r="AH2">
        <v>86403.454672980151</v>
      </c>
    </row>
    <row r="3" spans="1:34" x14ac:dyDescent="0.25">
      <c r="A3">
        <v>1</v>
      </c>
      <c r="B3">
        <v>85</v>
      </c>
      <c r="C3" t="s">
        <v>34</v>
      </c>
      <c r="D3">
        <v>6.3089000000000004</v>
      </c>
      <c r="E3">
        <v>15.85</v>
      </c>
      <c r="F3">
        <v>10.8</v>
      </c>
      <c r="G3">
        <v>8.1999999999999993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101.98</v>
      </c>
      <c r="Q3">
        <v>6559.87</v>
      </c>
      <c r="R3">
        <v>152.44</v>
      </c>
      <c r="S3">
        <v>54.2</v>
      </c>
      <c r="T3">
        <v>49193.54</v>
      </c>
      <c r="U3">
        <v>0.36</v>
      </c>
      <c r="V3">
        <v>0.71</v>
      </c>
      <c r="W3">
        <v>0.34</v>
      </c>
      <c r="X3">
        <v>3.04</v>
      </c>
      <c r="Y3">
        <v>2</v>
      </c>
      <c r="Z3">
        <v>10</v>
      </c>
      <c r="AA3">
        <v>69.694010037421833</v>
      </c>
      <c r="AB3">
        <v>95.358419215886556</v>
      </c>
      <c r="AC3">
        <v>86.25754552232776</v>
      </c>
      <c r="AD3">
        <v>69694.010037421831</v>
      </c>
      <c r="AE3">
        <v>95358.419215886563</v>
      </c>
      <c r="AF3">
        <v>6.0387675187741786E-6</v>
      </c>
      <c r="AG3">
        <v>3</v>
      </c>
      <c r="AH3">
        <v>86257.545522327753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3.8218999999999999</v>
      </c>
      <c r="E2">
        <v>26.16</v>
      </c>
      <c r="F2">
        <v>20.41</v>
      </c>
      <c r="G2">
        <v>3.73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95.22</v>
      </c>
      <c r="Q2">
        <v>6574.02</v>
      </c>
      <c r="R2">
        <v>461.57</v>
      </c>
      <c r="S2">
        <v>54.2</v>
      </c>
      <c r="T2">
        <v>202514.31</v>
      </c>
      <c r="U2">
        <v>0.12</v>
      </c>
      <c r="V2">
        <v>0.38</v>
      </c>
      <c r="W2">
        <v>1.07</v>
      </c>
      <c r="X2">
        <v>12.63</v>
      </c>
      <c r="Y2">
        <v>2</v>
      </c>
      <c r="Z2">
        <v>10</v>
      </c>
      <c r="AA2">
        <v>102.79889900518801</v>
      </c>
      <c r="AB2">
        <v>140.653988786187</v>
      </c>
      <c r="AC2">
        <v>127.2301695055843</v>
      </c>
      <c r="AD2">
        <v>102798.899005188</v>
      </c>
      <c r="AE2">
        <v>140653.98878618699</v>
      </c>
      <c r="AF2">
        <v>4.3780400489743529E-6</v>
      </c>
      <c r="AG2">
        <v>5</v>
      </c>
      <c r="AH2">
        <v>127230.1695055843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6.0357000000000003</v>
      </c>
      <c r="E2">
        <v>16.57</v>
      </c>
      <c r="F2">
        <v>11.61</v>
      </c>
      <c r="G2">
        <v>6.83</v>
      </c>
      <c r="H2">
        <v>0.13</v>
      </c>
      <c r="I2">
        <v>102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16663.419999999998</v>
      </c>
      <c r="P2">
        <v>95.32</v>
      </c>
      <c r="Q2">
        <v>6560.02</v>
      </c>
      <c r="R2">
        <v>177.77</v>
      </c>
      <c r="S2">
        <v>54.2</v>
      </c>
      <c r="T2">
        <v>61743.8</v>
      </c>
      <c r="U2">
        <v>0.3</v>
      </c>
      <c r="V2">
        <v>0.66</v>
      </c>
      <c r="W2">
        <v>0.42</v>
      </c>
      <c r="X2">
        <v>3.85</v>
      </c>
      <c r="Y2">
        <v>2</v>
      </c>
      <c r="Z2">
        <v>10</v>
      </c>
      <c r="AA2">
        <v>67.829541137100293</v>
      </c>
      <c r="AB2">
        <v>92.80737061190527</v>
      </c>
      <c r="AC2">
        <v>83.949965416690446</v>
      </c>
      <c r="AD2">
        <v>67829.541137100299</v>
      </c>
      <c r="AE2">
        <v>92807.370611905266</v>
      </c>
      <c r="AF2">
        <v>6.0063278958820667E-6</v>
      </c>
      <c r="AG2">
        <v>3</v>
      </c>
      <c r="AH2">
        <v>83949.965416690451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6.1859999999999999</v>
      </c>
      <c r="E2">
        <v>16.170000000000002</v>
      </c>
      <c r="F2">
        <v>11.17</v>
      </c>
      <c r="G2">
        <v>7.53</v>
      </c>
      <c r="H2">
        <v>0.12</v>
      </c>
      <c r="I2">
        <v>89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18787.759999999998</v>
      </c>
      <c r="P2">
        <v>98.32</v>
      </c>
      <c r="Q2">
        <v>6558.04</v>
      </c>
      <c r="R2">
        <v>164.42</v>
      </c>
      <c r="S2">
        <v>54.2</v>
      </c>
      <c r="T2">
        <v>55134.84</v>
      </c>
      <c r="U2">
        <v>0.33</v>
      </c>
      <c r="V2">
        <v>0.69</v>
      </c>
      <c r="W2">
        <v>0.36</v>
      </c>
      <c r="X2">
        <v>3.41</v>
      </c>
      <c r="Y2">
        <v>2</v>
      </c>
      <c r="Z2">
        <v>10</v>
      </c>
      <c r="AA2">
        <v>68.661691793207609</v>
      </c>
      <c r="AB2">
        <v>93.945955851486644</v>
      </c>
      <c r="AC2">
        <v>84.979885679020953</v>
      </c>
      <c r="AD2">
        <v>68661.691793207603</v>
      </c>
      <c r="AE2">
        <v>93945.955851486651</v>
      </c>
      <c r="AF2">
        <v>6.0315521122829208E-6</v>
      </c>
      <c r="AG2">
        <v>3</v>
      </c>
      <c r="AH2">
        <v>84979.885679020954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5.9667000000000003</v>
      </c>
      <c r="E2">
        <v>16.760000000000002</v>
      </c>
      <c r="F2">
        <v>11.09</v>
      </c>
      <c r="G2">
        <v>7.74</v>
      </c>
      <c r="H2">
        <v>0.1</v>
      </c>
      <c r="I2">
        <v>86</v>
      </c>
      <c r="J2">
        <v>185.69</v>
      </c>
      <c r="K2">
        <v>53.44</v>
      </c>
      <c r="L2">
        <v>1</v>
      </c>
      <c r="M2">
        <v>71</v>
      </c>
      <c r="N2">
        <v>36.26</v>
      </c>
      <c r="O2">
        <v>23136.14</v>
      </c>
      <c r="P2">
        <v>116.98</v>
      </c>
      <c r="Q2">
        <v>6558.05</v>
      </c>
      <c r="R2">
        <v>165.36</v>
      </c>
      <c r="S2">
        <v>54.2</v>
      </c>
      <c r="T2">
        <v>55618.92</v>
      </c>
      <c r="U2">
        <v>0.33</v>
      </c>
      <c r="V2">
        <v>0.7</v>
      </c>
      <c r="W2">
        <v>0.26</v>
      </c>
      <c r="X2">
        <v>3.33</v>
      </c>
      <c r="Y2">
        <v>2</v>
      </c>
      <c r="Z2">
        <v>10</v>
      </c>
      <c r="AA2">
        <v>76.425847633915808</v>
      </c>
      <c r="AB2">
        <v>104.5692164031194</v>
      </c>
      <c r="AC2">
        <v>94.589277153449103</v>
      </c>
      <c r="AD2">
        <v>76425.847633915808</v>
      </c>
      <c r="AE2">
        <v>104569.2164031194</v>
      </c>
      <c r="AF2">
        <v>5.6154048706381603E-6</v>
      </c>
      <c r="AG2">
        <v>3</v>
      </c>
      <c r="AH2">
        <v>94589.277153449104</v>
      </c>
    </row>
    <row r="3" spans="1:34" x14ac:dyDescent="0.25">
      <c r="A3">
        <v>1</v>
      </c>
      <c r="B3">
        <v>95</v>
      </c>
      <c r="C3" t="s">
        <v>34</v>
      </c>
      <c r="D3">
        <v>6.4512</v>
      </c>
      <c r="E3">
        <v>15.5</v>
      </c>
      <c r="F3">
        <v>10.43</v>
      </c>
      <c r="G3">
        <v>8.94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104.23</v>
      </c>
      <c r="Q3">
        <v>6559.17</v>
      </c>
      <c r="R3">
        <v>140.34</v>
      </c>
      <c r="S3">
        <v>54.2</v>
      </c>
      <c r="T3">
        <v>43192.49</v>
      </c>
      <c r="U3">
        <v>0.39</v>
      </c>
      <c r="V3">
        <v>0.74</v>
      </c>
      <c r="W3">
        <v>0.31</v>
      </c>
      <c r="X3">
        <v>2.66</v>
      </c>
      <c r="Y3">
        <v>2</v>
      </c>
      <c r="Z3">
        <v>10</v>
      </c>
      <c r="AA3">
        <v>70.203737484262987</v>
      </c>
      <c r="AB3">
        <v>96.05585079624214</v>
      </c>
      <c r="AC3">
        <v>86.888415211505816</v>
      </c>
      <c r="AD3">
        <v>70203.737484262994</v>
      </c>
      <c r="AE3">
        <v>96055.850796242143</v>
      </c>
      <c r="AF3">
        <v>6.0713794729852171E-6</v>
      </c>
      <c r="AG3">
        <v>3</v>
      </c>
      <c r="AH3">
        <v>86888.41521150581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5.6494999999999997</v>
      </c>
      <c r="E2">
        <v>17.7</v>
      </c>
      <c r="F2">
        <v>11.49</v>
      </c>
      <c r="G2">
        <v>7.26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129.34</v>
      </c>
      <c r="Q2">
        <v>6558.59</v>
      </c>
      <c r="R2">
        <v>179.13</v>
      </c>
      <c r="S2">
        <v>54.2</v>
      </c>
      <c r="T2">
        <v>62460.88</v>
      </c>
      <c r="U2">
        <v>0.3</v>
      </c>
      <c r="V2">
        <v>0.67</v>
      </c>
      <c r="W2">
        <v>0.27</v>
      </c>
      <c r="X2">
        <v>3.73</v>
      </c>
      <c r="Y2">
        <v>2</v>
      </c>
      <c r="Z2">
        <v>10</v>
      </c>
      <c r="AA2">
        <v>82.585045244871992</v>
      </c>
      <c r="AB2">
        <v>112.9965022990467</v>
      </c>
      <c r="AC2">
        <v>102.2122747112418</v>
      </c>
      <c r="AD2">
        <v>82585.045244871988</v>
      </c>
      <c r="AE2">
        <v>112996.5022990467</v>
      </c>
      <c r="AF2">
        <v>5.2747140684270201E-6</v>
      </c>
      <c r="AG2">
        <v>3</v>
      </c>
      <c r="AH2">
        <v>102212.2747112418</v>
      </c>
    </row>
    <row r="3" spans="1:34" x14ac:dyDescent="0.25">
      <c r="A3">
        <v>1</v>
      </c>
      <c r="B3">
        <v>100</v>
      </c>
      <c r="C3" t="s">
        <v>34</v>
      </c>
      <c r="D3">
        <v>6.4706999999999999</v>
      </c>
      <c r="E3">
        <v>15.45</v>
      </c>
      <c r="F3">
        <v>10.33</v>
      </c>
      <c r="G3">
        <v>9.25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106.5</v>
      </c>
      <c r="Q3">
        <v>6556.79</v>
      </c>
      <c r="R3">
        <v>137.46</v>
      </c>
      <c r="S3">
        <v>54.2</v>
      </c>
      <c r="T3">
        <v>41763.61</v>
      </c>
      <c r="U3">
        <v>0.39</v>
      </c>
      <c r="V3">
        <v>0.75</v>
      </c>
      <c r="W3">
        <v>0.3</v>
      </c>
      <c r="X3">
        <v>2.57</v>
      </c>
      <c r="Y3">
        <v>2</v>
      </c>
      <c r="Z3">
        <v>10</v>
      </c>
      <c r="AA3">
        <v>71.00553877029067</v>
      </c>
      <c r="AB3">
        <v>97.152910688760926</v>
      </c>
      <c r="AC3">
        <v>87.880773247616176</v>
      </c>
      <c r="AD3">
        <v>71005.538770290674</v>
      </c>
      <c r="AE3">
        <v>97152.910688760923</v>
      </c>
      <c r="AF3">
        <v>6.041435936378568E-6</v>
      </c>
      <c r="AG3">
        <v>3</v>
      </c>
      <c r="AH3">
        <v>87880.773247616176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5.7805</v>
      </c>
      <c r="E2">
        <v>17.3</v>
      </c>
      <c r="F2">
        <v>12.35</v>
      </c>
      <c r="G2">
        <v>6.17</v>
      </c>
      <c r="H2">
        <v>0.15</v>
      </c>
      <c r="I2">
        <v>120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93.61</v>
      </c>
      <c r="Q2">
        <v>6560.57</v>
      </c>
      <c r="R2">
        <v>202.38</v>
      </c>
      <c r="S2">
        <v>54.2</v>
      </c>
      <c r="T2">
        <v>73960.490000000005</v>
      </c>
      <c r="U2">
        <v>0.27</v>
      </c>
      <c r="V2">
        <v>0.62</v>
      </c>
      <c r="W2">
        <v>0.45</v>
      </c>
      <c r="X2">
        <v>4.58</v>
      </c>
      <c r="Y2">
        <v>2</v>
      </c>
      <c r="Z2">
        <v>10</v>
      </c>
      <c r="AA2">
        <v>67.951316554971754</v>
      </c>
      <c r="AB2">
        <v>92.973989110989194</v>
      </c>
      <c r="AC2">
        <v>84.100682080072374</v>
      </c>
      <c r="AD2">
        <v>67951.316554971752</v>
      </c>
      <c r="AE2">
        <v>92973.989110989191</v>
      </c>
      <c r="AF2">
        <v>5.8854291467947143E-6</v>
      </c>
      <c r="AG2">
        <v>3</v>
      </c>
      <c r="AH2">
        <v>84100.68208007238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5.6494999999999997</v>
      </c>
      <c r="E2">
        <v>17.7</v>
      </c>
      <c r="F2">
        <v>11.49</v>
      </c>
      <c r="G2">
        <v>7.26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129.34</v>
      </c>
      <c r="Q2">
        <v>6558.59</v>
      </c>
      <c r="R2">
        <v>179.13</v>
      </c>
      <c r="S2">
        <v>54.2</v>
      </c>
      <c r="T2">
        <v>62460.88</v>
      </c>
      <c r="U2">
        <v>0.3</v>
      </c>
      <c r="V2">
        <v>0.67</v>
      </c>
      <c r="W2">
        <v>0.27</v>
      </c>
      <c r="X2">
        <v>3.73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6.4706999999999999</v>
      </c>
      <c r="E3">
        <v>15.45</v>
      </c>
      <c r="F3">
        <v>10.33</v>
      </c>
      <c r="G3">
        <v>9.25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106.5</v>
      </c>
      <c r="Q3">
        <v>6556.79</v>
      </c>
      <c r="R3">
        <v>137.46</v>
      </c>
      <c r="S3">
        <v>54.2</v>
      </c>
      <c r="T3">
        <v>41763.61</v>
      </c>
      <c r="U3">
        <v>0.39</v>
      </c>
      <c r="V3">
        <v>0.75</v>
      </c>
      <c r="W3">
        <v>0.3</v>
      </c>
      <c r="X3">
        <v>2.57</v>
      </c>
      <c r="Y3">
        <v>2</v>
      </c>
      <c r="Z3">
        <v>10</v>
      </c>
    </row>
    <row r="4" spans="1:26" x14ac:dyDescent="0.25">
      <c r="A4">
        <v>0</v>
      </c>
      <c r="B4">
        <v>40</v>
      </c>
      <c r="C4" t="s">
        <v>34</v>
      </c>
      <c r="D4">
        <v>5.2229000000000001</v>
      </c>
      <c r="E4">
        <v>19.149999999999999</v>
      </c>
      <c r="F4">
        <v>14.09</v>
      </c>
      <c r="G4">
        <v>5.12</v>
      </c>
      <c r="H4">
        <v>0.2</v>
      </c>
      <c r="I4">
        <v>165</v>
      </c>
      <c r="J4">
        <v>89.87</v>
      </c>
      <c r="K4">
        <v>37.549999999999997</v>
      </c>
      <c r="L4">
        <v>1</v>
      </c>
      <c r="M4">
        <v>0</v>
      </c>
      <c r="N4">
        <v>11.32</v>
      </c>
      <c r="O4">
        <v>11317.98</v>
      </c>
      <c r="P4">
        <v>92.49</v>
      </c>
      <c r="Q4">
        <v>6561.72</v>
      </c>
      <c r="R4">
        <v>258.41000000000003</v>
      </c>
      <c r="S4">
        <v>54.2</v>
      </c>
      <c r="T4">
        <v>101751.54</v>
      </c>
      <c r="U4">
        <v>0.21</v>
      </c>
      <c r="V4">
        <v>0.55000000000000004</v>
      </c>
      <c r="W4">
        <v>0.57999999999999996</v>
      </c>
      <c r="X4">
        <v>6.32</v>
      </c>
      <c r="Y4">
        <v>2</v>
      </c>
      <c r="Z4">
        <v>10</v>
      </c>
    </row>
    <row r="5" spans="1:26" x14ac:dyDescent="0.25">
      <c r="A5">
        <v>0</v>
      </c>
      <c r="B5">
        <v>30</v>
      </c>
      <c r="C5" t="s">
        <v>34</v>
      </c>
      <c r="D5">
        <v>4.6658999999999997</v>
      </c>
      <c r="E5">
        <v>21.43</v>
      </c>
      <c r="F5">
        <v>16.18</v>
      </c>
      <c r="G5">
        <v>4.43</v>
      </c>
      <c r="H5">
        <v>0.24</v>
      </c>
      <c r="I5">
        <v>219</v>
      </c>
      <c r="J5">
        <v>71.52</v>
      </c>
      <c r="K5">
        <v>32.270000000000003</v>
      </c>
      <c r="L5">
        <v>1</v>
      </c>
      <c r="M5">
        <v>0</v>
      </c>
      <c r="N5">
        <v>8.25</v>
      </c>
      <c r="O5">
        <v>9054.6</v>
      </c>
      <c r="P5">
        <v>92.84</v>
      </c>
      <c r="Q5">
        <v>6564.57</v>
      </c>
      <c r="R5">
        <v>325.57</v>
      </c>
      <c r="S5">
        <v>54.2</v>
      </c>
      <c r="T5">
        <v>135060.41</v>
      </c>
      <c r="U5">
        <v>0.17</v>
      </c>
      <c r="V5">
        <v>0.48</v>
      </c>
      <c r="W5">
        <v>0.75</v>
      </c>
      <c r="X5">
        <v>8.41</v>
      </c>
      <c r="Y5">
        <v>2</v>
      </c>
      <c r="Z5">
        <v>10</v>
      </c>
    </row>
    <row r="6" spans="1:26" x14ac:dyDescent="0.25">
      <c r="A6">
        <v>0</v>
      </c>
      <c r="B6">
        <v>15</v>
      </c>
      <c r="C6" t="s">
        <v>34</v>
      </c>
      <c r="D6">
        <v>3.2126999999999999</v>
      </c>
      <c r="E6">
        <v>31.13</v>
      </c>
      <c r="F6">
        <v>24.58</v>
      </c>
      <c r="G6">
        <v>3.38</v>
      </c>
      <c r="H6">
        <v>0.43</v>
      </c>
      <c r="I6">
        <v>436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96.51</v>
      </c>
      <c r="Q6">
        <v>6581</v>
      </c>
      <c r="R6">
        <v>595.61</v>
      </c>
      <c r="S6">
        <v>54.2</v>
      </c>
      <c r="T6">
        <v>268995.84999999998</v>
      </c>
      <c r="U6">
        <v>0.09</v>
      </c>
      <c r="V6">
        <v>0.31</v>
      </c>
      <c r="W6">
        <v>1.39</v>
      </c>
      <c r="X6">
        <v>16.8</v>
      </c>
      <c r="Y6">
        <v>2</v>
      </c>
      <c r="Z6">
        <v>10</v>
      </c>
    </row>
    <row r="7" spans="1:26" x14ac:dyDescent="0.25">
      <c r="A7">
        <v>0</v>
      </c>
      <c r="B7">
        <v>70</v>
      </c>
      <c r="C7" t="s">
        <v>34</v>
      </c>
      <c r="D7">
        <v>6.1071999999999997</v>
      </c>
      <c r="E7">
        <v>16.37</v>
      </c>
      <c r="F7">
        <v>11.4</v>
      </c>
      <c r="G7">
        <v>7.2</v>
      </c>
      <c r="H7">
        <v>0.12</v>
      </c>
      <c r="I7">
        <v>95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96.88</v>
      </c>
      <c r="Q7">
        <v>6558.05</v>
      </c>
      <c r="R7">
        <v>171.88</v>
      </c>
      <c r="S7">
        <v>54.2</v>
      </c>
      <c r="T7">
        <v>58833.68</v>
      </c>
      <c r="U7">
        <v>0.32</v>
      </c>
      <c r="V7">
        <v>0.68</v>
      </c>
      <c r="W7">
        <v>0.38</v>
      </c>
      <c r="X7">
        <v>3.64</v>
      </c>
      <c r="Y7">
        <v>2</v>
      </c>
      <c r="Z7">
        <v>10</v>
      </c>
    </row>
    <row r="8" spans="1:26" x14ac:dyDescent="0.25">
      <c r="A8">
        <v>0</v>
      </c>
      <c r="B8">
        <v>90</v>
      </c>
      <c r="C8" t="s">
        <v>34</v>
      </c>
      <c r="D8">
        <v>6.1803999999999997</v>
      </c>
      <c r="E8">
        <v>16.18</v>
      </c>
      <c r="F8">
        <v>10.88</v>
      </c>
      <c r="G8">
        <v>8.06</v>
      </c>
      <c r="H8">
        <v>0.1</v>
      </c>
      <c r="I8">
        <v>81</v>
      </c>
      <c r="J8">
        <v>176.73</v>
      </c>
      <c r="K8">
        <v>52.44</v>
      </c>
      <c r="L8">
        <v>1</v>
      </c>
      <c r="M8">
        <v>41</v>
      </c>
      <c r="N8">
        <v>33.29</v>
      </c>
      <c r="O8">
        <v>22031.19</v>
      </c>
      <c r="P8">
        <v>107.83</v>
      </c>
      <c r="Q8">
        <v>6557.38</v>
      </c>
      <c r="R8">
        <v>157.19999999999999</v>
      </c>
      <c r="S8">
        <v>54.2</v>
      </c>
      <c r="T8">
        <v>51568.36</v>
      </c>
      <c r="U8">
        <v>0.34</v>
      </c>
      <c r="V8">
        <v>0.71</v>
      </c>
      <c r="W8">
        <v>0.28000000000000003</v>
      </c>
      <c r="X8">
        <v>3.12</v>
      </c>
      <c r="Y8">
        <v>2</v>
      </c>
      <c r="Z8">
        <v>10</v>
      </c>
    </row>
    <row r="9" spans="1:26" x14ac:dyDescent="0.25">
      <c r="A9">
        <v>1</v>
      </c>
      <c r="B9">
        <v>90</v>
      </c>
      <c r="C9" t="s">
        <v>34</v>
      </c>
      <c r="D9">
        <v>6.3964999999999996</v>
      </c>
      <c r="E9">
        <v>15.63</v>
      </c>
      <c r="F9">
        <v>10.58</v>
      </c>
      <c r="G9">
        <v>8.58</v>
      </c>
      <c r="H9">
        <v>0.2</v>
      </c>
      <c r="I9">
        <v>74</v>
      </c>
      <c r="J9">
        <v>178.21</v>
      </c>
      <c r="K9">
        <v>52.44</v>
      </c>
      <c r="L9">
        <v>2</v>
      </c>
      <c r="M9">
        <v>0</v>
      </c>
      <c r="N9">
        <v>33.770000000000003</v>
      </c>
      <c r="O9">
        <v>22213.89</v>
      </c>
      <c r="P9">
        <v>102.88</v>
      </c>
      <c r="Q9">
        <v>6557.46</v>
      </c>
      <c r="R9">
        <v>145.47</v>
      </c>
      <c r="S9">
        <v>54.2</v>
      </c>
      <c r="T9">
        <v>45735.13</v>
      </c>
      <c r="U9">
        <v>0.37</v>
      </c>
      <c r="V9">
        <v>0.73</v>
      </c>
      <c r="W9">
        <v>0.32</v>
      </c>
      <c r="X9">
        <v>2.82</v>
      </c>
      <c r="Y9">
        <v>2</v>
      </c>
      <c r="Z9">
        <v>10</v>
      </c>
    </row>
    <row r="10" spans="1:26" x14ac:dyDescent="0.25">
      <c r="A10">
        <v>0</v>
      </c>
      <c r="B10">
        <v>10</v>
      </c>
      <c r="C10" t="s">
        <v>34</v>
      </c>
      <c r="D10">
        <v>2.3940000000000001</v>
      </c>
      <c r="E10">
        <v>41.77</v>
      </c>
      <c r="F10">
        <v>32.89</v>
      </c>
      <c r="G10">
        <v>3.03</v>
      </c>
      <c r="H10">
        <v>0.64</v>
      </c>
      <c r="I10">
        <v>651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94.66</v>
      </c>
      <c r="Q10">
        <v>6586.56</v>
      </c>
      <c r="R10">
        <v>863.28</v>
      </c>
      <c r="S10">
        <v>54.2</v>
      </c>
      <c r="T10">
        <v>401755.07</v>
      </c>
      <c r="U10">
        <v>0.06</v>
      </c>
      <c r="V10">
        <v>0.24</v>
      </c>
      <c r="W10">
        <v>2.0099999999999998</v>
      </c>
      <c r="X10">
        <v>25.1</v>
      </c>
      <c r="Y10">
        <v>2</v>
      </c>
      <c r="Z10">
        <v>10</v>
      </c>
    </row>
    <row r="11" spans="1:26" x14ac:dyDescent="0.25">
      <c r="A11">
        <v>0</v>
      </c>
      <c r="B11">
        <v>45</v>
      </c>
      <c r="C11" t="s">
        <v>34</v>
      </c>
      <c r="D11">
        <v>5.4275000000000002</v>
      </c>
      <c r="E11">
        <v>18.420000000000002</v>
      </c>
      <c r="F11">
        <v>13.41</v>
      </c>
      <c r="G11">
        <v>5.48</v>
      </c>
      <c r="H11">
        <v>0.18</v>
      </c>
      <c r="I11">
        <v>147</v>
      </c>
      <c r="J11">
        <v>98.71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92.89</v>
      </c>
      <c r="Q11">
        <v>6560</v>
      </c>
      <c r="R11">
        <v>236.68</v>
      </c>
      <c r="S11">
        <v>54.2</v>
      </c>
      <c r="T11">
        <v>90977.27</v>
      </c>
      <c r="U11">
        <v>0.23</v>
      </c>
      <c r="V11">
        <v>0.56999999999999995</v>
      </c>
      <c r="W11">
        <v>0.53</v>
      </c>
      <c r="X11">
        <v>5.65</v>
      </c>
      <c r="Y11">
        <v>2</v>
      </c>
      <c r="Z11">
        <v>10</v>
      </c>
    </row>
    <row r="12" spans="1:26" x14ac:dyDescent="0.25">
      <c r="A12">
        <v>0</v>
      </c>
      <c r="B12">
        <v>60</v>
      </c>
      <c r="C12" t="s">
        <v>34</v>
      </c>
      <c r="D12">
        <v>5.8818000000000001</v>
      </c>
      <c r="E12">
        <v>17</v>
      </c>
      <c r="F12">
        <v>12.03</v>
      </c>
      <c r="G12">
        <v>6.5</v>
      </c>
      <c r="H12">
        <v>0.14000000000000001</v>
      </c>
      <c r="I12">
        <v>111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95.2</v>
      </c>
      <c r="Q12">
        <v>6560.61</v>
      </c>
      <c r="R12">
        <v>192.17</v>
      </c>
      <c r="S12">
        <v>54.2</v>
      </c>
      <c r="T12">
        <v>68901.070000000007</v>
      </c>
      <c r="U12">
        <v>0.28000000000000003</v>
      </c>
      <c r="V12">
        <v>0.64</v>
      </c>
      <c r="W12">
        <v>0.43</v>
      </c>
      <c r="X12">
        <v>4.2699999999999996</v>
      </c>
      <c r="Y12">
        <v>2</v>
      </c>
      <c r="Z12">
        <v>10</v>
      </c>
    </row>
    <row r="13" spans="1:26" x14ac:dyDescent="0.25">
      <c r="A13">
        <v>0</v>
      </c>
      <c r="B13">
        <v>80</v>
      </c>
      <c r="C13" t="s">
        <v>34</v>
      </c>
      <c r="D13">
        <v>6.2458999999999998</v>
      </c>
      <c r="E13">
        <v>16.010000000000002</v>
      </c>
      <c r="F13">
        <v>10.98</v>
      </c>
      <c r="G13">
        <v>7.84</v>
      </c>
      <c r="H13">
        <v>0.11</v>
      </c>
      <c r="I13">
        <v>84</v>
      </c>
      <c r="J13">
        <v>159.12</v>
      </c>
      <c r="K13">
        <v>50.28</v>
      </c>
      <c r="L13">
        <v>1</v>
      </c>
      <c r="M13">
        <v>2</v>
      </c>
      <c r="N13">
        <v>27.84</v>
      </c>
      <c r="O13">
        <v>19859.16</v>
      </c>
      <c r="P13">
        <v>99.73</v>
      </c>
      <c r="Q13">
        <v>6558.48</v>
      </c>
      <c r="R13">
        <v>158.49</v>
      </c>
      <c r="S13">
        <v>54.2</v>
      </c>
      <c r="T13">
        <v>52194.11</v>
      </c>
      <c r="U13">
        <v>0.34</v>
      </c>
      <c r="V13">
        <v>0.7</v>
      </c>
      <c r="W13">
        <v>0.35</v>
      </c>
      <c r="X13">
        <v>3.22</v>
      </c>
      <c r="Y13">
        <v>2</v>
      </c>
      <c r="Z13">
        <v>10</v>
      </c>
    </row>
    <row r="14" spans="1:26" x14ac:dyDescent="0.25">
      <c r="A14">
        <v>1</v>
      </c>
      <c r="B14">
        <v>80</v>
      </c>
      <c r="C14" t="s">
        <v>34</v>
      </c>
      <c r="D14">
        <v>6.2827000000000002</v>
      </c>
      <c r="E14">
        <v>15.92</v>
      </c>
      <c r="F14">
        <v>10.92</v>
      </c>
      <c r="G14">
        <v>7.89</v>
      </c>
      <c r="H14">
        <v>0.22</v>
      </c>
      <c r="I14">
        <v>83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20034.400000000001</v>
      </c>
      <c r="P14">
        <v>99.84</v>
      </c>
      <c r="Q14">
        <v>6558.35</v>
      </c>
      <c r="R14">
        <v>156.30000000000001</v>
      </c>
      <c r="S14">
        <v>54.2</v>
      </c>
      <c r="T14">
        <v>51108.34</v>
      </c>
      <c r="U14">
        <v>0.35</v>
      </c>
      <c r="V14">
        <v>0.71</v>
      </c>
      <c r="W14">
        <v>0.35</v>
      </c>
      <c r="X14">
        <v>3.15</v>
      </c>
      <c r="Y14">
        <v>2</v>
      </c>
      <c r="Z14">
        <v>10</v>
      </c>
    </row>
    <row r="15" spans="1:26" x14ac:dyDescent="0.25">
      <c r="A15">
        <v>0</v>
      </c>
      <c r="B15">
        <v>35</v>
      </c>
      <c r="C15" t="s">
        <v>34</v>
      </c>
      <c r="D15">
        <v>4.9720000000000004</v>
      </c>
      <c r="E15">
        <v>20.11</v>
      </c>
      <c r="F15">
        <v>14.98</v>
      </c>
      <c r="G15">
        <v>4.78</v>
      </c>
      <c r="H15">
        <v>0.22</v>
      </c>
      <c r="I15">
        <v>188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10204.209999999999</v>
      </c>
      <c r="P15">
        <v>92.41</v>
      </c>
      <c r="Q15">
        <v>6564.66</v>
      </c>
      <c r="R15">
        <v>286.79000000000002</v>
      </c>
      <c r="S15">
        <v>54.2</v>
      </c>
      <c r="T15">
        <v>115825.5</v>
      </c>
      <c r="U15">
        <v>0.19</v>
      </c>
      <c r="V15">
        <v>0.51</v>
      </c>
      <c r="W15">
        <v>0.66</v>
      </c>
      <c r="X15">
        <v>7.21</v>
      </c>
      <c r="Y15">
        <v>2</v>
      </c>
      <c r="Z15">
        <v>10</v>
      </c>
    </row>
    <row r="16" spans="1:26" x14ac:dyDescent="0.25">
      <c r="A16">
        <v>0</v>
      </c>
      <c r="B16">
        <v>50</v>
      </c>
      <c r="C16" t="s">
        <v>34</v>
      </c>
      <c r="D16">
        <v>5.6266999999999996</v>
      </c>
      <c r="E16">
        <v>17.77</v>
      </c>
      <c r="F16">
        <v>12.8</v>
      </c>
      <c r="G16">
        <v>5.82</v>
      </c>
      <c r="H16">
        <v>0.16</v>
      </c>
      <c r="I16">
        <v>132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93.01</v>
      </c>
      <c r="Q16">
        <v>6560.6</v>
      </c>
      <c r="R16">
        <v>216.88</v>
      </c>
      <c r="S16">
        <v>54.2</v>
      </c>
      <c r="T16">
        <v>81153.02</v>
      </c>
      <c r="U16">
        <v>0.25</v>
      </c>
      <c r="V16">
        <v>0.6</v>
      </c>
      <c r="W16">
        <v>0.49</v>
      </c>
      <c r="X16">
        <v>5.04</v>
      </c>
      <c r="Y16">
        <v>2</v>
      </c>
      <c r="Z16">
        <v>10</v>
      </c>
    </row>
    <row r="17" spans="1:26" x14ac:dyDescent="0.25">
      <c r="A17">
        <v>0</v>
      </c>
      <c r="B17">
        <v>25</v>
      </c>
      <c r="C17" t="s">
        <v>34</v>
      </c>
      <c r="D17">
        <v>4.2831000000000001</v>
      </c>
      <c r="E17">
        <v>23.35</v>
      </c>
      <c r="F17">
        <v>17.899999999999999</v>
      </c>
      <c r="G17">
        <v>4.08</v>
      </c>
      <c r="H17">
        <v>0.28000000000000003</v>
      </c>
      <c r="I17">
        <v>263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94.01</v>
      </c>
      <c r="Q17">
        <v>6570.72</v>
      </c>
      <c r="R17">
        <v>380.77</v>
      </c>
      <c r="S17">
        <v>54.2</v>
      </c>
      <c r="T17">
        <v>162442.75</v>
      </c>
      <c r="U17">
        <v>0.14000000000000001</v>
      </c>
      <c r="V17">
        <v>0.43</v>
      </c>
      <c r="W17">
        <v>0.88</v>
      </c>
      <c r="X17">
        <v>10.119999999999999</v>
      </c>
      <c r="Y17">
        <v>2</v>
      </c>
      <c r="Z17">
        <v>10</v>
      </c>
    </row>
    <row r="18" spans="1:26" x14ac:dyDescent="0.25">
      <c r="A18">
        <v>0</v>
      </c>
      <c r="B18">
        <v>85</v>
      </c>
      <c r="C18" t="s">
        <v>34</v>
      </c>
      <c r="D18">
        <v>6.2872000000000003</v>
      </c>
      <c r="E18">
        <v>15.91</v>
      </c>
      <c r="F18">
        <v>10.82</v>
      </c>
      <c r="G18">
        <v>8.1199999999999992</v>
      </c>
      <c r="H18">
        <v>0.11</v>
      </c>
      <c r="I18">
        <v>80</v>
      </c>
      <c r="J18">
        <v>167.88</v>
      </c>
      <c r="K18">
        <v>51.39</v>
      </c>
      <c r="L18">
        <v>1</v>
      </c>
      <c r="M18">
        <v>15</v>
      </c>
      <c r="N18">
        <v>30.49</v>
      </c>
      <c r="O18">
        <v>20939.59</v>
      </c>
      <c r="P18">
        <v>101.92</v>
      </c>
      <c r="Q18">
        <v>6558.46</v>
      </c>
      <c r="R18">
        <v>153.79</v>
      </c>
      <c r="S18">
        <v>54.2</v>
      </c>
      <c r="T18">
        <v>49863.83</v>
      </c>
      <c r="U18">
        <v>0.35</v>
      </c>
      <c r="V18">
        <v>0.71</v>
      </c>
      <c r="W18">
        <v>0.32</v>
      </c>
      <c r="X18">
        <v>3.06</v>
      </c>
      <c r="Y18">
        <v>2</v>
      </c>
      <c r="Z18">
        <v>10</v>
      </c>
    </row>
    <row r="19" spans="1:26" x14ac:dyDescent="0.25">
      <c r="A19">
        <v>1</v>
      </c>
      <c r="B19">
        <v>85</v>
      </c>
      <c r="C19" t="s">
        <v>34</v>
      </c>
      <c r="D19">
        <v>6.3089000000000004</v>
      </c>
      <c r="E19">
        <v>15.85</v>
      </c>
      <c r="F19">
        <v>10.8</v>
      </c>
      <c r="G19">
        <v>8.1999999999999993</v>
      </c>
      <c r="H19">
        <v>0.21</v>
      </c>
      <c r="I19">
        <v>79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101.98</v>
      </c>
      <c r="Q19">
        <v>6559.87</v>
      </c>
      <c r="R19">
        <v>152.44</v>
      </c>
      <c r="S19">
        <v>54.2</v>
      </c>
      <c r="T19">
        <v>49193.54</v>
      </c>
      <c r="U19">
        <v>0.36</v>
      </c>
      <c r="V19">
        <v>0.71</v>
      </c>
      <c r="W19">
        <v>0.34</v>
      </c>
      <c r="X19">
        <v>3.04</v>
      </c>
      <c r="Y19">
        <v>2</v>
      </c>
      <c r="Z19">
        <v>10</v>
      </c>
    </row>
    <row r="20" spans="1:26" x14ac:dyDescent="0.25">
      <c r="A20">
        <v>0</v>
      </c>
      <c r="B20">
        <v>20</v>
      </c>
      <c r="C20" t="s">
        <v>34</v>
      </c>
      <c r="D20">
        <v>3.8218999999999999</v>
      </c>
      <c r="E20">
        <v>26.16</v>
      </c>
      <c r="F20">
        <v>20.41</v>
      </c>
      <c r="G20">
        <v>3.73</v>
      </c>
      <c r="H20">
        <v>0.34</v>
      </c>
      <c r="I20">
        <v>328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95.22</v>
      </c>
      <c r="Q20">
        <v>6574.02</v>
      </c>
      <c r="R20">
        <v>461.57</v>
      </c>
      <c r="S20">
        <v>54.2</v>
      </c>
      <c r="T20">
        <v>202514.31</v>
      </c>
      <c r="U20">
        <v>0.12</v>
      </c>
      <c r="V20">
        <v>0.38</v>
      </c>
      <c r="W20">
        <v>1.07</v>
      </c>
      <c r="X20">
        <v>12.63</v>
      </c>
      <c r="Y20">
        <v>2</v>
      </c>
      <c r="Z20">
        <v>10</v>
      </c>
    </row>
    <row r="21" spans="1:26" x14ac:dyDescent="0.25">
      <c r="A21">
        <v>0</v>
      </c>
      <c r="B21">
        <v>65</v>
      </c>
      <c r="C21" t="s">
        <v>34</v>
      </c>
      <c r="D21">
        <v>6.0357000000000003</v>
      </c>
      <c r="E21">
        <v>16.57</v>
      </c>
      <c r="F21">
        <v>11.61</v>
      </c>
      <c r="G21">
        <v>6.83</v>
      </c>
      <c r="H21">
        <v>0.13</v>
      </c>
      <c r="I21">
        <v>102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16663.419999999998</v>
      </c>
      <c r="P21">
        <v>95.32</v>
      </c>
      <c r="Q21">
        <v>6560.02</v>
      </c>
      <c r="R21">
        <v>177.77</v>
      </c>
      <c r="S21">
        <v>54.2</v>
      </c>
      <c r="T21">
        <v>61743.8</v>
      </c>
      <c r="U21">
        <v>0.3</v>
      </c>
      <c r="V21">
        <v>0.66</v>
      </c>
      <c r="W21">
        <v>0.42</v>
      </c>
      <c r="X21">
        <v>3.85</v>
      </c>
      <c r="Y21">
        <v>2</v>
      </c>
      <c r="Z21">
        <v>10</v>
      </c>
    </row>
    <row r="22" spans="1:26" x14ac:dyDescent="0.25">
      <c r="A22">
        <v>0</v>
      </c>
      <c r="B22">
        <v>75</v>
      </c>
      <c r="C22" t="s">
        <v>34</v>
      </c>
      <c r="D22">
        <v>6.1859999999999999</v>
      </c>
      <c r="E22">
        <v>16.170000000000002</v>
      </c>
      <c r="F22">
        <v>11.17</v>
      </c>
      <c r="G22">
        <v>7.53</v>
      </c>
      <c r="H22">
        <v>0.12</v>
      </c>
      <c r="I22">
        <v>89</v>
      </c>
      <c r="J22">
        <v>150.44</v>
      </c>
      <c r="K22">
        <v>49.1</v>
      </c>
      <c r="L22">
        <v>1</v>
      </c>
      <c r="M22">
        <v>0</v>
      </c>
      <c r="N22">
        <v>25.34</v>
      </c>
      <c r="O22">
        <v>18787.759999999998</v>
      </c>
      <c r="P22">
        <v>98.32</v>
      </c>
      <c r="Q22">
        <v>6558.04</v>
      </c>
      <c r="R22">
        <v>164.42</v>
      </c>
      <c r="S22">
        <v>54.2</v>
      </c>
      <c r="T22">
        <v>55134.84</v>
      </c>
      <c r="U22">
        <v>0.33</v>
      </c>
      <c r="V22">
        <v>0.69</v>
      </c>
      <c r="W22">
        <v>0.36</v>
      </c>
      <c r="X22">
        <v>3.41</v>
      </c>
      <c r="Y22">
        <v>2</v>
      </c>
      <c r="Z22">
        <v>10</v>
      </c>
    </row>
    <row r="23" spans="1:26" x14ac:dyDescent="0.25">
      <c r="A23">
        <v>0</v>
      </c>
      <c r="B23">
        <v>95</v>
      </c>
      <c r="C23" t="s">
        <v>34</v>
      </c>
      <c r="D23">
        <v>5.9667000000000003</v>
      </c>
      <c r="E23">
        <v>16.760000000000002</v>
      </c>
      <c r="F23">
        <v>11.09</v>
      </c>
      <c r="G23">
        <v>7.74</v>
      </c>
      <c r="H23">
        <v>0.1</v>
      </c>
      <c r="I23">
        <v>86</v>
      </c>
      <c r="J23">
        <v>185.69</v>
      </c>
      <c r="K23">
        <v>53.44</v>
      </c>
      <c r="L23">
        <v>1</v>
      </c>
      <c r="M23">
        <v>71</v>
      </c>
      <c r="N23">
        <v>36.26</v>
      </c>
      <c r="O23">
        <v>23136.14</v>
      </c>
      <c r="P23">
        <v>116.98</v>
      </c>
      <c r="Q23">
        <v>6558.05</v>
      </c>
      <c r="R23">
        <v>165.36</v>
      </c>
      <c r="S23">
        <v>54.2</v>
      </c>
      <c r="T23">
        <v>55618.92</v>
      </c>
      <c r="U23">
        <v>0.33</v>
      </c>
      <c r="V23">
        <v>0.7</v>
      </c>
      <c r="W23">
        <v>0.26</v>
      </c>
      <c r="X23">
        <v>3.33</v>
      </c>
      <c r="Y23">
        <v>2</v>
      </c>
      <c r="Z23">
        <v>10</v>
      </c>
    </row>
    <row r="24" spans="1:26" x14ac:dyDescent="0.25">
      <c r="A24">
        <v>1</v>
      </c>
      <c r="B24">
        <v>95</v>
      </c>
      <c r="C24" t="s">
        <v>34</v>
      </c>
      <c r="D24">
        <v>6.4512</v>
      </c>
      <c r="E24">
        <v>15.5</v>
      </c>
      <c r="F24">
        <v>10.43</v>
      </c>
      <c r="G24">
        <v>8.94</v>
      </c>
      <c r="H24">
        <v>0.19</v>
      </c>
      <c r="I24">
        <v>70</v>
      </c>
      <c r="J24">
        <v>187.21</v>
      </c>
      <c r="K24">
        <v>53.44</v>
      </c>
      <c r="L24">
        <v>2</v>
      </c>
      <c r="M24">
        <v>0</v>
      </c>
      <c r="N24">
        <v>36.770000000000003</v>
      </c>
      <c r="O24">
        <v>23322.880000000001</v>
      </c>
      <c r="P24">
        <v>104.23</v>
      </c>
      <c r="Q24">
        <v>6559.17</v>
      </c>
      <c r="R24">
        <v>140.34</v>
      </c>
      <c r="S24">
        <v>54.2</v>
      </c>
      <c r="T24">
        <v>43192.49</v>
      </c>
      <c r="U24">
        <v>0.39</v>
      </c>
      <c r="V24">
        <v>0.74</v>
      </c>
      <c r="W24">
        <v>0.31</v>
      </c>
      <c r="X24">
        <v>2.66</v>
      </c>
      <c r="Y24">
        <v>2</v>
      </c>
      <c r="Z24">
        <v>10</v>
      </c>
    </row>
    <row r="25" spans="1:26" x14ac:dyDescent="0.25">
      <c r="A25">
        <v>0</v>
      </c>
      <c r="B25">
        <v>55</v>
      </c>
      <c r="C25" t="s">
        <v>34</v>
      </c>
      <c r="D25">
        <v>5.7805</v>
      </c>
      <c r="E25">
        <v>17.3</v>
      </c>
      <c r="F25">
        <v>12.35</v>
      </c>
      <c r="G25">
        <v>6.17</v>
      </c>
      <c r="H25">
        <v>0.15</v>
      </c>
      <c r="I25">
        <v>120</v>
      </c>
      <c r="J25">
        <v>116.05</v>
      </c>
      <c r="K25">
        <v>43.4</v>
      </c>
      <c r="L25">
        <v>1</v>
      </c>
      <c r="M25">
        <v>0</v>
      </c>
      <c r="N25">
        <v>16.649999999999999</v>
      </c>
      <c r="O25">
        <v>14546.17</v>
      </c>
      <c r="P25">
        <v>93.61</v>
      </c>
      <c r="Q25">
        <v>6560.57</v>
      </c>
      <c r="R25">
        <v>202.38</v>
      </c>
      <c r="S25">
        <v>54.2</v>
      </c>
      <c r="T25">
        <v>73960.490000000005</v>
      </c>
      <c r="U25">
        <v>0.27</v>
      </c>
      <c r="V25">
        <v>0.62</v>
      </c>
      <c r="W25">
        <v>0.45</v>
      </c>
      <c r="X25">
        <v>4.58</v>
      </c>
      <c r="Y25">
        <v>2</v>
      </c>
      <c r="Z2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30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INDEX(resultados!$A$2:$ZZ$25, 1, MATCH($B$1, resultados!$A$1:$ZZ$1, 0))</f>
        <v>#N/A</v>
      </c>
      <c r="B7" t="e">
        <f>INDEX(resultados!$A$2:$ZZ$25, 1, MATCH($B$2, resultados!$A$1:$ZZ$1, 0))</f>
        <v>#N/A</v>
      </c>
      <c r="C7" t="e">
        <f>INDEX(resultados!$A$2:$ZZ$25, 1, MATCH($B$3, resultados!$A$1:$ZZ$1, 0))</f>
        <v>#N/A</v>
      </c>
    </row>
    <row r="8" spans="1:3" x14ac:dyDescent="0.25">
      <c r="A8" t="e">
        <f>INDEX(resultados!$A$2:$ZZ$25, 2, MATCH($B$1, resultados!$A$1:$ZZ$1, 0))</f>
        <v>#N/A</v>
      </c>
      <c r="B8" t="e">
        <f>INDEX(resultados!$A$2:$ZZ$25, 2, MATCH($B$2, resultados!$A$1:$ZZ$1, 0))</f>
        <v>#N/A</v>
      </c>
      <c r="C8" t="e">
        <f>INDEX(resultados!$A$2:$ZZ$25, 2, MATCH($B$3, resultados!$A$1:$ZZ$1, 0))</f>
        <v>#N/A</v>
      </c>
    </row>
    <row r="9" spans="1:3" x14ac:dyDescent="0.25">
      <c r="A9" t="e">
        <f>INDEX(resultados!$A$2:$ZZ$25, 3, MATCH($B$1, resultados!$A$1:$ZZ$1, 0))</f>
        <v>#N/A</v>
      </c>
      <c r="B9" t="e">
        <f>INDEX(resultados!$A$2:$ZZ$25, 3, MATCH($B$2, resultados!$A$1:$ZZ$1, 0))</f>
        <v>#N/A</v>
      </c>
      <c r="C9" t="e">
        <f>INDEX(resultados!$A$2:$ZZ$25, 3, MATCH($B$3, resultados!$A$1:$ZZ$1, 0))</f>
        <v>#N/A</v>
      </c>
    </row>
    <row r="10" spans="1:3" x14ac:dyDescent="0.25">
      <c r="A10" t="e">
        <f>INDEX(resultados!$A$2:$ZZ$25, 4, MATCH($B$1, resultados!$A$1:$ZZ$1, 0))</f>
        <v>#N/A</v>
      </c>
      <c r="B10" t="e">
        <f>INDEX(resultados!$A$2:$ZZ$25, 4, MATCH($B$2, resultados!$A$1:$ZZ$1, 0))</f>
        <v>#N/A</v>
      </c>
      <c r="C10" t="e">
        <f>INDEX(resultados!$A$2:$ZZ$25, 4, MATCH($B$3, resultados!$A$1:$ZZ$1, 0))</f>
        <v>#N/A</v>
      </c>
    </row>
    <row r="11" spans="1:3" x14ac:dyDescent="0.25">
      <c r="A11" t="e">
        <f>INDEX(resultados!$A$2:$ZZ$25, 5, MATCH($B$1, resultados!$A$1:$ZZ$1, 0))</f>
        <v>#N/A</v>
      </c>
      <c r="B11" t="e">
        <f>INDEX(resultados!$A$2:$ZZ$25, 5, MATCH($B$2, resultados!$A$1:$ZZ$1, 0))</f>
        <v>#N/A</v>
      </c>
      <c r="C11" t="e">
        <f>INDEX(resultados!$A$2:$ZZ$25, 5, MATCH($B$3, resultados!$A$1:$ZZ$1, 0))</f>
        <v>#N/A</v>
      </c>
    </row>
    <row r="12" spans="1:3" x14ac:dyDescent="0.25">
      <c r="A12" t="e">
        <f>INDEX(resultados!$A$2:$ZZ$25, 6, MATCH($B$1, resultados!$A$1:$ZZ$1, 0))</f>
        <v>#N/A</v>
      </c>
      <c r="B12" t="e">
        <f>INDEX(resultados!$A$2:$ZZ$25, 6, MATCH($B$2, resultados!$A$1:$ZZ$1, 0))</f>
        <v>#N/A</v>
      </c>
      <c r="C12" t="e">
        <f>INDEX(resultados!$A$2:$ZZ$25, 6, MATCH($B$3, resultados!$A$1:$ZZ$1, 0))</f>
        <v>#N/A</v>
      </c>
    </row>
    <row r="13" spans="1:3" x14ac:dyDescent="0.25">
      <c r="A13" t="e">
        <f>INDEX(resultados!$A$2:$ZZ$25, 7, MATCH($B$1, resultados!$A$1:$ZZ$1, 0))</f>
        <v>#N/A</v>
      </c>
      <c r="B13" t="e">
        <f>INDEX(resultados!$A$2:$ZZ$25, 7, MATCH($B$2, resultados!$A$1:$ZZ$1, 0))</f>
        <v>#N/A</v>
      </c>
      <c r="C13" t="e">
        <f>INDEX(resultados!$A$2:$ZZ$25, 7, MATCH($B$3, resultados!$A$1:$ZZ$1, 0))</f>
        <v>#N/A</v>
      </c>
    </row>
    <row r="14" spans="1:3" x14ac:dyDescent="0.25">
      <c r="A14" t="e">
        <f>INDEX(resultados!$A$2:$ZZ$25, 8, MATCH($B$1, resultados!$A$1:$ZZ$1, 0))</f>
        <v>#N/A</v>
      </c>
      <c r="B14" t="e">
        <f>INDEX(resultados!$A$2:$ZZ$25, 8, MATCH($B$2, resultados!$A$1:$ZZ$1, 0))</f>
        <v>#N/A</v>
      </c>
      <c r="C14" t="e">
        <f>INDEX(resultados!$A$2:$ZZ$25, 8, MATCH($B$3, resultados!$A$1:$ZZ$1, 0))</f>
        <v>#N/A</v>
      </c>
    </row>
    <row r="15" spans="1:3" x14ac:dyDescent="0.25">
      <c r="A15" t="e">
        <f>INDEX(resultados!$A$2:$ZZ$25, 9, MATCH($B$1, resultados!$A$1:$ZZ$1, 0))</f>
        <v>#N/A</v>
      </c>
      <c r="B15" t="e">
        <f>INDEX(resultados!$A$2:$ZZ$25, 9, MATCH($B$2, resultados!$A$1:$ZZ$1, 0))</f>
        <v>#N/A</v>
      </c>
      <c r="C15" t="e">
        <f>INDEX(resultados!$A$2:$ZZ$25, 9, MATCH($B$3, resultados!$A$1:$ZZ$1, 0))</f>
        <v>#N/A</v>
      </c>
    </row>
    <row r="16" spans="1:3" x14ac:dyDescent="0.25">
      <c r="A16" t="e">
        <f>INDEX(resultados!$A$2:$ZZ$25, 10, MATCH($B$1, resultados!$A$1:$ZZ$1, 0))</f>
        <v>#N/A</v>
      </c>
      <c r="B16" t="e">
        <f>INDEX(resultados!$A$2:$ZZ$25, 10, MATCH($B$2, resultados!$A$1:$ZZ$1, 0))</f>
        <v>#N/A</v>
      </c>
      <c r="C16" t="e">
        <f>INDEX(resultados!$A$2:$ZZ$25, 10, MATCH($B$3, resultados!$A$1:$ZZ$1, 0))</f>
        <v>#N/A</v>
      </c>
    </row>
    <row r="17" spans="1:3" x14ac:dyDescent="0.25">
      <c r="A17" t="e">
        <f>INDEX(resultados!$A$2:$ZZ$25, 11, MATCH($B$1, resultados!$A$1:$ZZ$1, 0))</f>
        <v>#N/A</v>
      </c>
      <c r="B17" t="e">
        <f>INDEX(resultados!$A$2:$ZZ$25, 11, MATCH($B$2, resultados!$A$1:$ZZ$1, 0))</f>
        <v>#N/A</v>
      </c>
      <c r="C17" t="e">
        <f>INDEX(resultados!$A$2:$ZZ$25, 11, MATCH($B$3, resultados!$A$1:$ZZ$1, 0))</f>
        <v>#N/A</v>
      </c>
    </row>
    <row r="18" spans="1:3" x14ac:dyDescent="0.25">
      <c r="A18" t="e">
        <f>INDEX(resultados!$A$2:$ZZ$25, 12, MATCH($B$1, resultados!$A$1:$ZZ$1, 0))</f>
        <v>#N/A</v>
      </c>
      <c r="B18" t="e">
        <f>INDEX(resultados!$A$2:$ZZ$25, 12, MATCH($B$2, resultados!$A$1:$ZZ$1, 0))</f>
        <v>#N/A</v>
      </c>
      <c r="C18" t="e">
        <f>INDEX(resultados!$A$2:$ZZ$25, 12, MATCH($B$3, resultados!$A$1:$ZZ$1, 0))</f>
        <v>#N/A</v>
      </c>
    </row>
    <row r="19" spans="1:3" x14ac:dyDescent="0.25">
      <c r="A19" t="e">
        <f>INDEX(resultados!$A$2:$ZZ$25, 13, MATCH($B$1, resultados!$A$1:$ZZ$1, 0))</f>
        <v>#N/A</v>
      </c>
      <c r="B19" t="e">
        <f>INDEX(resultados!$A$2:$ZZ$25, 13, MATCH($B$2, resultados!$A$1:$ZZ$1, 0))</f>
        <v>#N/A</v>
      </c>
      <c r="C19" t="e">
        <f>INDEX(resultados!$A$2:$ZZ$25, 13, MATCH($B$3, resultados!$A$1:$ZZ$1, 0))</f>
        <v>#N/A</v>
      </c>
    </row>
    <row r="20" spans="1:3" x14ac:dyDescent="0.25">
      <c r="A20" t="e">
        <f>INDEX(resultados!$A$2:$ZZ$25, 14, MATCH($B$1, resultados!$A$1:$ZZ$1, 0))</f>
        <v>#N/A</v>
      </c>
      <c r="B20" t="e">
        <f>INDEX(resultados!$A$2:$ZZ$25, 14, MATCH($B$2, resultados!$A$1:$ZZ$1, 0))</f>
        <v>#N/A</v>
      </c>
      <c r="C20" t="e">
        <f>INDEX(resultados!$A$2:$ZZ$25, 14, MATCH($B$3, resultados!$A$1:$ZZ$1, 0))</f>
        <v>#N/A</v>
      </c>
    </row>
    <row r="21" spans="1:3" x14ac:dyDescent="0.25">
      <c r="A21" t="e">
        <f>INDEX(resultados!$A$2:$ZZ$25, 15, MATCH($B$1, resultados!$A$1:$ZZ$1, 0))</f>
        <v>#N/A</v>
      </c>
      <c r="B21" t="e">
        <f>INDEX(resultados!$A$2:$ZZ$25, 15, MATCH($B$2, resultados!$A$1:$ZZ$1, 0))</f>
        <v>#N/A</v>
      </c>
      <c r="C21" t="e">
        <f>INDEX(resultados!$A$2:$ZZ$25, 15, MATCH($B$3, resultados!$A$1:$ZZ$1, 0))</f>
        <v>#N/A</v>
      </c>
    </row>
    <row r="22" spans="1:3" x14ac:dyDescent="0.25">
      <c r="A22" t="e">
        <f>INDEX(resultados!$A$2:$ZZ$25, 16, MATCH($B$1, resultados!$A$1:$ZZ$1, 0))</f>
        <v>#N/A</v>
      </c>
      <c r="B22" t="e">
        <f>INDEX(resultados!$A$2:$ZZ$25, 16, MATCH($B$2, resultados!$A$1:$ZZ$1, 0))</f>
        <v>#N/A</v>
      </c>
      <c r="C22" t="e">
        <f>INDEX(resultados!$A$2:$ZZ$25, 16, MATCH($B$3, resultados!$A$1:$ZZ$1, 0))</f>
        <v>#N/A</v>
      </c>
    </row>
    <row r="23" spans="1:3" x14ac:dyDescent="0.25">
      <c r="A23" t="e">
        <f>INDEX(resultados!$A$2:$ZZ$25, 17, MATCH($B$1, resultados!$A$1:$ZZ$1, 0))</f>
        <v>#N/A</v>
      </c>
      <c r="B23" t="e">
        <f>INDEX(resultados!$A$2:$ZZ$25, 17, MATCH($B$2, resultados!$A$1:$ZZ$1, 0))</f>
        <v>#N/A</v>
      </c>
      <c r="C23" t="e">
        <f>INDEX(resultados!$A$2:$ZZ$25, 17, MATCH($B$3, resultados!$A$1:$ZZ$1, 0))</f>
        <v>#N/A</v>
      </c>
    </row>
    <row r="24" spans="1:3" x14ac:dyDescent="0.25">
      <c r="A24" t="e">
        <f>INDEX(resultados!$A$2:$ZZ$25, 18, MATCH($B$1, resultados!$A$1:$ZZ$1, 0))</f>
        <v>#N/A</v>
      </c>
      <c r="B24" t="e">
        <f>INDEX(resultados!$A$2:$ZZ$25, 18, MATCH($B$2, resultados!$A$1:$ZZ$1, 0))</f>
        <v>#N/A</v>
      </c>
      <c r="C24" t="e">
        <f>INDEX(resultados!$A$2:$ZZ$25, 18, MATCH($B$3, resultados!$A$1:$ZZ$1, 0))</f>
        <v>#N/A</v>
      </c>
    </row>
    <row r="25" spans="1:3" x14ac:dyDescent="0.25">
      <c r="A25" t="e">
        <f>INDEX(resultados!$A$2:$ZZ$25, 19, MATCH($B$1, resultados!$A$1:$ZZ$1, 0))</f>
        <v>#N/A</v>
      </c>
      <c r="B25" t="e">
        <f>INDEX(resultados!$A$2:$ZZ$25, 19, MATCH($B$2, resultados!$A$1:$ZZ$1, 0))</f>
        <v>#N/A</v>
      </c>
      <c r="C25" t="e">
        <f>INDEX(resultados!$A$2:$ZZ$25, 19, MATCH($B$3, resultados!$A$1:$ZZ$1, 0))</f>
        <v>#N/A</v>
      </c>
    </row>
    <row r="26" spans="1:3" x14ac:dyDescent="0.25">
      <c r="A26" t="e">
        <f>INDEX(resultados!$A$2:$ZZ$25, 20, MATCH($B$1, resultados!$A$1:$ZZ$1, 0))</f>
        <v>#N/A</v>
      </c>
      <c r="B26" t="e">
        <f>INDEX(resultados!$A$2:$ZZ$25, 20, MATCH($B$2, resultados!$A$1:$ZZ$1, 0))</f>
        <v>#N/A</v>
      </c>
      <c r="C26" t="e">
        <f>INDEX(resultados!$A$2:$ZZ$25, 20, MATCH($B$3, resultados!$A$1:$ZZ$1, 0))</f>
        <v>#N/A</v>
      </c>
    </row>
    <row r="27" spans="1:3" x14ac:dyDescent="0.25">
      <c r="A27" t="e">
        <f>INDEX(resultados!$A$2:$ZZ$25, 21, MATCH($B$1, resultados!$A$1:$ZZ$1, 0))</f>
        <v>#N/A</v>
      </c>
      <c r="B27" t="e">
        <f>INDEX(resultados!$A$2:$ZZ$25, 21, MATCH($B$2, resultados!$A$1:$ZZ$1, 0))</f>
        <v>#N/A</v>
      </c>
      <c r="C27" t="e">
        <f>INDEX(resultados!$A$2:$ZZ$25, 21, MATCH($B$3, resultados!$A$1:$ZZ$1, 0))</f>
        <v>#N/A</v>
      </c>
    </row>
    <row r="28" spans="1:3" x14ac:dyDescent="0.25">
      <c r="A28" t="e">
        <f>INDEX(resultados!$A$2:$ZZ$25, 22, MATCH($B$1, resultados!$A$1:$ZZ$1, 0))</f>
        <v>#N/A</v>
      </c>
      <c r="B28" t="e">
        <f>INDEX(resultados!$A$2:$ZZ$25, 22, MATCH($B$2, resultados!$A$1:$ZZ$1, 0))</f>
        <v>#N/A</v>
      </c>
      <c r="C28" t="e">
        <f>INDEX(resultados!$A$2:$ZZ$25, 22, MATCH($B$3, resultados!$A$1:$ZZ$1, 0))</f>
        <v>#N/A</v>
      </c>
    </row>
    <row r="29" spans="1:3" x14ac:dyDescent="0.25">
      <c r="A29" t="e">
        <f>INDEX(resultados!$A$2:$ZZ$25, 23, MATCH($B$1, resultados!$A$1:$ZZ$1, 0))</f>
        <v>#N/A</v>
      </c>
      <c r="B29" t="e">
        <f>INDEX(resultados!$A$2:$ZZ$25, 23, MATCH($B$2, resultados!$A$1:$ZZ$1, 0))</f>
        <v>#N/A</v>
      </c>
      <c r="C29" t="e">
        <f>INDEX(resultados!$A$2:$ZZ$25, 23, MATCH($B$3, resultados!$A$1:$ZZ$1, 0))</f>
        <v>#N/A</v>
      </c>
    </row>
    <row r="30" spans="1:3" x14ac:dyDescent="0.25">
      <c r="A30" t="e">
        <f>INDEX(resultados!$A$2:$ZZ$25, 24, MATCH($B$1, resultados!$A$1:$ZZ$1, 0))</f>
        <v>#N/A</v>
      </c>
      <c r="B30" t="e">
        <f>INDEX(resultados!$A$2:$ZZ$25, 24, MATCH($B$2, resultados!$A$1:$ZZ$1, 0))</f>
        <v>#N/A</v>
      </c>
      <c r="C30" t="e">
        <f>INDEX(resultados!$A$2:$ZZ$25, 24,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5.2229000000000001</v>
      </c>
      <c r="E2">
        <v>19.149999999999999</v>
      </c>
      <c r="F2">
        <v>14.09</v>
      </c>
      <c r="G2">
        <v>5.12</v>
      </c>
      <c r="H2">
        <v>0.2</v>
      </c>
      <c r="I2">
        <v>165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92.49</v>
      </c>
      <c r="Q2">
        <v>6561.72</v>
      </c>
      <c r="R2">
        <v>258.41000000000003</v>
      </c>
      <c r="S2">
        <v>54.2</v>
      </c>
      <c r="T2">
        <v>101751.54</v>
      </c>
      <c r="U2">
        <v>0.21</v>
      </c>
      <c r="V2">
        <v>0.55000000000000004</v>
      </c>
      <c r="W2">
        <v>0.57999999999999996</v>
      </c>
      <c r="X2">
        <v>6.32</v>
      </c>
      <c r="Y2">
        <v>2</v>
      </c>
      <c r="Z2">
        <v>10</v>
      </c>
      <c r="AA2">
        <v>80.514054332345964</v>
      </c>
      <c r="AB2">
        <v>110.16288116685919</v>
      </c>
      <c r="AC2">
        <v>99.64909040289713</v>
      </c>
      <c r="AD2">
        <v>80514.054332345957</v>
      </c>
      <c r="AE2">
        <v>110162.8811668592</v>
      </c>
      <c r="AF2">
        <v>5.5392884060858207E-6</v>
      </c>
      <c r="AG2">
        <v>4</v>
      </c>
      <c r="AH2">
        <v>99649.090402897127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4.6658999999999997</v>
      </c>
      <c r="E2">
        <v>21.43</v>
      </c>
      <c r="F2">
        <v>16.18</v>
      </c>
      <c r="G2">
        <v>4.43</v>
      </c>
      <c r="H2">
        <v>0.24</v>
      </c>
      <c r="I2">
        <v>219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92.84</v>
      </c>
      <c r="Q2">
        <v>6564.57</v>
      </c>
      <c r="R2">
        <v>325.57</v>
      </c>
      <c r="S2">
        <v>54.2</v>
      </c>
      <c r="T2">
        <v>135060.41</v>
      </c>
      <c r="U2">
        <v>0.17</v>
      </c>
      <c r="V2">
        <v>0.48</v>
      </c>
      <c r="W2">
        <v>0.75</v>
      </c>
      <c r="X2">
        <v>8.41</v>
      </c>
      <c r="Y2">
        <v>2</v>
      </c>
      <c r="Z2">
        <v>10</v>
      </c>
      <c r="AA2">
        <v>83.713194894121031</v>
      </c>
      <c r="AB2">
        <v>114.5400864195983</v>
      </c>
      <c r="AC2">
        <v>103.6085413297624</v>
      </c>
      <c r="AD2">
        <v>83713.194894121028</v>
      </c>
      <c r="AE2">
        <v>114540.0864195983</v>
      </c>
      <c r="AF2">
        <v>5.1190439659874623E-6</v>
      </c>
      <c r="AG2">
        <v>4</v>
      </c>
      <c r="AH2">
        <v>103608.5413297624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3.2126999999999999</v>
      </c>
      <c r="E2">
        <v>31.13</v>
      </c>
      <c r="F2">
        <v>24.58</v>
      </c>
      <c r="G2">
        <v>3.38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96.51</v>
      </c>
      <c r="Q2">
        <v>6581</v>
      </c>
      <c r="R2">
        <v>595.61</v>
      </c>
      <c r="S2">
        <v>54.2</v>
      </c>
      <c r="T2">
        <v>268995.84999999998</v>
      </c>
      <c r="U2">
        <v>0.09</v>
      </c>
      <c r="V2">
        <v>0.31</v>
      </c>
      <c r="W2">
        <v>1.39</v>
      </c>
      <c r="X2">
        <v>16.8</v>
      </c>
      <c r="Y2">
        <v>2</v>
      </c>
      <c r="Z2">
        <v>10</v>
      </c>
      <c r="AA2">
        <v>122.9015651837111</v>
      </c>
      <c r="AB2">
        <v>168.15934351866829</v>
      </c>
      <c r="AC2">
        <v>152.1104517864141</v>
      </c>
      <c r="AD2">
        <v>122901.56518371111</v>
      </c>
      <c r="AE2">
        <v>168159.34351866829</v>
      </c>
      <c r="AF2">
        <v>3.7830909259671209E-6</v>
      </c>
      <c r="AG2">
        <v>6</v>
      </c>
      <c r="AH2">
        <v>152110.45178641411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6.1071999999999997</v>
      </c>
      <c r="E2">
        <v>16.37</v>
      </c>
      <c r="F2">
        <v>11.4</v>
      </c>
      <c r="G2">
        <v>7.2</v>
      </c>
      <c r="H2">
        <v>0.12</v>
      </c>
      <c r="I2">
        <v>95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96.88</v>
      </c>
      <c r="Q2">
        <v>6558.05</v>
      </c>
      <c r="R2">
        <v>171.88</v>
      </c>
      <c r="S2">
        <v>54.2</v>
      </c>
      <c r="T2">
        <v>58833.68</v>
      </c>
      <c r="U2">
        <v>0.32</v>
      </c>
      <c r="V2">
        <v>0.68</v>
      </c>
      <c r="W2">
        <v>0.38</v>
      </c>
      <c r="X2">
        <v>3.64</v>
      </c>
      <c r="Y2">
        <v>2</v>
      </c>
      <c r="Z2">
        <v>10</v>
      </c>
      <c r="AA2">
        <v>68.307978945496956</v>
      </c>
      <c r="AB2">
        <v>93.461990328539684</v>
      </c>
      <c r="AC2">
        <v>84.542109146334028</v>
      </c>
      <c r="AD2">
        <v>68307.978945496958</v>
      </c>
      <c r="AE2">
        <v>93461.990328539687</v>
      </c>
      <c r="AF2">
        <v>6.0141647671083564E-6</v>
      </c>
      <c r="AG2">
        <v>3</v>
      </c>
      <c r="AH2">
        <v>84542.109146334027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6.1803999999999997</v>
      </c>
      <c r="E2">
        <v>16.18</v>
      </c>
      <c r="F2">
        <v>10.88</v>
      </c>
      <c r="G2">
        <v>8.06</v>
      </c>
      <c r="H2">
        <v>0.1</v>
      </c>
      <c r="I2">
        <v>81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107.83</v>
      </c>
      <c r="Q2">
        <v>6557.38</v>
      </c>
      <c r="R2">
        <v>157.19999999999999</v>
      </c>
      <c r="S2">
        <v>54.2</v>
      </c>
      <c r="T2">
        <v>51568.36</v>
      </c>
      <c r="U2">
        <v>0.34</v>
      </c>
      <c r="V2">
        <v>0.71</v>
      </c>
      <c r="W2">
        <v>0.28000000000000003</v>
      </c>
      <c r="X2">
        <v>3.12</v>
      </c>
      <c r="Y2">
        <v>2</v>
      </c>
      <c r="Z2">
        <v>10</v>
      </c>
      <c r="AA2">
        <v>72.309665156732606</v>
      </c>
      <c r="AB2">
        <v>98.937273944685501</v>
      </c>
      <c r="AC2">
        <v>89.494839378765434</v>
      </c>
      <c r="AD2">
        <v>72309.665156732604</v>
      </c>
      <c r="AE2">
        <v>98937.273944685498</v>
      </c>
      <c r="AF2">
        <v>5.8649038475555058E-6</v>
      </c>
      <c r="AG2">
        <v>3</v>
      </c>
      <c r="AH2">
        <v>89494.839378765435</v>
      </c>
    </row>
    <row r="3" spans="1:34" x14ac:dyDescent="0.25">
      <c r="A3">
        <v>1</v>
      </c>
      <c r="B3">
        <v>90</v>
      </c>
      <c r="C3" t="s">
        <v>34</v>
      </c>
      <c r="D3">
        <v>6.3964999999999996</v>
      </c>
      <c r="E3">
        <v>15.63</v>
      </c>
      <c r="F3">
        <v>10.58</v>
      </c>
      <c r="G3">
        <v>8.58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102.88</v>
      </c>
      <c r="Q3">
        <v>6557.46</v>
      </c>
      <c r="R3">
        <v>145.47</v>
      </c>
      <c r="S3">
        <v>54.2</v>
      </c>
      <c r="T3">
        <v>45735.13</v>
      </c>
      <c r="U3">
        <v>0.37</v>
      </c>
      <c r="V3">
        <v>0.73</v>
      </c>
      <c r="W3">
        <v>0.32</v>
      </c>
      <c r="X3">
        <v>2.82</v>
      </c>
      <c r="Y3">
        <v>2</v>
      </c>
      <c r="Z3">
        <v>10</v>
      </c>
      <c r="AA3">
        <v>69.796581393896801</v>
      </c>
      <c r="AB3">
        <v>95.498761870944435</v>
      </c>
      <c r="AC3">
        <v>86.3844940713591</v>
      </c>
      <c r="AD3">
        <v>69796.581393896806</v>
      </c>
      <c r="AE3">
        <v>95498.761870944436</v>
      </c>
      <c r="AF3">
        <v>6.0699724064605508E-6</v>
      </c>
      <c r="AG3">
        <v>3</v>
      </c>
      <c r="AH3">
        <v>86384.494071359106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2.3940000000000001</v>
      </c>
      <c r="E2">
        <v>41.77</v>
      </c>
      <c r="F2">
        <v>32.89</v>
      </c>
      <c r="G2">
        <v>3.03</v>
      </c>
      <c r="H2">
        <v>0.64</v>
      </c>
      <c r="I2">
        <v>651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94.66</v>
      </c>
      <c r="Q2">
        <v>6586.56</v>
      </c>
      <c r="R2">
        <v>863.28</v>
      </c>
      <c r="S2">
        <v>54.2</v>
      </c>
      <c r="T2">
        <v>401755.07</v>
      </c>
      <c r="U2">
        <v>0.06</v>
      </c>
      <c r="V2">
        <v>0.24</v>
      </c>
      <c r="W2">
        <v>2.0099999999999998</v>
      </c>
      <c r="X2">
        <v>25.1</v>
      </c>
      <c r="Y2">
        <v>2</v>
      </c>
      <c r="Z2">
        <v>10</v>
      </c>
      <c r="AA2">
        <v>155.0202161353709</v>
      </c>
      <c r="AB2">
        <v>212.10549872558221</v>
      </c>
      <c r="AC2">
        <v>191.86244761921029</v>
      </c>
      <c r="AD2">
        <v>155020.21613537089</v>
      </c>
      <c r="AE2">
        <v>212105.49872558209</v>
      </c>
      <c r="AF2">
        <v>2.9191189139885002E-6</v>
      </c>
      <c r="AG2">
        <v>7</v>
      </c>
      <c r="AH2">
        <v>191862.44761921029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5.4275000000000002</v>
      </c>
      <c r="E2">
        <v>18.420000000000002</v>
      </c>
      <c r="F2">
        <v>13.41</v>
      </c>
      <c r="G2">
        <v>5.48</v>
      </c>
      <c r="H2">
        <v>0.18</v>
      </c>
      <c r="I2">
        <v>147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92.89</v>
      </c>
      <c r="Q2">
        <v>6560</v>
      </c>
      <c r="R2">
        <v>236.68</v>
      </c>
      <c r="S2">
        <v>54.2</v>
      </c>
      <c r="T2">
        <v>90977.27</v>
      </c>
      <c r="U2">
        <v>0.23</v>
      </c>
      <c r="V2">
        <v>0.56999999999999995</v>
      </c>
      <c r="W2">
        <v>0.53</v>
      </c>
      <c r="X2">
        <v>5.65</v>
      </c>
      <c r="Y2">
        <v>2</v>
      </c>
      <c r="Z2">
        <v>10</v>
      </c>
      <c r="AA2">
        <v>69.00538549552698</v>
      </c>
      <c r="AB2">
        <v>94.416212737695815</v>
      </c>
      <c r="AC2">
        <v>85.405261908020151</v>
      </c>
      <c r="AD2">
        <v>69005.385495526978</v>
      </c>
      <c r="AE2">
        <v>94416.212737695809</v>
      </c>
      <c r="AF2">
        <v>5.6723799305359346E-6</v>
      </c>
      <c r="AG2">
        <v>3</v>
      </c>
      <c r="AH2">
        <v>85405.261908020155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2024-09-25T23:02:49Z</dcterms:created>
  <dcterms:modified xsi:type="dcterms:W3CDTF">2024-09-27T20:00:58Z</dcterms:modified>
</cp:coreProperties>
</file>