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4 Drones/vel20/field_64ha_100ha_6%_12m_0_LM/"/>
    </mc:Choice>
  </mc:AlternateContent>
  <xr:revisionPtr revIDLastSave="270" documentId="11_8C5A6D163E1319B3170071E3974BCB48D38247F7" xr6:coauthVersionLast="47" xr6:coauthVersionMax="47" xr10:uidLastSave="{E1E1FA06-D9B0-488F-8062-6F9A00CDA2FB}"/>
  <bookViews>
    <workbookView xWindow="390" yWindow="39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<sst xmlns="http://schemas.openxmlformats.org/spreadsheetml/2006/main" count="813" uniqueCount="71">
  <si>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</si>
  <si>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</si>
  <si>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</si>
  <si>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</si>
  <si>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</si>
  <si>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</si>
  <si>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</si>
  <si>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</si>
  <si>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</si>
  <si>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</si>
  <si>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</si>
  <si>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</si>
  <si>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</si>
  <si>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</si>
  <si>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</si>
  <si>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</si>
  <si>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</si>
  <si>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</si>
  <si>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</si>
  <si>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</si>
  <si>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</si>
  <si>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</si>
  <si>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</si>
  <si>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</si>
  <si>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</si>
  <si>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</si>
  <si>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</si>
  <si>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</si>
  <si>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</si>
  <si>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</si>
  <si>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</si>
  <si>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</si>
  <si>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</si>
  <si>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</si>
  <si>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</si>
  <si>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</si>
  <si>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</si>
  <si>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</si>
  <si>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</si>
  <si>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</si>
  <si>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</si>
  <si>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field_64ha_100ha_6%_12m_0_LM\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</si>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</sst>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04-44D0-9CC8-29195C36EF2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04-44D0-9CC8-29195C36EF2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A04-44D0-9CC8-29195C36EF2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A04-44D0-9CC8-29195C36EF2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A04-44D0-9CC8-29195C36EF2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A04-44D0-9CC8-29195C36EF2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A04-44D0-9CC8-29195C36EF2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A04-44D0-9CC8-29195C36EF2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A04-44D0-9CC8-29195C36EF2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A04-44D0-9CC8-29195C36EF2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A04-44D0-9CC8-29195C36EF2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A04-44D0-9CC8-29195C36EF2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A04-44D0-9CC8-29195C36EF2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A04-44D0-9CC8-29195C36EF2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A04-44D0-9CC8-29195C36EF2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A04-44D0-9CC8-29195C36EF2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A04-44D0-9CC8-29195C36EF2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A04-44D0-9CC8-29195C36EF2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A04-44D0-9CC8-29195C36EF2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A04-44D0-9CC8-29195C36EF2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6A04-44D0-9CC8-29195C36EF2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6A04-44D0-9CC8-29195C36EF2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6A04-44D0-9CC8-29195C36EF2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6A04-44D0-9CC8-29195C36EF2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6A04-44D0-9CC8-29195C36EF2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6A04-44D0-9CC8-29195C36EF2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6A04-44D0-9CC8-29195C36EF2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6A04-44D0-9CC8-29195C36EF2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6A04-44D0-9CC8-29195C36EF2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6A04-44D0-9CC8-29195C36EF2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6A04-44D0-9CC8-29195C36EF2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6A04-44D0-9CC8-29195C36EF2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6A04-44D0-9CC8-29195C36EF2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6A04-44D0-9CC8-29195C36EF2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6A04-44D0-9CC8-29195C36EF2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6A04-44D0-9CC8-29195C36EF2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6A04-44D0-9CC8-29195C36EF2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6A04-44D0-9CC8-29195C36EF2E}"/>
              </c:ext>
            </c:extLst>
          </c:dPt>
          <c:xVal>
            <c:numRef>
              <c:f>gráficos!$A$7:$A$44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xVal>
          <c:yVal>
            <c:numRef>
              <c:f>gráficos!$B$7:$B$44</c:f>
              <c:numCache>
                <c:formatCode>General</c:formatCode>
                <c:ptCount val="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A04-44D0-9CC8-29195C36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0973-91BC-4ABC-93AD-CD6587520CD0}">
  <sheetPr codeName="Planilha23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42</v>
      </c>
      <c r="C1" t="s">
        <v>1</v>
      </c>
      <c r="D1" t="s">
        <v>43</v>
      </c>
      <c r="E1" t="s">
        <v>44</v>
      </c>
      <c r="F1" t="s">
        <v>5</v>
      </c>
      <c r="G1" t="s">
        <v>45</v>
      </c>
      <c r="H1" t="s">
        <v>49</v>
      </c>
      <c r="I1" t="s">
        <v>28</v>
      </c>
      <c r="J1" t="s">
        <v>50</v>
      </c>
      <c r="K1" t="s">
        <v>47</v>
      </c>
      <c r="L1" t="s">
        <v>46</v>
      </c>
      <c r="M1" t="s">
        <v>48</v>
      </c>
      <c r="N1" t="s">
        <v>51</v>
      </c>
      <c r="P1" t="s">
        <v>41</v>
      </c>
    </row>
    <row r="2" spans="1:20" x14ac:dyDescent="0.25">
      <c r="A2" t="s">
        <v>52</v>
      </c>
      <c r="B2">
        <v>4.7807000000000004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233</v>
      </c>
      <c r="F2">
        <f>_xlfn.XLOOKUP(B2,RESULTADOS_0!D:D,RESULTADOS_0!F:F,0,0,1)</f>
        <v>16.68</v>
      </c>
      <c r="G2">
        <f>_xlfn.XLOOKUP(B2,RESULTADOS_0!D:D,RESULTADOS_0!M:M,0,0,1)</f>
        <v>0</v>
      </c>
      <c r="H2">
        <f>_xlfn.XLOOKUP(B2,RESULTADOS_0!D:D,RESULTADOS_0!AF:AF,0,0,1)</f>
        <v>5.8293365881807937E-6</v>
      </c>
      <c r="I2">
        <f>_xlfn.XLOOKUP(B2,RESULTADOS_0!D:D,RESULTADOS_0!AC:AC,0,0,1)</f>
        <v>75.604083992794372</v>
      </c>
      <c r="J2">
        <f>_xlfn.XLOOKUP(B2,RESULTADOS_0!D:D,RESULTADOS_0!G:G,0,0,1)</f>
        <v>4.3</v>
      </c>
      <c r="K2">
        <v>3.0596480000000001</v>
      </c>
      <c r="L2">
        <v>64</v>
      </c>
      <c r="M2">
        <v>6</v>
      </c>
      <c r="N2">
        <f>_xlfn.XLOOKUP(B2,RESULTADOS_0!D:D,RESULTADOS_0!AH:AH,0,0,1)</f>
        <v>75604.083992794374</v>
      </c>
      <c r="T2">
        <v>20</v>
      </c>
    </row>
    <row r="3" spans="1:20" x14ac:dyDescent="0.25">
      <c r="A3" t="s">
        <v>53</v>
      </c>
      <c r="B3">
        <v>5.8296999999999999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156</v>
      </c>
      <c r="F3">
        <f>_xlfn.XLOOKUP(B3,RESULTADOS_1!D:D,RESULTADOS_1!F:F,0,0,1)</f>
        <v>13.72</v>
      </c>
      <c r="G3">
        <f>_xlfn.XLOOKUP(B3,RESULTADOS_1!D:D,RESULTADOS_1!M:M,0,0,1)</f>
        <v>0</v>
      </c>
      <c r="H3">
        <f>_xlfn.XLOOKUP(B3,RESULTADOS_1!D:D,RESULTADOS_1!AF:AF,0,0,1)</f>
        <v>6.8647197594268139E-6</v>
      </c>
      <c r="I3">
        <f>_xlfn.XLOOKUP(B3,RESULTADOS_1!D:D,RESULTADOS_1!AC:AC,0,0,1)</f>
        <v>61.755410390244528</v>
      </c>
      <c r="J3">
        <f>_xlfn.XLOOKUP(B3,RESULTADOS_1!D:D,RESULTADOS_1!G:G,0,0,1)</f>
        <v>5.28</v>
      </c>
      <c r="K3">
        <v>3.7310080000000001</v>
      </c>
      <c r="N3">
        <f>_xlfn.XLOOKUP(B3,RESULTADOS_1!D:D,RESULTADOS_1!AH:AH,0,0,1)</f>
        <v>61755.410390244528</v>
      </c>
    </row>
    <row r="4" spans="1:20" x14ac:dyDescent="0.25">
      <c r="A4" t="s">
        <v>54</v>
      </c>
      <c r="B4">
        <v>6.4934000000000003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117</v>
      </c>
      <c r="F4">
        <f>_xlfn.XLOOKUP(B4,RESULTADOS_2!D:D,RESULTADOS_2!F:F,0,0,1)</f>
        <v>12.22</v>
      </c>
      <c r="G4">
        <f>_xlfn.XLOOKUP(B4,RESULTADOS_2!D:D,RESULTADOS_2!M:M,0,0,1)</f>
        <v>0</v>
      </c>
      <c r="H4">
        <f>_xlfn.XLOOKUP(B4,RESULTADOS_2!D:D,RESULTADOS_2!AF:AF,0,0,1)</f>
        <v>7.4382807645438313E-6</v>
      </c>
      <c r="I4">
        <f>_xlfn.XLOOKUP(B4,RESULTADOS_2!D:D,RESULTADOS_2!AC:AC,0,0,1)</f>
        <v>61.098881498119567</v>
      </c>
      <c r="J4">
        <f>_xlfn.XLOOKUP(B4,RESULTADOS_2!D:D,RESULTADOS_2!G:G,0,0,1)</f>
        <v>6.27</v>
      </c>
      <c r="K4">
        <v>4.1557760000000004</v>
      </c>
      <c r="N4">
        <f>_xlfn.XLOOKUP(B4,RESULTADOS_2!D:D,RESULTADOS_2!AH:AH,0,0,1)</f>
        <v>61098.881498119568</v>
      </c>
    </row>
    <row r="5" spans="1:20" x14ac:dyDescent="0.25">
      <c r="A5" t="s">
        <v>55</v>
      </c>
      <c r="B5">
        <v>6.9322999999999997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94</v>
      </c>
      <c r="F5">
        <f>_xlfn.XLOOKUP(B5,RESULTADOS_3!D:D,RESULTADOS_3!F:F,0,0,1)</f>
        <v>11.32</v>
      </c>
      <c r="G5">
        <f>_xlfn.XLOOKUP(B5,RESULTADOS_3!D:D,RESULTADOS_3!M:M,0,0,1)</f>
        <v>0</v>
      </c>
      <c r="H5">
        <f>_xlfn.XLOOKUP(B5,RESULTADOS_3!D:D,RESULTADOS_3!AF:AF,0,0,1)</f>
        <v>7.7596130912489925E-6</v>
      </c>
      <c r="I5">
        <f>_xlfn.XLOOKUP(B5,RESULTADOS_3!D:D,RESULTADOS_3!AC:AC,0,0,1)</f>
        <v>61.237025357291479</v>
      </c>
      <c r="J5">
        <f>_xlfn.XLOOKUP(B5,RESULTADOS_3!D:D,RESULTADOS_3!G:G,0,0,1)</f>
        <v>7.23</v>
      </c>
      <c r="K5">
        <v>4.4366719999999997</v>
      </c>
      <c r="N5">
        <f>_xlfn.XLOOKUP(B5,RESULTADOS_3!D:D,RESULTADOS_3!AH:AH,0,0,1)</f>
        <v>61237.025357291481</v>
      </c>
    </row>
    <row r="6" spans="1:20" x14ac:dyDescent="0.25">
      <c r="A6" t="s">
        <v>56</v>
      </c>
      <c r="B6">
        <v>7.2225000000000001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79</v>
      </c>
      <c r="F6">
        <f>_xlfn.XLOOKUP(B6,RESULTADOS_4!D:D,RESULTADOS_4!F:F,0,0,1)</f>
        <v>10.77</v>
      </c>
      <c r="G6">
        <f>_xlfn.XLOOKUP(B6,RESULTADOS_4!D:D,RESULTADOS_4!M:M,0,0,1)</f>
        <v>0</v>
      </c>
      <c r="H6">
        <f>_xlfn.XLOOKUP(B6,RESULTADOS_4!D:D,RESULTADOS_4!AF:AF,0,0,1)</f>
        <v>7.9239364419178398E-6</v>
      </c>
      <c r="I6">
        <f>_xlfn.XLOOKUP(B6,RESULTADOS_4!D:D,RESULTADOS_4!AC:AC,0,0,1)</f>
        <v>61.912043096828668</v>
      </c>
      <c r="J6">
        <f>_xlfn.XLOOKUP(B6,RESULTADOS_4!D:D,RESULTADOS_4!G:G,0,0,1)</f>
        <v>8.18</v>
      </c>
      <c r="K6">
        <v>4.6223999999999998</v>
      </c>
      <c r="N6">
        <f>_xlfn.XLOOKUP(B6,RESULTADOS_4!D:D,RESULTADOS_4!AH:AH,0,0,1)</f>
        <v>61912.043096828667</v>
      </c>
    </row>
    <row r="7" spans="1:20" x14ac:dyDescent="0.25">
      <c r="A7" t="s">
        <v>57</v>
      </c>
      <c r="B7">
        <v>7.4433999999999996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68</v>
      </c>
      <c r="F7">
        <f>_xlfn.XLOOKUP(B7,RESULTADOS_5!D:D,RESULTADOS_5!F:F,0,0,1)</f>
        <v>10.37</v>
      </c>
      <c r="G7">
        <f>_xlfn.XLOOKUP(B7,RESULTADOS_5!D:D,RESULTADOS_5!M:M,0,0,1)</f>
        <v>0</v>
      </c>
      <c r="H7">
        <f>_xlfn.XLOOKUP(B7,RESULTADOS_5!D:D,RESULTADOS_5!AF:AF,0,0,1)</f>
        <v>8.0221797535681251E-6</v>
      </c>
      <c r="I7">
        <f>_xlfn.XLOOKUP(B7,RESULTADOS_5!D:D,RESULTADOS_5!AC:AC,0,0,1)</f>
        <v>62.618409365779151</v>
      </c>
      <c r="J7">
        <f>_xlfn.XLOOKUP(B7,RESULTADOS_5!D:D,RESULTADOS_5!G:G,0,0,1)</f>
        <v>9.15</v>
      </c>
      <c r="K7">
        <v>4.763776</v>
      </c>
      <c r="N7">
        <f>_xlfn.XLOOKUP(B7,RESULTADOS_5!D:D,RESULTADOS_5!AH:AH,0,0,1)</f>
        <v>62618.409365779153</v>
      </c>
    </row>
    <row r="8" spans="1:20" x14ac:dyDescent="0.25">
      <c r="A8" t="s">
        <v>58</v>
      </c>
      <c r="B8">
        <v>7.6695000000000002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59</v>
      </c>
      <c r="F8">
        <f>_xlfn.XLOOKUP(B8,RESULTADOS_6!D:D,RESULTADOS_6!F:F,0,0,1)</f>
        <v>9.98</v>
      </c>
      <c r="G8">
        <f>_xlfn.XLOOKUP(B8,RESULTADOS_6!D:D,RESULTADOS_6!M:M,0,0,1)</f>
        <v>0</v>
      </c>
      <c r="H8">
        <f>_xlfn.XLOOKUP(B8,RESULTADOS_6!D:D,RESULTADOS_6!AF:AF,0,0,1)</f>
        <v>8.1340964656560914E-6</v>
      </c>
      <c r="I8">
        <f>_xlfn.XLOOKUP(B8,RESULTADOS_6!D:D,RESULTADOS_6!AC:AC,0,0,1)</f>
        <v>63.093300882722453</v>
      </c>
      <c r="J8">
        <f>_xlfn.XLOOKUP(B8,RESULTADOS_6!D:D,RESULTADOS_6!G:G,0,0,1)</f>
        <v>10.15</v>
      </c>
      <c r="K8">
        <v>4.90848</v>
      </c>
      <c r="N8">
        <f>_xlfn.XLOOKUP(B8,RESULTADOS_6!D:D,RESULTADOS_6!AH:AH,0,0,1)</f>
        <v>63093.300882722448</v>
      </c>
    </row>
    <row r="9" spans="1:20" x14ac:dyDescent="0.25">
      <c r="A9" t="s">
        <v>59</v>
      </c>
      <c r="B9">
        <v>7.7853000000000003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53</v>
      </c>
      <c r="F9">
        <f>_xlfn.XLOOKUP(B9,RESULTADOS_7!D:D,RESULTADOS_7!F:F,0,0,1)</f>
        <v>9.77</v>
      </c>
      <c r="G9">
        <f>_xlfn.XLOOKUP(B9,RESULTADOS_7!D:D,RESULTADOS_7!M:M,0,0,1)</f>
        <v>0</v>
      </c>
      <c r="H9">
        <f>_xlfn.XLOOKUP(B9,RESULTADOS_7!D:D,RESULTADOS_7!AF:AF,0,0,1)</f>
        <v>8.1365600134871327E-6</v>
      </c>
      <c r="I9">
        <f>_xlfn.XLOOKUP(B9,RESULTADOS_7!D:D,RESULTADOS_7!AC:AC,0,0,1)</f>
        <v>64.224866741020037</v>
      </c>
      <c r="J9">
        <f>_xlfn.XLOOKUP(B9,RESULTADOS_7!D:D,RESULTADOS_7!G:G,0,0,1)</f>
        <v>11.06</v>
      </c>
      <c r="K9">
        <v>4.9825920000000004</v>
      </c>
      <c r="N9">
        <f>_xlfn.XLOOKUP(B9,RESULTADOS_7!D:D,RESULTADOS_7!AH:AH,0,0,1)</f>
        <v>64224.866741020043</v>
      </c>
    </row>
    <row r="10" spans="1:20" x14ac:dyDescent="0.25">
      <c r="A10" t="s">
        <v>60</v>
      </c>
      <c r="B10">
        <v>7.8901000000000003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48</v>
      </c>
      <c r="F10">
        <f>_xlfn.XLOOKUP(B10,RESULTADOS_8!D:D,RESULTADOS_8!F:F,0,0,1)</f>
        <v>9.57</v>
      </c>
      <c r="G10">
        <f>_xlfn.XLOOKUP(B10,RESULTADOS_8!D:D,RESULTADOS_8!M:M,0,0,1)</f>
        <v>0</v>
      </c>
      <c r="H10">
        <f>_xlfn.XLOOKUP(B10,RESULTADOS_8!D:D,RESULTADOS_8!AF:AF,0,0,1)</f>
        <v>8.1351376772334402E-6</v>
      </c>
      <c r="I10">
        <f>_xlfn.XLOOKUP(B10,RESULTADOS_8!D:D,RESULTADOS_8!AC:AC,0,0,1)</f>
        <v>65.048947877715591</v>
      </c>
      <c r="J10">
        <f>_xlfn.XLOOKUP(B10,RESULTADOS_8!D:D,RESULTADOS_8!G:G,0,0,1)</f>
        <v>11.96</v>
      </c>
      <c r="K10">
        <v>5.0496639999999999</v>
      </c>
      <c r="N10">
        <f>_xlfn.XLOOKUP(B10,RESULTADOS_8!D:D,RESULTADOS_8!AH:AH,0,0,1)</f>
        <v>65048.947877715589</v>
      </c>
    </row>
    <row r="11" spans="1:20" x14ac:dyDescent="0.25">
      <c r="A11" t="s">
        <v>61</v>
      </c>
      <c r="B11">
        <v>7.9678000000000004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44</v>
      </c>
      <c r="F11">
        <f>_xlfn.XLOOKUP(B11,RESULTADOS_9!D:D,RESULTADOS_9!F:F,0,0,1)</f>
        <v>9.42</v>
      </c>
      <c r="G11">
        <f>_xlfn.XLOOKUP(B11,RESULTADOS_9!D:D,RESULTADOS_9!M:M,0,0,1)</f>
        <v>0</v>
      </c>
      <c r="H11">
        <f>_xlfn.XLOOKUP(B11,RESULTADOS_9!D:D,RESULTADOS_9!AF:AF,0,0,1)</f>
        <v>8.1124335880686672E-6</v>
      </c>
      <c r="I11">
        <f>_xlfn.XLOOKUP(B11,RESULTADOS_9!D:D,RESULTADOS_9!AC:AC,0,0,1)</f>
        <v>65.994717019826382</v>
      </c>
      <c r="J11">
        <f>_xlfn.XLOOKUP(B11,RESULTADOS_9!D:D,RESULTADOS_9!G:G,0,0,1)</f>
        <v>12.84</v>
      </c>
      <c r="K11">
        <v>5.0993919999999999</v>
      </c>
      <c r="N11">
        <f>_xlfn.XLOOKUP(B11,RESULTADOS_9!D:D,RESULTADOS_9!AH:AH,0,0,1)</f>
        <v>65994.717019826378</v>
      </c>
    </row>
    <row r="12" spans="1:20" x14ac:dyDescent="0.25">
      <c r="A12" t="s">
        <v>62</v>
      </c>
      <c r="B12">
        <v>8.0792000000000002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40</v>
      </c>
      <c r="F12">
        <f>_xlfn.XLOOKUP(B12,RESULTADOS_10!D:D,RESULTADOS_10!F:F,0,0,1)</f>
        <v>9.2200000000000006</v>
      </c>
      <c r="G12">
        <f>_xlfn.XLOOKUP(B12,RESULTADOS_10!D:D,RESULTADOS_10!M:M,0,0,1)</f>
        <v>0</v>
      </c>
      <c r="H12">
        <f>_xlfn.XLOOKUP(B12,RESULTADOS_10!D:D,RESULTADOS_10!AF:AF,0,0,1)</f>
        <v>8.1294927861219174E-6</v>
      </c>
      <c r="I12">
        <f>_xlfn.XLOOKUP(B12,RESULTADOS_10!D:D,RESULTADOS_10!AC:AC,0,0,1)</f>
        <v>66.583996355123986</v>
      </c>
      <c r="J12">
        <f>_xlfn.XLOOKUP(B12,RESULTADOS_10!D:D,RESULTADOS_10!G:G,0,0,1)</f>
        <v>13.83</v>
      </c>
      <c r="K12">
        <v>5.1706880000000002</v>
      </c>
      <c r="N12">
        <f>_xlfn.XLOOKUP(B12,RESULTADOS_10!D:D,RESULTADOS_10!AH:AH,0,0,1)</f>
        <v>66583.996355123993</v>
      </c>
    </row>
    <row r="13" spans="1:20" x14ac:dyDescent="0.25">
      <c r="A13" t="s">
        <v>63</v>
      </c>
      <c r="B13">
        <v>8.1538000000000004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37</v>
      </c>
      <c r="F13">
        <f>_xlfn.XLOOKUP(B13,RESULTADOS_11!D:D,RESULTADOS_11!F:F,0,0,1)</f>
        <v>9.08</v>
      </c>
      <c r="G13">
        <f>_xlfn.XLOOKUP(B13,RESULTADOS_11!D:D,RESULTADOS_11!M:M,0,0,1)</f>
        <v>0</v>
      </c>
      <c r="H13">
        <f>_xlfn.XLOOKUP(B13,RESULTADOS_11!D:D,RESULTADOS_11!AF:AF,0,0,1)</f>
        <v>8.1141203832932698E-6</v>
      </c>
      <c r="I13">
        <f>_xlfn.XLOOKUP(B13,RESULTADOS_11!D:D,RESULTADOS_11!AC:AC,0,0,1)</f>
        <v>53.130048410782237</v>
      </c>
      <c r="J13">
        <f>_xlfn.XLOOKUP(B13,RESULTADOS_11!D:D,RESULTADOS_11!G:G,0,0,1)</f>
        <v>14.72</v>
      </c>
      <c r="K13">
        <v>5.218432</v>
      </c>
      <c r="N13">
        <f>_xlfn.XLOOKUP(B13,RESULTADOS_11!D:D,RESULTADOS_11!AH:AH,0,0,1)</f>
        <v>53130.048410782227</v>
      </c>
    </row>
    <row r="14" spans="1:20" x14ac:dyDescent="0.25">
      <c r="A14" t="s">
        <v>64</v>
      </c>
      <c r="B14">
        <v>8.3274000000000008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35</v>
      </c>
      <c r="F14">
        <f>_xlfn.XLOOKUP(B14,RESULTADOS_12!D:D,RESULTADOS_12!F:F,0,0,1)</f>
        <v>8.77</v>
      </c>
      <c r="G14">
        <f>_xlfn.XLOOKUP(B14,RESULTADOS_12!D:D,RESULTADOS_12!M:M,0,0,1)</f>
        <v>0</v>
      </c>
      <c r="H14">
        <f>_xlfn.XLOOKUP(B14,RESULTADOS_12!D:D,RESULTADOS_12!AF:AF,0,0,1)</f>
        <v>8.2005429135476362E-6</v>
      </c>
      <c r="I14">
        <f>_xlfn.XLOOKUP(B14,RESULTADOS_12!D:D,RESULTADOS_12!AC:AC,0,0,1)</f>
        <v>52.897564381842898</v>
      </c>
      <c r="J14">
        <f>_xlfn.XLOOKUP(B14,RESULTADOS_12!D:D,RESULTADOS_12!G:G,0,0,1)</f>
        <v>15.03</v>
      </c>
      <c r="K14">
        <v>5.3295360000000009</v>
      </c>
      <c r="N14">
        <f>_xlfn.XLOOKUP(B14,RESULTADOS_12!D:D,RESULTADOS_12!AH:AH,0,0,1)</f>
        <v>52897.564381842887</v>
      </c>
    </row>
    <row r="15" spans="1:20" x14ac:dyDescent="0.25">
      <c r="A15" t="s">
        <v>65</v>
      </c>
      <c r="B15">
        <v>8.1651000000000007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32</v>
      </c>
      <c r="F15">
        <f>_xlfn.XLOOKUP(B15,RESULTADOS_13!D:D,RESULTADOS_13!F:F,0,0,1)</f>
        <v>8.99</v>
      </c>
      <c r="G15">
        <f>_xlfn.XLOOKUP(B15,RESULTADOS_13!D:D,RESULTADOS_13!M:M,0,0,1)</f>
        <v>2</v>
      </c>
      <c r="H15">
        <f>_xlfn.XLOOKUP(B15,RESULTADOS_13!D:D,RESULTADOS_13!AF:AF,0,0,1)</f>
        <v>7.9612392744909937E-6</v>
      </c>
      <c r="I15">
        <f>_xlfn.XLOOKUP(B15,RESULTADOS_13!D:D,RESULTADOS_13!AC:AC,0,0,1)</f>
        <v>54.93370882781656</v>
      </c>
      <c r="J15">
        <f>_xlfn.XLOOKUP(B15,RESULTADOS_13!D:D,RESULTADOS_13!G:G,0,0,1)</f>
        <v>16.86</v>
      </c>
      <c r="K15">
        <v>5.2256640000000001</v>
      </c>
      <c r="N15">
        <f>_xlfn.XLOOKUP(B15,RESULTADOS_13!D:D,RESULTADOS_13!AH:AH,0,0,1)</f>
        <v>54933.708827816561</v>
      </c>
    </row>
    <row r="16" spans="1:20" x14ac:dyDescent="0.25">
      <c r="A16" t="s">
        <v>66</v>
      </c>
      <c r="B16">
        <v>8.1559000000000008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31</v>
      </c>
      <c r="F16">
        <f>_xlfn.XLOOKUP(B16,RESULTADOS_14!D:D,RESULTADOS_14!F:F,0,0,1)</f>
        <v>8.94</v>
      </c>
      <c r="G16">
        <f>_xlfn.XLOOKUP(B16,RESULTADOS_14!D:D,RESULTADOS_14!M:M,0,0,1)</f>
        <v>0</v>
      </c>
      <c r="H16">
        <f>_xlfn.XLOOKUP(B16,RESULTADOS_14!D:D,RESULTADOS_14!AF:AF,0,0,1)</f>
        <v>7.8774457883088509E-6</v>
      </c>
      <c r="I16">
        <f>_xlfn.XLOOKUP(B16,RESULTADOS_14!D:D,RESULTADOS_14!AC:AC,0,0,1)</f>
        <v>56.034035671676698</v>
      </c>
      <c r="J16">
        <f>_xlfn.XLOOKUP(B16,RESULTADOS_14!D:D,RESULTADOS_14!G:G,0,0,1)</f>
        <v>17.3</v>
      </c>
      <c r="K16">
        <v>5.2197760000000004</v>
      </c>
      <c r="N16">
        <f>_xlfn.XLOOKUP(B16,RESULTADOS_14!D:D,RESULTADOS_14!AH:AH,0,0,1)</f>
        <v>56034.035671676698</v>
      </c>
    </row>
    <row r="17" spans="1:14" x14ac:dyDescent="0.25">
      <c r="A17" t="s">
        <v>67</v>
      </c>
      <c r="B17">
        <v>8.2022999999999993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29</v>
      </c>
      <c r="F17">
        <f>_xlfn.XLOOKUP(B17,RESULTADOS_15!D:D,RESULTADOS_15!F:F,0,0,1)</f>
        <v>8.84</v>
      </c>
      <c r="G17">
        <f>_xlfn.XLOOKUP(B17,RESULTADOS_15!D:D,RESULTADOS_15!M:M,0,0,1)</f>
        <v>0</v>
      </c>
      <c r="H17">
        <f>_xlfn.XLOOKUP(B17,RESULTADOS_15!D:D,RESULTADOS_15!AF:AF,0,0,1)</f>
        <v>7.851096517497731E-6</v>
      </c>
      <c r="I17">
        <f>_xlfn.XLOOKUP(B17,RESULTADOS_15!D:D,RESULTADOS_15!AC:AC,0,0,1)</f>
        <v>56.663916973657827</v>
      </c>
      <c r="J17">
        <f>_xlfn.XLOOKUP(B17,RESULTADOS_15!D:D,RESULTADOS_15!G:G,0,0,1)</f>
        <v>18.28</v>
      </c>
      <c r="K17">
        <v>5.2494719999999999</v>
      </c>
      <c r="N17">
        <f>_xlfn.XLOOKUP(B17,RESULTADOS_15!D:D,RESULTADOS_15!AH:AH,0,0,1)</f>
        <v>56663.916973657833</v>
      </c>
    </row>
    <row r="18" spans="1:14" x14ac:dyDescent="0.25">
      <c r="A18" t="s">
        <v>68</v>
      </c>
      <c r="B18">
        <v>8.2306000000000008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27</v>
      </c>
      <c r="F18">
        <f>_xlfn.XLOOKUP(B18,RESULTADOS_16!D:D,RESULTADOS_16!F:F,0,0,1)</f>
        <v>8.77</v>
      </c>
      <c r="G18">
        <f>_xlfn.XLOOKUP(B18,RESULTADOS_16!D:D,RESULTADOS_16!M:M,0,0,1)</f>
        <v>0</v>
      </c>
      <c r="H18">
        <f>_xlfn.XLOOKUP(B18,RESULTADOS_16!D:D,RESULTADOS_16!AF:AF,0,0,1)</f>
        <v>7.8104455387499753E-6</v>
      </c>
      <c r="I18">
        <f>_xlfn.XLOOKUP(B18,RESULTADOS_16!D:D,RESULTADOS_16!AC:AC,0,0,1)</f>
        <v>57.259238098649661</v>
      </c>
      <c r="J18">
        <f>_xlfn.XLOOKUP(B18,RESULTADOS_16!D:D,RESULTADOS_16!G:G,0,0,1)</f>
        <v>19.489999999999998</v>
      </c>
      <c r="K18">
        <v>5.2675840000000003</v>
      </c>
      <c r="N18">
        <f>_xlfn.XLOOKUP(B18,RESULTADOS_16!D:D,RESULTADOS_16!AH:AH,0,0,1)</f>
        <v>57259.238098649657</v>
      </c>
    </row>
    <row r="19" spans="1:14" x14ac:dyDescent="0.25">
      <c r="A19" t="s">
        <v>69</v>
      </c>
      <c r="B19">
        <v>8.2103999999999999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26</v>
      </c>
      <c r="F19">
        <f>_xlfn.XLOOKUP(B19,RESULTADOS_17!D:D,RESULTADOS_17!F:F,0,0,1)</f>
        <v>8.74</v>
      </c>
      <c r="G19">
        <f>_xlfn.XLOOKUP(B19,RESULTADOS_17!D:D,RESULTADOS_17!M:M,0,0,1)</f>
        <v>0</v>
      </c>
      <c r="H19">
        <f>_xlfn.XLOOKUP(B19,RESULTADOS_17!D:D,RESULTADOS_17!AF:AF,0,0,1)</f>
        <v>7.7270049021884039E-6</v>
      </c>
      <c r="I19">
        <f>_xlfn.XLOOKUP(B19,RESULTADOS_17!D:D,RESULTADOS_17!AC:AC,0,0,1)</f>
        <v>58.232682188351248</v>
      </c>
      <c r="J19">
        <f>_xlfn.XLOOKUP(B19,RESULTADOS_17!D:D,RESULTADOS_17!G:G,0,0,1)</f>
        <v>20.18</v>
      </c>
      <c r="K19">
        <v>5.2546559999999998</v>
      </c>
      <c r="N19">
        <f>_xlfn.XLOOKUP(B19,RESULTADOS_17!D:D,RESULTADOS_17!AH:AH,0,0,1)</f>
        <v>58232.682188351253</v>
      </c>
    </row>
    <row r="20" spans="1:14" x14ac:dyDescent="0.25">
      <c r="A20" t="s">
        <v>70</v>
      </c>
      <c r="B20">
        <v>8.2166999999999994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25</v>
      </c>
      <c r="F20">
        <f>_xlfn.XLOOKUP(B20,RESULTADOS_18!D:D,RESULTADOS_18!F:F,0,0,1)</f>
        <v>8.68</v>
      </c>
      <c r="G20">
        <f>_xlfn.XLOOKUP(B20,RESULTADOS_18!D:D,RESULTADOS_18!M:M,0,0,1)</f>
        <v>1</v>
      </c>
      <c r="H20">
        <f>_xlfn.XLOOKUP(B20,RESULTADOS_18!D:D,RESULTADOS_18!AF:AF,0,0,1)</f>
        <v>7.6716068830948389E-6</v>
      </c>
      <c r="I20">
        <f>_xlfn.XLOOKUP(B20,RESULTADOS_18!D:D,RESULTADOS_18!AC:AC,0,0,1)</f>
        <v>58.973995295556641</v>
      </c>
      <c r="J20">
        <f>_xlfn.XLOOKUP(B20,RESULTADOS_18!D:D,RESULTADOS_18!G:G,0,0,1)</f>
        <v>20.84</v>
      </c>
      <c r="K20">
        <v>5.2586879999999994</v>
      </c>
      <c r="N20">
        <f>_xlfn.XLOOKUP(B20,RESULTADOS_18!D:D,RESULTADOS_18!AH:AH,0,0,1)</f>
        <v>58973.99529555664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7.0407000000000002</v>
      </c>
      <c r="E2">
        <v>14.2</v>
      </c>
      <c r="F2">
        <v>10.33</v>
      </c>
      <c r="G2">
        <v>9.1199999999999992</v>
      </c>
      <c r="H2">
        <v>0.14000000000000001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92.07</v>
      </c>
      <c r="Q2">
        <v>2323.1999999999998</v>
      </c>
      <c r="R2">
        <v>140.44999999999999</v>
      </c>
      <c r="S2">
        <v>54.16</v>
      </c>
      <c r="T2">
        <v>43254.400000000001</v>
      </c>
      <c r="U2">
        <v>0.39</v>
      </c>
      <c r="V2">
        <v>0.74</v>
      </c>
      <c r="W2">
        <v>0.22</v>
      </c>
      <c r="X2">
        <v>2.57</v>
      </c>
      <c r="Y2">
        <v>2</v>
      </c>
      <c r="Z2">
        <v>10</v>
      </c>
      <c r="AA2">
        <v>61.002701936776567</v>
      </c>
      <c r="AB2">
        <v>83.46658803913769</v>
      </c>
      <c r="AC2">
        <v>75.500654022794123</v>
      </c>
      <c r="AD2">
        <v>61002.701936776582</v>
      </c>
      <c r="AE2">
        <v>83466.588039137685</v>
      </c>
      <c r="AF2">
        <v>7.0845281536845954E-6</v>
      </c>
      <c r="AG2">
        <v>3</v>
      </c>
      <c r="AH2">
        <v>75500.65402279413</v>
      </c>
    </row>
    <row r="3" spans="1:34" x14ac:dyDescent="0.25">
      <c r="A3">
        <v>1</v>
      </c>
      <c r="B3">
        <v>60</v>
      </c>
      <c r="C3" t="s">
        <v>34</v>
      </c>
      <c r="D3">
        <v>8.0792000000000002</v>
      </c>
      <c r="E3">
        <v>12.38</v>
      </c>
      <c r="F3">
        <v>9.2200000000000006</v>
      </c>
      <c r="G3">
        <v>13.83</v>
      </c>
      <c r="H3">
        <v>0.28000000000000003</v>
      </c>
      <c r="I3">
        <v>40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73.040000000000006</v>
      </c>
      <c r="Q3">
        <v>2322.5700000000002</v>
      </c>
      <c r="R3">
        <v>101.4</v>
      </c>
      <c r="S3">
        <v>54.16</v>
      </c>
      <c r="T3">
        <v>23872.77</v>
      </c>
      <c r="U3">
        <v>0.53</v>
      </c>
      <c r="V3">
        <v>0.83</v>
      </c>
      <c r="W3">
        <v>0.22</v>
      </c>
      <c r="X3">
        <v>1.46</v>
      </c>
      <c r="Y3">
        <v>2</v>
      </c>
      <c r="Z3">
        <v>10</v>
      </c>
      <c r="AA3">
        <v>53.79825825329592</v>
      </c>
      <c r="AB3">
        <v>73.609150353780919</v>
      </c>
      <c r="AC3">
        <v>66.583996355123986</v>
      </c>
      <c r="AD3">
        <v>53798.25825329592</v>
      </c>
      <c r="AE3">
        <v>73609.150353780919</v>
      </c>
      <c r="AF3">
        <v>8.1294927861219174E-6</v>
      </c>
      <c r="AG3">
        <v>3</v>
      </c>
      <c r="AH3">
        <v>66583.996355123993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5.9386000000000001</v>
      </c>
      <c r="E2">
        <v>16.84</v>
      </c>
      <c r="F2">
        <v>11.45</v>
      </c>
      <c r="G2">
        <v>7.23</v>
      </c>
      <c r="H2">
        <v>0.11</v>
      </c>
      <c r="I2">
        <v>95</v>
      </c>
      <c r="J2">
        <v>159.12</v>
      </c>
      <c r="K2">
        <v>50.28</v>
      </c>
      <c r="L2">
        <v>1</v>
      </c>
      <c r="M2">
        <v>93</v>
      </c>
      <c r="N2">
        <v>27.84</v>
      </c>
      <c r="O2">
        <v>19859.16</v>
      </c>
      <c r="P2">
        <v>128.91</v>
      </c>
      <c r="Q2">
        <v>2323.69</v>
      </c>
      <c r="R2">
        <v>178.22</v>
      </c>
      <c r="S2">
        <v>54.16</v>
      </c>
      <c r="T2">
        <v>62003.82</v>
      </c>
      <c r="U2">
        <v>0.3</v>
      </c>
      <c r="V2">
        <v>0.67</v>
      </c>
      <c r="W2">
        <v>0.26</v>
      </c>
      <c r="X2">
        <v>3.69</v>
      </c>
      <c r="Y2">
        <v>2</v>
      </c>
      <c r="Z2">
        <v>10</v>
      </c>
      <c r="AA2">
        <v>77.920024487394315</v>
      </c>
      <c r="AB2">
        <v>106.6136150924782</v>
      </c>
      <c r="AC2">
        <v>96.438561301227693</v>
      </c>
      <c r="AD2">
        <v>77920.024487394316</v>
      </c>
      <c r="AE2">
        <v>106613.6150924782</v>
      </c>
      <c r="AF2">
        <v>5.7358476144203506E-6</v>
      </c>
      <c r="AG2">
        <v>3</v>
      </c>
      <c r="AH2">
        <v>96438.561301227688</v>
      </c>
    </row>
    <row r="3" spans="1:34" x14ac:dyDescent="0.25">
      <c r="A3">
        <v>1</v>
      </c>
      <c r="B3">
        <v>80</v>
      </c>
      <c r="C3" t="s">
        <v>34</v>
      </c>
      <c r="D3">
        <v>8.0856999999999992</v>
      </c>
      <c r="E3">
        <v>12.37</v>
      </c>
      <c r="F3">
        <v>9.01</v>
      </c>
      <c r="G3">
        <v>16.899999999999999</v>
      </c>
      <c r="H3">
        <v>0.22</v>
      </c>
      <c r="I3">
        <v>32</v>
      </c>
      <c r="J3">
        <v>160.54</v>
      </c>
      <c r="K3">
        <v>50.28</v>
      </c>
      <c r="L3">
        <v>2</v>
      </c>
      <c r="M3">
        <v>15</v>
      </c>
      <c r="N3">
        <v>28.26</v>
      </c>
      <c r="O3">
        <v>20034.400000000001</v>
      </c>
      <c r="P3">
        <v>82.84</v>
      </c>
      <c r="Q3">
        <v>2323.31</v>
      </c>
      <c r="R3">
        <v>95.75</v>
      </c>
      <c r="S3">
        <v>54.16</v>
      </c>
      <c r="T3">
        <v>21085.919999999998</v>
      </c>
      <c r="U3">
        <v>0.56999999999999995</v>
      </c>
      <c r="V3">
        <v>0.85</v>
      </c>
      <c r="W3">
        <v>0.18</v>
      </c>
      <c r="X3">
        <v>1.25</v>
      </c>
      <c r="Y3">
        <v>2</v>
      </c>
      <c r="Z3">
        <v>10</v>
      </c>
      <c r="AA3">
        <v>57.523732002458459</v>
      </c>
      <c r="AB3">
        <v>78.706507893684687</v>
      </c>
      <c r="AC3">
        <v>71.194869245607208</v>
      </c>
      <c r="AD3">
        <v>57523.732002458462</v>
      </c>
      <c r="AE3">
        <v>78706.507893684684</v>
      </c>
      <c r="AF3">
        <v>7.8096425177514289E-6</v>
      </c>
      <c r="AG3">
        <v>3</v>
      </c>
      <c r="AH3">
        <v>71194.869245607202</v>
      </c>
    </row>
    <row r="4" spans="1:34" x14ac:dyDescent="0.25">
      <c r="A4">
        <v>2</v>
      </c>
      <c r="B4">
        <v>80</v>
      </c>
      <c r="C4" t="s">
        <v>34</v>
      </c>
      <c r="D4">
        <v>8.1559000000000008</v>
      </c>
      <c r="E4">
        <v>12.26</v>
      </c>
      <c r="F4">
        <v>8.94</v>
      </c>
      <c r="G4">
        <v>17.3</v>
      </c>
      <c r="H4">
        <v>0.33</v>
      </c>
      <c r="I4">
        <v>31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81.8</v>
      </c>
      <c r="Q4">
        <v>2322.39</v>
      </c>
      <c r="R4">
        <v>92.51</v>
      </c>
      <c r="S4">
        <v>54.16</v>
      </c>
      <c r="T4">
        <v>19472.82</v>
      </c>
      <c r="U4">
        <v>0.59</v>
      </c>
      <c r="V4">
        <v>0.86</v>
      </c>
      <c r="W4">
        <v>0.2</v>
      </c>
      <c r="X4">
        <v>1.18</v>
      </c>
      <c r="Y4">
        <v>2</v>
      </c>
      <c r="Z4">
        <v>10</v>
      </c>
      <c r="AA4">
        <v>45.274145245973159</v>
      </c>
      <c r="AB4">
        <v>61.946082879842677</v>
      </c>
      <c r="AC4">
        <v>56.034035671676698</v>
      </c>
      <c r="AD4">
        <v>45274.145245973159</v>
      </c>
      <c r="AE4">
        <v>61946.082879842681</v>
      </c>
      <c r="AF4">
        <v>7.8774457883088509E-6</v>
      </c>
      <c r="AG4">
        <v>2</v>
      </c>
      <c r="AH4">
        <v>56034.035671676698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7.4433999999999996</v>
      </c>
      <c r="E2">
        <v>13.43</v>
      </c>
      <c r="F2">
        <v>10.37</v>
      </c>
      <c r="G2">
        <v>9.15</v>
      </c>
      <c r="H2">
        <v>0.22</v>
      </c>
      <c r="I2">
        <v>68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63.44</v>
      </c>
      <c r="Q2">
        <v>2323.67</v>
      </c>
      <c r="R2">
        <v>138.75</v>
      </c>
      <c r="S2">
        <v>54.16</v>
      </c>
      <c r="T2">
        <v>42404.51</v>
      </c>
      <c r="U2">
        <v>0.39</v>
      </c>
      <c r="V2">
        <v>0.74</v>
      </c>
      <c r="W2">
        <v>0.3</v>
      </c>
      <c r="X2">
        <v>2.61</v>
      </c>
      <c r="Y2">
        <v>2</v>
      </c>
      <c r="Z2">
        <v>10</v>
      </c>
      <c r="AA2">
        <v>50.594159901481127</v>
      </c>
      <c r="AB2">
        <v>69.22516163398717</v>
      </c>
      <c r="AC2">
        <v>62.618409365779151</v>
      </c>
      <c r="AD2">
        <v>50594.159901481144</v>
      </c>
      <c r="AE2">
        <v>69225.161633987169</v>
      </c>
      <c r="AF2">
        <v>8.0221797535681251E-6</v>
      </c>
      <c r="AG2">
        <v>3</v>
      </c>
      <c r="AH2">
        <v>62618.409365779153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7.6946000000000003</v>
      </c>
      <c r="E2">
        <v>13</v>
      </c>
      <c r="F2">
        <v>9.76</v>
      </c>
      <c r="G2">
        <v>10.84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41</v>
      </c>
      <c r="N2">
        <v>14.77</v>
      </c>
      <c r="O2">
        <v>13481.73</v>
      </c>
      <c r="P2">
        <v>72.7</v>
      </c>
      <c r="Q2">
        <v>2322.56</v>
      </c>
      <c r="R2">
        <v>120.87</v>
      </c>
      <c r="S2">
        <v>54.16</v>
      </c>
      <c r="T2">
        <v>33533.620000000003</v>
      </c>
      <c r="U2">
        <v>0.45</v>
      </c>
      <c r="V2">
        <v>0.79</v>
      </c>
      <c r="W2">
        <v>0.21</v>
      </c>
      <c r="X2">
        <v>2</v>
      </c>
      <c r="Y2">
        <v>2</v>
      </c>
      <c r="Z2">
        <v>10</v>
      </c>
      <c r="AA2">
        <v>53.680308905938233</v>
      </c>
      <c r="AB2">
        <v>73.447766853168247</v>
      </c>
      <c r="AC2">
        <v>66.438015069306601</v>
      </c>
      <c r="AD2">
        <v>53680.308905938233</v>
      </c>
      <c r="AE2">
        <v>73447.766853168243</v>
      </c>
      <c r="AF2">
        <v>7.9335661615493374E-6</v>
      </c>
      <c r="AG2">
        <v>3</v>
      </c>
      <c r="AH2">
        <v>66438.015069306595</v>
      </c>
    </row>
    <row r="3" spans="1:34" x14ac:dyDescent="0.25">
      <c r="A3">
        <v>1</v>
      </c>
      <c r="B3">
        <v>50</v>
      </c>
      <c r="C3" t="s">
        <v>34</v>
      </c>
      <c r="D3">
        <v>7.8901000000000003</v>
      </c>
      <c r="E3">
        <v>12.67</v>
      </c>
      <c r="F3">
        <v>9.57</v>
      </c>
      <c r="G3">
        <v>11.96</v>
      </c>
      <c r="H3">
        <v>0.32</v>
      </c>
      <c r="I3">
        <v>48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69.61</v>
      </c>
      <c r="Q3">
        <v>2323.7800000000002</v>
      </c>
      <c r="R3">
        <v>112.93</v>
      </c>
      <c r="S3">
        <v>54.16</v>
      </c>
      <c r="T3">
        <v>29594.73</v>
      </c>
      <c r="U3">
        <v>0.48</v>
      </c>
      <c r="V3">
        <v>0.8</v>
      </c>
      <c r="W3">
        <v>0.24</v>
      </c>
      <c r="X3">
        <v>1.81</v>
      </c>
      <c r="Y3">
        <v>2</v>
      </c>
      <c r="Z3">
        <v>10</v>
      </c>
      <c r="AA3">
        <v>52.55797621947962</v>
      </c>
      <c r="AB3">
        <v>71.912141757732726</v>
      </c>
      <c r="AC3">
        <v>65.048947877715591</v>
      </c>
      <c r="AD3">
        <v>52557.97621947962</v>
      </c>
      <c r="AE3">
        <v>71912.141757732723</v>
      </c>
      <c r="AF3">
        <v>8.1351376772334402E-6</v>
      </c>
      <c r="AG3">
        <v>3</v>
      </c>
      <c r="AH3">
        <v>65048.947877715589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6.9322999999999997</v>
      </c>
      <c r="E2">
        <v>14.43</v>
      </c>
      <c r="F2">
        <v>11.32</v>
      </c>
      <c r="G2">
        <v>7.23</v>
      </c>
      <c r="H2">
        <v>0.28000000000000003</v>
      </c>
      <c r="I2">
        <v>94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59.07</v>
      </c>
      <c r="Q2">
        <v>2324.02</v>
      </c>
      <c r="R2">
        <v>169.17</v>
      </c>
      <c r="S2">
        <v>54.16</v>
      </c>
      <c r="T2">
        <v>57485.29</v>
      </c>
      <c r="U2">
        <v>0.32</v>
      </c>
      <c r="V2">
        <v>0.68</v>
      </c>
      <c r="W2">
        <v>0.38</v>
      </c>
      <c r="X2">
        <v>3.56</v>
      </c>
      <c r="Y2">
        <v>2</v>
      </c>
      <c r="Z2">
        <v>10</v>
      </c>
      <c r="AA2">
        <v>49.478035041098259</v>
      </c>
      <c r="AB2">
        <v>67.698030360058425</v>
      </c>
      <c r="AC2">
        <v>61.237025357291479</v>
      </c>
      <c r="AD2">
        <v>49478.035041098257</v>
      </c>
      <c r="AE2">
        <v>67698.03036005843</v>
      </c>
      <c r="AF2">
        <v>7.7596130912489925E-6</v>
      </c>
      <c r="AG2">
        <v>3</v>
      </c>
      <c r="AH2">
        <v>61237.025357291481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5.7228000000000003</v>
      </c>
      <c r="E2">
        <v>17.47</v>
      </c>
      <c r="F2">
        <v>11.68</v>
      </c>
      <c r="G2">
        <v>6.94</v>
      </c>
      <c r="H2">
        <v>0.11</v>
      </c>
      <c r="I2">
        <v>101</v>
      </c>
      <c r="J2">
        <v>167.88</v>
      </c>
      <c r="K2">
        <v>51.39</v>
      </c>
      <c r="L2">
        <v>1</v>
      </c>
      <c r="M2">
        <v>99</v>
      </c>
      <c r="N2">
        <v>30.49</v>
      </c>
      <c r="O2">
        <v>20939.59</v>
      </c>
      <c r="P2">
        <v>137.32</v>
      </c>
      <c r="Q2">
        <v>2323.65</v>
      </c>
      <c r="R2">
        <v>185.52</v>
      </c>
      <c r="S2">
        <v>54.16</v>
      </c>
      <c r="T2">
        <v>65627.070000000007</v>
      </c>
      <c r="U2">
        <v>0.28999999999999998</v>
      </c>
      <c r="V2">
        <v>0.66</v>
      </c>
      <c r="W2">
        <v>0.27</v>
      </c>
      <c r="X2">
        <v>3.91</v>
      </c>
      <c r="Y2">
        <v>2</v>
      </c>
      <c r="Z2">
        <v>10</v>
      </c>
      <c r="AA2">
        <v>82.33798568286069</v>
      </c>
      <c r="AB2">
        <v>112.65846450680429</v>
      </c>
      <c r="AC2">
        <v>101.90649877145189</v>
      </c>
      <c r="AD2">
        <v>82337.985682860686</v>
      </c>
      <c r="AE2">
        <v>112658.4645068043</v>
      </c>
      <c r="AF2">
        <v>5.4777629628684658E-6</v>
      </c>
      <c r="AG2">
        <v>3</v>
      </c>
      <c r="AH2">
        <v>101906.49877145189</v>
      </c>
    </row>
    <row r="3" spans="1:34" x14ac:dyDescent="0.25">
      <c r="A3">
        <v>1</v>
      </c>
      <c r="B3">
        <v>85</v>
      </c>
      <c r="C3" t="s">
        <v>34</v>
      </c>
      <c r="D3">
        <v>7.8676000000000004</v>
      </c>
      <c r="E3">
        <v>12.71</v>
      </c>
      <c r="F3">
        <v>9.19</v>
      </c>
      <c r="G3">
        <v>16.21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32</v>
      </c>
      <c r="N3">
        <v>30.94</v>
      </c>
      <c r="O3">
        <v>21118.46</v>
      </c>
      <c r="P3">
        <v>90.41</v>
      </c>
      <c r="Q3">
        <v>2322.4299999999998</v>
      </c>
      <c r="R3">
        <v>102.97</v>
      </c>
      <c r="S3">
        <v>54.16</v>
      </c>
      <c r="T3">
        <v>24686.19</v>
      </c>
      <c r="U3">
        <v>0.53</v>
      </c>
      <c r="V3">
        <v>0.84</v>
      </c>
      <c r="W3">
        <v>0.15</v>
      </c>
      <c r="X3">
        <v>1.42</v>
      </c>
      <c r="Y3">
        <v>2</v>
      </c>
      <c r="Z3">
        <v>10</v>
      </c>
      <c r="AA3">
        <v>60.04769235836072</v>
      </c>
      <c r="AB3">
        <v>82.159901801900673</v>
      </c>
      <c r="AC3">
        <v>74.318676086092964</v>
      </c>
      <c r="AD3">
        <v>60047.69235836072</v>
      </c>
      <c r="AE3">
        <v>82159.901801900676</v>
      </c>
      <c r="AF3">
        <v>7.5307275960480796E-6</v>
      </c>
      <c r="AG3">
        <v>3</v>
      </c>
      <c r="AH3">
        <v>74318.676086092964</v>
      </c>
    </row>
    <row r="4" spans="1:34" x14ac:dyDescent="0.25">
      <c r="A4">
        <v>2</v>
      </c>
      <c r="B4">
        <v>85</v>
      </c>
      <c r="C4" t="s">
        <v>34</v>
      </c>
      <c r="D4">
        <v>8.2022999999999993</v>
      </c>
      <c r="E4">
        <v>12.19</v>
      </c>
      <c r="F4">
        <v>8.84</v>
      </c>
      <c r="G4">
        <v>18.28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83.67</v>
      </c>
      <c r="Q4">
        <v>2322.73</v>
      </c>
      <c r="R4">
        <v>89.04</v>
      </c>
      <c r="S4">
        <v>54.16</v>
      </c>
      <c r="T4">
        <v>17744.3</v>
      </c>
      <c r="U4">
        <v>0.61</v>
      </c>
      <c r="V4">
        <v>0.87</v>
      </c>
      <c r="W4">
        <v>0.19</v>
      </c>
      <c r="X4">
        <v>1.07</v>
      </c>
      <c r="Y4">
        <v>2</v>
      </c>
      <c r="Z4">
        <v>10</v>
      </c>
      <c r="AA4">
        <v>45.783074099870312</v>
      </c>
      <c r="AB4">
        <v>62.642421790100833</v>
      </c>
      <c r="AC4">
        <v>56.663916973657827</v>
      </c>
      <c r="AD4">
        <v>45783.074099870311</v>
      </c>
      <c r="AE4">
        <v>62642.421790100831</v>
      </c>
      <c r="AF4">
        <v>7.851096517497731E-6</v>
      </c>
      <c r="AG4">
        <v>2</v>
      </c>
      <c r="AH4">
        <v>56663.916973657833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6.4934000000000003</v>
      </c>
      <c r="E2">
        <v>15.4</v>
      </c>
      <c r="F2">
        <v>12.22</v>
      </c>
      <c r="G2">
        <v>6.27</v>
      </c>
      <c r="H2">
        <v>0.34</v>
      </c>
      <c r="I2">
        <v>117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56.8</v>
      </c>
      <c r="Q2">
        <v>2324.17</v>
      </c>
      <c r="R2">
        <v>197.97</v>
      </c>
      <c r="S2">
        <v>54.16</v>
      </c>
      <c r="T2">
        <v>71769.19</v>
      </c>
      <c r="U2">
        <v>0.27</v>
      </c>
      <c r="V2">
        <v>0.63</v>
      </c>
      <c r="W2">
        <v>0.45</v>
      </c>
      <c r="X2">
        <v>4.46</v>
      </c>
      <c r="Y2">
        <v>2</v>
      </c>
      <c r="Z2">
        <v>10</v>
      </c>
      <c r="AA2">
        <v>49.366418144866913</v>
      </c>
      <c r="AB2">
        <v>67.54531119844485</v>
      </c>
      <c r="AC2">
        <v>61.098881498119567</v>
      </c>
      <c r="AD2">
        <v>49366.418144866911</v>
      </c>
      <c r="AE2">
        <v>67545.311198444848</v>
      </c>
      <c r="AF2">
        <v>7.4382807645438313E-6</v>
      </c>
      <c r="AG2">
        <v>3</v>
      </c>
      <c r="AH2">
        <v>61098.881498119568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6.7762000000000002</v>
      </c>
      <c r="E2">
        <v>14.76</v>
      </c>
      <c r="F2">
        <v>10.56</v>
      </c>
      <c r="G2">
        <v>8.56</v>
      </c>
      <c r="H2">
        <v>0.13</v>
      </c>
      <c r="I2">
        <v>74</v>
      </c>
      <c r="J2">
        <v>133.21</v>
      </c>
      <c r="K2">
        <v>46.47</v>
      </c>
      <c r="L2">
        <v>1</v>
      </c>
      <c r="M2">
        <v>72</v>
      </c>
      <c r="N2">
        <v>20.75</v>
      </c>
      <c r="O2">
        <v>16663.419999999998</v>
      </c>
      <c r="P2">
        <v>100.86</v>
      </c>
      <c r="Q2">
        <v>2322.86</v>
      </c>
      <c r="R2">
        <v>148.16999999999999</v>
      </c>
      <c r="S2">
        <v>54.16</v>
      </c>
      <c r="T2">
        <v>47083.9</v>
      </c>
      <c r="U2">
        <v>0.37</v>
      </c>
      <c r="V2">
        <v>0.73</v>
      </c>
      <c r="W2">
        <v>0.23</v>
      </c>
      <c r="X2">
        <v>2.8</v>
      </c>
      <c r="Y2">
        <v>2</v>
      </c>
      <c r="Z2">
        <v>10</v>
      </c>
      <c r="AA2">
        <v>64.61195970884468</v>
      </c>
      <c r="AB2">
        <v>88.404933752093811</v>
      </c>
      <c r="AC2">
        <v>79.967690951919067</v>
      </c>
      <c r="AD2">
        <v>64611.959708844683</v>
      </c>
      <c r="AE2">
        <v>88404.933752093813</v>
      </c>
      <c r="AF2">
        <v>6.7432243299163411E-6</v>
      </c>
      <c r="AG2">
        <v>3</v>
      </c>
      <c r="AH2">
        <v>79967.690951919067</v>
      </c>
    </row>
    <row r="3" spans="1:34" x14ac:dyDescent="0.25">
      <c r="A3">
        <v>1</v>
      </c>
      <c r="B3">
        <v>65</v>
      </c>
      <c r="C3" t="s">
        <v>34</v>
      </c>
      <c r="D3">
        <v>8.1538000000000004</v>
      </c>
      <c r="E3">
        <v>12.26</v>
      </c>
      <c r="F3">
        <v>9.08</v>
      </c>
      <c r="G3">
        <v>14.72</v>
      </c>
      <c r="H3">
        <v>0.26</v>
      </c>
      <c r="I3">
        <v>37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74.680000000000007</v>
      </c>
      <c r="Q3">
        <v>2322.6999999999998</v>
      </c>
      <c r="R3">
        <v>96.69</v>
      </c>
      <c r="S3">
        <v>54.16</v>
      </c>
      <c r="T3">
        <v>21532.82</v>
      </c>
      <c r="U3">
        <v>0.56000000000000005</v>
      </c>
      <c r="V3">
        <v>0.85</v>
      </c>
      <c r="W3">
        <v>0.21</v>
      </c>
      <c r="X3">
        <v>1.32</v>
      </c>
      <c r="Y3">
        <v>2</v>
      </c>
      <c r="Z3">
        <v>10</v>
      </c>
      <c r="AA3">
        <v>42.927793792500111</v>
      </c>
      <c r="AB3">
        <v>58.73570130748196</v>
      </c>
      <c r="AC3">
        <v>53.130048410782237</v>
      </c>
      <c r="AD3">
        <v>42927.79379250011</v>
      </c>
      <c r="AE3">
        <v>58735.701307481962</v>
      </c>
      <c r="AF3">
        <v>8.1141203832932698E-6</v>
      </c>
      <c r="AG3">
        <v>2</v>
      </c>
      <c r="AH3">
        <v>53130.048410782227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6.2068000000000003</v>
      </c>
      <c r="E2">
        <v>16.11</v>
      </c>
      <c r="F2">
        <v>11.15</v>
      </c>
      <c r="G2">
        <v>7.6</v>
      </c>
      <c r="H2">
        <v>0.12</v>
      </c>
      <c r="I2">
        <v>88</v>
      </c>
      <c r="J2">
        <v>150.44</v>
      </c>
      <c r="K2">
        <v>49.1</v>
      </c>
      <c r="L2">
        <v>1</v>
      </c>
      <c r="M2">
        <v>86</v>
      </c>
      <c r="N2">
        <v>25.34</v>
      </c>
      <c r="O2">
        <v>18787.759999999998</v>
      </c>
      <c r="P2">
        <v>119.37</v>
      </c>
      <c r="Q2">
        <v>2323.37</v>
      </c>
      <c r="R2">
        <v>167.77</v>
      </c>
      <c r="S2">
        <v>54.16</v>
      </c>
      <c r="T2">
        <v>56817.83</v>
      </c>
      <c r="U2">
        <v>0.32</v>
      </c>
      <c r="V2">
        <v>0.69</v>
      </c>
      <c r="W2">
        <v>0.24</v>
      </c>
      <c r="X2">
        <v>3.38</v>
      </c>
      <c r="Y2">
        <v>2</v>
      </c>
      <c r="Z2">
        <v>10</v>
      </c>
      <c r="AA2">
        <v>73.149926296089092</v>
      </c>
      <c r="AB2">
        <v>100.0869563052577</v>
      </c>
      <c r="AC2">
        <v>90.53479766843428</v>
      </c>
      <c r="AD2">
        <v>73149.926296089092</v>
      </c>
      <c r="AE2">
        <v>100086.9563052577</v>
      </c>
      <c r="AF2">
        <v>6.051832791871587E-6</v>
      </c>
      <c r="AG2">
        <v>3</v>
      </c>
      <c r="AH2">
        <v>90534.797668434287</v>
      </c>
    </row>
    <row r="3" spans="1:34" x14ac:dyDescent="0.25">
      <c r="A3">
        <v>1</v>
      </c>
      <c r="B3">
        <v>75</v>
      </c>
      <c r="C3" t="s">
        <v>34</v>
      </c>
      <c r="D3">
        <v>8.1651000000000007</v>
      </c>
      <c r="E3">
        <v>12.25</v>
      </c>
      <c r="F3">
        <v>8.99</v>
      </c>
      <c r="G3">
        <v>16.86</v>
      </c>
      <c r="H3">
        <v>0.23</v>
      </c>
      <c r="I3">
        <v>32</v>
      </c>
      <c r="J3">
        <v>151.83000000000001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78.8</v>
      </c>
      <c r="Q3">
        <v>2322.92</v>
      </c>
      <c r="R3">
        <v>94.48</v>
      </c>
      <c r="S3">
        <v>54.16</v>
      </c>
      <c r="T3">
        <v>20449.419999999998</v>
      </c>
      <c r="U3">
        <v>0.56999999999999995</v>
      </c>
      <c r="V3">
        <v>0.86</v>
      </c>
      <c r="W3">
        <v>0.19</v>
      </c>
      <c r="X3">
        <v>1.23</v>
      </c>
      <c r="Y3">
        <v>2</v>
      </c>
      <c r="Z3">
        <v>10</v>
      </c>
      <c r="AA3">
        <v>44.385107775267649</v>
      </c>
      <c r="AB3">
        <v>60.729662590858908</v>
      </c>
      <c r="AC3">
        <v>54.93370882781656</v>
      </c>
      <c r="AD3">
        <v>44385.10777526765</v>
      </c>
      <c r="AE3">
        <v>60729.662590858912</v>
      </c>
      <c r="AF3">
        <v>7.9612392744909937E-6</v>
      </c>
      <c r="AG3">
        <v>2</v>
      </c>
      <c r="AH3">
        <v>54933.708827816561</v>
      </c>
    </row>
    <row r="4" spans="1:34" x14ac:dyDescent="0.25">
      <c r="A4">
        <v>2</v>
      </c>
      <c r="B4">
        <v>75</v>
      </c>
      <c r="C4" t="s">
        <v>34</v>
      </c>
      <c r="D4">
        <v>8.1611999999999991</v>
      </c>
      <c r="E4">
        <v>12.25</v>
      </c>
      <c r="F4">
        <v>9</v>
      </c>
      <c r="G4">
        <v>16.87</v>
      </c>
      <c r="H4">
        <v>0.35</v>
      </c>
      <c r="I4">
        <v>32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79.56</v>
      </c>
      <c r="Q4">
        <v>2322.94</v>
      </c>
      <c r="R4">
        <v>94.57</v>
      </c>
      <c r="S4">
        <v>54.16</v>
      </c>
      <c r="T4">
        <v>20494.84</v>
      </c>
      <c r="U4">
        <v>0.56999999999999995</v>
      </c>
      <c r="V4">
        <v>0.86</v>
      </c>
      <c r="W4">
        <v>0.2</v>
      </c>
      <c r="X4">
        <v>1.24</v>
      </c>
      <c r="Y4">
        <v>2</v>
      </c>
      <c r="Z4">
        <v>10</v>
      </c>
      <c r="AA4">
        <v>44.528146754105208</v>
      </c>
      <c r="AB4">
        <v>60.92537483213875</v>
      </c>
      <c r="AC4">
        <v>55.110742567472577</v>
      </c>
      <c r="AD4">
        <v>44528.146754105212</v>
      </c>
      <c r="AE4">
        <v>60925.374832138747</v>
      </c>
      <c r="AF4">
        <v>7.9574366470681157E-6</v>
      </c>
      <c r="AG4">
        <v>2</v>
      </c>
      <c r="AH4">
        <v>55110.742567472567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5.2293000000000003</v>
      </c>
      <c r="E2">
        <v>19.12</v>
      </c>
      <c r="F2">
        <v>12.34</v>
      </c>
      <c r="G2">
        <v>6.38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157.41999999999999</v>
      </c>
      <c r="Q2">
        <v>2323.35</v>
      </c>
      <c r="R2">
        <v>208.11</v>
      </c>
      <c r="S2">
        <v>54.16</v>
      </c>
      <c r="T2">
        <v>76844.88</v>
      </c>
      <c r="U2">
        <v>0.26</v>
      </c>
      <c r="V2">
        <v>0.62</v>
      </c>
      <c r="W2">
        <v>0.28999999999999998</v>
      </c>
      <c r="X2">
        <v>4.57</v>
      </c>
      <c r="Y2">
        <v>2</v>
      </c>
      <c r="Z2">
        <v>10</v>
      </c>
      <c r="AA2">
        <v>106.0560683763386</v>
      </c>
      <c r="AB2">
        <v>145.1105916159641</v>
      </c>
      <c r="AC2">
        <v>131.26144041617019</v>
      </c>
      <c r="AD2">
        <v>106056.0683763386</v>
      </c>
      <c r="AE2">
        <v>145110.59161596411</v>
      </c>
      <c r="AF2">
        <v>4.9214199959823912E-6</v>
      </c>
      <c r="AG2">
        <v>4</v>
      </c>
      <c r="AH2">
        <v>131261.44041617031</v>
      </c>
    </row>
    <row r="3" spans="1:34" x14ac:dyDescent="0.25">
      <c r="A3">
        <v>1</v>
      </c>
      <c r="B3">
        <v>95</v>
      </c>
      <c r="C3" t="s">
        <v>34</v>
      </c>
      <c r="D3">
        <v>7.7980999999999998</v>
      </c>
      <c r="E3">
        <v>12.82</v>
      </c>
      <c r="F3">
        <v>8.98</v>
      </c>
      <c r="G3">
        <v>14.56</v>
      </c>
      <c r="H3">
        <v>0.19</v>
      </c>
      <c r="I3">
        <v>37</v>
      </c>
      <c r="J3">
        <v>187.21</v>
      </c>
      <c r="K3">
        <v>53.44</v>
      </c>
      <c r="L3">
        <v>2</v>
      </c>
      <c r="M3">
        <v>35</v>
      </c>
      <c r="N3">
        <v>36.770000000000003</v>
      </c>
      <c r="O3">
        <v>23322.880000000001</v>
      </c>
      <c r="P3">
        <v>99</v>
      </c>
      <c r="Q3">
        <v>2322.81</v>
      </c>
      <c r="R3">
        <v>95.14</v>
      </c>
      <c r="S3">
        <v>54.16</v>
      </c>
      <c r="T3">
        <v>20757.54</v>
      </c>
      <c r="U3">
        <v>0.56999999999999995</v>
      </c>
      <c r="V3">
        <v>0.86</v>
      </c>
      <c r="W3">
        <v>0.15</v>
      </c>
      <c r="X3">
        <v>1.22</v>
      </c>
      <c r="Y3">
        <v>2</v>
      </c>
      <c r="Z3">
        <v>10</v>
      </c>
      <c r="AA3">
        <v>62.552220305529701</v>
      </c>
      <c r="AB3">
        <v>85.586707431190447</v>
      </c>
      <c r="AC3">
        <v>77.418432195676317</v>
      </c>
      <c r="AD3">
        <v>62552.2203055297</v>
      </c>
      <c r="AE3">
        <v>85586.707431190443</v>
      </c>
      <c r="AF3">
        <v>7.3389794562695347E-6</v>
      </c>
      <c r="AG3">
        <v>3</v>
      </c>
      <c r="AH3">
        <v>77418.432195676316</v>
      </c>
    </row>
    <row r="4" spans="1:34" x14ac:dyDescent="0.25">
      <c r="A4">
        <v>2</v>
      </c>
      <c r="B4">
        <v>95</v>
      </c>
      <c r="C4" t="s">
        <v>34</v>
      </c>
      <c r="D4">
        <v>8.2103999999999999</v>
      </c>
      <c r="E4">
        <v>12.18</v>
      </c>
      <c r="F4">
        <v>8.74</v>
      </c>
      <c r="G4">
        <v>20.18</v>
      </c>
      <c r="H4">
        <v>0.28000000000000003</v>
      </c>
      <c r="I4">
        <v>26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87.5</v>
      </c>
      <c r="Q4">
        <v>2322.63</v>
      </c>
      <c r="R4">
        <v>86.16</v>
      </c>
      <c r="S4">
        <v>54.16</v>
      </c>
      <c r="T4">
        <v>16320.46</v>
      </c>
      <c r="U4">
        <v>0.63</v>
      </c>
      <c r="V4">
        <v>0.88</v>
      </c>
      <c r="W4">
        <v>0.18</v>
      </c>
      <c r="X4">
        <v>0.98</v>
      </c>
      <c r="Y4">
        <v>2</v>
      </c>
      <c r="Z4">
        <v>10</v>
      </c>
      <c r="AA4">
        <v>47.050598441736767</v>
      </c>
      <c r="AB4">
        <v>64.376704513869043</v>
      </c>
      <c r="AC4">
        <v>58.232682188351248</v>
      </c>
      <c r="AD4">
        <v>47050.598441736773</v>
      </c>
      <c r="AE4">
        <v>64376.704513869037</v>
      </c>
      <c r="AF4">
        <v>7.7270049021884039E-6</v>
      </c>
      <c r="AG4">
        <v>2</v>
      </c>
      <c r="AH4">
        <v>58232.682188351253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41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5.0228999999999999</v>
      </c>
      <c r="E2">
        <v>19.91</v>
      </c>
      <c r="F2">
        <v>12.61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166.88</v>
      </c>
      <c r="Q2">
        <v>2323.75</v>
      </c>
      <c r="R2">
        <v>217.32</v>
      </c>
      <c r="S2">
        <v>54.16</v>
      </c>
      <c r="T2">
        <v>81416.72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  <c r="AA2">
        <v>111.99762709178231</v>
      </c>
      <c r="AB2">
        <v>153.2400943735008</v>
      </c>
      <c r="AC2">
        <v>138.615074840359</v>
      </c>
      <c r="AD2">
        <v>111997.6270917823</v>
      </c>
      <c r="AE2">
        <v>153240.09437350079</v>
      </c>
      <c r="AF2">
        <v>4.6896825018677896E-6</v>
      </c>
      <c r="AG2">
        <v>4</v>
      </c>
      <c r="AH2">
        <v>138615.07484035901</v>
      </c>
    </row>
    <row r="3" spans="1:34" x14ac:dyDescent="0.25">
      <c r="A3">
        <v>1</v>
      </c>
      <c r="B3">
        <v>100</v>
      </c>
      <c r="C3" t="s">
        <v>34</v>
      </c>
      <c r="D3">
        <v>7.6704999999999997</v>
      </c>
      <c r="E3">
        <v>13.04</v>
      </c>
      <c r="F3">
        <v>9</v>
      </c>
      <c r="G3">
        <v>13.85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104.37</v>
      </c>
      <c r="Q3">
        <v>2322.84</v>
      </c>
      <c r="R3">
        <v>95.68</v>
      </c>
      <c r="S3">
        <v>54.16</v>
      </c>
      <c r="T3">
        <v>21017.919999999998</v>
      </c>
      <c r="U3">
        <v>0.56999999999999995</v>
      </c>
      <c r="V3">
        <v>0.85</v>
      </c>
      <c r="W3">
        <v>0.16</v>
      </c>
      <c r="X3">
        <v>1.24</v>
      </c>
      <c r="Y3">
        <v>2</v>
      </c>
      <c r="Z3">
        <v>10</v>
      </c>
      <c r="AA3">
        <v>64.39305266503203</v>
      </c>
      <c r="AB3">
        <v>88.105415477252365</v>
      </c>
      <c r="AC3">
        <v>79.696758280851824</v>
      </c>
      <c r="AD3">
        <v>64393.052665032032</v>
      </c>
      <c r="AE3">
        <v>88105.415477252362</v>
      </c>
      <c r="AF3">
        <v>7.1616416075527847E-6</v>
      </c>
      <c r="AG3">
        <v>3</v>
      </c>
      <c r="AH3">
        <v>79696.75828085182</v>
      </c>
    </row>
    <row r="4" spans="1:34" x14ac:dyDescent="0.25">
      <c r="A4">
        <v>2</v>
      </c>
      <c r="B4">
        <v>100</v>
      </c>
      <c r="C4" t="s">
        <v>34</v>
      </c>
      <c r="D4">
        <v>8.2166999999999994</v>
      </c>
      <c r="E4">
        <v>12.17</v>
      </c>
      <c r="F4">
        <v>8.68</v>
      </c>
      <c r="G4">
        <v>20.84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89.41</v>
      </c>
      <c r="Q4">
        <v>2322.6999999999998</v>
      </c>
      <c r="R4">
        <v>84.29</v>
      </c>
      <c r="S4">
        <v>54.16</v>
      </c>
      <c r="T4">
        <v>15391.16</v>
      </c>
      <c r="U4">
        <v>0.64</v>
      </c>
      <c r="V4">
        <v>0.89</v>
      </c>
      <c r="W4">
        <v>0.17</v>
      </c>
      <c r="X4">
        <v>0.92</v>
      </c>
      <c r="Y4">
        <v>2</v>
      </c>
      <c r="Z4">
        <v>10</v>
      </c>
      <c r="AA4">
        <v>47.649561498494208</v>
      </c>
      <c r="AB4">
        <v>65.196232192509271</v>
      </c>
      <c r="AC4">
        <v>58.973995295556641</v>
      </c>
      <c r="AD4">
        <v>47649.561498494208</v>
      </c>
      <c r="AE4">
        <v>65196.232192509269</v>
      </c>
      <c r="AF4">
        <v>7.6716068830948389E-6</v>
      </c>
      <c r="AG4">
        <v>2</v>
      </c>
      <c r="AH4">
        <v>58973.99529555664</v>
      </c>
    </row>
    <row r="5" spans="1:34" x14ac:dyDescent="0.25">
      <c r="A5">
        <v>3</v>
      </c>
      <c r="B5">
        <v>100</v>
      </c>
      <c r="C5" t="s">
        <v>34</v>
      </c>
      <c r="D5">
        <v>8.2147000000000006</v>
      </c>
      <c r="E5">
        <v>12.17</v>
      </c>
      <c r="F5">
        <v>8.68</v>
      </c>
      <c r="G5">
        <v>20.84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90.15</v>
      </c>
      <c r="Q5">
        <v>2322.6999999999998</v>
      </c>
      <c r="R5">
        <v>84.33</v>
      </c>
      <c r="S5">
        <v>54.16</v>
      </c>
      <c r="T5">
        <v>15411.53</v>
      </c>
      <c r="U5">
        <v>0.64</v>
      </c>
      <c r="V5">
        <v>0.89</v>
      </c>
      <c r="W5">
        <v>0.18</v>
      </c>
      <c r="X5">
        <v>0.92</v>
      </c>
      <c r="Y5">
        <v>2</v>
      </c>
      <c r="Z5">
        <v>10</v>
      </c>
      <c r="AA5">
        <v>47.777382839548082</v>
      </c>
      <c r="AB5">
        <v>65.371122990418684</v>
      </c>
      <c r="AC5">
        <v>59.132194761174397</v>
      </c>
      <c r="AD5">
        <v>47777.382839548081</v>
      </c>
      <c r="AE5">
        <v>65371.122990418677</v>
      </c>
      <c r="AF5">
        <v>7.6697395624227725E-6</v>
      </c>
      <c r="AG5">
        <v>2</v>
      </c>
      <c r="AH5">
        <v>59132.194761174404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7.4185999999999996</v>
      </c>
      <c r="E2">
        <v>13.48</v>
      </c>
      <c r="F2">
        <v>9.9600000000000009</v>
      </c>
      <c r="G2">
        <v>9.9600000000000009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81.53</v>
      </c>
      <c r="Q2">
        <v>2323.38</v>
      </c>
      <c r="R2">
        <v>127.94</v>
      </c>
      <c r="S2">
        <v>54.16</v>
      </c>
      <c r="T2">
        <v>37043.11</v>
      </c>
      <c r="U2">
        <v>0.42</v>
      </c>
      <c r="V2">
        <v>0.77</v>
      </c>
      <c r="W2">
        <v>0.2</v>
      </c>
      <c r="X2">
        <v>2.2000000000000002</v>
      </c>
      <c r="Y2">
        <v>2</v>
      </c>
      <c r="Z2">
        <v>10</v>
      </c>
      <c r="AA2">
        <v>56.842871060178553</v>
      </c>
      <c r="AB2">
        <v>77.774923914992925</v>
      </c>
      <c r="AC2">
        <v>70.352194334355175</v>
      </c>
      <c r="AD2">
        <v>56842.871060178542</v>
      </c>
      <c r="AE2">
        <v>77774.92391499292</v>
      </c>
      <c r="AF2">
        <v>7.5532643661294468E-6</v>
      </c>
      <c r="AG2">
        <v>3</v>
      </c>
      <c r="AH2">
        <v>70352.194334355168</v>
      </c>
    </row>
    <row r="3" spans="1:34" x14ac:dyDescent="0.25">
      <c r="A3">
        <v>1</v>
      </c>
      <c r="B3">
        <v>55</v>
      </c>
      <c r="C3" t="s">
        <v>34</v>
      </c>
      <c r="D3">
        <v>7.9678000000000004</v>
      </c>
      <c r="E3">
        <v>12.55</v>
      </c>
      <c r="F3">
        <v>9.42</v>
      </c>
      <c r="G3">
        <v>12.84</v>
      </c>
      <c r="H3">
        <v>0.3</v>
      </c>
      <c r="I3">
        <v>44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71.709999999999994</v>
      </c>
      <c r="Q3">
        <v>2323.0700000000002</v>
      </c>
      <c r="R3">
        <v>107.7</v>
      </c>
      <c r="S3">
        <v>54.16</v>
      </c>
      <c r="T3">
        <v>26999.56</v>
      </c>
      <c r="U3">
        <v>0.5</v>
      </c>
      <c r="V3">
        <v>0.82</v>
      </c>
      <c r="W3">
        <v>0.24</v>
      </c>
      <c r="X3">
        <v>1.65</v>
      </c>
      <c r="Y3">
        <v>2</v>
      </c>
      <c r="Z3">
        <v>10</v>
      </c>
      <c r="AA3">
        <v>53.32213480623529</v>
      </c>
      <c r="AB3">
        <v>72.957697248428872</v>
      </c>
      <c r="AC3">
        <v>65.994717019826382</v>
      </c>
      <c r="AD3">
        <v>53322.134806235292</v>
      </c>
      <c r="AE3">
        <v>72957.697248428871</v>
      </c>
      <c r="AF3">
        <v>8.1124335880686672E-6</v>
      </c>
      <c r="AG3">
        <v>3</v>
      </c>
      <c r="AH3">
        <v>65994.717019826378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5.0228999999999999</v>
      </c>
      <c r="E2">
        <v>19.91</v>
      </c>
      <c r="F2">
        <v>12.61</v>
      </c>
      <c r="G2">
        <v>6.15</v>
      </c>
      <c r="H2">
        <v>0.09</v>
      </c>
      <c r="I2">
        <v>123</v>
      </c>
      <c r="J2">
        <v>194.77</v>
      </c>
      <c r="K2">
        <v>54.38</v>
      </c>
      <c r="L2">
        <v>1</v>
      </c>
      <c r="M2">
        <v>121</v>
      </c>
      <c r="N2">
        <v>39.4</v>
      </c>
      <c r="O2">
        <v>24256.19</v>
      </c>
      <c r="P2">
        <v>166.88</v>
      </c>
      <c r="Q2">
        <v>2323.75</v>
      </c>
      <c r="R2">
        <v>217.32</v>
      </c>
      <c r="S2">
        <v>54.16</v>
      </c>
      <c r="T2">
        <v>81416.72</v>
      </c>
      <c r="U2">
        <v>0.25</v>
      </c>
      <c r="V2">
        <v>0.61</v>
      </c>
      <c r="W2">
        <v>0.3</v>
      </c>
      <c r="X2">
        <v>4.84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7.6704999999999997</v>
      </c>
      <c r="E3">
        <v>13.04</v>
      </c>
      <c r="F3">
        <v>9</v>
      </c>
      <c r="G3">
        <v>13.85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39.950000000000003</v>
      </c>
      <c r="O3">
        <v>24447.22</v>
      </c>
      <c r="P3">
        <v>104.37</v>
      </c>
      <c r="Q3">
        <v>2322.84</v>
      </c>
      <c r="R3">
        <v>95.68</v>
      </c>
      <c r="S3">
        <v>54.16</v>
      </c>
      <c r="T3">
        <v>21017.919999999998</v>
      </c>
      <c r="U3">
        <v>0.56999999999999995</v>
      </c>
      <c r="V3">
        <v>0.85</v>
      </c>
      <c r="W3">
        <v>0.16</v>
      </c>
      <c r="X3">
        <v>1.24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8.2166999999999994</v>
      </c>
      <c r="E4">
        <v>12.17</v>
      </c>
      <c r="F4">
        <v>8.68</v>
      </c>
      <c r="G4">
        <v>20.84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89.41</v>
      </c>
      <c r="Q4">
        <v>2322.6999999999998</v>
      </c>
      <c r="R4">
        <v>84.29</v>
      </c>
      <c r="S4">
        <v>54.16</v>
      </c>
      <c r="T4">
        <v>15391.16</v>
      </c>
      <c r="U4">
        <v>0.64</v>
      </c>
      <c r="V4">
        <v>0.89</v>
      </c>
      <c r="W4">
        <v>0.17</v>
      </c>
      <c r="X4">
        <v>0.92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8.2147000000000006</v>
      </c>
      <c r="E5">
        <v>12.17</v>
      </c>
      <c r="F5">
        <v>8.68</v>
      </c>
      <c r="G5">
        <v>20.84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90.15</v>
      </c>
      <c r="Q5">
        <v>2322.6999999999998</v>
      </c>
      <c r="R5">
        <v>84.33</v>
      </c>
      <c r="S5">
        <v>54.16</v>
      </c>
      <c r="T5">
        <v>15411.53</v>
      </c>
      <c r="U5">
        <v>0.64</v>
      </c>
      <c r="V5">
        <v>0.89</v>
      </c>
      <c r="W5">
        <v>0.18</v>
      </c>
      <c r="X5">
        <v>0.92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7.6695000000000002</v>
      </c>
      <c r="E6">
        <v>13.04</v>
      </c>
      <c r="F6">
        <v>9.98</v>
      </c>
      <c r="G6">
        <v>10.15</v>
      </c>
      <c r="H6">
        <v>0.2</v>
      </c>
      <c r="I6">
        <v>59</v>
      </c>
      <c r="J6">
        <v>89.87</v>
      </c>
      <c r="K6">
        <v>37.549999999999997</v>
      </c>
      <c r="L6">
        <v>1</v>
      </c>
      <c r="M6">
        <v>0</v>
      </c>
      <c r="N6">
        <v>11.32</v>
      </c>
      <c r="O6">
        <v>11317.98</v>
      </c>
      <c r="P6">
        <v>64.930000000000007</v>
      </c>
      <c r="Q6">
        <v>2322.8000000000002</v>
      </c>
      <c r="R6">
        <v>126.16</v>
      </c>
      <c r="S6">
        <v>54.16</v>
      </c>
      <c r="T6">
        <v>36155.79</v>
      </c>
      <c r="U6">
        <v>0.43</v>
      </c>
      <c r="V6">
        <v>0.77</v>
      </c>
      <c r="W6">
        <v>0.28000000000000003</v>
      </c>
      <c r="X6">
        <v>2.2200000000000002</v>
      </c>
      <c r="Y6">
        <v>2</v>
      </c>
      <c r="Z6">
        <v>10</v>
      </c>
    </row>
    <row r="7" spans="1:26" x14ac:dyDescent="0.25">
      <c r="A7">
        <v>0</v>
      </c>
      <c r="B7">
        <v>30</v>
      </c>
      <c r="C7" t="s">
        <v>34</v>
      </c>
      <c r="D7">
        <v>7.2225000000000001</v>
      </c>
      <c r="E7">
        <v>13.85</v>
      </c>
      <c r="F7">
        <v>10.77</v>
      </c>
      <c r="G7">
        <v>8.18</v>
      </c>
      <c r="H7">
        <v>0.24</v>
      </c>
      <c r="I7">
        <v>79</v>
      </c>
      <c r="J7">
        <v>71.52</v>
      </c>
      <c r="K7">
        <v>32.270000000000003</v>
      </c>
      <c r="L7">
        <v>1</v>
      </c>
      <c r="M7">
        <v>0</v>
      </c>
      <c r="N7">
        <v>8.25</v>
      </c>
      <c r="O7">
        <v>9054.6</v>
      </c>
      <c r="P7">
        <v>61.5</v>
      </c>
      <c r="Q7">
        <v>2324.13</v>
      </c>
      <c r="R7">
        <v>151.57</v>
      </c>
      <c r="S7">
        <v>54.16</v>
      </c>
      <c r="T7">
        <v>48759.040000000001</v>
      </c>
      <c r="U7">
        <v>0.36</v>
      </c>
      <c r="V7">
        <v>0.71</v>
      </c>
      <c r="W7">
        <v>0.33</v>
      </c>
      <c r="X7">
        <v>3.01</v>
      </c>
      <c r="Y7">
        <v>2</v>
      </c>
      <c r="Z7">
        <v>10</v>
      </c>
    </row>
    <row r="8" spans="1:26" x14ac:dyDescent="0.25">
      <c r="A8">
        <v>0</v>
      </c>
      <c r="B8">
        <v>15</v>
      </c>
      <c r="C8" t="s">
        <v>34</v>
      </c>
      <c r="D8">
        <v>5.8296999999999999</v>
      </c>
      <c r="E8">
        <v>17.149999999999999</v>
      </c>
      <c r="F8">
        <v>13.72</v>
      </c>
      <c r="G8">
        <v>5.28</v>
      </c>
      <c r="H8">
        <v>0.43</v>
      </c>
      <c r="I8">
        <v>156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53.87</v>
      </c>
      <c r="Q8">
        <v>2325.5300000000002</v>
      </c>
      <c r="R8">
        <v>246.33</v>
      </c>
      <c r="S8">
        <v>54.16</v>
      </c>
      <c r="T8">
        <v>95754.55</v>
      </c>
      <c r="U8">
        <v>0.22</v>
      </c>
      <c r="V8">
        <v>0.56000000000000005</v>
      </c>
      <c r="W8">
        <v>0.56000000000000005</v>
      </c>
      <c r="X8">
        <v>5.95</v>
      </c>
      <c r="Y8">
        <v>2</v>
      </c>
      <c r="Z8">
        <v>10</v>
      </c>
    </row>
    <row r="9" spans="1:26" x14ac:dyDescent="0.25">
      <c r="A9">
        <v>0</v>
      </c>
      <c r="B9">
        <v>70</v>
      </c>
      <c r="C9" t="s">
        <v>34</v>
      </c>
      <c r="D9">
        <v>6.4880000000000004</v>
      </c>
      <c r="E9">
        <v>15.41</v>
      </c>
      <c r="F9">
        <v>10.84</v>
      </c>
      <c r="G9">
        <v>8.0299999999999994</v>
      </c>
      <c r="H9">
        <v>0.12</v>
      </c>
      <c r="I9">
        <v>81</v>
      </c>
      <c r="J9">
        <v>141.81</v>
      </c>
      <c r="K9">
        <v>47.83</v>
      </c>
      <c r="L9">
        <v>1</v>
      </c>
      <c r="M9">
        <v>79</v>
      </c>
      <c r="N9">
        <v>22.98</v>
      </c>
      <c r="O9">
        <v>17723.39</v>
      </c>
      <c r="P9">
        <v>109.97</v>
      </c>
      <c r="Q9">
        <v>2322.81</v>
      </c>
      <c r="R9">
        <v>157.59</v>
      </c>
      <c r="S9">
        <v>54.16</v>
      </c>
      <c r="T9">
        <v>51760.21</v>
      </c>
      <c r="U9">
        <v>0.34</v>
      </c>
      <c r="V9">
        <v>0.71</v>
      </c>
      <c r="W9">
        <v>0.24</v>
      </c>
      <c r="X9">
        <v>3.08</v>
      </c>
      <c r="Y9">
        <v>2</v>
      </c>
      <c r="Z9">
        <v>10</v>
      </c>
    </row>
    <row r="10" spans="1:26" x14ac:dyDescent="0.25">
      <c r="A10">
        <v>1</v>
      </c>
      <c r="B10">
        <v>70</v>
      </c>
      <c r="C10" t="s">
        <v>34</v>
      </c>
      <c r="D10">
        <v>8.3274000000000008</v>
      </c>
      <c r="E10">
        <v>12.01</v>
      </c>
      <c r="F10">
        <v>8.77</v>
      </c>
      <c r="G10">
        <v>15.03</v>
      </c>
      <c r="H10">
        <v>0.25</v>
      </c>
      <c r="I10">
        <v>35</v>
      </c>
      <c r="J10">
        <v>143.16999999999999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74.5</v>
      </c>
      <c r="Q10">
        <v>2322.7600000000002</v>
      </c>
      <c r="R10">
        <v>86.68</v>
      </c>
      <c r="S10">
        <v>54.16</v>
      </c>
      <c r="T10">
        <v>16534.099999999999</v>
      </c>
      <c r="U10">
        <v>0.62</v>
      </c>
      <c r="V10">
        <v>0.88</v>
      </c>
      <c r="W10">
        <v>0.19</v>
      </c>
      <c r="X10">
        <v>1.01</v>
      </c>
      <c r="Y10">
        <v>2</v>
      </c>
      <c r="Z10">
        <v>10</v>
      </c>
    </row>
    <row r="11" spans="1:26" x14ac:dyDescent="0.25">
      <c r="A11">
        <v>0</v>
      </c>
      <c r="B11">
        <v>90</v>
      </c>
      <c r="C11" t="s">
        <v>34</v>
      </c>
      <c r="D11">
        <v>5.4824999999999999</v>
      </c>
      <c r="E11">
        <v>18.239999999999998</v>
      </c>
      <c r="F11">
        <v>11.98</v>
      </c>
      <c r="G11">
        <v>6.66</v>
      </c>
      <c r="H11">
        <v>0.1</v>
      </c>
      <c r="I11">
        <v>108</v>
      </c>
      <c r="J11">
        <v>176.73</v>
      </c>
      <c r="K11">
        <v>52.44</v>
      </c>
      <c r="L11">
        <v>1</v>
      </c>
      <c r="M11">
        <v>106</v>
      </c>
      <c r="N11">
        <v>33.29</v>
      </c>
      <c r="O11">
        <v>22031.19</v>
      </c>
      <c r="P11">
        <v>146.88</v>
      </c>
      <c r="Q11">
        <v>2324.1999999999998</v>
      </c>
      <c r="R11">
        <v>195.61</v>
      </c>
      <c r="S11">
        <v>54.16</v>
      </c>
      <c r="T11">
        <v>70635.03</v>
      </c>
      <c r="U11">
        <v>0.28000000000000003</v>
      </c>
      <c r="V11">
        <v>0.64</v>
      </c>
      <c r="W11">
        <v>0.28000000000000003</v>
      </c>
      <c r="X11">
        <v>4.21</v>
      </c>
      <c r="Y11">
        <v>2</v>
      </c>
      <c r="Z11">
        <v>10</v>
      </c>
    </row>
    <row r="12" spans="1:26" x14ac:dyDescent="0.25">
      <c r="A12">
        <v>1</v>
      </c>
      <c r="B12">
        <v>90</v>
      </c>
      <c r="C12" t="s">
        <v>34</v>
      </c>
      <c r="D12">
        <v>7.8739999999999997</v>
      </c>
      <c r="E12">
        <v>12.7</v>
      </c>
      <c r="F12">
        <v>9.0399999999999991</v>
      </c>
      <c r="G12">
        <v>15.49</v>
      </c>
      <c r="H12">
        <v>0.2</v>
      </c>
      <c r="I12">
        <v>35</v>
      </c>
      <c r="J12">
        <v>178.21</v>
      </c>
      <c r="K12">
        <v>52.44</v>
      </c>
      <c r="L12">
        <v>2</v>
      </c>
      <c r="M12">
        <v>33</v>
      </c>
      <c r="N12">
        <v>33.770000000000003</v>
      </c>
      <c r="O12">
        <v>22213.89</v>
      </c>
      <c r="P12">
        <v>94.35</v>
      </c>
      <c r="Q12">
        <v>2322.33</v>
      </c>
      <c r="R12">
        <v>97.67</v>
      </c>
      <c r="S12">
        <v>54.16</v>
      </c>
      <c r="T12">
        <v>22032.09</v>
      </c>
      <c r="U12">
        <v>0.55000000000000004</v>
      </c>
      <c r="V12">
        <v>0.85</v>
      </c>
      <c r="W12">
        <v>0.15</v>
      </c>
      <c r="X12">
        <v>1.27</v>
      </c>
      <c r="Y12">
        <v>2</v>
      </c>
      <c r="Z12">
        <v>10</v>
      </c>
    </row>
    <row r="13" spans="1:26" x14ac:dyDescent="0.25">
      <c r="A13">
        <v>2</v>
      </c>
      <c r="B13">
        <v>90</v>
      </c>
      <c r="C13" t="s">
        <v>34</v>
      </c>
      <c r="D13">
        <v>8.2306000000000008</v>
      </c>
      <c r="E13">
        <v>12.15</v>
      </c>
      <c r="F13">
        <v>8.77</v>
      </c>
      <c r="G13">
        <v>19.489999999999998</v>
      </c>
      <c r="H13">
        <v>0.3</v>
      </c>
      <c r="I13">
        <v>27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85.08</v>
      </c>
      <c r="Q13">
        <v>2322.6</v>
      </c>
      <c r="R13">
        <v>87.17</v>
      </c>
      <c r="S13">
        <v>54.16</v>
      </c>
      <c r="T13">
        <v>16822.400000000001</v>
      </c>
      <c r="U13">
        <v>0.62</v>
      </c>
      <c r="V13">
        <v>0.88</v>
      </c>
      <c r="W13">
        <v>0.18</v>
      </c>
      <c r="X13">
        <v>1.01</v>
      </c>
      <c r="Y13">
        <v>2</v>
      </c>
      <c r="Z13">
        <v>10</v>
      </c>
    </row>
    <row r="14" spans="1:26" x14ac:dyDescent="0.25">
      <c r="A14">
        <v>0</v>
      </c>
      <c r="B14">
        <v>10</v>
      </c>
      <c r="C14" t="s">
        <v>34</v>
      </c>
      <c r="D14">
        <v>4.7807000000000004</v>
      </c>
      <c r="E14">
        <v>20.92</v>
      </c>
      <c r="F14">
        <v>16.68</v>
      </c>
      <c r="G14">
        <v>4.3</v>
      </c>
      <c r="H14">
        <v>0.64</v>
      </c>
      <c r="I14">
        <v>233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48.29</v>
      </c>
      <c r="Q14">
        <v>2326.63</v>
      </c>
      <c r="R14">
        <v>341.61</v>
      </c>
      <c r="S14">
        <v>54.16</v>
      </c>
      <c r="T14">
        <v>143011.19</v>
      </c>
      <c r="U14">
        <v>0.16</v>
      </c>
      <c r="V14">
        <v>0.46</v>
      </c>
      <c r="W14">
        <v>0.79</v>
      </c>
      <c r="X14">
        <v>8.91</v>
      </c>
      <c r="Y14">
        <v>2</v>
      </c>
      <c r="Z14">
        <v>10</v>
      </c>
    </row>
    <row r="15" spans="1:26" x14ac:dyDescent="0.25">
      <c r="A15">
        <v>0</v>
      </c>
      <c r="B15">
        <v>45</v>
      </c>
      <c r="C15" t="s">
        <v>34</v>
      </c>
      <c r="D15">
        <v>7.7550999999999997</v>
      </c>
      <c r="E15">
        <v>12.89</v>
      </c>
      <c r="F15">
        <v>9.8000000000000007</v>
      </c>
      <c r="G15">
        <v>10.89</v>
      </c>
      <c r="H15">
        <v>0.18</v>
      </c>
      <c r="I15">
        <v>54</v>
      </c>
      <c r="J15">
        <v>98.71</v>
      </c>
      <c r="K15">
        <v>39.72</v>
      </c>
      <c r="L15">
        <v>1</v>
      </c>
      <c r="M15">
        <v>9</v>
      </c>
      <c r="N15">
        <v>12.99</v>
      </c>
      <c r="O15">
        <v>12407.75</v>
      </c>
      <c r="P15">
        <v>67.569999999999993</v>
      </c>
      <c r="Q15">
        <v>2323.37</v>
      </c>
      <c r="R15">
        <v>120.59</v>
      </c>
      <c r="S15">
        <v>54.16</v>
      </c>
      <c r="T15">
        <v>33397.75</v>
      </c>
      <c r="U15">
        <v>0.45</v>
      </c>
      <c r="V15">
        <v>0.79</v>
      </c>
      <c r="W15">
        <v>0.25</v>
      </c>
      <c r="X15">
        <v>2.0299999999999998</v>
      </c>
      <c r="Y15">
        <v>2</v>
      </c>
      <c r="Z15">
        <v>10</v>
      </c>
    </row>
    <row r="16" spans="1:26" x14ac:dyDescent="0.25">
      <c r="A16">
        <v>1</v>
      </c>
      <c r="B16">
        <v>45</v>
      </c>
      <c r="C16" t="s">
        <v>34</v>
      </c>
      <c r="D16">
        <v>7.7853000000000003</v>
      </c>
      <c r="E16">
        <v>12.84</v>
      </c>
      <c r="F16">
        <v>9.77</v>
      </c>
      <c r="G16">
        <v>11.06</v>
      </c>
      <c r="H16">
        <v>0.35</v>
      </c>
      <c r="I16">
        <v>53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67.87</v>
      </c>
      <c r="Q16">
        <v>2322.9</v>
      </c>
      <c r="R16">
        <v>119.36</v>
      </c>
      <c r="S16">
        <v>54.16</v>
      </c>
      <c r="T16">
        <v>32787.269999999997</v>
      </c>
      <c r="U16">
        <v>0.45</v>
      </c>
      <c r="V16">
        <v>0.79</v>
      </c>
      <c r="W16">
        <v>0.25</v>
      </c>
      <c r="X16">
        <v>2</v>
      </c>
      <c r="Y16">
        <v>2</v>
      </c>
      <c r="Z16">
        <v>10</v>
      </c>
    </row>
    <row r="17" spans="1:26" x14ac:dyDescent="0.25">
      <c r="A17">
        <v>0</v>
      </c>
      <c r="B17">
        <v>60</v>
      </c>
      <c r="C17" t="s">
        <v>34</v>
      </c>
      <c r="D17">
        <v>7.0407000000000002</v>
      </c>
      <c r="E17">
        <v>14.2</v>
      </c>
      <c r="F17">
        <v>10.33</v>
      </c>
      <c r="G17">
        <v>9.1199999999999992</v>
      </c>
      <c r="H17">
        <v>0.14000000000000001</v>
      </c>
      <c r="I17">
        <v>68</v>
      </c>
      <c r="J17">
        <v>124.63</v>
      </c>
      <c r="K17">
        <v>45</v>
      </c>
      <c r="L17">
        <v>1</v>
      </c>
      <c r="M17">
        <v>66</v>
      </c>
      <c r="N17">
        <v>18.64</v>
      </c>
      <c r="O17">
        <v>15605.44</v>
      </c>
      <c r="P17">
        <v>92.07</v>
      </c>
      <c r="Q17">
        <v>2323.1999999999998</v>
      </c>
      <c r="R17">
        <v>140.44999999999999</v>
      </c>
      <c r="S17">
        <v>54.16</v>
      </c>
      <c r="T17">
        <v>43254.400000000001</v>
      </c>
      <c r="U17">
        <v>0.39</v>
      </c>
      <c r="V17">
        <v>0.74</v>
      </c>
      <c r="W17">
        <v>0.22</v>
      </c>
      <c r="X17">
        <v>2.57</v>
      </c>
      <c r="Y17">
        <v>2</v>
      </c>
      <c r="Z17">
        <v>10</v>
      </c>
    </row>
    <row r="18" spans="1:26" x14ac:dyDescent="0.25">
      <c r="A18">
        <v>1</v>
      </c>
      <c r="B18">
        <v>60</v>
      </c>
      <c r="C18" t="s">
        <v>34</v>
      </c>
      <c r="D18">
        <v>8.0792000000000002</v>
      </c>
      <c r="E18">
        <v>12.38</v>
      </c>
      <c r="F18">
        <v>9.2200000000000006</v>
      </c>
      <c r="G18">
        <v>13.83</v>
      </c>
      <c r="H18">
        <v>0.28000000000000003</v>
      </c>
      <c r="I18">
        <v>40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73.040000000000006</v>
      </c>
      <c r="Q18">
        <v>2322.5700000000002</v>
      </c>
      <c r="R18">
        <v>101.4</v>
      </c>
      <c r="S18">
        <v>54.16</v>
      </c>
      <c r="T18">
        <v>23872.77</v>
      </c>
      <c r="U18">
        <v>0.53</v>
      </c>
      <c r="V18">
        <v>0.83</v>
      </c>
      <c r="W18">
        <v>0.22</v>
      </c>
      <c r="X18">
        <v>1.46</v>
      </c>
      <c r="Y18">
        <v>2</v>
      </c>
      <c r="Z18">
        <v>10</v>
      </c>
    </row>
    <row r="19" spans="1:26" x14ac:dyDescent="0.25">
      <c r="A19">
        <v>0</v>
      </c>
      <c r="B19">
        <v>80</v>
      </c>
      <c r="C19" t="s">
        <v>34</v>
      </c>
      <c r="D19">
        <v>5.9386000000000001</v>
      </c>
      <c r="E19">
        <v>16.84</v>
      </c>
      <c r="F19">
        <v>11.45</v>
      </c>
      <c r="G19">
        <v>7.23</v>
      </c>
      <c r="H19">
        <v>0.11</v>
      </c>
      <c r="I19">
        <v>95</v>
      </c>
      <c r="J19">
        <v>159.12</v>
      </c>
      <c r="K19">
        <v>50.28</v>
      </c>
      <c r="L19">
        <v>1</v>
      </c>
      <c r="M19">
        <v>93</v>
      </c>
      <c r="N19">
        <v>27.84</v>
      </c>
      <c r="O19">
        <v>19859.16</v>
      </c>
      <c r="P19">
        <v>128.91</v>
      </c>
      <c r="Q19">
        <v>2323.69</v>
      </c>
      <c r="R19">
        <v>178.22</v>
      </c>
      <c r="S19">
        <v>54.16</v>
      </c>
      <c r="T19">
        <v>62003.82</v>
      </c>
      <c r="U19">
        <v>0.3</v>
      </c>
      <c r="V19">
        <v>0.67</v>
      </c>
      <c r="W19">
        <v>0.26</v>
      </c>
      <c r="X19">
        <v>3.69</v>
      </c>
      <c r="Y19">
        <v>2</v>
      </c>
      <c r="Z19">
        <v>10</v>
      </c>
    </row>
    <row r="20" spans="1:26" x14ac:dyDescent="0.25">
      <c r="A20">
        <v>1</v>
      </c>
      <c r="B20">
        <v>80</v>
      </c>
      <c r="C20" t="s">
        <v>34</v>
      </c>
      <c r="D20">
        <v>8.0856999999999992</v>
      </c>
      <c r="E20">
        <v>12.37</v>
      </c>
      <c r="F20">
        <v>9.01</v>
      </c>
      <c r="G20">
        <v>16.899999999999999</v>
      </c>
      <c r="H20">
        <v>0.22</v>
      </c>
      <c r="I20">
        <v>32</v>
      </c>
      <c r="J20">
        <v>160.54</v>
      </c>
      <c r="K20">
        <v>50.28</v>
      </c>
      <c r="L20">
        <v>2</v>
      </c>
      <c r="M20">
        <v>15</v>
      </c>
      <c r="N20">
        <v>28.26</v>
      </c>
      <c r="O20">
        <v>20034.400000000001</v>
      </c>
      <c r="P20">
        <v>82.84</v>
      </c>
      <c r="Q20">
        <v>2323.31</v>
      </c>
      <c r="R20">
        <v>95.75</v>
      </c>
      <c r="S20">
        <v>54.16</v>
      </c>
      <c r="T20">
        <v>21085.919999999998</v>
      </c>
      <c r="U20">
        <v>0.56999999999999995</v>
      </c>
      <c r="V20">
        <v>0.85</v>
      </c>
      <c r="W20">
        <v>0.18</v>
      </c>
      <c r="X20">
        <v>1.25</v>
      </c>
      <c r="Y20">
        <v>2</v>
      </c>
      <c r="Z20">
        <v>10</v>
      </c>
    </row>
    <row r="21" spans="1:26" x14ac:dyDescent="0.25">
      <c r="A21">
        <v>2</v>
      </c>
      <c r="B21">
        <v>80</v>
      </c>
      <c r="C21" t="s">
        <v>34</v>
      </c>
      <c r="D21">
        <v>8.1559000000000008</v>
      </c>
      <c r="E21">
        <v>12.26</v>
      </c>
      <c r="F21">
        <v>8.94</v>
      </c>
      <c r="G21">
        <v>17.3</v>
      </c>
      <c r="H21">
        <v>0.33</v>
      </c>
      <c r="I21">
        <v>31</v>
      </c>
      <c r="J21">
        <v>161.97</v>
      </c>
      <c r="K21">
        <v>50.28</v>
      </c>
      <c r="L21">
        <v>3</v>
      </c>
      <c r="M21">
        <v>0</v>
      </c>
      <c r="N21">
        <v>28.69</v>
      </c>
      <c r="O21">
        <v>20210.21</v>
      </c>
      <c r="P21">
        <v>81.8</v>
      </c>
      <c r="Q21">
        <v>2322.39</v>
      </c>
      <c r="R21">
        <v>92.51</v>
      </c>
      <c r="S21">
        <v>54.16</v>
      </c>
      <c r="T21">
        <v>19472.82</v>
      </c>
      <c r="U21">
        <v>0.59</v>
      </c>
      <c r="V21">
        <v>0.86</v>
      </c>
      <c r="W21">
        <v>0.2</v>
      </c>
      <c r="X21">
        <v>1.18</v>
      </c>
      <c r="Y21">
        <v>2</v>
      </c>
      <c r="Z21">
        <v>10</v>
      </c>
    </row>
    <row r="22" spans="1:26" x14ac:dyDescent="0.25">
      <c r="A22">
        <v>0</v>
      </c>
      <c r="B22">
        <v>35</v>
      </c>
      <c r="C22" t="s">
        <v>34</v>
      </c>
      <c r="D22">
        <v>7.4433999999999996</v>
      </c>
      <c r="E22">
        <v>13.43</v>
      </c>
      <c r="F22">
        <v>10.37</v>
      </c>
      <c r="G22">
        <v>9.15</v>
      </c>
      <c r="H22">
        <v>0.22</v>
      </c>
      <c r="I22">
        <v>68</v>
      </c>
      <c r="J22">
        <v>80.84</v>
      </c>
      <c r="K22">
        <v>35.1</v>
      </c>
      <c r="L22">
        <v>1</v>
      </c>
      <c r="M22">
        <v>0</v>
      </c>
      <c r="N22">
        <v>9.74</v>
      </c>
      <c r="O22">
        <v>10204.209999999999</v>
      </c>
      <c r="P22">
        <v>63.44</v>
      </c>
      <c r="Q22">
        <v>2323.67</v>
      </c>
      <c r="R22">
        <v>138.75</v>
      </c>
      <c r="S22">
        <v>54.16</v>
      </c>
      <c r="T22">
        <v>42404.51</v>
      </c>
      <c r="U22">
        <v>0.39</v>
      </c>
      <c r="V22">
        <v>0.74</v>
      </c>
      <c r="W22">
        <v>0.3</v>
      </c>
      <c r="X22">
        <v>2.61</v>
      </c>
      <c r="Y22">
        <v>2</v>
      </c>
      <c r="Z22">
        <v>10</v>
      </c>
    </row>
    <row r="23" spans="1:26" x14ac:dyDescent="0.25">
      <c r="A23">
        <v>0</v>
      </c>
      <c r="B23">
        <v>50</v>
      </c>
      <c r="C23" t="s">
        <v>34</v>
      </c>
      <c r="D23">
        <v>7.6946000000000003</v>
      </c>
      <c r="E23">
        <v>13</v>
      </c>
      <c r="F23">
        <v>9.76</v>
      </c>
      <c r="G23">
        <v>10.84</v>
      </c>
      <c r="H23">
        <v>0.16</v>
      </c>
      <c r="I23">
        <v>54</v>
      </c>
      <c r="J23">
        <v>107.41</v>
      </c>
      <c r="K23">
        <v>41.65</v>
      </c>
      <c r="L23">
        <v>1</v>
      </c>
      <c r="M23">
        <v>41</v>
      </c>
      <c r="N23">
        <v>14.77</v>
      </c>
      <c r="O23">
        <v>13481.73</v>
      </c>
      <c r="P23">
        <v>72.7</v>
      </c>
      <c r="Q23">
        <v>2322.56</v>
      </c>
      <c r="R23">
        <v>120.87</v>
      </c>
      <c r="S23">
        <v>54.16</v>
      </c>
      <c r="T23">
        <v>33533.620000000003</v>
      </c>
      <c r="U23">
        <v>0.45</v>
      </c>
      <c r="V23">
        <v>0.79</v>
      </c>
      <c r="W23">
        <v>0.21</v>
      </c>
      <c r="X23">
        <v>2</v>
      </c>
      <c r="Y23">
        <v>2</v>
      </c>
      <c r="Z23">
        <v>10</v>
      </c>
    </row>
    <row r="24" spans="1:26" x14ac:dyDescent="0.25">
      <c r="A24">
        <v>1</v>
      </c>
      <c r="B24">
        <v>50</v>
      </c>
      <c r="C24" t="s">
        <v>34</v>
      </c>
      <c r="D24">
        <v>7.8901000000000003</v>
      </c>
      <c r="E24">
        <v>12.67</v>
      </c>
      <c r="F24">
        <v>9.57</v>
      </c>
      <c r="G24">
        <v>11.96</v>
      </c>
      <c r="H24">
        <v>0.32</v>
      </c>
      <c r="I24">
        <v>48</v>
      </c>
      <c r="J24">
        <v>108.68</v>
      </c>
      <c r="K24">
        <v>41.65</v>
      </c>
      <c r="L24">
        <v>2</v>
      </c>
      <c r="M24">
        <v>0</v>
      </c>
      <c r="N24">
        <v>15.03</v>
      </c>
      <c r="O24">
        <v>13638.32</v>
      </c>
      <c r="P24">
        <v>69.61</v>
      </c>
      <c r="Q24">
        <v>2323.7800000000002</v>
      </c>
      <c r="R24">
        <v>112.93</v>
      </c>
      <c r="S24">
        <v>54.16</v>
      </c>
      <c r="T24">
        <v>29594.73</v>
      </c>
      <c r="U24">
        <v>0.48</v>
      </c>
      <c r="V24">
        <v>0.8</v>
      </c>
      <c r="W24">
        <v>0.24</v>
      </c>
      <c r="X24">
        <v>1.81</v>
      </c>
      <c r="Y24">
        <v>2</v>
      </c>
      <c r="Z24">
        <v>10</v>
      </c>
    </row>
    <row r="25" spans="1:26" x14ac:dyDescent="0.25">
      <c r="A25">
        <v>0</v>
      </c>
      <c r="B25">
        <v>25</v>
      </c>
      <c r="C25" t="s">
        <v>34</v>
      </c>
      <c r="D25">
        <v>6.9322999999999997</v>
      </c>
      <c r="E25">
        <v>14.43</v>
      </c>
      <c r="F25">
        <v>11.32</v>
      </c>
      <c r="G25">
        <v>7.23</v>
      </c>
      <c r="H25">
        <v>0.28000000000000003</v>
      </c>
      <c r="I25">
        <v>94</v>
      </c>
      <c r="J25">
        <v>61.76</v>
      </c>
      <c r="K25">
        <v>28.92</v>
      </c>
      <c r="L25">
        <v>1</v>
      </c>
      <c r="M25">
        <v>0</v>
      </c>
      <c r="N25">
        <v>6.84</v>
      </c>
      <c r="O25">
        <v>7851.41</v>
      </c>
      <c r="P25">
        <v>59.07</v>
      </c>
      <c r="Q25">
        <v>2324.02</v>
      </c>
      <c r="R25">
        <v>169.17</v>
      </c>
      <c r="S25">
        <v>54.16</v>
      </c>
      <c r="T25">
        <v>57485.29</v>
      </c>
      <c r="U25">
        <v>0.32</v>
      </c>
      <c r="V25">
        <v>0.68</v>
      </c>
      <c r="W25">
        <v>0.38</v>
      </c>
      <c r="X25">
        <v>3.56</v>
      </c>
      <c r="Y25">
        <v>2</v>
      </c>
      <c r="Z25">
        <v>10</v>
      </c>
    </row>
    <row r="26" spans="1:26" x14ac:dyDescent="0.25">
      <c r="A26">
        <v>0</v>
      </c>
      <c r="B26">
        <v>85</v>
      </c>
      <c r="C26" t="s">
        <v>34</v>
      </c>
      <c r="D26">
        <v>5.7228000000000003</v>
      </c>
      <c r="E26">
        <v>17.47</v>
      </c>
      <c r="F26">
        <v>11.68</v>
      </c>
      <c r="G26">
        <v>6.94</v>
      </c>
      <c r="H26">
        <v>0.11</v>
      </c>
      <c r="I26">
        <v>101</v>
      </c>
      <c r="J26">
        <v>167.88</v>
      </c>
      <c r="K26">
        <v>51.39</v>
      </c>
      <c r="L26">
        <v>1</v>
      </c>
      <c r="M26">
        <v>99</v>
      </c>
      <c r="N26">
        <v>30.49</v>
      </c>
      <c r="O26">
        <v>20939.59</v>
      </c>
      <c r="P26">
        <v>137.32</v>
      </c>
      <c r="Q26">
        <v>2323.65</v>
      </c>
      <c r="R26">
        <v>185.52</v>
      </c>
      <c r="S26">
        <v>54.16</v>
      </c>
      <c r="T26">
        <v>65627.070000000007</v>
      </c>
      <c r="U26">
        <v>0.28999999999999998</v>
      </c>
      <c r="V26">
        <v>0.66</v>
      </c>
      <c r="W26">
        <v>0.27</v>
      </c>
      <c r="X26">
        <v>3.91</v>
      </c>
      <c r="Y26">
        <v>2</v>
      </c>
      <c r="Z26">
        <v>10</v>
      </c>
    </row>
    <row r="27" spans="1:26" x14ac:dyDescent="0.25">
      <c r="A27">
        <v>1</v>
      </c>
      <c r="B27">
        <v>85</v>
      </c>
      <c r="C27" t="s">
        <v>34</v>
      </c>
      <c r="D27">
        <v>7.8676000000000004</v>
      </c>
      <c r="E27">
        <v>12.71</v>
      </c>
      <c r="F27">
        <v>9.19</v>
      </c>
      <c r="G27">
        <v>16.21</v>
      </c>
      <c r="H27">
        <v>0.21</v>
      </c>
      <c r="I27">
        <v>34</v>
      </c>
      <c r="J27">
        <v>169.33</v>
      </c>
      <c r="K27">
        <v>51.39</v>
      </c>
      <c r="L27">
        <v>2</v>
      </c>
      <c r="M27">
        <v>32</v>
      </c>
      <c r="N27">
        <v>30.94</v>
      </c>
      <c r="O27">
        <v>21118.46</v>
      </c>
      <c r="P27">
        <v>90.41</v>
      </c>
      <c r="Q27">
        <v>2322.4299999999998</v>
      </c>
      <c r="R27">
        <v>102.97</v>
      </c>
      <c r="S27">
        <v>54.16</v>
      </c>
      <c r="T27">
        <v>24686.19</v>
      </c>
      <c r="U27">
        <v>0.53</v>
      </c>
      <c r="V27">
        <v>0.84</v>
      </c>
      <c r="W27">
        <v>0.15</v>
      </c>
      <c r="X27">
        <v>1.42</v>
      </c>
      <c r="Y27">
        <v>2</v>
      </c>
      <c r="Z27">
        <v>10</v>
      </c>
    </row>
    <row r="28" spans="1:26" x14ac:dyDescent="0.25">
      <c r="A28">
        <v>2</v>
      </c>
      <c r="B28">
        <v>85</v>
      </c>
      <c r="C28" t="s">
        <v>34</v>
      </c>
      <c r="D28">
        <v>8.2022999999999993</v>
      </c>
      <c r="E28">
        <v>12.19</v>
      </c>
      <c r="F28">
        <v>8.84</v>
      </c>
      <c r="G28">
        <v>18.28</v>
      </c>
      <c r="H28">
        <v>0.31</v>
      </c>
      <c r="I28">
        <v>29</v>
      </c>
      <c r="J28">
        <v>170.79</v>
      </c>
      <c r="K28">
        <v>51.39</v>
      </c>
      <c r="L28">
        <v>3</v>
      </c>
      <c r="M28">
        <v>0</v>
      </c>
      <c r="N28">
        <v>31.4</v>
      </c>
      <c r="O28">
        <v>21297.94</v>
      </c>
      <c r="P28">
        <v>83.67</v>
      </c>
      <c r="Q28">
        <v>2322.73</v>
      </c>
      <c r="R28">
        <v>89.04</v>
      </c>
      <c r="S28">
        <v>54.16</v>
      </c>
      <c r="T28">
        <v>17744.3</v>
      </c>
      <c r="U28">
        <v>0.61</v>
      </c>
      <c r="V28">
        <v>0.87</v>
      </c>
      <c r="W28">
        <v>0.19</v>
      </c>
      <c r="X28">
        <v>1.07</v>
      </c>
      <c r="Y28">
        <v>2</v>
      </c>
      <c r="Z28">
        <v>10</v>
      </c>
    </row>
    <row r="29" spans="1:26" x14ac:dyDescent="0.25">
      <c r="A29">
        <v>0</v>
      </c>
      <c r="B29">
        <v>20</v>
      </c>
      <c r="C29" t="s">
        <v>34</v>
      </c>
      <c r="D29">
        <v>6.4934000000000003</v>
      </c>
      <c r="E29">
        <v>15.4</v>
      </c>
      <c r="F29">
        <v>12.22</v>
      </c>
      <c r="G29">
        <v>6.27</v>
      </c>
      <c r="H29">
        <v>0.34</v>
      </c>
      <c r="I29">
        <v>117</v>
      </c>
      <c r="J29">
        <v>51.33</v>
      </c>
      <c r="K29">
        <v>24.83</v>
      </c>
      <c r="L29">
        <v>1</v>
      </c>
      <c r="M29">
        <v>0</v>
      </c>
      <c r="N29">
        <v>5.51</v>
      </c>
      <c r="O29">
        <v>6564.78</v>
      </c>
      <c r="P29">
        <v>56.8</v>
      </c>
      <c r="Q29">
        <v>2324.17</v>
      </c>
      <c r="R29">
        <v>197.97</v>
      </c>
      <c r="S29">
        <v>54.16</v>
      </c>
      <c r="T29">
        <v>71769.19</v>
      </c>
      <c r="U29">
        <v>0.27</v>
      </c>
      <c r="V29">
        <v>0.63</v>
      </c>
      <c r="W29">
        <v>0.45</v>
      </c>
      <c r="X29">
        <v>4.46</v>
      </c>
      <c r="Y29">
        <v>2</v>
      </c>
      <c r="Z29">
        <v>10</v>
      </c>
    </row>
    <row r="30" spans="1:26" x14ac:dyDescent="0.25">
      <c r="A30">
        <v>0</v>
      </c>
      <c r="B30">
        <v>65</v>
      </c>
      <c r="C30" t="s">
        <v>34</v>
      </c>
      <c r="D30">
        <v>6.7762000000000002</v>
      </c>
      <c r="E30">
        <v>14.76</v>
      </c>
      <c r="F30">
        <v>10.56</v>
      </c>
      <c r="G30">
        <v>8.56</v>
      </c>
      <c r="H30">
        <v>0.13</v>
      </c>
      <c r="I30">
        <v>74</v>
      </c>
      <c r="J30">
        <v>133.21</v>
      </c>
      <c r="K30">
        <v>46.47</v>
      </c>
      <c r="L30">
        <v>1</v>
      </c>
      <c r="M30">
        <v>72</v>
      </c>
      <c r="N30">
        <v>20.75</v>
      </c>
      <c r="O30">
        <v>16663.419999999998</v>
      </c>
      <c r="P30">
        <v>100.86</v>
      </c>
      <c r="Q30">
        <v>2322.86</v>
      </c>
      <c r="R30">
        <v>148.16999999999999</v>
      </c>
      <c r="S30">
        <v>54.16</v>
      </c>
      <c r="T30">
        <v>47083.9</v>
      </c>
      <c r="U30">
        <v>0.37</v>
      </c>
      <c r="V30">
        <v>0.73</v>
      </c>
      <c r="W30">
        <v>0.23</v>
      </c>
      <c r="X30">
        <v>2.8</v>
      </c>
      <c r="Y30">
        <v>2</v>
      </c>
      <c r="Z30">
        <v>10</v>
      </c>
    </row>
    <row r="31" spans="1:26" x14ac:dyDescent="0.25">
      <c r="A31">
        <v>1</v>
      </c>
      <c r="B31">
        <v>65</v>
      </c>
      <c r="C31" t="s">
        <v>34</v>
      </c>
      <c r="D31">
        <v>8.1538000000000004</v>
      </c>
      <c r="E31">
        <v>12.26</v>
      </c>
      <c r="F31">
        <v>9.08</v>
      </c>
      <c r="G31">
        <v>14.72</v>
      </c>
      <c r="H31">
        <v>0.26</v>
      </c>
      <c r="I31">
        <v>37</v>
      </c>
      <c r="J31">
        <v>134.55000000000001</v>
      </c>
      <c r="K31">
        <v>46.47</v>
      </c>
      <c r="L31">
        <v>2</v>
      </c>
      <c r="M31">
        <v>0</v>
      </c>
      <c r="N31">
        <v>21.09</v>
      </c>
      <c r="O31">
        <v>16828.84</v>
      </c>
      <c r="P31">
        <v>74.680000000000007</v>
      </c>
      <c r="Q31">
        <v>2322.6999999999998</v>
      </c>
      <c r="R31">
        <v>96.69</v>
      </c>
      <c r="S31">
        <v>54.16</v>
      </c>
      <c r="T31">
        <v>21532.82</v>
      </c>
      <c r="U31">
        <v>0.56000000000000005</v>
      </c>
      <c r="V31">
        <v>0.85</v>
      </c>
      <c r="W31">
        <v>0.21</v>
      </c>
      <c r="X31">
        <v>1.32</v>
      </c>
      <c r="Y31">
        <v>2</v>
      </c>
      <c r="Z31">
        <v>10</v>
      </c>
    </row>
    <row r="32" spans="1:26" x14ac:dyDescent="0.25">
      <c r="A32">
        <v>0</v>
      </c>
      <c r="B32">
        <v>75</v>
      </c>
      <c r="C32" t="s">
        <v>34</v>
      </c>
      <c r="D32">
        <v>6.2068000000000003</v>
      </c>
      <c r="E32">
        <v>16.11</v>
      </c>
      <c r="F32">
        <v>11.15</v>
      </c>
      <c r="G32">
        <v>7.6</v>
      </c>
      <c r="H32">
        <v>0.12</v>
      </c>
      <c r="I32">
        <v>88</v>
      </c>
      <c r="J32">
        <v>150.44</v>
      </c>
      <c r="K32">
        <v>49.1</v>
      </c>
      <c r="L32">
        <v>1</v>
      </c>
      <c r="M32">
        <v>86</v>
      </c>
      <c r="N32">
        <v>25.34</v>
      </c>
      <c r="O32">
        <v>18787.759999999998</v>
      </c>
      <c r="P32">
        <v>119.37</v>
      </c>
      <c r="Q32">
        <v>2323.37</v>
      </c>
      <c r="R32">
        <v>167.77</v>
      </c>
      <c r="S32">
        <v>54.16</v>
      </c>
      <c r="T32">
        <v>56817.83</v>
      </c>
      <c r="U32">
        <v>0.32</v>
      </c>
      <c r="V32">
        <v>0.69</v>
      </c>
      <c r="W32">
        <v>0.24</v>
      </c>
      <c r="X32">
        <v>3.38</v>
      </c>
      <c r="Y32">
        <v>2</v>
      </c>
      <c r="Z32">
        <v>10</v>
      </c>
    </row>
    <row r="33" spans="1:26" x14ac:dyDescent="0.25">
      <c r="A33">
        <v>1</v>
      </c>
      <c r="B33">
        <v>75</v>
      </c>
      <c r="C33" t="s">
        <v>34</v>
      </c>
      <c r="D33">
        <v>8.1651000000000007</v>
      </c>
      <c r="E33">
        <v>12.25</v>
      </c>
      <c r="F33">
        <v>8.99</v>
      </c>
      <c r="G33">
        <v>16.86</v>
      </c>
      <c r="H33">
        <v>0.23</v>
      </c>
      <c r="I33">
        <v>32</v>
      </c>
      <c r="J33">
        <v>151.83000000000001</v>
      </c>
      <c r="K33">
        <v>49.1</v>
      </c>
      <c r="L33">
        <v>2</v>
      </c>
      <c r="M33">
        <v>2</v>
      </c>
      <c r="N33">
        <v>25.73</v>
      </c>
      <c r="O33">
        <v>18959.54</v>
      </c>
      <c r="P33">
        <v>78.8</v>
      </c>
      <c r="Q33">
        <v>2322.92</v>
      </c>
      <c r="R33">
        <v>94.48</v>
      </c>
      <c r="S33">
        <v>54.16</v>
      </c>
      <c r="T33">
        <v>20449.419999999998</v>
      </c>
      <c r="U33">
        <v>0.56999999999999995</v>
      </c>
      <c r="V33">
        <v>0.86</v>
      </c>
      <c r="W33">
        <v>0.19</v>
      </c>
      <c r="X33">
        <v>1.23</v>
      </c>
      <c r="Y33">
        <v>2</v>
      </c>
      <c r="Z33">
        <v>10</v>
      </c>
    </row>
    <row r="34" spans="1:26" x14ac:dyDescent="0.25">
      <c r="A34">
        <v>2</v>
      </c>
      <c r="B34">
        <v>75</v>
      </c>
      <c r="C34" t="s">
        <v>34</v>
      </c>
      <c r="D34">
        <v>8.1611999999999991</v>
      </c>
      <c r="E34">
        <v>12.25</v>
      </c>
      <c r="F34">
        <v>9</v>
      </c>
      <c r="G34">
        <v>16.87</v>
      </c>
      <c r="H34">
        <v>0.35</v>
      </c>
      <c r="I34">
        <v>32</v>
      </c>
      <c r="J34">
        <v>153.22999999999999</v>
      </c>
      <c r="K34">
        <v>49.1</v>
      </c>
      <c r="L34">
        <v>3</v>
      </c>
      <c r="M34">
        <v>0</v>
      </c>
      <c r="N34">
        <v>26.13</v>
      </c>
      <c r="O34">
        <v>19131.849999999999</v>
      </c>
      <c r="P34">
        <v>79.56</v>
      </c>
      <c r="Q34">
        <v>2322.94</v>
      </c>
      <c r="R34">
        <v>94.57</v>
      </c>
      <c r="S34">
        <v>54.16</v>
      </c>
      <c r="T34">
        <v>20494.84</v>
      </c>
      <c r="U34">
        <v>0.56999999999999995</v>
      </c>
      <c r="V34">
        <v>0.86</v>
      </c>
      <c r="W34">
        <v>0.2</v>
      </c>
      <c r="X34">
        <v>1.24</v>
      </c>
      <c r="Y34">
        <v>2</v>
      </c>
      <c r="Z34">
        <v>10</v>
      </c>
    </row>
    <row r="35" spans="1:26" x14ac:dyDescent="0.25">
      <c r="A35">
        <v>0</v>
      </c>
      <c r="B35">
        <v>95</v>
      </c>
      <c r="C35" t="s">
        <v>34</v>
      </c>
      <c r="D35">
        <v>5.2293000000000003</v>
      </c>
      <c r="E35">
        <v>19.12</v>
      </c>
      <c r="F35">
        <v>12.34</v>
      </c>
      <c r="G35">
        <v>6.38</v>
      </c>
      <c r="H35">
        <v>0.1</v>
      </c>
      <c r="I35">
        <v>116</v>
      </c>
      <c r="J35">
        <v>185.69</v>
      </c>
      <c r="K35">
        <v>53.44</v>
      </c>
      <c r="L35">
        <v>1</v>
      </c>
      <c r="M35">
        <v>114</v>
      </c>
      <c r="N35">
        <v>36.26</v>
      </c>
      <c r="O35">
        <v>23136.14</v>
      </c>
      <c r="P35">
        <v>157.41999999999999</v>
      </c>
      <c r="Q35">
        <v>2323.35</v>
      </c>
      <c r="R35">
        <v>208.11</v>
      </c>
      <c r="S35">
        <v>54.16</v>
      </c>
      <c r="T35">
        <v>76844.88</v>
      </c>
      <c r="U35">
        <v>0.26</v>
      </c>
      <c r="V35">
        <v>0.62</v>
      </c>
      <c r="W35">
        <v>0.28999999999999998</v>
      </c>
      <c r="X35">
        <v>4.57</v>
      </c>
      <c r="Y35">
        <v>2</v>
      </c>
      <c r="Z35">
        <v>10</v>
      </c>
    </row>
    <row r="36" spans="1:26" x14ac:dyDescent="0.25">
      <c r="A36">
        <v>1</v>
      </c>
      <c r="B36">
        <v>95</v>
      </c>
      <c r="C36" t="s">
        <v>34</v>
      </c>
      <c r="D36">
        <v>7.7980999999999998</v>
      </c>
      <c r="E36">
        <v>12.82</v>
      </c>
      <c r="F36">
        <v>8.98</v>
      </c>
      <c r="G36">
        <v>14.56</v>
      </c>
      <c r="H36">
        <v>0.19</v>
      </c>
      <c r="I36">
        <v>37</v>
      </c>
      <c r="J36">
        <v>187.21</v>
      </c>
      <c r="K36">
        <v>53.44</v>
      </c>
      <c r="L36">
        <v>2</v>
      </c>
      <c r="M36">
        <v>35</v>
      </c>
      <c r="N36">
        <v>36.770000000000003</v>
      </c>
      <c r="O36">
        <v>23322.880000000001</v>
      </c>
      <c r="P36">
        <v>99</v>
      </c>
      <c r="Q36">
        <v>2322.81</v>
      </c>
      <c r="R36">
        <v>95.14</v>
      </c>
      <c r="S36">
        <v>54.16</v>
      </c>
      <c r="T36">
        <v>20757.54</v>
      </c>
      <c r="U36">
        <v>0.56999999999999995</v>
      </c>
      <c r="V36">
        <v>0.86</v>
      </c>
      <c r="W36">
        <v>0.15</v>
      </c>
      <c r="X36">
        <v>1.22</v>
      </c>
      <c r="Y36">
        <v>2</v>
      </c>
      <c r="Z36">
        <v>10</v>
      </c>
    </row>
    <row r="37" spans="1:26" x14ac:dyDescent="0.25">
      <c r="A37">
        <v>2</v>
      </c>
      <c r="B37">
        <v>95</v>
      </c>
      <c r="C37" t="s">
        <v>34</v>
      </c>
      <c r="D37">
        <v>8.2103999999999999</v>
      </c>
      <c r="E37">
        <v>12.18</v>
      </c>
      <c r="F37">
        <v>8.74</v>
      </c>
      <c r="G37">
        <v>20.18</v>
      </c>
      <c r="H37">
        <v>0.28000000000000003</v>
      </c>
      <c r="I37">
        <v>26</v>
      </c>
      <c r="J37">
        <v>188.73</v>
      </c>
      <c r="K37">
        <v>53.44</v>
      </c>
      <c r="L37">
        <v>3</v>
      </c>
      <c r="M37">
        <v>0</v>
      </c>
      <c r="N37">
        <v>37.29</v>
      </c>
      <c r="O37">
        <v>23510.33</v>
      </c>
      <c r="P37">
        <v>87.5</v>
      </c>
      <c r="Q37">
        <v>2322.63</v>
      </c>
      <c r="R37">
        <v>86.16</v>
      </c>
      <c r="S37">
        <v>54.16</v>
      </c>
      <c r="T37">
        <v>16320.46</v>
      </c>
      <c r="U37">
        <v>0.63</v>
      </c>
      <c r="V37">
        <v>0.88</v>
      </c>
      <c r="W37">
        <v>0.18</v>
      </c>
      <c r="X37">
        <v>0.98</v>
      </c>
      <c r="Y37">
        <v>2</v>
      </c>
      <c r="Z37">
        <v>10</v>
      </c>
    </row>
    <row r="38" spans="1:26" x14ac:dyDescent="0.25">
      <c r="A38">
        <v>0</v>
      </c>
      <c r="B38">
        <v>55</v>
      </c>
      <c r="C38" t="s">
        <v>34</v>
      </c>
      <c r="D38">
        <v>7.4185999999999996</v>
      </c>
      <c r="E38">
        <v>13.48</v>
      </c>
      <c r="F38">
        <v>9.9600000000000009</v>
      </c>
      <c r="G38">
        <v>9.9600000000000009</v>
      </c>
      <c r="H38">
        <v>0.15</v>
      </c>
      <c r="I38">
        <v>60</v>
      </c>
      <c r="J38">
        <v>116.05</v>
      </c>
      <c r="K38">
        <v>43.4</v>
      </c>
      <c r="L38">
        <v>1</v>
      </c>
      <c r="M38">
        <v>57</v>
      </c>
      <c r="N38">
        <v>16.649999999999999</v>
      </c>
      <c r="O38">
        <v>14546.17</v>
      </c>
      <c r="P38">
        <v>81.53</v>
      </c>
      <c r="Q38">
        <v>2323.38</v>
      </c>
      <c r="R38">
        <v>127.94</v>
      </c>
      <c r="S38">
        <v>54.16</v>
      </c>
      <c r="T38">
        <v>37043.11</v>
      </c>
      <c r="U38">
        <v>0.42</v>
      </c>
      <c r="V38">
        <v>0.77</v>
      </c>
      <c r="W38">
        <v>0.2</v>
      </c>
      <c r="X38">
        <v>2.2000000000000002</v>
      </c>
      <c r="Y38">
        <v>2</v>
      </c>
      <c r="Z38">
        <v>10</v>
      </c>
    </row>
    <row r="39" spans="1:26" x14ac:dyDescent="0.25">
      <c r="A39">
        <v>1</v>
      </c>
      <c r="B39">
        <v>55</v>
      </c>
      <c r="C39" t="s">
        <v>34</v>
      </c>
      <c r="D39">
        <v>7.9678000000000004</v>
      </c>
      <c r="E39">
        <v>12.55</v>
      </c>
      <c r="F39">
        <v>9.42</v>
      </c>
      <c r="G39">
        <v>12.84</v>
      </c>
      <c r="H39">
        <v>0.3</v>
      </c>
      <c r="I39">
        <v>44</v>
      </c>
      <c r="J39">
        <v>117.34</v>
      </c>
      <c r="K39">
        <v>43.4</v>
      </c>
      <c r="L39">
        <v>2</v>
      </c>
      <c r="M39">
        <v>0</v>
      </c>
      <c r="N39">
        <v>16.940000000000001</v>
      </c>
      <c r="O39">
        <v>14705.49</v>
      </c>
      <c r="P39">
        <v>71.709999999999994</v>
      </c>
      <c r="Q39">
        <v>2323.0700000000002</v>
      </c>
      <c r="R39">
        <v>107.7</v>
      </c>
      <c r="S39">
        <v>54.16</v>
      </c>
      <c r="T39">
        <v>26999.56</v>
      </c>
      <c r="U39">
        <v>0.5</v>
      </c>
      <c r="V39">
        <v>0.82</v>
      </c>
      <c r="W39">
        <v>0.24</v>
      </c>
      <c r="X39">
        <v>1.65</v>
      </c>
      <c r="Y39">
        <v>2</v>
      </c>
      <c r="Z3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4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INDEX(resultados!$A$2:$ZZ$39, 1, MATCH($B$1, resultados!$A$1:$ZZ$1, 0))</f>
        <v>#N/A</v>
      </c>
      <c r="B7" t="e">
        <f>INDEX(resultados!$A$2:$ZZ$39, 1, MATCH($B$2, resultados!$A$1:$ZZ$1, 0))</f>
        <v>#N/A</v>
      </c>
      <c r="C7" t="e">
        <f>INDEX(resultados!$A$2:$ZZ$39, 1, MATCH($B$3, resultados!$A$1:$ZZ$1, 0))</f>
        <v>#N/A</v>
      </c>
    </row>
    <row r="8" spans="1:3" x14ac:dyDescent="0.25">
      <c r="A8" t="e">
        <f>INDEX(resultados!$A$2:$ZZ$39, 2, MATCH($B$1, resultados!$A$1:$ZZ$1, 0))</f>
        <v>#N/A</v>
      </c>
      <c r="B8" t="e">
        <f>INDEX(resultados!$A$2:$ZZ$39, 2, MATCH($B$2, resultados!$A$1:$ZZ$1, 0))</f>
        <v>#N/A</v>
      </c>
      <c r="C8" t="e">
        <f>INDEX(resultados!$A$2:$ZZ$39, 2, MATCH($B$3, resultados!$A$1:$ZZ$1, 0))</f>
        <v>#N/A</v>
      </c>
    </row>
    <row r="9" spans="1:3" x14ac:dyDescent="0.25">
      <c r="A9" t="e">
        <f>INDEX(resultados!$A$2:$ZZ$39, 3, MATCH($B$1, resultados!$A$1:$ZZ$1, 0))</f>
        <v>#N/A</v>
      </c>
      <c r="B9" t="e">
        <f>INDEX(resultados!$A$2:$ZZ$39, 3, MATCH($B$2, resultados!$A$1:$ZZ$1, 0))</f>
        <v>#N/A</v>
      </c>
      <c r="C9" t="e">
        <f>INDEX(resultados!$A$2:$ZZ$39, 3, MATCH($B$3, resultados!$A$1:$ZZ$1, 0))</f>
        <v>#N/A</v>
      </c>
    </row>
    <row r="10" spans="1:3" x14ac:dyDescent="0.25">
      <c r="A10" t="e">
        <f>INDEX(resultados!$A$2:$ZZ$39, 4, MATCH($B$1, resultados!$A$1:$ZZ$1, 0))</f>
        <v>#N/A</v>
      </c>
      <c r="B10" t="e">
        <f>INDEX(resultados!$A$2:$ZZ$39, 4, MATCH($B$2, resultados!$A$1:$ZZ$1, 0))</f>
        <v>#N/A</v>
      </c>
      <c r="C10" t="e">
        <f>INDEX(resultados!$A$2:$ZZ$39, 4, MATCH($B$3, resultados!$A$1:$ZZ$1, 0))</f>
        <v>#N/A</v>
      </c>
    </row>
    <row r="11" spans="1:3" x14ac:dyDescent="0.25">
      <c r="A11" t="e">
        <f>INDEX(resultados!$A$2:$ZZ$39, 5, MATCH($B$1, resultados!$A$1:$ZZ$1, 0))</f>
        <v>#N/A</v>
      </c>
      <c r="B11" t="e">
        <f>INDEX(resultados!$A$2:$ZZ$39, 5, MATCH($B$2, resultados!$A$1:$ZZ$1, 0))</f>
        <v>#N/A</v>
      </c>
      <c r="C11" t="e">
        <f>INDEX(resultados!$A$2:$ZZ$39, 5, MATCH($B$3, resultados!$A$1:$ZZ$1, 0))</f>
        <v>#N/A</v>
      </c>
    </row>
    <row r="12" spans="1:3" x14ac:dyDescent="0.25">
      <c r="A12" t="e">
        <f>INDEX(resultados!$A$2:$ZZ$39, 6, MATCH($B$1, resultados!$A$1:$ZZ$1, 0))</f>
        <v>#N/A</v>
      </c>
      <c r="B12" t="e">
        <f>INDEX(resultados!$A$2:$ZZ$39, 6, MATCH($B$2, resultados!$A$1:$ZZ$1, 0))</f>
        <v>#N/A</v>
      </c>
      <c r="C12" t="e">
        <f>INDEX(resultados!$A$2:$ZZ$39, 6, MATCH($B$3, resultados!$A$1:$ZZ$1, 0))</f>
        <v>#N/A</v>
      </c>
    </row>
    <row r="13" spans="1:3" x14ac:dyDescent="0.25">
      <c r="A13" t="e">
        <f>INDEX(resultados!$A$2:$ZZ$39, 7, MATCH($B$1, resultados!$A$1:$ZZ$1, 0))</f>
        <v>#N/A</v>
      </c>
      <c r="B13" t="e">
        <f>INDEX(resultados!$A$2:$ZZ$39, 7, MATCH($B$2, resultados!$A$1:$ZZ$1, 0))</f>
        <v>#N/A</v>
      </c>
      <c r="C13" t="e">
        <f>INDEX(resultados!$A$2:$ZZ$39, 7, MATCH($B$3, resultados!$A$1:$ZZ$1, 0))</f>
        <v>#N/A</v>
      </c>
    </row>
    <row r="14" spans="1:3" x14ac:dyDescent="0.25">
      <c r="A14" t="e">
        <f>INDEX(resultados!$A$2:$ZZ$39, 8, MATCH($B$1, resultados!$A$1:$ZZ$1, 0))</f>
        <v>#N/A</v>
      </c>
      <c r="B14" t="e">
        <f>INDEX(resultados!$A$2:$ZZ$39, 8, MATCH($B$2, resultados!$A$1:$ZZ$1, 0))</f>
        <v>#N/A</v>
      </c>
      <c r="C14" t="e">
        <f>INDEX(resultados!$A$2:$ZZ$39, 8, MATCH($B$3, resultados!$A$1:$ZZ$1, 0))</f>
        <v>#N/A</v>
      </c>
    </row>
    <row r="15" spans="1:3" x14ac:dyDescent="0.25">
      <c r="A15" t="e">
        <f>INDEX(resultados!$A$2:$ZZ$39, 9, MATCH($B$1, resultados!$A$1:$ZZ$1, 0))</f>
        <v>#N/A</v>
      </c>
      <c r="B15" t="e">
        <f>INDEX(resultados!$A$2:$ZZ$39, 9, MATCH($B$2, resultados!$A$1:$ZZ$1, 0))</f>
        <v>#N/A</v>
      </c>
      <c r="C15" t="e">
        <f>INDEX(resultados!$A$2:$ZZ$39, 9, MATCH($B$3, resultados!$A$1:$ZZ$1, 0))</f>
        <v>#N/A</v>
      </c>
    </row>
    <row r="16" spans="1:3" x14ac:dyDescent="0.25">
      <c r="A16" t="e">
        <f>INDEX(resultados!$A$2:$ZZ$39, 10, MATCH($B$1, resultados!$A$1:$ZZ$1, 0))</f>
        <v>#N/A</v>
      </c>
      <c r="B16" t="e">
        <f>INDEX(resultados!$A$2:$ZZ$39, 10, MATCH($B$2, resultados!$A$1:$ZZ$1, 0))</f>
        <v>#N/A</v>
      </c>
      <c r="C16" t="e">
        <f>INDEX(resultados!$A$2:$ZZ$39, 10, MATCH($B$3, resultados!$A$1:$ZZ$1, 0))</f>
        <v>#N/A</v>
      </c>
    </row>
    <row r="17" spans="1:3" x14ac:dyDescent="0.25">
      <c r="A17" t="e">
        <f>INDEX(resultados!$A$2:$ZZ$39, 11, MATCH($B$1, resultados!$A$1:$ZZ$1, 0))</f>
        <v>#N/A</v>
      </c>
      <c r="B17" t="e">
        <f>INDEX(resultados!$A$2:$ZZ$39, 11, MATCH($B$2, resultados!$A$1:$ZZ$1, 0))</f>
        <v>#N/A</v>
      </c>
      <c r="C17" t="e">
        <f>INDEX(resultados!$A$2:$ZZ$39, 11, MATCH($B$3, resultados!$A$1:$ZZ$1, 0))</f>
        <v>#N/A</v>
      </c>
    </row>
    <row r="18" spans="1:3" x14ac:dyDescent="0.25">
      <c r="A18" t="e">
        <f>INDEX(resultados!$A$2:$ZZ$39, 12, MATCH($B$1, resultados!$A$1:$ZZ$1, 0))</f>
        <v>#N/A</v>
      </c>
      <c r="B18" t="e">
        <f>INDEX(resultados!$A$2:$ZZ$39, 12, MATCH($B$2, resultados!$A$1:$ZZ$1, 0))</f>
        <v>#N/A</v>
      </c>
      <c r="C18" t="e">
        <f>INDEX(resultados!$A$2:$ZZ$39, 12, MATCH($B$3, resultados!$A$1:$ZZ$1, 0))</f>
        <v>#N/A</v>
      </c>
    </row>
    <row r="19" spans="1:3" x14ac:dyDescent="0.25">
      <c r="A19" t="e">
        <f>INDEX(resultados!$A$2:$ZZ$39, 13, MATCH($B$1, resultados!$A$1:$ZZ$1, 0))</f>
        <v>#N/A</v>
      </c>
      <c r="B19" t="e">
        <f>INDEX(resultados!$A$2:$ZZ$39, 13, MATCH($B$2, resultados!$A$1:$ZZ$1, 0))</f>
        <v>#N/A</v>
      </c>
      <c r="C19" t="e">
        <f>INDEX(resultados!$A$2:$ZZ$39, 13, MATCH($B$3, resultados!$A$1:$ZZ$1, 0))</f>
        <v>#N/A</v>
      </c>
    </row>
    <row r="20" spans="1:3" x14ac:dyDescent="0.25">
      <c r="A20" t="e">
        <f>INDEX(resultados!$A$2:$ZZ$39, 14, MATCH($B$1, resultados!$A$1:$ZZ$1, 0))</f>
        <v>#N/A</v>
      </c>
      <c r="B20" t="e">
        <f>INDEX(resultados!$A$2:$ZZ$39, 14, MATCH($B$2, resultados!$A$1:$ZZ$1, 0))</f>
        <v>#N/A</v>
      </c>
      <c r="C20" t="e">
        <f>INDEX(resultados!$A$2:$ZZ$39, 14, MATCH($B$3, resultados!$A$1:$ZZ$1, 0))</f>
        <v>#N/A</v>
      </c>
    </row>
    <row r="21" spans="1:3" x14ac:dyDescent="0.25">
      <c r="A21" t="e">
        <f>INDEX(resultados!$A$2:$ZZ$39, 15, MATCH($B$1, resultados!$A$1:$ZZ$1, 0))</f>
        <v>#N/A</v>
      </c>
      <c r="B21" t="e">
        <f>INDEX(resultados!$A$2:$ZZ$39, 15, MATCH($B$2, resultados!$A$1:$ZZ$1, 0))</f>
        <v>#N/A</v>
      </c>
      <c r="C21" t="e">
        <f>INDEX(resultados!$A$2:$ZZ$39, 15, MATCH($B$3, resultados!$A$1:$ZZ$1, 0))</f>
        <v>#N/A</v>
      </c>
    </row>
    <row r="22" spans="1:3" x14ac:dyDescent="0.25">
      <c r="A22" t="e">
        <f>INDEX(resultados!$A$2:$ZZ$39, 16, MATCH($B$1, resultados!$A$1:$ZZ$1, 0))</f>
        <v>#N/A</v>
      </c>
      <c r="B22" t="e">
        <f>INDEX(resultados!$A$2:$ZZ$39, 16, MATCH($B$2, resultados!$A$1:$ZZ$1, 0))</f>
        <v>#N/A</v>
      </c>
      <c r="C22" t="e">
        <f>INDEX(resultados!$A$2:$ZZ$39, 16, MATCH($B$3, resultados!$A$1:$ZZ$1, 0))</f>
        <v>#N/A</v>
      </c>
    </row>
    <row r="23" spans="1:3" x14ac:dyDescent="0.25">
      <c r="A23" t="e">
        <f>INDEX(resultados!$A$2:$ZZ$39, 17, MATCH($B$1, resultados!$A$1:$ZZ$1, 0))</f>
        <v>#N/A</v>
      </c>
      <c r="B23" t="e">
        <f>INDEX(resultados!$A$2:$ZZ$39, 17, MATCH($B$2, resultados!$A$1:$ZZ$1, 0))</f>
        <v>#N/A</v>
      </c>
      <c r="C23" t="e">
        <f>INDEX(resultados!$A$2:$ZZ$39, 17, MATCH($B$3, resultados!$A$1:$ZZ$1, 0))</f>
        <v>#N/A</v>
      </c>
    </row>
    <row r="24" spans="1:3" x14ac:dyDescent="0.25">
      <c r="A24" t="e">
        <f>INDEX(resultados!$A$2:$ZZ$39, 18, MATCH($B$1, resultados!$A$1:$ZZ$1, 0))</f>
        <v>#N/A</v>
      </c>
      <c r="B24" t="e">
        <f>INDEX(resultados!$A$2:$ZZ$39, 18, MATCH($B$2, resultados!$A$1:$ZZ$1, 0))</f>
        <v>#N/A</v>
      </c>
      <c r="C24" t="e">
        <f>INDEX(resultados!$A$2:$ZZ$39, 18, MATCH($B$3, resultados!$A$1:$ZZ$1, 0))</f>
        <v>#N/A</v>
      </c>
    </row>
    <row r="25" spans="1:3" x14ac:dyDescent="0.25">
      <c r="A25" t="e">
        <f>INDEX(resultados!$A$2:$ZZ$39, 19, MATCH($B$1, resultados!$A$1:$ZZ$1, 0))</f>
        <v>#N/A</v>
      </c>
      <c r="B25" t="e">
        <f>INDEX(resultados!$A$2:$ZZ$39, 19, MATCH($B$2, resultados!$A$1:$ZZ$1, 0))</f>
        <v>#N/A</v>
      </c>
      <c r="C25" t="e">
        <f>INDEX(resultados!$A$2:$ZZ$39, 19, MATCH($B$3, resultados!$A$1:$ZZ$1, 0))</f>
        <v>#N/A</v>
      </c>
    </row>
    <row r="26" spans="1:3" x14ac:dyDescent="0.25">
      <c r="A26" t="e">
        <f>INDEX(resultados!$A$2:$ZZ$39, 20, MATCH($B$1, resultados!$A$1:$ZZ$1, 0))</f>
        <v>#N/A</v>
      </c>
      <c r="B26" t="e">
        <f>INDEX(resultados!$A$2:$ZZ$39, 20, MATCH($B$2, resultados!$A$1:$ZZ$1, 0))</f>
        <v>#N/A</v>
      </c>
      <c r="C26" t="e">
        <f>INDEX(resultados!$A$2:$ZZ$39, 20, MATCH($B$3, resultados!$A$1:$ZZ$1, 0))</f>
        <v>#N/A</v>
      </c>
    </row>
    <row r="27" spans="1:3" x14ac:dyDescent="0.25">
      <c r="A27" t="e">
        <f>INDEX(resultados!$A$2:$ZZ$39, 21, MATCH($B$1, resultados!$A$1:$ZZ$1, 0))</f>
        <v>#N/A</v>
      </c>
      <c r="B27" t="e">
        <f>INDEX(resultados!$A$2:$ZZ$39, 21, MATCH($B$2, resultados!$A$1:$ZZ$1, 0))</f>
        <v>#N/A</v>
      </c>
      <c r="C27" t="e">
        <f>INDEX(resultados!$A$2:$ZZ$39, 21, MATCH($B$3, resultados!$A$1:$ZZ$1, 0))</f>
        <v>#N/A</v>
      </c>
    </row>
    <row r="28" spans="1:3" x14ac:dyDescent="0.25">
      <c r="A28" t="e">
        <f>INDEX(resultados!$A$2:$ZZ$39, 22, MATCH($B$1, resultados!$A$1:$ZZ$1, 0))</f>
        <v>#N/A</v>
      </c>
      <c r="B28" t="e">
        <f>INDEX(resultados!$A$2:$ZZ$39, 22, MATCH($B$2, resultados!$A$1:$ZZ$1, 0))</f>
        <v>#N/A</v>
      </c>
      <c r="C28" t="e">
        <f>INDEX(resultados!$A$2:$ZZ$39, 22, MATCH($B$3, resultados!$A$1:$ZZ$1, 0))</f>
        <v>#N/A</v>
      </c>
    </row>
    <row r="29" spans="1:3" x14ac:dyDescent="0.25">
      <c r="A29" t="e">
        <f>INDEX(resultados!$A$2:$ZZ$39, 23, MATCH($B$1, resultados!$A$1:$ZZ$1, 0))</f>
        <v>#N/A</v>
      </c>
      <c r="B29" t="e">
        <f>INDEX(resultados!$A$2:$ZZ$39, 23, MATCH($B$2, resultados!$A$1:$ZZ$1, 0))</f>
        <v>#N/A</v>
      </c>
      <c r="C29" t="e">
        <f>INDEX(resultados!$A$2:$ZZ$39, 23, MATCH($B$3, resultados!$A$1:$ZZ$1, 0))</f>
        <v>#N/A</v>
      </c>
    </row>
    <row r="30" spans="1:3" x14ac:dyDescent="0.25">
      <c r="A30" t="e">
        <f>INDEX(resultados!$A$2:$ZZ$39, 24, MATCH($B$1, resultados!$A$1:$ZZ$1, 0))</f>
        <v>#N/A</v>
      </c>
      <c r="B30" t="e">
        <f>INDEX(resultados!$A$2:$ZZ$39, 24, MATCH($B$2, resultados!$A$1:$ZZ$1, 0))</f>
        <v>#N/A</v>
      </c>
      <c r="C30" t="e">
        <f>INDEX(resultados!$A$2:$ZZ$39, 24, MATCH($B$3, resultados!$A$1:$ZZ$1, 0))</f>
        <v>#N/A</v>
      </c>
    </row>
    <row r="31" spans="1:3" x14ac:dyDescent="0.25">
      <c r="A31" t="e">
        <f>INDEX(resultados!$A$2:$ZZ$39, 25, MATCH($B$1, resultados!$A$1:$ZZ$1, 0))</f>
        <v>#N/A</v>
      </c>
      <c r="B31" t="e">
        <f>INDEX(resultados!$A$2:$ZZ$39, 25, MATCH($B$2, resultados!$A$1:$ZZ$1, 0))</f>
        <v>#N/A</v>
      </c>
      <c r="C31" t="e">
        <f>INDEX(resultados!$A$2:$ZZ$39, 25, MATCH($B$3, resultados!$A$1:$ZZ$1, 0))</f>
        <v>#N/A</v>
      </c>
    </row>
    <row r="32" spans="1:3" x14ac:dyDescent="0.25">
      <c r="A32" t="e">
        <f>INDEX(resultados!$A$2:$ZZ$39, 26, MATCH($B$1, resultados!$A$1:$ZZ$1, 0))</f>
        <v>#N/A</v>
      </c>
      <c r="B32" t="e">
        <f>INDEX(resultados!$A$2:$ZZ$39, 26, MATCH($B$2, resultados!$A$1:$ZZ$1, 0))</f>
        <v>#N/A</v>
      </c>
      <c r="C32" t="e">
        <f>INDEX(resultados!$A$2:$ZZ$39, 26, MATCH($B$3, resultados!$A$1:$ZZ$1, 0))</f>
        <v>#N/A</v>
      </c>
    </row>
    <row r="33" spans="1:3" x14ac:dyDescent="0.25">
      <c r="A33" t="e">
        <f>INDEX(resultados!$A$2:$ZZ$39, 27, MATCH($B$1, resultados!$A$1:$ZZ$1, 0))</f>
        <v>#N/A</v>
      </c>
      <c r="B33" t="e">
        <f>INDEX(resultados!$A$2:$ZZ$39, 27, MATCH($B$2, resultados!$A$1:$ZZ$1, 0))</f>
        <v>#N/A</v>
      </c>
      <c r="C33" t="e">
        <f>INDEX(resultados!$A$2:$ZZ$39, 27, MATCH($B$3, resultados!$A$1:$ZZ$1, 0))</f>
        <v>#N/A</v>
      </c>
    </row>
    <row r="34" spans="1:3" x14ac:dyDescent="0.25">
      <c r="A34" t="e">
        <f>INDEX(resultados!$A$2:$ZZ$39, 28, MATCH($B$1, resultados!$A$1:$ZZ$1, 0))</f>
        <v>#N/A</v>
      </c>
      <c r="B34" t="e">
        <f>INDEX(resultados!$A$2:$ZZ$39, 28, MATCH($B$2, resultados!$A$1:$ZZ$1, 0))</f>
        <v>#N/A</v>
      </c>
      <c r="C34" t="e">
        <f>INDEX(resultados!$A$2:$ZZ$39, 28, MATCH($B$3, resultados!$A$1:$ZZ$1, 0))</f>
        <v>#N/A</v>
      </c>
    </row>
    <row r="35" spans="1:3" x14ac:dyDescent="0.25">
      <c r="A35" t="e">
        <f>INDEX(resultados!$A$2:$ZZ$39, 29, MATCH($B$1, resultados!$A$1:$ZZ$1, 0))</f>
        <v>#N/A</v>
      </c>
      <c r="B35" t="e">
        <f>INDEX(resultados!$A$2:$ZZ$39, 29, MATCH($B$2, resultados!$A$1:$ZZ$1, 0))</f>
        <v>#N/A</v>
      </c>
      <c r="C35" t="e">
        <f>INDEX(resultados!$A$2:$ZZ$39, 29, MATCH($B$3, resultados!$A$1:$ZZ$1, 0))</f>
        <v>#N/A</v>
      </c>
    </row>
    <row r="36" spans="1:3" x14ac:dyDescent="0.25">
      <c r="A36" t="e">
        <f>INDEX(resultados!$A$2:$ZZ$39, 30, MATCH($B$1, resultados!$A$1:$ZZ$1, 0))</f>
        <v>#N/A</v>
      </c>
      <c r="B36" t="e">
        <f>INDEX(resultados!$A$2:$ZZ$39, 30, MATCH($B$2, resultados!$A$1:$ZZ$1, 0))</f>
        <v>#N/A</v>
      </c>
      <c r="C36" t="e">
        <f>INDEX(resultados!$A$2:$ZZ$39, 30, MATCH($B$3, resultados!$A$1:$ZZ$1, 0))</f>
        <v>#N/A</v>
      </c>
    </row>
    <row r="37" spans="1:3" x14ac:dyDescent="0.25">
      <c r="A37" t="e">
        <f>INDEX(resultados!$A$2:$ZZ$39, 31, MATCH($B$1, resultados!$A$1:$ZZ$1, 0))</f>
        <v>#N/A</v>
      </c>
      <c r="B37" t="e">
        <f>INDEX(resultados!$A$2:$ZZ$39, 31, MATCH($B$2, resultados!$A$1:$ZZ$1, 0))</f>
        <v>#N/A</v>
      </c>
      <c r="C37" t="e">
        <f>INDEX(resultados!$A$2:$ZZ$39, 31, MATCH($B$3, resultados!$A$1:$ZZ$1, 0))</f>
        <v>#N/A</v>
      </c>
    </row>
    <row r="38" spans="1:3" x14ac:dyDescent="0.25">
      <c r="A38" t="e">
        <f>INDEX(resultados!$A$2:$ZZ$39, 32, MATCH($B$1, resultados!$A$1:$ZZ$1, 0))</f>
        <v>#N/A</v>
      </c>
      <c r="B38" t="e">
        <f>INDEX(resultados!$A$2:$ZZ$39, 32, MATCH($B$2, resultados!$A$1:$ZZ$1, 0))</f>
        <v>#N/A</v>
      </c>
      <c r="C38" t="e">
        <f>INDEX(resultados!$A$2:$ZZ$39, 32, MATCH($B$3, resultados!$A$1:$ZZ$1, 0))</f>
        <v>#N/A</v>
      </c>
    </row>
    <row r="39" spans="1:3" x14ac:dyDescent="0.25">
      <c r="A39" t="e">
        <f>INDEX(resultados!$A$2:$ZZ$39, 33, MATCH($B$1, resultados!$A$1:$ZZ$1, 0))</f>
        <v>#N/A</v>
      </c>
      <c r="B39" t="e">
        <f>INDEX(resultados!$A$2:$ZZ$39, 33, MATCH($B$2, resultados!$A$1:$ZZ$1, 0))</f>
        <v>#N/A</v>
      </c>
      <c r="C39" t="e">
        <f>INDEX(resultados!$A$2:$ZZ$39, 33, MATCH($B$3, resultados!$A$1:$ZZ$1, 0))</f>
        <v>#N/A</v>
      </c>
    </row>
    <row r="40" spans="1:3" x14ac:dyDescent="0.25">
      <c r="A40" t="e">
        <f>INDEX(resultados!$A$2:$ZZ$39, 34, MATCH($B$1, resultados!$A$1:$ZZ$1, 0))</f>
        <v>#N/A</v>
      </c>
      <c r="B40" t="e">
        <f>INDEX(resultados!$A$2:$ZZ$39, 34, MATCH($B$2, resultados!$A$1:$ZZ$1, 0))</f>
        <v>#N/A</v>
      </c>
      <c r="C40" t="e">
        <f>INDEX(resultados!$A$2:$ZZ$39, 34, MATCH($B$3, resultados!$A$1:$ZZ$1, 0))</f>
        <v>#N/A</v>
      </c>
    </row>
    <row r="41" spans="1:3" x14ac:dyDescent="0.25">
      <c r="A41" t="e">
        <f>INDEX(resultados!$A$2:$ZZ$39, 35, MATCH($B$1, resultados!$A$1:$ZZ$1, 0))</f>
        <v>#N/A</v>
      </c>
      <c r="B41" t="e">
        <f>INDEX(resultados!$A$2:$ZZ$39, 35, MATCH($B$2, resultados!$A$1:$ZZ$1, 0))</f>
        <v>#N/A</v>
      </c>
      <c r="C41" t="e">
        <f>INDEX(resultados!$A$2:$ZZ$39, 35, MATCH($B$3, resultados!$A$1:$ZZ$1, 0))</f>
        <v>#N/A</v>
      </c>
    </row>
    <row r="42" spans="1:3" x14ac:dyDescent="0.25">
      <c r="A42" t="e">
        <f>INDEX(resultados!$A$2:$ZZ$39, 36, MATCH($B$1, resultados!$A$1:$ZZ$1, 0))</f>
        <v>#N/A</v>
      </c>
      <c r="B42" t="e">
        <f>INDEX(resultados!$A$2:$ZZ$39, 36, MATCH($B$2, resultados!$A$1:$ZZ$1, 0))</f>
        <v>#N/A</v>
      </c>
      <c r="C42" t="e">
        <f>INDEX(resultados!$A$2:$ZZ$39, 36, MATCH($B$3, resultados!$A$1:$ZZ$1, 0))</f>
        <v>#N/A</v>
      </c>
    </row>
    <row r="43" spans="1:3" x14ac:dyDescent="0.25">
      <c r="A43" t="e">
        <f>INDEX(resultados!$A$2:$ZZ$39, 37, MATCH($B$1, resultados!$A$1:$ZZ$1, 0))</f>
        <v>#N/A</v>
      </c>
      <c r="B43" t="e">
        <f>INDEX(resultados!$A$2:$ZZ$39, 37, MATCH($B$2, resultados!$A$1:$ZZ$1, 0))</f>
        <v>#N/A</v>
      </c>
      <c r="C43" t="e">
        <f>INDEX(resultados!$A$2:$ZZ$39, 37, MATCH($B$3, resultados!$A$1:$ZZ$1, 0))</f>
        <v>#N/A</v>
      </c>
    </row>
    <row r="44" spans="1:3" x14ac:dyDescent="0.25">
      <c r="A44" t="e">
        <f>INDEX(resultados!$A$2:$ZZ$39, 38, MATCH($B$1, resultados!$A$1:$ZZ$1, 0))</f>
        <v>#N/A</v>
      </c>
      <c r="B44" t="e">
        <f>INDEX(resultados!$A$2:$ZZ$39, 38, MATCH($B$2, resultados!$A$1:$ZZ$1, 0))</f>
        <v>#N/A</v>
      </c>
      <c r="C44" t="e">
        <f>INDEX(resultados!$A$2:$ZZ$39, 38,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7.6695000000000002</v>
      </c>
      <c r="E2">
        <v>13.04</v>
      </c>
      <c r="F2">
        <v>9.98</v>
      </c>
      <c r="G2">
        <v>10.15</v>
      </c>
      <c r="H2">
        <v>0.2</v>
      </c>
      <c r="I2">
        <v>59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64.930000000000007</v>
      </c>
      <c r="Q2">
        <v>2322.8000000000002</v>
      </c>
      <c r="R2">
        <v>126.16</v>
      </c>
      <c r="S2">
        <v>54.16</v>
      </c>
      <c r="T2">
        <v>36155.79</v>
      </c>
      <c r="U2">
        <v>0.43</v>
      </c>
      <c r="V2">
        <v>0.77</v>
      </c>
      <c r="W2">
        <v>0.28000000000000003</v>
      </c>
      <c r="X2">
        <v>2.2200000000000002</v>
      </c>
      <c r="Y2">
        <v>2</v>
      </c>
      <c r="Z2">
        <v>10</v>
      </c>
      <c r="AA2">
        <v>50.977860758584313</v>
      </c>
      <c r="AB2">
        <v>69.750158074362602</v>
      </c>
      <c r="AC2">
        <v>63.093300882722453</v>
      </c>
      <c r="AD2">
        <v>50977.860758584313</v>
      </c>
      <c r="AE2">
        <v>69750.158074362596</v>
      </c>
      <c r="AF2">
        <v>8.1340964656560914E-6</v>
      </c>
      <c r="AG2">
        <v>3</v>
      </c>
      <c r="AH2">
        <v>63093.300882722448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7.2225000000000001</v>
      </c>
      <c r="E2">
        <v>13.85</v>
      </c>
      <c r="F2">
        <v>10.77</v>
      </c>
      <c r="G2">
        <v>8.18</v>
      </c>
      <c r="H2">
        <v>0.24</v>
      </c>
      <c r="I2">
        <v>79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61.5</v>
      </c>
      <c r="Q2">
        <v>2324.13</v>
      </c>
      <c r="R2">
        <v>151.57</v>
      </c>
      <c r="S2">
        <v>54.16</v>
      </c>
      <c r="T2">
        <v>48759.040000000001</v>
      </c>
      <c r="U2">
        <v>0.36</v>
      </c>
      <c r="V2">
        <v>0.71</v>
      </c>
      <c r="W2">
        <v>0.33</v>
      </c>
      <c r="X2">
        <v>3.01</v>
      </c>
      <c r="Y2">
        <v>2</v>
      </c>
      <c r="Z2">
        <v>10</v>
      </c>
      <c r="AA2">
        <v>50.023433044598903</v>
      </c>
      <c r="AB2">
        <v>68.444267969709387</v>
      </c>
      <c r="AC2">
        <v>61.912043096828668</v>
      </c>
      <c r="AD2">
        <v>50023.433044598904</v>
      </c>
      <c r="AE2">
        <v>68444.267969709384</v>
      </c>
      <c r="AF2">
        <v>7.9239364419178398E-6</v>
      </c>
      <c r="AG2">
        <v>3</v>
      </c>
      <c r="AH2">
        <v>61912.043096828667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5.8296999999999999</v>
      </c>
      <c r="E2">
        <v>17.149999999999999</v>
      </c>
      <c r="F2">
        <v>13.72</v>
      </c>
      <c r="G2">
        <v>5.28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53.87</v>
      </c>
      <c r="Q2">
        <v>2325.5300000000002</v>
      </c>
      <c r="R2">
        <v>246.33</v>
      </c>
      <c r="S2">
        <v>54.16</v>
      </c>
      <c r="T2">
        <v>95754.55</v>
      </c>
      <c r="U2">
        <v>0.22</v>
      </c>
      <c r="V2">
        <v>0.56000000000000005</v>
      </c>
      <c r="W2">
        <v>0.56000000000000005</v>
      </c>
      <c r="X2">
        <v>5.95</v>
      </c>
      <c r="Y2">
        <v>2</v>
      </c>
      <c r="Z2">
        <v>10</v>
      </c>
      <c r="AA2">
        <v>49.896877606941139</v>
      </c>
      <c r="AB2">
        <v>68.271109236674235</v>
      </c>
      <c r="AC2">
        <v>61.755410390244528</v>
      </c>
      <c r="AD2">
        <v>49896.87760694114</v>
      </c>
      <c r="AE2">
        <v>68271.109236674238</v>
      </c>
      <c r="AF2">
        <v>6.8647197594268139E-6</v>
      </c>
      <c r="AG2">
        <v>3</v>
      </c>
      <c r="AH2">
        <v>61755.410390244528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6.4880000000000004</v>
      </c>
      <c r="E2">
        <v>15.41</v>
      </c>
      <c r="F2">
        <v>10.84</v>
      </c>
      <c r="G2">
        <v>8.0299999999999994</v>
      </c>
      <c r="H2">
        <v>0.12</v>
      </c>
      <c r="I2">
        <v>81</v>
      </c>
      <c r="J2">
        <v>141.81</v>
      </c>
      <c r="K2">
        <v>47.83</v>
      </c>
      <c r="L2">
        <v>1</v>
      </c>
      <c r="M2">
        <v>79</v>
      </c>
      <c r="N2">
        <v>22.98</v>
      </c>
      <c r="O2">
        <v>17723.39</v>
      </c>
      <c r="P2">
        <v>109.97</v>
      </c>
      <c r="Q2">
        <v>2322.81</v>
      </c>
      <c r="R2">
        <v>157.59</v>
      </c>
      <c r="S2">
        <v>54.16</v>
      </c>
      <c r="T2">
        <v>51760.21</v>
      </c>
      <c r="U2">
        <v>0.34</v>
      </c>
      <c r="V2">
        <v>0.71</v>
      </c>
      <c r="W2">
        <v>0.24</v>
      </c>
      <c r="X2">
        <v>3.08</v>
      </c>
      <c r="Y2">
        <v>2</v>
      </c>
      <c r="Z2">
        <v>10</v>
      </c>
      <c r="AA2">
        <v>68.690801593948962</v>
      </c>
      <c r="AB2">
        <v>93.985785165094754</v>
      </c>
      <c r="AC2">
        <v>85.015913738839089</v>
      </c>
      <c r="AD2">
        <v>68690.801593948956</v>
      </c>
      <c r="AE2">
        <v>93985.785165094756</v>
      </c>
      <c r="AF2">
        <v>6.3891637753797183E-6</v>
      </c>
      <c r="AG2">
        <v>3</v>
      </c>
      <c r="AH2">
        <v>85015.913738839095</v>
      </c>
    </row>
    <row r="3" spans="1:34" x14ac:dyDescent="0.25">
      <c r="A3">
        <v>1</v>
      </c>
      <c r="B3">
        <v>70</v>
      </c>
      <c r="C3" t="s">
        <v>34</v>
      </c>
      <c r="D3">
        <v>8.3274000000000008</v>
      </c>
      <c r="E3">
        <v>12.01</v>
      </c>
      <c r="F3">
        <v>8.77</v>
      </c>
      <c r="G3">
        <v>15.03</v>
      </c>
      <c r="H3">
        <v>0.25</v>
      </c>
      <c r="I3">
        <v>35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74.5</v>
      </c>
      <c r="Q3">
        <v>2322.7600000000002</v>
      </c>
      <c r="R3">
        <v>86.68</v>
      </c>
      <c r="S3">
        <v>54.16</v>
      </c>
      <c r="T3">
        <v>16534.099999999999</v>
      </c>
      <c r="U3">
        <v>0.62</v>
      </c>
      <c r="V3">
        <v>0.88</v>
      </c>
      <c r="W3">
        <v>0.19</v>
      </c>
      <c r="X3">
        <v>1.01</v>
      </c>
      <c r="Y3">
        <v>2</v>
      </c>
      <c r="Z3">
        <v>10</v>
      </c>
      <c r="AA3">
        <v>42.739952321376343</v>
      </c>
      <c r="AB3">
        <v>58.478688319709711</v>
      </c>
      <c r="AC3">
        <v>52.897564381842898</v>
      </c>
      <c r="AD3">
        <v>42739.952321376339</v>
      </c>
      <c r="AE3">
        <v>58478.688319709712</v>
      </c>
      <c r="AF3">
        <v>8.2005429135476362E-6</v>
      </c>
      <c r="AG3">
        <v>2</v>
      </c>
      <c r="AH3">
        <v>52897.564381842887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5.4824999999999999</v>
      </c>
      <c r="E2">
        <v>18.239999999999998</v>
      </c>
      <c r="F2">
        <v>11.98</v>
      </c>
      <c r="G2">
        <v>6.66</v>
      </c>
      <c r="H2">
        <v>0.1</v>
      </c>
      <c r="I2">
        <v>108</v>
      </c>
      <c r="J2">
        <v>176.73</v>
      </c>
      <c r="K2">
        <v>52.44</v>
      </c>
      <c r="L2">
        <v>1</v>
      </c>
      <c r="M2">
        <v>106</v>
      </c>
      <c r="N2">
        <v>33.29</v>
      </c>
      <c r="O2">
        <v>22031.19</v>
      </c>
      <c r="P2">
        <v>146.88</v>
      </c>
      <c r="Q2">
        <v>2324.1999999999998</v>
      </c>
      <c r="R2">
        <v>195.61</v>
      </c>
      <c r="S2">
        <v>54.16</v>
      </c>
      <c r="T2">
        <v>70635.03</v>
      </c>
      <c r="U2">
        <v>0.28000000000000003</v>
      </c>
      <c r="V2">
        <v>0.64</v>
      </c>
      <c r="W2">
        <v>0.28000000000000003</v>
      </c>
      <c r="X2">
        <v>4.21</v>
      </c>
      <c r="Y2">
        <v>2</v>
      </c>
      <c r="Z2">
        <v>10</v>
      </c>
      <c r="AA2">
        <v>87.650141551007948</v>
      </c>
      <c r="AB2">
        <v>119.9267905213767</v>
      </c>
      <c r="AC2">
        <v>108.4811459523554</v>
      </c>
      <c r="AD2">
        <v>87650.141551007953</v>
      </c>
      <c r="AE2">
        <v>119926.79052137669</v>
      </c>
      <c r="AF2">
        <v>5.2026301443633204E-6</v>
      </c>
      <c r="AG2">
        <v>3</v>
      </c>
      <c r="AH2">
        <v>108481.14595235539</v>
      </c>
    </row>
    <row r="3" spans="1:34" x14ac:dyDescent="0.25">
      <c r="A3">
        <v>1</v>
      </c>
      <c r="B3">
        <v>90</v>
      </c>
      <c r="C3" t="s">
        <v>34</v>
      </c>
      <c r="D3">
        <v>7.8739999999999997</v>
      </c>
      <c r="E3">
        <v>12.7</v>
      </c>
      <c r="F3">
        <v>9.0399999999999991</v>
      </c>
      <c r="G3">
        <v>15.49</v>
      </c>
      <c r="H3">
        <v>0.2</v>
      </c>
      <c r="I3">
        <v>35</v>
      </c>
      <c r="J3">
        <v>178.21</v>
      </c>
      <c r="K3">
        <v>52.44</v>
      </c>
      <c r="L3">
        <v>2</v>
      </c>
      <c r="M3">
        <v>33</v>
      </c>
      <c r="N3">
        <v>33.770000000000003</v>
      </c>
      <c r="O3">
        <v>22213.89</v>
      </c>
      <c r="P3">
        <v>94.35</v>
      </c>
      <c r="Q3">
        <v>2322.33</v>
      </c>
      <c r="R3">
        <v>97.67</v>
      </c>
      <c r="S3">
        <v>54.16</v>
      </c>
      <c r="T3">
        <v>22032.09</v>
      </c>
      <c r="U3">
        <v>0.55000000000000004</v>
      </c>
      <c r="V3">
        <v>0.85</v>
      </c>
      <c r="W3">
        <v>0.15</v>
      </c>
      <c r="X3">
        <v>1.27</v>
      </c>
      <c r="Y3">
        <v>2</v>
      </c>
      <c r="Z3">
        <v>10</v>
      </c>
      <c r="AA3">
        <v>61.085541844000311</v>
      </c>
      <c r="AB3">
        <v>83.579933254839901</v>
      </c>
      <c r="AC3">
        <v>75.603181730190784</v>
      </c>
      <c r="AD3">
        <v>61085.541844000312</v>
      </c>
      <c r="AE3">
        <v>83579.933254839896</v>
      </c>
      <c r="AF3">
        <v>7.4720492032315149E-6</v>
      </c>
      <c r="AG3">
        <v>3</v>
      </c>
      <c r="AH3">
        <v>75603.181730190787</v>
      </c>
    </row>
    <row r="4" spans="1:34" x14ac:dyDescent="0.25">
      <c r="A4">
        <v>2</v>
      </c>
      <c r="B4">
        <v>90</v>
      </c>
      <c r="C4" t="s">
        <v>34</v>
      </c>
      <c r="D4">
        <v>8.2306000000000008</v>
      </c>
      <c r="E4">
        <v>12.15</v>
      </c>
      <c r="F4">
        <v>8.77</v>
      </c>
      <c r="G4">
        <v>19.489999999999998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85.08</v>
      </c>
      <c r="Q4">
        <v>2322.6</v>
      </c>
      <c r="R4">
        <v>87.17</v>
      </c>
      <c r="S4">
        <v>54.16</v>
      </c>
      <c r="T4">
        <v>16822.400000000001</v>
      </c>
      <c r="U4">
        <v>0.62</v>
      </c>
      <c r="V4">
        <v>0.88</v>
      </c>
      <c r="W4">
        <v>0.18</v>
      </c>
      <c r="X4">
        <v>1.01</v>
      </c>
      <c r="Y4">
        <v>2</v>
      </c>
      <c r="Z4">
        <v>10</v>
      </c>
      <c r="AA4">
        <v>46.264079166840723</v>
      </c>
      <c r="AB4">
        <v>63.300554143175312</v>
      </c>
      <c r="AC4">
        <v>57.259238098649661</v>
      </c>
      <c r="AD4">
        <v>46264.079166840733</v>
      </c>
      <c r="AE4">
        <v>63300.554143175308</v>
      </c>
      <c r="AF4">
        <v>7.8104455387499753E-6</v>
      </c>
      <c r="AG4">
        <v>2</v>
      </c>
      <c r="AH4">
        <v>57259.238098649657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4.7807000000000004</v>
      </c>
      <c r="E2">
        <v>20.92</v>
      </c>
      <c r="F2">
        <v>16.68</v>
      </c>
      <c r="G2">
        <v>4.3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48.29</v>
      </c>
      <c r="Q2">
        <v>2326.63</v>
      </c>
      <c r="R2">
        <v>341.61</v>
      </c>
      <c r="S2">
        <v>54.16</v>
      </c>
      <c r="T2">
        <v>143011.19</v>
      </c>
      <c r="U2">
        <v>0.16</v>
      </c>
      <c r="V2">
        <v>0.46</v>
      </c>
      <c r="W2">
        <v>0.79</v>
      </c>
      <c r="X2">
        <v>8.91</v>
      </c>
      <c r="Y2">
        <v>2</v>
      </c>
      <c r="Z2">
        <v>10</v>
      </c>
      <c r="AA2">
        <v>61.086270850356463</v>
      </c>
      <c r="AB2">
        <v>83.580930713497878</v>
      </c>
      <c r="AC2">
        <v>75.604083992794372</v>
      </c>
      <c r="AD2">
        <v>61086.270850356457</v>
      </c>
      <c r="AE2">
        <v>83580.930713497874</v>
      </c>
      <c r="AF2">
        <v>5.8293365881807937E-6</v>
      </c>
      <c r="AG2">
        <v>4</v>
      </c>
      <c r="AH2">
        <v>75604.083992794374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7.7550999999999997</v>
      </c>
      <c r="E2">
        <v>12.89</v>
      </c>
      <c r="F2">
        <v>9.8000000000000007</v>
      </c>
      <c r="G2">
        <v>10.89</v>
      </c>
      <c r="H2">
        <v>0.18</v>
      </c>
      <c r="I2">
        <v>54</v>
      </c>
      <c r="J2">
        <v>98.71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67.569999999999993</v>
      </c>
      <c r="Q2">
        <v>2323.37</v>
      </c>
      <c r="R2">
        <v>120.59</v>
      </c>
      <c r="S2">
        <v>54.16</v>
      </c>
      <c r="T2">
        <v>33397.75</v>
      </c>
      <c r="U2">
        <v>0.45</v>
      </c>
      <c r="V2">
        <v>0.79</v>
      </c>
      <c r="W2">
        <v>0.25</v>
      </c>
      <c r="X2">
        <v>2.0299999999999998</v>
      </c>
      <c r="Y2">
        <v>2</v>
      </c>
      <c r="Z2">
        <v>10</v>
      </c>
      <c r="AA2">
        <v>51.92666523747485</v>
      </c>
      <c r="AB2">
        <v>71.048354220679371</v>
      </c>
      <c r="AC2">
        <v>64.267599010864899</v>
      </c>
      <c r="AD2">
        <v>51926.665237474852</v>
      </c>
      <c r="AE2">
        <v>71048.354220679365</v>
      </c>
      <c r="AF2">
        <v>8.104997438839101E-6</v>
      </c>
      <c r="AG2">
        <v>3</v>
      </c>
      <c r="AH2">
        <v>64267.599010864898</v>
      </c>
    </row>
    <row r="3" spans="1:34" x14ac:dyDescent="0.25">
      <c r="A3">
        <v>1</v>
      </c>
      <c r="B3">
        <v>45</v>
      </c>
      <c r="C3" t="s">
        <v>34</v>
      </c>
      <c r="D3">
        <v>7.7853000000000003</v>
      </c>
      <c r="E3">
        <v>12.84</v>
      </c>
      <c r="F3">
        <v>9.77</v>
      </c>
      <c r="G3">
        <v>11.06</v>
      </c>
      <c r="H3">
        <v>0.35</v>
      </c>
      <c r="I3">
        <v>53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67.87</v>
      </c>
      <c r="Q3">
        <v>2322.9</v>
      </c>
      <c r="R3">
        <v>119.36</v>
      </c>
      <c r="S3">
        <v>54.16</v>
      </c>
      <c r="T3">
        <v>32787.269999999997</v>
      </c>
      <c r="U3">
        <v>0.45</v>
      </c>
      <c r="V3">
        <v>0.79</v>
      </c>
      <c r="W3">
        <v>0.25</v>
      </c>
      <c r="X3">
        <v>2</v>
      </c>
      <c r="Y3">
        <v>2</v>
      </c>
      <c r="Z3">
        <v>10</v>
      </c>
      <c r="AA3">
        <v>51.892138597220303</v>
      </c>
      <c r="AB3">
        <v>71.001113348275254</v>
      </c>
      <c r="AC3">
        <v>64.224866741020037</v>
      </c>
      <c r="AD3">
        <v>51892.138597220299</v>
      </c>
      <c r="AE3">
        <v>71001.113348275248</v>
      </c>
      <c r="AF3">
        <v>8.1365600134871327E-6</v>
      </c>
      <c r="AG3">
        <v>3</v>
      </c>
      <c r="AH3">
        <v>64224.866741020043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2024-09-25T23:02:14Z</dcterms:created>
  <dcterms:modified xsi:type="dcterms:W3CDTF">2024-09-27T20:00:45Z</dcterms:modified>
</cp:coreProperties>
</file>