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<sst xmlns="http://schemas.openxmlformats.org/spreadsheetml/2006/main" count="822" uniqueCount="33">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</sst>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7FF00"/>
                </a:solidFill>
              </c:spPr>
            </c:marker>
          </c:dPt>
          <c:dPt>
            <c:idx val="5"/>
            <c:marker>
              <c:spPr>
                <a:solidFill>
                  <a:srgbClr val="F5FF00"/>
                </a:solidFill>
              </c:spPr>
            </c:marker>
          </c:dPt>
          <c:dPt>
            <c:idx val="6"/>
            <c:marker>
              <c:spPr>
                <a:solidFill>
                  <a:srgbClr val="F3FF00"/>
                </a:solidFill>
              </c:spPr>
            </c:marker>
          </c:dPt>
          <c:dPt>
            <c:idx val="7"/>
            <c:marker>
              <c:spPr>
                <a:solidFill>
                  <a:srgbClr val="F1FF00"/>
                </a:solidFill>
              </c:spPr>
            </c:marker>
          </c:dPt>
          <c:dPt>
            <c:idx val="8"/>
            <c:marker>
              <c:spPr>
                <a:solidFill>
                  <a:srgbClr val="EFFF00"/>
                </a:solidFill>
              </c:spPr>
            </c:marker>
          </c:dPt>
          <c:dPt>
            <c:idx val="9"/>
            <c:marker>
              <c:spPr>
                <a:solidFill>
                  <a:srgbClr val="EEFF00"/>
                </a:solidFill>
              </c:spPr>
            </c:marker>
          </c:dPt>
          <c:dPt>
            <c:idx val="10"/>
            <c:marker>
              <c:spPr>
                <a:solidFill>
                  <a:srgbClr val="ECFF00"/>
                </a:solidFill>
              </c:spPr>
            </c:marker>
          </c:dPt>
          <c:dPt>
            <c:idx val="11"/>
            <c:marker>
              <c:spPr>
                <a:solidFill>
                  <a:srgbClr val="EAFF00"/>
                </a:solidFill>
              </c:spPr>
            </c:marker>
          </c:dPt>
          <c:dPt>
            <c:idx val="12"/>
            <c:marker>
              <c:spPr>
                <a:solidFill>
                  <a:srgbClr val="E8FF00"/>
                </a:solidFill>
              </c:spPr>
            </c:marker>
          </c:dPt>
          <c:dPt>
            <c:idx val="13"/>
            <c:marker>
              <c:spPr>
                <a:solidFill>
                  <a:srgbClr val="E6FF00"/>
                </a:solidFill>
              </c:spPr>
            </c:marker>
          </c:dPt>
          <c:dPt>
            <c:idx val="14"/>
            <c:marker>
              <c:spPr>
                <a:solidFill>
                  <a:srgbClr val="E4FF00"/>
                </a:solidFill>
              </c:spPr>
            </c:marker>
          </c:dPt>
          <c:dPt>
            <c:idx val="15"/>
            <c:marker>
              <c:spPr>
                <a:solidFill>
                  <a:srgbClr val="E2FF00"/>
                </a:solidFill>
              </c:spPr>
            </c:marker>
          </c:dPt>
          <c:dPt>
            <c:idx val="16"/>
            <c:marker>
              <c:spPr>
                <a:solidFill>
                  <a:srgbClr val="E0FF00"/>
                </a:solidFill>
              </c:spPr>
            </c:marker>
          </c:dPt>
          <c:dPt>
            <c:idx val="17"/>
            <c:marker>
              <c:spPr>
                <a:solidFill>
                  <a:srgbClr val="DEFF00"/>
                </a:solidFill>
              </c:spPr>
            </c:marker>
          </c:dPt>
          <c:dPt>
            <c:idx val="18"/>
            <c:marker>
              <c:spPr>
                <a:solidFill>
                  <a:srgbClr val="DDFF00"/>
                </a:solidFill>
              </c:spPr>
            </c:marker>
          </c:dPt>
          <c:dPt>
            <c:idx val="19"/>
            <c:marker>
              <c:spPr>
                <a:solidFill>
                  <a:srgbClr val="DBFF00"/>
                </a:solidFill>
              </c:spPr>
            </c:marker>
          </c:dPt>
          <c:dPt>
            <c:idx val="20"/>
            <c:marker>
              <c:spPr>
                <a:solidFill>
                  <a:srgbClr val="D9FF00"/>
                </a:solidFill>
              </c:spPr>
            </c:marker>
          </c:dPt>
          <c:dPt>
            <c:idx val="21"/>
            <c:marker>
              <c:spPr>
                <a:solidFill>
                  <a:srgbClr val="D7FF00"/>
                </a:solidFill>
              </c:spPr>
            </c:marker>
          </c:dPt>
          <c:dPt>
            <c:idx val="22"/>
            <c:marker>
              <c:spPr>
                <a:solidFill>
                  <a:srgbClr val="D5FF00"/>
                </a:solidFill>
              </c:spPr>
            </c:marker>
          </c:dPt>
          <c:dPt>
            <c:idx val="23"/>
            <c:marker>
              <c:spPr>
                <a:solidFill>
                  <a:srgbClr val="D3FF00"/>
                </a:solidFill>
              </c:spPr>
            </c:marker>
          </c:dPt>
          <c:dPt>
            <c:idx val="24"/>
            <c:marker>
              <c:spPr>
                <a:solidFill>
                  <a:srgbClr val="D1FF00"/>
                </a:solidFill>
              </c:spPr>
            </c:marker>
          </c:dPt>
          <c:dPt>
            <c:idx val="25"/>
            <c:marker>
              <c:spPr>
                <a:solidFill>
                  <a:srgbClr val="CFFF00"/>
                </a:solidFill>
              </c:spPr>
            </c:marker>
          </c:dPt>
          <c:dPt>
            <c:idx val="26"/>
            <c:marker>
              <c:spPr>
                <a:solidFill>
                  <a:srgbClr val="CDFF00"/>
                </a:solidFill>
              </c:spPr>
            </c:marker>
          </c:dPt>
          <c:dPt>
            <c:idx val="27"/>
            <c:marker>
              <c:spPr>
                <a:solidFill>
                  <a:srgbClr val="CCFF00"/>
                </a:solidFill>
              </c:spPr>
            </c:marker>
          </c:dPt>
          <c:dPt>
            <c:idx val="28"/>
            <c:marker>
              <c:spPr>
                <a:solidFill>
                  <a:srgbClr val="CAFF00"/>
                </a:solidFill>
              </c:spPr>
            </c:marker>
          </c:dPt>
          <c:dPt>
            <c:idx val="29"/>
            <c:marker>
              <c:spPr>
                <a:solidFill>
                  <a:srgbClr val="C8FF00"/>
                </a:solidFill>
              </c:spPr>
            </c:marker>
          </c:dPt>
          <c:dPt>
            <c:idx val="30"/>
            <c:marker>
              <c:spPr>
                <a:solidFill>
                  <a:srgbClr val="C6FF00"/>
                </a:solidFill>
              </c:spPr>
            </c:marker>
          </c:dPt>
          <c:dPt>
            <c:idx val="31"/>
            <c:marker>
              <c:spPr>
                <a:solidFill>
                  <a:srgbClr val="C4FF00"/>
                </a:solidFill>
              </c:spPr>
            </c:marker>
          </c:dPt>
          <c:dPt>
            <c:idx val="32"/>
            <c:marker>
              <c:spPr>
                <a:solidFill>
                  <a:srgbClr val="C2FF00"/>
                </a:solidFill>
              </c:spPr>
            </c:marker>
          </c:dPt>
          <c:dPt>
            <c:idx val="33"/>
            <c:marker>
              <c:spPr>
                <a:solidFill>
                  <a:srgbClr val="C0FF00"/>
                </a:solidFill>
              </c:spPr>
            </c:marker>
          </c:dPt>
          <c:dPt>
            <c:idx val="34"/>
            <c:marker>
              <c:spPr>
                <a:solidFill>
                  <a:srgbClr val="BEFF00"/>
                </a:solidFill>
              </c:spPr>
            </c:marker>
          </c:dPt>
          <c:dPt>
            <c:idx val="35"/>
            <c:marker>
              <c:spPr>
                <a:solidFill>
                  <a:srgbClr val="BCFF00"/>
                </a:solidFill>
              </c:spPr>
            </c:marker>
          </c:dPt>
          <c:dPt>
            <c:idx val="36"/>
            <c:marker>
              <c:spPr>
                <a:solidFill>
                  <a:srgbClr val="BBFF00"/>
                </a:solidFill>
              </c:spPr>
            </c:marker>
          </c:dPt>
          <c:dPt>
            <c:idx val="37"/>
            <c:marker>
              <c:spPr>
                <a:solidFill>
                  <a:srgbClr val="B9FF00"/>
                </a:solidFill>
              </c:spPr>
            </c:marker>
          </c:dPt>
          <c:dPt>
            <c:idx val="38"/>
            <c:marker>
              <c:spPr>
                <a:solidFill>
                  <a:srgbClr val="B7FF00"/>
                </a:solidFill>
              </c:spPr>
            </c:marker>
          </c:dPt>
          <c:dPt>
            <c:idx val="39"/>
            <c:marker>
              <c:spPr>
                <a:solidFill>
                  <a:srgbClr val="B5FF00"/>
                </a:solidFill>
              </c:spPr>
            </c:marker>
          </c:dPt>
          <c:dPt>
            <c:idx val="40"/>
            <c:marker>
              <c:spPr>
                <a:solidFill>
                  <a:srgbClr val="B3FF00"/>
                </a:solidFill>
              </c:spPr>
            </c:marker>
          </c:dPt>
          <c:dPt>
            <c:idx val="41"/>
            <c:marker>
              <c:spPr>
                <a:solidFill>
                  <a:srgbClr val="B1FF00"/>
                </a:solidFill>
              </c:spPr>
            </c:marker>
          </c:dPt>
          <c:dPt>
            <c:idx val="42"/>
            <c:marker>
              <c:spPr>
                <a:solidFill>
                  <a:srgbClr val="AFFF00"/>
                </a:solidFill>
              </c:spPr>
            </c:marker>
          </c:dPt>
          <c:dPt>
            <c:idx val="43"/>
            <c:marker>
              <c:spPr>
                <a:solidFill>
                  <a:srgbClr val="ADFF00"/>
                </a:solidFill>
              </c:spPr>
            </c:marker>
          </c:dPt>
          <c:dPt>
            <c:idx val="44"/>
            <c:marker>
              <c:spPr>
                <a:solidFill>
                  <a:srgbClr val="ABFF00"/>
                </a:solidFill>
              </c:spPr>
            </c:marker>
          </c:dPt>
          <c:dPt>
            <c:idx val="45"/>
            <c:marker>
              <c:spPr>
                <a:solidFill>
                  <a:srgbClr val="AAFF00"/>
                </a:solidFill>
              </c:spPr>
            </c:marker>
          </c:dPt>
          <c:dPt>
            <c:idx val="46"/>
            <c:marker>
              <c:spPr>
                <a:solidFill>
                  <a:srgbClr val="A8FF00"/>
                </a:solidFill>
              </c:spPr>
            </c:marker>
          </c:dPt>
          <c:dPt>
            <c:idx val="47"/>
            <c:marker>
              <c:spPr>
                <a:solidFill>
                  <a:srgbClr val="A6FF00"/>
                </a:solidFill>
              </c:spPr>
            </c:marker>
          </c:dPt>
          <c:dPt>
            <c:idx val="48"/>
            <c:marker>
              <c:spPr>
                <a:solidFill>
                  <a:srgbClr val="A4FF00"/>
                </a:solidFill>
              </c:spPr>
            </c:marker>
          </c:dPt>
          <c:dPt>
            <c:idx val="49"/>
            <c:marker>
              <c:spPr>
                <a:solidFill>
                  <a:srgbClr val="A2FF00"/>
                </a:solidFill>
              </c:spPr>
            </c:marker>
          </c:dPt>
          <c:dPt>
            <c:idx val="50"/>
            <c:marker>
              <c:spPr>
                <a:solidFill>
                  <a:srgbClr val="A0FF00"/>
                </a:solidFill>
              </c:spPr>
            </c:marker>
          </c:dPt>
          <c:dPt>
            <c:idx val="51"/>
            <c:marker>
              <c:spPr>
                <a:solidFill>
                  <a:srgbClr val="9EFF00"/>
                </a:solidFill>
              </c:spPr>
            </c:marker>
          </c:dPt>
          <c:dPt>
            <c:idx val="52"/>
            <c:marker>
              <c:spPr>
                <a:solidFill>
                  <a:srgbClr val="9CFF00"/>
                </a:solidFill>
              </c:spPr>
            </c:marker>
          </c:dPt>
          <c:dPt>
            <c:idx val="53"/>
            <c:marker>
              <c:spPr>
                <a:solidFill>
                  <a:srgbClr val="9AFF00"/>
                </a:solidFill>
              </c:spPr>
            </c:marker>
          </c:dPt>
          <c:dPt>
            <c:idx val="54"/>
            <c:marker>
              <c:spPr>
                <a:solidFill>
                  <a:srgbClr val="99FF00"/>
                </a:solidFill>
              </c:spPr>
            </c:marker>
          </c:dPt>
          <c:dPt>
            <c:idx val="55"/>
            <c:marker>
              <c:spPr>
                <a:solidFill>
                  <a:srgbClr val="97FF00"/>
                </a:solidFill>
              </c:spPr>
            </c:marker>
          </c:dPt>
          <c:dPt>
            <c:idx val="56"/>
            <c:marker>
              <c:spPr>
                <a:solidFill>
                  <a:srgbClr val="95FF00"/>
                </a:solidFill>
              </c:spPr>
            </c:marker>
          </c:dPt>
          <c:dPt>
            <c:idx val="57"/>
            <c:marker>
              <c:spPr>
                <a:solidFill>
                  <a:srgbClr val="93FF00"/>
                </a:solidFill>
              </c:spPr>
            </c:marker>
          </c:dPt>
          <c:dPt>
            <c:idx val="58"/>
            <c:marker>
              <c:spPr>
                <a:solidFill>
                  <a:srgbClr val="91FF00"/>
                </a:solidFill>
              </c:spPr>
            </c:marker>
          </c:dPt>
          <c:dPt>
            <c:idx val="59"/>
            <c:marker>
              <c:spPr>
                <a:solidFill>
                  <a:srgbClr val="8FFF00"/>
                </a:solidFill>
              </c:spPr>
            </c:marker>
          </c:dPt>
          <c:dPt>
            <c:idx val="60"/>
            <c:marker>
              <c:spPr>
                <a:solidFill>
                  <a:srgbClr val="8DFF00"/>
                </a:solidFill>
              </c:spPr>
            </c:marker>
          </c:dPt>
          <c:dPt>
            <c:idx val="61"/>
            <c:marker>
              <c:spPr>
                <a:solidFill>
                  <a:srgbClr val="8BFF00"/>
                </a:solidFill>
              </c:spPr>
            </c:marker>
          </c:dPt>
          <c:dPt>
            <c:idx val="62"/>
            <c:marker>
              <c:spPr>
                <a:solidFill>
                  <a:srgbClr val="89FF00"/>
                </a:solidFill>
              </c:spPr>
            </c:marker>
          </c:dPt>
          <c:dPt>
            <c:idx val="63"/>
            <c:marker>
              <c:spPr>
                <a:solidFill>
                  <a:srgbClr val="88FF00"/>
                </a:solidFill>
              </c:spPr>
            </c:marker>
          </c:dPt>
          <c:dPt>
            <c:idx val="64"/>
            <c:marker>
              <c:spPr>
                <a:solidFill>
                  <a:srgbClr val="86FF00"/>
                </a:solidFill>
              </c:spPr>
            </c:marker>
          </c:dPt>
          <c:dPt>
            <c:idx val="65"/>
            <c:marker>
              <c:spPr>
                <a:solidFill>
                  <a:srgbClr val="84FF00"/>
                </a:solidFill>
              </c:spPr>
            </c:marker>
          </c:dPt>
          <c:dPt>
            <c:idx val="66"/>
            <c:marker>
              <c:spPr>
                <a:solidFill>
                  <a:srgbClr val="82FF00"/>
                </a:solidFill>
              </c:spPr>
            </c:marker>
          </c:dPt>
          <c:dPt>
            <c:idx val="67"/>
            <c:marker>
              <c:spPr>
                <a:solidFill>
                  <a:srgbClr val="80FF00"/>
                </a:solidFill>
              </c:spPr>
            </c:marker>
          </c:dPt>
          <c:dPt>
            <c:idx val="68"/>
            <c:marker>
              <c:spPr>
                <a:solidFill>
                  <a:srgbClr val="7EFF00"/>
                </a:solidFill>
              </c:spPr>
            </c:marker>
          </c:dPt>
          <c:dPt>
            <c:idx val="69"/>
            <c:marker>
              <c:spPr>
                <a:solidFill>
                  <a:srgbClr val="7CFF00"/>
                </a:solidFill>
              </c:spPr>
            </c:marker>
          </c:dPt>
          <c:dPt>
            <c:idx val="70"/>
            <c:marker>
              <c:spPr>
                <a:solidFill>
                  <a:srgbClr val="7AFF00"/>
                </a:solidFill>
              </c:spPr>
            </c:marker>
          </c:dPt>
          <c:dPt>
            <c:idx val="71"/>
            <c:marker>
              <c:spPr>
                <a:solidFill>
                  <a:srgbClr val="78FF00"/>
                </a:solidFill>
              </c:spPr>
            </c:marker>
          </c:dPt>
          <c:dPt>
            <c:idx val="72"/>
            <c:marker>
              <c:spPr>
                <a:solidFill>
                  <a:srgbClr val="77FF00"/>
                </a:solidFill>
              </c:spPr>
            </c:marker>
          </c:dPt>
          <c:dPt>
            <c:idx val="73"/>
            <c:marker>
              <c:spPr>
                <a:solidFill>
                  <a:srgbClr val="75FF00"/>
                </a:solidFill>
              </c:spPr>
            </c:marker>
          </c:dPt>
          <c:dPt>
            <c:idx val="74"/>
            <c:marker>
              <c:spPr>
                <a:solidFill>
                  <a:srgbClr val="73FF00"/>
                </a:solidFill>
              </c:spPr>
            </c:marker>
          </c:dPt>
          <c:dPt>
            <c:idx val="75"/>
            <c:marker>
              <c:spPr>
                <a:solidFill>
                  <a:srgbClr val="71FF00"/>
                </a:solidFill>
              </c:spPr>
            </c:marker>
          </c:dPt>
          <c:dPt>
            <c:idx val="76"/>
            <c:marker>
              <c:spPr>
                <a:solidFill>
                  <a:srgbClr val="6FFF00"/>
                </a:solidFill>
              </c:spPr>
            </c:marker>
          </c:dPt>
          <c:dPt>
            <c:idx val="77"/>
            <c:marker>
              <c:spPr>
                <a:solidFill>
                  <a:srgbClr val="6DFF00"/>
                </a:solidFill>
              </c:spPr>
            </c:marker>
          </c:dPt>
          <c:dPt>
            <c:idx val="78"/>
            <c:marker>
              <c:spPr>
                <a:solidFill>
                  <a:srgbClr val="6BFF00"/>
                </a:solidFill>
              </c:spPr>
            </c:marker>
          </c:dPt>
          <c:dPt>
            <c:idx val="79"/>
            <c:marker>
              <c:spPr>
                <a:solidFill>
                  <a:srgbClr val="69FF00"/>
                </a:solidFill>
              </c:spPr>
            </c:marker>
          </c:dPt>
          <c:dPt>
            <c:idx val="80"/>
            <c:marker>
              <c:spPr>
                <a:solidFill>
                  <a:srgbClr val="67FF00"/>
                </a:solidFill>
              </c:spPr>
            </c:marker>
          </c:dPt>
          <c:dPt>
            <c:idx val="81"/>
            <c:marker>
              <c:spPr>
                <a:solidFill>
                  <a:srgbClr val="66FF00"/>
                </a:solidFill>
              </c:spPr>
            </c:marker>
          </c:dPt>
          <c:dPt>
            <c:idx val="82"/>
            <c:marker>
              <c:spPr>
                <a:solidFill>
                  <a:srgbClr val="64FF00"/>
                </a:solidFill>
              </c:spPr>
            </c:marker>
          </c:dPt>
          <c:dPt>
            <c:idx val="83"/>
            <c:marker>
              <c:spPr>
                <a:solidFill>
                  <a:srgbClr val="62FF00"/>
                </a:solidFill>
              </c:spPr>
            </c:marker>
          </c:dPt>
          <c:dPt>
            <c:idx val="84"/>
            <c:marker>
              <c:spPr>
                <a:solidFill>
                  <a:srgbClr val="60FF00"/>
                </a:solidFill>
              </c:spPr>
            </c:marker>
          </c:dPt>
          <c:dPt>
            <c:idx val="85"/>
            <c:marker>
              <c:spPr>
                <a:solidFill>
                  <a:srgbClr val="5EFF00"/>
                </a:solidFill>
              </c:spPr>
            </c:marker>
          </c:dPt>
          <c:dPt>
            <c:idx val="86"/>
            <c:marker>
              <c:spPr>
                <a:solidFill>
                  <a:srgbClr val="5CFF00"/>
                </a:solidFill>
              </c:spPr>
            </c:marker>
          </c:dPt>
          <c:dPt>
            <c:idx val="87"/>
            <c:marker>
              <c:spPr>
                <a:solidFill>
                  <a:srgbClr val="5AFF00"/>
                </a:solidFill>
              </c:spPr>
            </c:marker>
          </c:dPt>
          <c:dPt>
            <c:idx val="88"/>
            <c:marker>
              <c:spPr>
                <a:solidFill>
                  <a:srgbClr val="58FF00"/>
                </a:solidFill>
              </c:spPr>
            </c:marker>
          </c:dPt>
          <c:dPt>
            <c:idx val="89"/>
            <c:marker>
              <c:spPr>
                <a:solidFill>
                  <a:srgbClr val="56FF00"/>
                </a:solidFill>
              </c:spPr>
            </c:marker>
          </c:dPt>
          <c:dPt>
            <c:idx val="90"/>
            <c:marker>
              <c:spPr>
                <a:solidFill>
                  <a:srgbClr val="55FF00"/>
                </a:solidFill>
              </c:spPr>
            </c:marker>
          </c:dPt>
          <c:dPt>
            <c:idx val="91"/>
            <c:marker>
              <c:spPr>
                <a:solidFill>
                  <a:srgbClr val="53FF00"/>
                </a:solidFill>
              </c:spPr>
            </c:marker>
          </c:dPt>
          <c:dPt>
            <c:idx val="92"/>
            <c:marker>
              <c:spPr>
                <a:solidFill>
                  <a:srgbClr val="51FF00"/>
                </a:solidFill>
              </c:spPr>
            </c:marker>
          </c:dPt>
          <c:dPt>
            <c:idx val="93"/>
            <c:marker>
              <c:spPr>
                <a:solidFill>
                  <a:srgbClr val="4FFF00"/>
                </a:solidFill>
              </c:spPr>
            </c:marker>
          </c:dPt>
          <c:dPt>
            <c:idx val="94"/>
            <c:marker>
              <c:spPr>
                <a:solidFill>
                  <a:srgbClr val="4DFF00"/>
                </a:solidFill>
              </c:spPr>
            </c:marker>
          </c:dPt>
          <c:dPt>
            <c:idx val="95"/>
            <c:marker>
              <c:spPr>
                <a:solidFill>
                  <a:srgbClr val="4BFF00"/>
                </a:solidFill>
              </c:spPr>
            </c:marker>
          </c:dPt>
          <c:dPt>
            <c:idx val="96"/>
            <c:marker>
              <c:spPr>
                <a:solidFill>
                  <a:srgbClr val="49FF00"/>
                </a:solidFill>
              </c:spPr>
            </c:marker>
          </c:dPt>
          <c:dPt>
            <c:idx val="97"/>
            <c:marker>
              <c:spPr>
                <a:solidFill>
                  <a:srgbClr val="47FF00"/>
                </a:solidFill>
              </c:spPr>
            </c:marker>
          </c:dPt>
          <c:dPt>
            <c:idx val="98"/>
            <c:marker>
              <c:spPr>
                <a:solidFill>
                  <a:srgbClr val="45FF00"/>
                </a:solidFill>
              </c:spPr>
            </c:marker>
          </c:dPt>
          <c:dPt>
            <c:idx val="99"/>
            <c:marker>
              <c:spPr>
                <a:solidFill>
                  <a:srgbClr val="44FF00"/>
                </a:solidFill>
              </c:spPr>
            </c:marker>
          </c:dPt>
          <c:dPt>
            <c:idx val="100"/>
            <c:marker>
              <c:spPr>
                <a:solidFill>
                  <a:srgbClr val="42FF00"/>
                </a:solidFill>
              </c:spPr>
            </c:marker>
          </c:dPt>
          <c:dPt>
            <c:idx val="101"/>
            <c:marker>
              <c:spPr>
                <a:solidFill>
                  <a:srgbClr val="40FF00"/>
                </a:solidFill>
              </c:spPr>
            </c:marker>
          </c:dPt>
          <c:dPt>
            <c:idx val="102"/>
            <c:marker>
              <c:spPr>
                <a:solidFill>
                  <a:srgbClr val="3EFF00"/>
                </a:solidFill>
              </c:spPr>
            </c:marker>
          </c:dPt>
          <c:dPt>
            <c:idx val="103"/>
            <c:marker>
              <c:spPr>
                <a:solidFill>
                  <a:srgbClr val="3CFF00"/>
                </a:solidFill>
              </c:spPr>
            </c:marker>
          </c:dPt>
          <c:dPt>
            <c:idx val="104"/>
            <c:marker>
              <c:spPr>
                <a:solidFill>
                  <a:srgbClr val="3AFF00"/>
                </a:solidFill>
              </c:spPr>
            </c:marker>
          </c:dPt>
          <c:dPt>
            <c:idx val="105"/>
            <c:marker>
              <c:spPr>
                <a:solidFill>
                  <a:srgbClr val="38FF00"/>
                </a:solidFill>
              </c:spPr>
            </c:marker>
          </c:dPt>
          <c:dPt>
            <c:idx val="106"/>
            <c:marker>
              <c:spPr>
                <a:solidFill>
                  <a:srgbClr val="36FF00"/>
                </a:solidFill>
              </c:spPr>
            </c:marker>
          </c:dPt>
          <c:dPt>
            <c:idx val="107"/>
            <c:marker>
              <c:spPr>
                <a:solidFill>
                  <a:srgbClr val="34FF00"/>
                </a:solidFill>
              </c:spPr>
            </c:marker>
          </c:dPt>
          <c:dPt>
            <c:idx val="108"/>
            <c:marker>
              <c:spPr>
                <a:solidFill>
                  <a:srgbClr val="33FF00"/>
                </a:solidFill>
              </c:spPr>
            </c:marker>
          </c:dPt>
          <c:dPt>
            <c:idx val="109"/>
            <c:marker>
              <c:spPr>
                <a:solidFill>
                  <a:srgbClr val="31FF00"/>
                </a:solidFill>
              </c:spPr>
            </c:marker>
          </c:dPt>
          <c:dPt>
            <c:idx val="110"/>
            <c:marker>
              <c:spPr>
                <a:solidFill>
                  <a:srgbClr val="2FFF00"/>
                </a:solidFill>
              </c:spPr>
            </c:marker>
          </c:dPt>
          <c:dPt>
            <c:idx val="111"/>
            <c:marker>
              <c:spPr>
                <a:solidFill>
                  <a:srgbClr val="2DFF00"/>
                </a:solidFill>
              </c:spPr>
            </c:marker>
          </c:dPt>
          <c:dPt>
            <c:idx val="112"/>
            <c:marker>
              <c:spPr>
                <a:solidFill>
                  <a:srgbClr val="2BFF00"/>
                </a:solidFill>
              </c:spPr>
            </c:marker>
          </c:dPt>
          <c:dPt>
            <c:idx val="113"/>
            <c:marker>
              <c:spPr>
                <a:solidFill>
                  <a:srgbClr val="29FF00"/>
                </a:solidFill>
              </c:spPr>
            </c:marker>
          </c:dPt>
          <c:dPt>
            <c:idx val="114"/>
            <c:marker>
              <c:spPr>
                <a:solidFill>
                  <a:srgbClr val="27FF00"/>
                </a:solidFill>
              </c:spPr>
            </c:marker>
          </c:dPt>
          <c:dPt>
            <c:idx val="115"/>
            <c:marker>
              <c:spPr>
                <a:solidFill>
                  <a:srgbClr val="25FF00"/>
                </a:solidFill>
              </c:spPr>
            </c:marker>
          </c:dPt>
          <c:dPt>
            <c:idx val="116"/>
            <c:marker>
              <c:spPr>
                <a:solidFill>
                  <a:srgbClr val="23FF00"/>
                </a:solidFill>
              </c:spPr>
            </c:marker>
          </c:dPt>
          <c:dPt>
            <c:idx val="117"/>
            <c:marker>
              <c:spPr>
                <a:solidFill>
                  <a:srgbClr val="22FF00"/>
                </a:solidFill>
              </c:spPr>
            </c:marker>
          </c:dPt>
          <c:dPt>
            <c:idx val="118"/>
            <c:marker>
              <c:spPr>
                <a:solidFill>
                  <a:srgbClr val="20FF00"/>
                </a:solidFill>
              </c:spPr>
            </c:marker>
          </c:dPt>
          <c:dPt>
            <c:idx val="119"/>
            <c:marker>
              <c:spPr>
                <a:solidFill>
                  <a:srgbClr val="1EFF00"/>
                </a:solidFill>
              </c:spPr>
            </c:marker>
          </c:dPt>
          <c:dPt>
            <c:idx val="120"/>
            <c:marker>
              <c:spPr>
                <a:solidFill>
                  <a:srgbClr val="1CFF00"/>
                </a:solidFill>
              </c:spPr>
            </c:marker>
          </c:dPt>
          <c:dPt>
            <c:idx val="121"/>
            <c:marker>
              <c:spPr>
                <a:solidFill>
                  <a:srgbClr val="1AFF00"/>
                </a:solidFill>
              </c:spPr>
            </c:marker>
          </c:dPt>
          <c:dPt>
            <c:idx val="122"/>
            <c:marker>
              <c:spPr>
                <a:solidFill>
                  <a:srgbClr val="18FF00"/>
                </a:solidFill>
              </c:spPr>
            </c:marker>
          </c:dPt>
          <c:dPt>
            <c:idx val="123"/>
            <c:marker>
              <c:spPr>
                <a:solidFill>
                  <a:srgbClr val="16FF00"/>
                </a:solidFill>
              </c:spPr>
            </c:marker>
          </c:dPt>
          <c:dPt>
            <c:idx val="124"/>
            <c:marker>
              <c:spPr>
                <a:solidFill>
                  <a:srgbClr val="14FF00"/>
                </a:solidFill>
              </c:spPr>
            </c:marker>
          </c:dPt>
          <c:dPt>
            <c:idx val="125"/>
            <c:marker>
              <c:spPr>
                <a:solidFill>
                  <a:srgbClr val="12FF00"/>
                </a:solidFill>
              </c:spPr>
            </c:marker>
          </c:dPt>
          <c:dPt>
            <c:idx val="126"/>
            <c:marker>
              <c:spPr>
                <a:solidFill>
                  <a:srgbClr val="11FF00"/>
                </a:solidFill>
              </c:spPr>
            </c:marker>
          </c:dPt>
          <c:dPt>
            <c:idx val="127"/>
            <c:marker>
              <c:spPr>
                <a:solidFill>
                  <a:srgbClr val="0FFF00"/>
                </a:solidFill>
              </c:spPr>
            </c:marker>
          </c:dPt>
          <c:dPt>
            <c:idx val="128"/>
            <c:marker>
              <c:spPr>
                <a:solidFill>
                  <a:srgbClr val="0DFF00"/>
                </a:solidFill>
              </c:spPr>
            </c:marker>
          </c:dPt>
          <c:dPt>
            <c:idx val="129"/>
            <c:marker>
              <c:spPr>
                <a:solidFill>
                  <a:srgbClr val="0BFF00"/>
                </a:solidFill>
              </c:spPr>
            </c:marker>
          </c:dPt>
          <c:dPt>
            <c:idx val="130"/>
            <c:marker>
              <c:spPr>
                <a:solidFill>
                  <a:srgbClr val="09FF00"/>
                </a:solidFill>
              </c:spPr>
            </c:marker>
          </c:dPt>
          <c:dPt>
            <c:idx val="131"/>
            <c:marker>
              <c:spPr>
                <a:solidFill>
                  <a:srgbClr val="07FF00"/>
                </a:solidFill>
              </c:spPr>
            </c:marker>
          </c:dPt>
          <c:dPt>
            <c:idx val="132"/>
            <c:marker>
              <c:spPr>
                <a:solidFill>
                  <a:srgbClr val="05FF00"/>
                </a:solidFill>
              </c:spPr>
            </c:marker>
          </c:dPt>
          <c:dPt>
            <c:idx val="133"/>
            <c:marker>
              <c:spPr>
                <a:solidFill>
                  <a:srgbClr val="03FF00"/>
                </a:solidFill>
              </c:spPr>
            </c:marker>
          </c:dPt>
          <c:dPt>
            <c:idx val="134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gráficos!$A$7:$A$141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xVal>
          <c:yVal>
            <c:numRef>
              <c:f>gráficos!$B$7:$B$141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0.3545</v>
      </c>
      <c r="E2">
        <v>282.07</v>
      </c>
      <c r="F2">
        <v>199.87</v>
      </c>
      <c r="G2">
        <v>5.85</v>
      </c>
      <c r="H2">
        <v>0.09</v>
      </c>
      <c r="I2">
        <v>2049</v>
      </c>
      <c r="J2">
        <v>194.77</v>
      </c>
      <c r="K2">
        <v>54.38</v>
      </c>
      <c r="L2">
        <v>1</v>
      </c>
      <c r="M2">
        <v>2047</v>
      </c>
      <c r="N2">
        <v>39.4</v>
      </c>
      <c r="O2">
        <v>24256.19</v>
      </c>
      <c r="P2">
        <v>2772.39</v>
      </c>
      <c r="Q2">
        <v>5794.67</v>
      </c>
      <c r="R2">
        <v>3757.46</v>
      </c>
      <c r="S2">
        <v>167.65</v>
      </c>
      <c r="T2">
        <v>1785195.99</v>
      </c>
      <c r="U2">
        <v>0.04</v>
      </c>
      <c r="V2">
        <v>0.47</v>
      </c>
      <c r="W2">
        <v>3.58</v>
      </c>
      <c r="X2">
        <v>105.3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0.6684</v>
      </c>
      <c r="E3">
        <v>149.6</v>
      </c>
      <c r="F3">
        <v>123.37</v>
      </c>
      <c r="G3">
        <v>12.13</v>
      </c>
      <c r="H3">
        <v>0.18</v>
      </c>
      <c r="I3">
        <v>610</v>
      </c>
      <c r="J3">
        <v>196.32</v>
      </c>
      <c r="K3">
        <v>54.38</v>
      </c>
      <c r="L3">
        <v>2</v>
      </c>
      <c r="M3">
        <v>608</v>
      </c>
      <c r="N3">
        <v>39.95</v>
      </c>
      <c r="O3">
        <v>24447.22</v>
      </c>
      <c r="P3">
        <v>1679.93</v>
      </c>
      <c r="Q3">
        <v>5793.18</v>
      </c>
      <c r="R3">
        <v>1146.47</v>
      </c>
      <c r="S3">
        <v>167.65</v>
      </c>
      <c r="T3">
        <v>486896.54</v>
      </c>
      <c r="U3">
        <v>0.15</v>
      </c>
      <c r="V3">
        <v>0.76</v>
      </c>
      <c r="W3">
        <v>1.25</v>
      </c>
      <c r="X3">
        <v>28.82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0.7832</v>
      </c>
      <c r="E4">
        <v>127.68</v>
      </c>
      <c r="F4">
        <v>111.21</v>
      </c>
      <c r="G4">
        <v>18.59</v>
      </c>
      <c r="H4">
        <v>0.27</v>
      </c>
      <c r="I4">
        <v>359</v>
      </c>
      <c r="J4">
        <v>197.88</v>
      </c>
      <c r="K4">
        <v>54.38</v>
      </c>
      <c r="L4">
        <v>3</v>
      </c>
      <c r="M4">
        <v>357</v>
      </c>
      <c r="N4">
        <v>40.5</v>
      </c>
      <c r="O4">
        <v>24639</v>
      </c>
      <c r="P4">
        <v>1488.36</v>
      </c>
      <c r="Q4">
        <v>5793.06</v>
      </c>
      <c r="R4">
        <v>732.84</v>
      </c>
      <c r="S4">
        <v>167.65</v>
      </c>
      <c r="T4">
        <v>281338.11</v>
      </c>
      <c r="U4">
        <v>0.23</v>
      </c>
      <c r="V4">
        <v>0.85</v>
      </c>
      <c r="W4">
        <v>0.86</v>
      </c>
      <c r="X4">
        <v>16.66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0.8431</v>
      </c>
      <c r="E5">
        <v>118.6</v>
      </c>
      <c r="F5">
        <v>106.25</v>
      </c>
      <c r="G5">
        <v>25.2</v>
      </c>
      <c r="H5">
        <v>0.36</v>
      </c>
      <c r="I5">
        <v>253</v>
      </c>
      <c r="J5">
        <v>199.44</v>
      </c>
      <c r="K5">
        <v>54.38</v>
      </c>
      <c r="L5">
        <v>4</v>
      </c>
      <c r="M5">
        <v>251</v>
      </c>
      <c r="N5">
        <v>41.06</v>
      </c>
      <c r="O5">
        <v>24831.54</v>
      </c>
      <c r="P5">
        <v>1396.9</v>
      </c>
      <c r="Q5">
        <v>5793.01</v>
      </c>
      <c r="R5">
        <v>565.5599999999999</v>
      </c>
      <c r="S5">
        <v>167.65</v>
      </c>
      <c r="T5">
        <v>198225.74</v>
      </c>
      <c r="U5">
        <v>0.3</v>
      </c>
      <c r="V5">
        <v>0.89</v>
      </c>
      <c r="W5">
        <v>0.67</v>
      </c>
      <c r="X5">
        <v>11.71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0.8819</v>
      </c>
      <c r="E6">
        <v>113.39</v>
      </c>
      <c r="F6">
        <v>103.37</v>
      </c>
      <c r="G6">
        <v>32.14</v>
      </c>
      <c r="H6">
        <v>0.44</v>
      </c>
      <c r="I6">
        <v>193</v>
      </c>
      <c r="J6">
        <v>201.01</v>
      </c>
      <c r="K6">
        <v>54.38</v>
      </c>
      <c r="L6">
        <v>5</v>
      </c>
      <c r="M6">
        <v>191</v>
      </c>
      <c r="N6">
        <v>41.63</v>
      </c>
      <c r="O6">
        <v>25024.84</v>
      </c>
      <c r="P6">
        <v>1334.34</v>
      </c>
      <c r="Q6">
        <v>5792.9</v>
      </c>
      <c r="R6">
        <v>467.18</v>
      </c>
      <c r="S6">
        <v>167.65</v>
      </c>
      <c r="T6">
        <v>149336.68</v>
      </c>
      <c r="U6">
        <v>0.36</v>
      </c>
      <c r="V6">
        <v>0.91</v>
      </c>
      <c r="W6">
        <v>0.59</v>
      </c>
      <c r="X6">
        <v>8.83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0.9078000000000001</v>
      </c>
      <c r="E7">
        <v>110.15</v>
      </c>
      <c r="F7">
        <v>101.61</v>
      </c>
      <c r="G7">
        <v>39.33</v>
      </c>
      <c r="H7">
        <v>0.53</v>
      </c>
      <c r="I7">
        <v>155</v>
      </c>
      <c r="J7">
        <v>202.58</v>
      </c>
      <c r="K7">
        <v>54.38</v>
      </c>
      <c r="L7">
        <v>6</v>
      </c>
      <c r="M7">
        <v>153</v>
      </c>
      <c r="N7">
        <v>42.2</v>
      </c>
      <c r="O7">
        <v>25218.93</v>
      </c>
      <c r="P7">
        <v>1285.92</v>
      </c>
      <c r="Q7">
        <v>5792.9</v>
      </c>
      <c r="R7">
        <v>407.53</v>
      </c>
      <c r="S7">
        <v>167.65</v>
      </c>
      <c r="T7">
        <v>119704.04</v>
      </c>
      <c r="U7">
        <v>0.41</v>
      </c>
      <c r="V7">
        <v>0.93</v>
      </c>
      <c r="W7">
        <v>0.52</v>
      </c>
      <c r="X7">
        <v>7.07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0.9266</v>
      </c>
      <c r="E8">
        <v>107.92</v>
      </c>
      <c r="F8">
        <v>100.39</v>
      </c>
      <c r="G8">
        <v>46.69</v>
      </c>
      <c r="H8">
        <v>0.61</v>
      </c>
      <c r="I8">
        <v>129</v>
      </c>
      <c r="J8">
        <v>204.16</v>
      </c>
      <c r="K8">
        <v>54.38</v>
      </c>
      <c r="L8">
        <v>7</v>
      </c>
      <c r="M8">
        <v>127</v>
      </c>
      <c r="N8">
        <v>42.78</v>
      </c>
      <c r="O8">
        <v>25413.94</v>
      </c>
      <c r="P8">
        <v>1244.26</v>
      </c>
      <c r="Q8">
        <v>5792.9</v>
      </c>
      <c r="R8">
        <v>366.14</v>
      </c>
      <c r="S8">
        <v>167.65</v>
      </c>
      <c r="T8">
        <v>99138.55</v>
      </c>
      <c r="U8">
        <v>0.46</v>
      </c>
      <c r="V8">
        <v>0.9399999999999999</v>
      </c>
      <c r="W8">
        <v>0.48</v>
      </c>
      <c r="X8">
        <v>5.85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0.9418</v>
      </c>
      <c r="E9">
        <v>106.18</v>
      </c>
      <c r="F9">
        <v>99.42</v>
      </c>
      <c r="G9">
        <v>54.73</v>
      </c>
      <c r="H9">
        <v>0.6899999999999999</v>
      </c>
      <c r="I9">
        <v>109</v>
      </c>
      <c r="J9">
        <v>205.75</v>
      </c>
      <c r="K9">
        <v>54.38</v>
      </c>
      <c r="L9">
        <v>8</v>
      </c>
      <c r="M9">
        <v>107</v>
      </c>
      <c r="N9">
        <v>43.37</v>
      </c>
      <c r="O9">
        <v>25609.61</v>
      </c>
      <c r="P9">
        <v>1204.85</v>
      </c>
      <c r="Q9">
        <v>5792.93</v>
      </c>
      <c r="R9">
        <v>333.21</v>
      </c>
      <c r="S9">
        <v>167.65</v>
      </c>
      <c r="T9">
        <v>82771.42999999999</v>
      </c>
      <c r="U9">
        <v>0.5</v>
      </c>
      <c r="V9">
        <v>0.95</v>
      </c>
      <c r="W9">
        <v>0.45</v>
      </c>
      <c r="X9">
        <v>4.88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0.9542</v>
      </c>
      <c r="E10">
        <v>104.8</v>
      </c>
      <c r="F10">
        <v>98.63</v>
      </c>
      <c r="G10">
        <v>62.95</v>
      </c>
      <c r="H10">
        <v>0.77</v>
      </c>
      <c r="I10">
        <v>94</v>
      </c>
      <c r="J10">
        <v>207.34</v>
      </c>
      <c r="K10">
        <v>54.38</v>
      </c>
      <c r="L10">
        <v>9</v>
      </c>
      <c r="M10">
        <v>92</v>
      </c>
      <c r="N10">
        <v>43.96</v>
      </c>
      <c r="O10">
        <v>25806.1</v>
      </c>
      <c r="P10">
        <v>1167.18</v>
      </c>
      <c r="Q10">
        <v>5792.97</v>
      </c>
      <c r="R10">
        <v>306.17</v>
      </c>
      <c r="S10">
        <v>167.65</v>
      </c>
      <c r="T10">
        <v>69325.06</v>
      </c>
      <c r="U10">
        <v>0.55</v>
      </c>
      <c r="V10">
        <v>0.95</v>
      </c>
      <c r="W10">
        <v>0.42</v>
      </c>
      <c r="X10">
        <v>4.08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0.9533</v>
      </c>
      <c r="E11">
        <v>104.9</v>
      </c>
      <c r="F11">
        <v>99.12</v>
      </c>
      <c r="G11">
        <v>70.8</v>
      </c>
      <c r="H11">
        <v>0.85</v>
      </c>
      <c r="I11">
        <v>84</v>
      </c>
      <c r="J11">
        <v>208.94</v>
      </c>
      <c r="K11">
        <v>54.38</v>
      </c>
      <c r="L11">
        <v>10</v>
      </c>
      <c r="M11">
        <v>82</v>
      </c>
      <c r="N11">
        <v>44.56</v>
      </c>
      <c r="O11">
        <v>26003.41</v>
      </c>
      <c r="P11">
        <v>1147.82</v>
      </c>
      <c r="Q11">
        <v>5792.88</v>
      </c>
      <c r="R11">
        <v>325.62</v>
      </c>
      <c r="S11">
        <v>167.65</v>
      </c>
      <c r="T11">
        <v>79102.61</v>
      </c>
      <c r="U11">
        <v>0.51</v>
      </c>
      <c r="V11">
        <v>0.95</v>
      </c>
      <c r="W11">
        <v>0.39</v>
      </c>
      <c r="X11">
        <v>4.58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0.9684</v>
      </c>
      <c r="E12">
        <v>103.26</v>
      </c>
      <c r="F12">
        <v>97.91</v>
      </c>
      <c r="G12">
        <v>80.47</v>
      </c>
      <c r="H12">
        <v>0.93</v>
      </c>
      <c r="I12">
        <v>73</v>
      </c>
      <c r="J12">
        <v>210.55</v>
      </c>
      <c r="K12">
        <v>54.38</v>
      </c>
      <c r="L12">
        <v>11</v>
      </c>
      <c r="M12">
        <v>71</v>
      </c>
      <c r="N12">
        <v>45.17</v>
      </c>
      <c r="O12">
        <v>26201.54</v>
      </c>
      <c r="P12">
        <v>1097.12</v>
      </c>
      <c r="Q12">
        <v>5792.83</v>
      </c>
      <c r="R12">
        <v>282.15</v>
      </c>
      <c r="S12">
        <v>167.65</v>
      </c>
      <c r="T12">
        <v>57420.41</v>
      </c>
      <c r="U12">
        <v>0.59</v>
      </c>
      <c r="V12">
        <v>0.96</v>
      </c>
      <c r="W12">
        <v>0.39</v>
      </c>
      <c r="X12">
        <v>3.37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0.9752</v>
      </c>
      <c r="E13">
        <v>102.54</v>
      </c>
      <c r="F13">
        <v>97.48999999999999</v>
      </c>
      <c r="G13">
        <v>89.98999999999999</v>
      </c>
      <c r="H13">
        <v>1</v>
      </c>
      <c r="I13">
        <v>65</v>
      </c>
      <c r="J13">
        <v>212.16</v>
      </c>
      <c r="K13">
        <v>54.38</v>
      </c>
      <c r="L13">
        <v>12</v>
      </c>
      <c r="M13">
        <v>55</v>
      </c>
      <c r="N13">
        <v>45.78</v>
      </c>
      <c r="O13">
        <v>26400.51</v>
      </c>
      <c r="P13">
        <v>1057.68</v>
      </c>
      <c r="Q13">
        <v>5792.95</v>
      </c>
      <c r="R13">
        <v>267.93</v>
      </c>
      <c r="S13">
        <v>167.65</v>
      </c>
      <c r="T13">
        <v>50349.9</v>
      </c>
      <c r="U13">
        <v>0.63</v>
      </c>
      <c r="V13">
        <v>0.97</v>
      </c>
      <c r="W13">
        <v>0.38</v>
      </c>
      <c r="X13">
        <v>2.95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0.9791</v>
      </c>
      <c r="E14">
        <v>102.14</v>
      </c>
      <c r="F14">
        <v>97.29000000000001</v>
      </c>
      <c r="G14">
        <v>97.29000000000001</v>
      </c>
      <c r="H14">
        <v>1.08</v>
      </c>
      <c r="I14">
        <v>60</v>
      </c>
      <c r="J14">
        <v>213.78</v>
      </c>
      <c r="K14">
        <v>54.38</v>
      </c>
      <c r="L14">
        <v>13</v>
      </c>
      <c r="M14">
        <v>20</v>
      </c>
      <c r="N14">
        <v>46.4</v>
      </c>
      <c r="O14">
        <v>26600.32</v>
      </c>
      <c r="P14">
        <v>1039.13</v>
      </c>
      <c r="Q14">
        <v>5792.81</v>
      </c>
      <c r="R14">
        <v>259.51</v>
      </c>
      <c r="S14">
        <v>167.65</v>
      </c>
      <c r="T14">
        <v>46169.12</v>
      </c>
      <c r="U14">
        <v>0.65</v>
      </c>
      <c r="V14">
        <v>0.97</v>
      </c>
      <c r="W14">
        <v>0.42</v>
      </c>
      <c r="X14">
        <v>2.75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0.9789</v>
      </c>
      <c r="E15">
        <v>102.16</v>
      </c>
      <c r="F15">
        <v>97.31</v>
      </c>
      <c r="G15">
        <v>97.31</v>
      </c>
      <c r="H15">
        <v>1.15</v>
      </c>
      <c r="I15">
        <v>60</v>
      </c>
      <c r="J15">
        <v>215.41</v>
      </c>
      <c r="K15">
        <v>54.38</v>
      </c>
      <c r="L15">
        <v>14</v>
      </c>
      <c r="M15">
        <v>1</v>
      </c>
      <c r="N15">
        <v>47.03</v>
      </c>
      <c r="O15">
        <v>26801</v>
      </c>
      <c r="P15">
        <v>1039.15</v>
      </c>
      <c r="Q15">
        <v>5792.84</v>
      </c>
      <c r="R15">
        <v>259.28</v>
      </c>
      <c r="S15">
        <v>167.65</v>
      </c>
      <c r="T15">
        <v>46049.93</v>
      </c>
      <c r="U15">
        <v>0.65</v>
      </c>
      <c r="V15">
        <v>0.97</v>
      </c>
      <c r="W15">
        <v>0.45</v>
      </c>
      <c r="X15">
        <v>2.77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0.98</v>
      </c>
      <c r="E16">
        <v>102.04</v>
      </c>
      <c r="F16">
        <v>97.23</v>
      </c>
      <c r="G16">
        <v>98.88</v>
      </c>
      <c r="H16">
        <v>1.23</v>
      </c>
      <c r="I16">
        <v>59</v>
      </c>
      <c r="J16">
        <v>217.04</v>
      </c>
      <c r="K16">
        <v>54.38</v>
      </c>
      <c r="L16">
        <v>15</v>
      </c>
      <c r="M16">
        <v>0</v>
      </c>
      <c r="N16">
        <v>47.66</v>
      </c>
      <c r="O16">
        <v>27002.55</v>
      </c>
      <c r="P16">
        <v>1045.1</v>
      </c>
      <c r="Q16">
        <v>5792.84</v>
      </c>
      <c r="R16">
        <v>256.6</v>
      </c>
      <c r="S16">
        <v>167.65</v>
      </c>
      <c r="T16">
        <v>44715.84</v>
      </c>
      <c r="U16">
        <v>0.65</v>
      </c>
      <c r="V16">
        <v>0.97</v>
      </c>
      <c r="W16">
        <v>0.45</v>
      </c>
      <c r="X16">
        <v>2.69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0.4514</v>
      </c>
      <c r="E2">
        <v>221.52</v>
      </c>
      <c r="F2">
        <v>170.28</v>
      </c>
      <c r="G2">
        <v>6.73</v>
      </c>
      <c r="H2">
        <v>0.11</v>
      </c>
      <c r="I2">
        <v>1518</v>
      </c>
      <c r="J2">
        <v>159.12</v>
      </c>
      <c r="K2">
        <v>50.28</v>
      </c>
      <c r="L2">
        <v>1</v>
      </c>
      <c r="M2">
        <v>1516</v>
      </c>
      <c r="N2">
        <v>27.84</v>
      </c>
      <c r="O2">
        <v>19859.16</v>
      </c>
      <c r="P2">
        <v>2064.73</v>
      </c>
      <c r="Q2">
        <v>5794.4</v>
      </c>
      <c r="R2">
        <v>2745.35</v>
      </c>
      <c r="S2">
        <v>167.65</v>
      </c>
      <c r="T2">
        <v>1281797.12</v>
      </c>
      <c r="U2">
        <v>0.06</v>
      </c>
      <c r="V2">
        <v>0.55</v>
      </c>
      <c r="W2">
        <v>2.72</v>
      </c>
      <c r="X2">
        <v>75.72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0.7299</v>
      </c>
      <c r="E3">
        <v>137</v>
      </c>
      <c r="F3">
        <v>118.34</v>
      </c>
      <c r="G3">
        <v>14.01</v>
      </c>
      <c r="H3">
        <v>0.22</v>
      </c>
      <c r="I3">
        <v>507</v>
      </c>
      <c r="J3">
        <v>160.54</v>
      </c>
      <c r="K3">
        <v>50.28</v>
      </c>
      <c r="L3">
        <v>2</v>
      </c>
      <c r="M3">
        <v>505</v>
      </c>
      <c r="N3">
        <v>28.26</v>
      </c>
      <c r="O3">
        <v>20034.4</v>
      </c>
      <c r="P3">
        <v>1398.22</v>
      </c>
      <c r="Q3">
        <v>5793.14</v>
      </c>
      <c r="R3">
        <v>975.03</v>
      </c>
      <c r="S3">
        <v>167.65</v>
      </c>
      <c r="T3">
        <v>401692.04</v>
      </c>
      <c r="U3">
        <v>0.17</v>
      </c>
      <c r="V3">
        <v>0.8</v>
      </c>
      <c r="W3">
        <v>1.09</v>
      </c>
      <c r="X3">
        <v>23.8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0.83</v>
      </c>
      <c r="E4">
        <v>120.48</v>
      </c>
      <c r="F4">
        <v>108.46</v>
      </c>
      <c r="G4">
        <v>21.62</v>
      </c>
      <c r="H4">
        <v>0.33</v>
      </c>
      <c r="I4">
        <v>301</v>
      </c>
      <c r="J4">
        <v>161.97</v>
      </c>
      <c r="K4">
        <v>50.28</v>
      </c>
      <c r="L4">
        <v>3</v>
      </c>
      <c r="M4">
        <v>299</v>
      </c>
      <c r="N4">
        <v>28.69</v>
      </c>
      <c r="O4">
        <v>20210.21</v>
      </c>
      <c r="P4">
        <v>1248.58</v>
      </c>
      <c r="Q4">
        <v>5793.04</v>
      </c>
      <c r="R4">
        <v>639.7</v>
      </c>
      <c r="S4">
        <v>167.65</v>
      </c>
      <c r="T4">
        <v>235056.91</v>
      </c>
      <c r="U4">
        <v>0.26</v>
      </c>
      <c r="V4">
        <v>0.87</v>
      </c>
      <c r="W4">
        <v>0.76</v>
      </c>
      <c r="X4">
        <v>13.92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0.8823</v>
      </c>
      <c r="E5">
        <v>113.34</v>
      </c>
      <c r="F5">
        <v>104.22</v>
      </c>
      <c r="G5">
        <v>29.64</v>
      </c>
      <c r="H5">
        <v>0.43</v>
      </c>
      <c r="I5">
        <v>211</v>
      </c>
      <c r="J5">
        <v>163.4</v>
      </c>
      <c r="K5">
        <v>50.28</v>
      </c>
      <c r="L5">
        <v>4</v>
      </c>
      <c r="M5">
        <v>209</v>
      </c>
      <c r="N5">
        <v>29.12</v>
      </c>
      <c r="O5">
        <v>20386.62</v>
      </c>
      <c r="P5">
        <v>1167.42</v>
      </c>
      <c r="Q5">
        <v>5792.83</v>
      </c>
      <c r="R5">
        <v>496.22</v>
      </c>
      <c r="S5">
        <v>167.65</v>
      </c>
      <c r="T5">
        <v>163766.4</v>
      </c>
      <c r="U5">
        <v>0.34</v>
      </c>
      <c r="V5">
        <v>0.9</v>
      </c>
      <c r="W5">
        <v>0.61</v>
      </c>
      <c r="X5">
        <v>9.68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0.9146</v>
      </c>
      <c r="E6">
        <v>109.34</v>
      </c>
      <c r="F6">
        <v>101.86</v>
      </c>
      <c r="G6">
        <v>38.2</v>
      </c>
      <c r="H6">
        <v>0.54</v>
      </c>
      <c r="I6">
        <v>160</v>
      </c>
      <c r="J6">
        <v>164.83</v>
      </c>
      <c r="K6">
        <v>50.28</v>
      </c>
      <c r="L6">
        <v>5</v>
      </c>
      <c r="M6">
        <v>158</v>
      </c>
      <c r="N6">
        <v>29.55</v>
      </c>
      <c r="O6">
        <v>20563.61</v>
      </c>
      <c r="P6">
        <v>1106.47</v>
      </c>
      <c r="Q6">
        <v>5792.84</v>
      </c>
      <c r="R6">
        <v>415.96</v>
      </c>
      <c r="S6">
        <v>167.65</v>
      </c>
      <c r="T6">
        <v>123894.03</v>
      </c>
      <c r="U6">
        <v>0.4</v>
      </c>
      <c r="V6">
        <v>0.92</v>
      </c>
      <c r="W6">
        <v>0.53</v>
      </c>
      <c r="X6">
        <v>7.32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0.9371</v>
      </c>
      <c r="E7">
        <v>106.72</v>
      </c>
      <c r="F7">
        <v>100.3</v>
      </c>
      <c r="G7">
        <v>47.39</v>
      </c>
      <c r="H7">
        <v>0.64</v>
      </c>
      <c r="I7">
        <v>127</v>
      </c>
      <c r="J7">
        <v>166.27</v>
      </c>
      <c r="K7">
        <v>50.28</v>
      </c>
      <c r="L7">
        <v>6</v>
      </c>
      <c r="M7">
        <v>125</v>
      </c>
      <c r="N7">
        <v>29.99</v>
      </c>
      <c r="O7">
        <v>20741.2</v>
      </c>
      <c r="P7">
        <v>1054.01</v>
      </c>
      <c r="Q7">
        <v>5792.91</v>
      </c>
      <c r="R7">
        <v>363.46</v>
      </c>
      <c r="S7">
        <v>167.65</v>
      </c>
      <c r="T7">
        <v>97805.31</v>
      </c>
      <c r="U7">
        <v>0.46</v>
      </c>
      <c r="V7">
        <v>0.9399999999999999</v>
      </c>
      <c r="W7">
        <v>0.47</v>
      </c>
      <c r="X7">
        <v>5.76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0.9538</v>
      </c>
      <c r="E8">
        <v>104.85</v>
      </c>
      <c r="F8">
        <v>99.17</v>
      </c>
      <c r="G8">
        <v>57.21</v>
      </c>
      <c r="H8">
        <v>0.74</v>
      </c>
      <c r="I8">
        <v>104</v>
      </c>
      <c r="J8">
        <v>167.72</v>
      </c>
      <c r="K8">
        <v>50.28</v>
      </c>
      <c r="L8">
        <v>7</v>
      </c>
      <c r="M8">
        <v>102</v>
      </c>
      <c r="N8">
        <v>30.44</v>
      </c>
      <c r="O8">
        <v>20919.39</v>
      </c>
      <c r="P8">
        <v>1005.25</v>
      </c>
      <c r="Q8">
        <v>5792.79</v>
      </c>
      <c r="R8">
        <v>324.71</v>
      </c>
      <c r="S8">
        <v>167.65</v>
      </c>
      <c r="T8">
        <v>78547.23</v>
      </c>
      <c r="U8">
        <v>0.52</v>
      </c>
      <c r="V8">
        <v>0.95</v>
      </c>
      <c r="W8">
        <v>0.44</v>
      </c>
      <c r="X8">
        <v>4.63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0.9721</v>
      </c>
      <c r="E9">
        <v>102.87</v>
      </c>
      <c r="F9">
        <v>97.77</v>
      </c>
      <c r="G9">
        <v>68.20999999999999</v>
      </c>
      <c r="H9">
        <v>0.84</v>
      </c>
      <c r="I9">
        <v>86</v>
      </c>
      <c r="J9">
        <v>169.17</v>
      </c>
      <c r="K9">
        <v>50.28</v>
      </c>
      <c r="L9">
        <v>8</v>
      </c>
      <c r="M9">
        <v>82</v>
      </c>
      <c r="N9">
        <v>30.89</v>
      </c>
      <c r="O9">
        <v>21098.19</v>
      </c>
      <c r="P9">
        <v>946.77</v>
      </c>
      <c r="Q9">
        <v>5792.87</v>
      </c>
      <c r="R9">
        <v>277.32</v>
      </c>
      <c r="S9">
        <v>167.65</v>
      </c>
      <c r="T9">
        <v>54940.51</v>
      </c>
      <c r="U9">
        <v>0.6</v>
      </c>
      <c r="V9">
        <v>0.96</v>
      </c>
      <c r="W9">
        <v>0.38</v>
      </c>
      <c r="X9">
        <v>3.23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0.9723000000000001</v>
      </c>
      <c r="E10">
        <v>102.84</v>
      </c>
      <c r="F10">
        <v>98.06999999999999</v>
      </c>
      <c r="G10">
        <v>77.42</v>
      </c>
      <c r="H10">
        <v>0.9399999999999999</v>
      </c>
      <c r="I10">
        <v>76</v>
      </c>
      <c r="J10">
        <v>170.62</v>
      </c>
      <c r="K10">
        <v>50.28</v>
      </c>
      <c r="L10">
        <v>9</v>
      </c>
      <c r="M10">
        <v>35</v>
      </c>
      <c r="N10">
        <v>31.34</v>
      </c>
      <c r="O10">
        <v>21277.6</v>
      </c>
      <c r="P10">
        <v>917.73</v>
      </c>
      <c r="Q10">
        <v>5792.85</v>
      </c>
      <c r="R10">
        <v>286</v>
      </c>
      <c r="S10">
        <v>167.65</v>
      </c>
      <c r="T10">
        <v>59330.75</v>
      </c>
      <c r="U10">
        <v>0.59</v>
      </c>
      <c r="V10">
        <v>0.96</v>
      </c>
      <c r="W10">
        <v>0.45</v>
      </c>
      <c r="X10">
        <v>3.53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0.9733000000000001</v>
      </c>
      <c r="E11">
        <v>102.74</v>
      </c>
      <c r="F11">
        <v>98.04000000000001</v>
      </c>
      <c r="G11">
        <v>79.48999999999999</v>
      </c>
      <c r="H11">
        <v>1.03</v>
      </c>
      <c r="I11">
        <v>74</v>
      </c>
      <c r="J11">
        <v>172.08</v>
      </c>
      <c r="K11">
        <v>50.28</v>
      </c>
      <c r="L11">
        <v>10</v>
      </c>
      <c r="M11">
        <v>0</v>
      </c>
      <c r="N11">
        <v>31.8</v>
      </c>
      <c r="O11">
        <v>21457.64</v>
      </c>
      <c r="P11">
        <v>916.23</v>
      </c>
      <c r="Q11">
        <v>5792.89</v>
      </c>
      <c r="R11">
        <v>283.21</v>
      </c>
      <c r="S11">
        <v>167.65</v>
      </c>
      <c r="T11">
        <v>57949.34</v>
      </c>
      <c r="U11">
        <v>0.59</v>
      </c>
      <c r="V11">
        <v>0.96</v>
      </c>
      <c r="W11">
        <v>0.49</v>
      </c>
      <c r="X11">
        <v>3.5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0.7093</v>
      </c>
      <c r="E2">
        <v>140.99</v>
      </c>
      <c r="F2">
        <v>127.26</v>
      </c>
      <c r="G2">
        <v>11.11</v>
      </c>
      <c r="H2">
        <v>0.22</v>
      </c>
      <c r="I2">
        <v>687</v>
      </c>
      <c r="J2">
        <v>80.84</v>
      </c>
      <c r="K2">
        <v>35.1</v>
      </c>
      <c r="L2">
        <v>1</v>
      </c>
      <c r="M2">
        <v>685</v>
      </c>
      <c r="N2">
        <v>9.74</v>
      </c>
      <c r="O2">
        <v>10204.21</v>
      </c>
      <c r="P2">
        <v>944.5</v>
      </c>
      <c r="Q2">
        <v>5793.42</v>
      </c>
      <c r="R2">
        <v>1278.43</v>
      </c>
      <c r="S2">
        <v>167.65</v>
      </c>
      <c r="T2">
        <v>552491.08</v>
      </c>
      <c r="U2">
        <v>0.13</v>
      </c>
      <c r="V2">
        <v>0.74</v>
      </c>
      <c r="W2">
        <v>1.38</v>
      </c>
      <c r="X2">
        <v>32.72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0.8862</v>
      </c>
      <c r="E3">
        <v>112.84</v>
      </c>
      <c r="F3">
        <v>106.49</v>
      </c>
      <c r="G3">
        <v>24.67</v>
      </c>
      <c r="H3">
        <v>0.43</v>
      </c>
      <c r="I3">
        <v>259</v>
      </c>
      <c r="J3">
        <v>82.04000000000001</v>
      </c>
      <c r="K3">
        <v>35.1</v>
      </c>
      <c r="L3">
        <v>2</v>
      </c>
      <c r="M3">
        <v>257</v>
      </c>
      <c r="N3">
        <v>9.94</v>
      </c>
      <c r="O3">
        <v>10352.53</v>
      </c>
      <c r="P3">
        <v>716.61</v>
      </c>
      <c r="Q3">
        <v>5792.93</v>
      </c>
      <c r="R3">
        <v>573.23</v>
      </c>
      <c r="S3">
        <v>167.65</v>
      </c>
      <c r="T3">
        <v>202032.39</v>
      </c>
      <c r="U3">
        <v>0.29</v>
      </c>
      <c r="V3">
        <v>0.88</v>
      </c>
      <c r="W3">
        <v>0.68</v>
      </c>
      <c r="X3">
        <v>11.95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0.9340000000000001</v>
      </c>
      <c r="E4">
        <v>107.07</v>
      </c>
      <c r="F4">
        <v>102.28</v>
      </c>
      <c r="G4">
        <v>36.53</v>
      </c>
      <c r="H4">
        <v>0.63</v>
      </c>
      <c r="I4">
        <v>168</v>
      </c>
      <c r="J4">
        <v>83.25</v>
      </c>
      <c r="K4">
        <v>35.1</v>
      </c>
      <c r="L4">
        <v>3</v>
      </c>
      <c r="M4">
        <v>6</v>
      </c>
      <c r="N4">
        <v>10.15</v>
      </c>
      <c r="O4">
        <v>10501.19</v>
      </c>
      <c r="P4">
        <v>629.22</v>
      </c>
      <c r="Q4">
        <v>5792.95</v>
      </c>
      <c r="R4">
        <v>422.67</v>
      </c>
      <c r="S4">
        <v>167.65</v>
      </c>
      <c r="T4">
        <v>127206.22</v>
      </c>
      <c r="U4">
        <v>0.4</v>
      </c>
      <c r="V4">
        <v>0.92</v>
      </c>
      <c r="W4">
        <v>0.76</v>
      </c>
      <c r="X4">
        <v>7.74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0.9342</v>
      </c>
      <c r="E5">
        <v>107.04</v>
      </c>
      <c r="F5">
        <v>102.28</v>
      </c>
      <c r="G5">
        <v>36.75</v>
      </c>
      <c r="H5">
        <v>0.83</v>
      </c>
      <c r="I5">
        <v>167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637.01</v>
      </c>
      <c r="Q5">
        <v>5792.85</v>
      </c>
      <c r="R5">
        <v>422.25</v>
      </c>
      <c r="S5">
        <v>167.65</v>
      </c>
      <c r="T5">
        <v>127002.99</v>
      </c>
      <c r="U5">
        <v>0.4</v>
      </c>
      <c r="V5">
        <v>0.92</v>
      </c>
      <c r="W5">
        <v>0.77</v>
      </c>
      <c r="X5">
        <v>7.74</v>
      </c>
      <c r="Y5">
        <v>0.5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0.6135</v>
      </c>
      <c r="E2">
        <v>163.01</v>
      </c>
      <c r="F2">
        <v>140.04</v>
      </c>
      <c r="G2">
        <v>8.92</v>
      </c>
      <c r="H2">
        <v>0.16</v>
      </c>
      <c r="I2">
        <v>942</v>
      </c>
      <c r="J2">
        <v>107.41</v>
      </c>
      <c r="K2">
        <v>41.65</v>
      </c>
      <c r="L2">
        <v>1</v>
      </c>
      <c r="M2">
        <v>940</v>
      </c>
      <c r="N2">
        <v>14.77</v>
      </c>
      <c r="O2">
        <v>13481.73</v>
      </c>
      <c r="P2">
        <v>1290.36</v>
      </c>
      <c r="Q2">
        <v>5793.48</v>
      </c>
      <c r="R2">
        <v>1713.59</v>
      </c>
      <c r="S2">
        <v>167.65</v>
      </c>
      <c r="T2">
        <v>768795.5699999999</v>
      </c>
      <c r="U2">
        <v>0.1</v>
      </c>
      <c r="V2">
        <v>0.67</v>
      </c>
      <c r="W2">
        <v>1.79</v>
      </c>
      <c r="X2">
        <v>45.49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0.8283</v>
      </c>
      <c r="E3">
        <v>120.72</v>
      </c>
      <c r="F3">
        <v>110.89</v>
      </c>
      <c r="G3">
        <v>18.96</v>
      </c>
      <c r="H3">
        <v>0.32</v>
      </c>
      <c r="I3">
        <v>351</v>
      </c>
      <c r="J3">
        <v>108.68</v>
      </c>
      <c r="K3">
        <v>41.65</v>
      </c>
      <c r="L3">
        <v>2</v>
      </c>
      <c r="M3">
        <v>349</v>
      </c>
      <c r="N3">
        <v>15.03</v>
      </c>
      <c r="O3">
        <v>13638.32</v>
      </c>
      <c r="P3">
        <v>969.25</v>
      </c>
      <c r="Q3">
        <v>5792.96</v>
      </c>
      <c r="R3">
        <v>722.27</v>
      </c>
      <c r="S3">
        <v>167.65</v>
      </c>
      <c r="T3">
        <v>276094.42</v>
      </c>
      <c r="U3">
        <v>0.23</v>
      </c>
      <c r="V3">
        <v>0.85</v>
      </c>
      <c r="W3">
        <v>0.84</v>
      </c>
      <c r="X3">
        <v>16.35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0.9041</v>
      </c>
      <c r="E4">
        <v>110.61</v>
      </c>
      <c r="F4">
        <v>104</v>
      </c>
      <c r="G4">
        <v>30.29</v>
      </c>
      <c r="H4">
        <v>0.48</v>
      </c>
      <c r="I4">
        <v>206</v>
      </c>
      <c r="J4">
        <v>109.96</v>
      </c>
      <c r="K4">
        <v>41.65</v>
      </c>
      <c r="L4">
        <v>3</v>
      </c>
      <c r="M4">
        <v>204</v>
      </c>
      <c r="N4">
        <v>15.31</v>
      </c>
      <c r="O4">
        <v>13795.21</v>
      </c>
      <c r="P4">
        <v>854.89</v>
      </c>
      <c r="Q4">
        <v>5792.99</v>
      </c>
      <c r="R4">
        <v>488.24</v>
      </c>
      <c r="S4">
        <v>167.65</v>
      </c>
      <c r="T4">
        <v>159802.02</v>
      </c>
      <c r="U4">
        <v>0.34</v>
      </c>
      <c r="V4">
        <v>0.9</v>
      </c>
      <c r="W4">
        <v>0.61</v>
      </c>
      <c r="X4">
        <v>9.460000000000001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0.9434</v>
      </c>
      <c r="E5">
        <v>106</v>
      </c>
      <c r="F5">
        <v>100.88</v>
      </c>
      <c r="G5">
        <v>43.55</v>
      </c>
      <c r="H5">
        <v>0.63</v>
      </c>
      <c r="I5">
        <v>139</v>
      </c>
      <c r="J5">
        <v>111.23</v>
      </c>
      <c r="K5">
        <v>41.65</v>
      </c>
      <c r="L5">
        <v>4</v>
      </c>
      <c r="M5">
        <v>133</v>
      </c>
      <c r="N5">
        <v>15.58</v>
      </c>
      <c r="O5">
        <v>13952.52</v>
      </c>
      <c r="P5">
        <v>766.77</v>
      </c>
      <c r="Q5">
        <v>5792.94</v>
      </c>
      <c r="R5">
        <v>382.45</v>
      </c>
      <c r="S5">
        <v>167.65</v>
      </c>
      <c r="T5">
        <v>107241.16</v>
      </c>
      <c r="U5">
        <v>0.44</v>
      </c>
      <c r="V5">
        <v>0.93</v>
      </c>
      <c r="W5">
        <v>0.51</v>
      </c>
      <c r="X5">
        <v>6.34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0.9549</v>
      </c>
      <c r="E6">
        <v>104.72</v>
      </c>
      <c r="F6">
        <v>100.06</v>
      </c>
      <c r="G6">
        <v>50.88</v>
      </c>
      <c r="H6">
        <v>0.78</v>
      </c>
      <c r="I6">
        <v>118</v>
      </c>
      <c r="J6">
        <v>112.51</v>
      </c>
      <c r="K6">
        <v>41.65</v>
      </c>
      <c r="L6">
        <v>5</v>
      </c>
      <c r="M6">
        <v>1</v>
      </c>
      <c r="N6">
        <v>15.86</v>
      </c>
      <c r="O6">
        <v>14110.24</v>
      </c>
      <c r="P6">
        <v>732.45</v>
      </c>
      <c r="Q6">
        <v>5792.96</v>
      </c>
      <c r="R6">
        <v>349.7</v>
      </c>
      <c r="S6">
        <v>167.65</v>
      </c>
      <c r="T6">
        <v>90970.35000000001</v>
      </c>
      <c r="U6">
        <v>0.48</v>
      </c>
      <c r="V6">
        <v>0.9399999999999999</v>
      </c>
      <c r="W6">
        <v>0.62</v>
      </c>
      <c r="X6">
        <v>5.52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0.9558</v>
      </c>
      <c r="E7">
        <v>104.62</v>
      </c>
      <c r="F7">
        <v>99.98999999999999</v>
      </c>
      <c r="G7">
        <v>51.27</v>
      </c>
      <c r="H7">
        <v>0.93</v>
      </c>
      <c r="I7">
        <v>117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739.2</v>
      </c>
      <c r="Q7">
        <v>5792.95</v>
      </c>
      <c r="R7">
        <v>347.12</v>
      </c>
      <c r="S7">
        <v>167.65</v>
      </c>
      <c r="T7">
        <v>89689.27</v>
      </c>
      <c r="U7">
        <v>0.48</v>
      </c>
      <c r="V7">
        <v>0.9399999999999999</v>
      </c>
      <c r="W7">
        <v>0.62</v>
      </c>
      <c r="X7">
        <v>5.45</v>
      </c>
      <c r="Y7">
        <v>0.5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0.7863</v>
      </c>
      <c r="E2">
        <v>127.18</v>
      </c>
      <c r="F2">
        <v>118.36</v>
      </c>
      <c r="G2">
        <v>14.03</v>
      </c>
      <c r="H2">
        <v>0.28</v>
      </c>
      <c r="I2">
        <v>506</v>
      </c>
      <c r="J2">
        <v>61.76</v>
      </c>
      <c r="K2">
        <v>28.92</v>
      </c>
      <c r="L2">
        <v>1</v>
      </c>
      <c r="M2">
        <v>504</v>
      </c>
      <c r="N2">
        <v>6.84</v>
      </c>
      <c r="O2">
        <v>7851.41</v>
      </c>
      <c r="P2">
        <v>697.86</v>
      </c>
      <c r="Q2">
        <v>5793.09</v>
      </c>
      <c r="R2">
        <v>975.97</v>
      </c>
      <c r="S2">
        <v>167.65</v>
      </c>
      <c r="T2">
        <v>402166.26</v>
      </c>
      <c r="U2">
        <v>0.17</v>
      </c>
      <c r="V2">
        <v>0.8</v>
      </c>
      <c r="W2">
        <v>1.09</v>
      </c>
      <c r="X2">
        <v>23.81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0.9045</v>
      </c>
      <c r="E3">
        <v>110.55</v>
      </c>
      <c r="F3">
        <v>105.51</v>
      </c>
      <c r="G3">
        <v>27.05</v>
      </c>
      <c r="H3">
        <v>0.55</v>
      </c>
      <c r="I3">
        <v>234</v>
      </c>
      <c r="J3">
        <v>62.92</v>
      </c>
      <c r="K3">
        <v>28.92</v>
      </c>
      <c r="L3">
        <v>2</v>
      </c>
      <c r="M3">
        <v>2</v>
      </c>
      <c r="N3">
        <v>7</v>
      </c>
      <c r="O3">
        <v>7994.37</v>
      </c>
      <c r="P3">
        <v>550.6900000000001</v>
      </c>
      <c r="Q3">
        <v>5792.99</v>
      </c>
      <c r="R3">
        <v>529.21</v>
      </c>
      <c r="S3">
        <v>167.65</v>
      </c>
      <c r="T3">
        <v>180148.14</v>
      </c>
      <c r="U3">
        <v>0.32</v>
      </c>
      <c r="V3">
        <v>0.89</v>
      </c>
      <c r="W3">
        <v>0.95</v>
      </c>
      <c r="X3">
        <v>10.97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0.9053</v>
      </c>
      <c r="E4">
        <v>110.46</v>
      </c>
      <c r="F4">
        <v>105.43</v>
      </c>
      <c r="G4">
        <v>27.15</v>
      </c>
      <c r="H4">
        <v>0.8100000000000001</v>
      </c>
      <c r="I4">
        <v>233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559.48</v>
      </c>
      <c r="Q4">
        <v>5792.96</v>
      </c>
      <c r="R4">
        <v>526.49</v>
      </c>
      <c r="S4">
        <v>167.65</v>
      </c>
      <c r="T4">
        <v>178791.63</v>
      </c>
      <c r="U4">
        <v>0.32</v>
      </c>
      <c r="V4">
        <v>0.89</v>
      </c>
      <c r="W4">
        <v>0.95</v>
      </c>
      <c r="X4">
        <v>10.89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0.4267</v>
      </c>
      <c r="E2">
        <v>234.34</v>
      </c>
      <c r="F2">
        <v>176.59</v>
      </c>
      <c r="G2">
        <v>6.48</v>
      </c>
      <c r="H2">
        <v>0.11</v>
      </c>
      <c r="I2">
        <v>1634</v>
      </c>
      <c r="J2">
        <v>167.88</v>
      </c>
      <c r="K2">
        <v>51.39</v>
      </c>
      <c r="L2">
        <v>1</v>
      </c>
      <c r="M2">
        <v>1632</v>
      </c>
      <c r="N2">
        <v>30.49</v>
      </c>
      <c r="O2">
        <v>20939.59</v>
      </c>
      <c r="P2">
        <v>2219.64</v>
      </c>
      <c r="Q2">
        <v>5794.19</v>
      </c>
      <c r="R2">
        <v>2961.19</v>
      </c>
      <c r="S2">
        <v>167.65</v>
      </c>
      <c r="T2">
        <v>1389139.25</v>
      </c>
      <c r="U2">
        <v>0.06</v>
      </c>
      <c r="V2">
        <v>0.53</v>
      </c>
      <c r="W2">
        <v>2.9</v>
      </c>
      <c r="X2">
        <v>82.03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0.714</v>
      </c>
      <c r="E3">
        <v>140.05</v>
      </c>
      <c r="F3">
        <v>119.62</v>
      </c>
      <c r="G3">
        <v>13.47</v>
      </c>
      <c r="H3">
        <v>0.21</v>
      </c>
      <c r="I3">
        <v>533</v>
      </c>
      <c r="J3">
        <v>169.33</v>
      </c>
      <c r="K3">
        <v>51.39</v>
      </c>
      <c r="L3">
        <v>2</v>
      </c>
      <c r="M3">
        <v>531</v>
      </c>
      <c r="N3">
        <v>30.94</v>
      </c>
      <c r="O3">
        <v>21118.46</v>
      </c>
      <c r="P3">
        <v>1468.53</v>
      </c>
      <c r="Q3">
        <v>5793.26</v>
      </c>
      <c r="R3">
        <v>1018.99</v>
      </c>
      <c r="S3">
        <v>167.65</v>
      </c>
      <c r="T3">
        <v>423540.39</v>
      </c>
      <c r="U3">
        <v>0.16</v>
      </c>
      <c r="V3">
        <v>0.79</v>
      </c>
      <c r="W3">
        <v>1.13</v>
      </c>
      <c r="X3">
        <v>25.07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0.8178</v>
      </c>
      <c r="E4">
        <v>122.28</v>
      </c>
      <c r="F4">
        <v>109.2</v>
      </c>
      <c r="G4">
        <v>20.73</v>
      </c>
      <c r="H4">
        <v>0.31</v>
      </c>
      <c r="I4">
        <v>316</v>
      </c>
      <c r="J4">
        <v>170.79</v>
      </c>
      <c r="K4">
        <v>51.39</v>
      </c>
      <c r="L4">
        <v>3</v>
      </c>
      <c r="M4">
        <v>314</v>
      </c>
      <c r="N4">
        <v>31.4</v>
      </c>
      <c r="O4">
        <v>21297.94</v>
      </c>
      <c r="P4">
        <v>1310.2</v>
      </c>
      <c r="Q4">
        <v>5792.93</v>
      </c>
      <c r="R4">
        <v>665.08</v>
      </c>
      <c r="S4">
        <v>167.65</v>
      </c>
      <c r="T4">
        <v>247670.13</v>
      </c>
      <c r="U4">
        <v>0.25</v>
      </c>
      <c r="V4">
        <v>0.86</v>
      </c>
      <c r="W4">
        <v>0.78</v>
      </c>
      <c r="X4">
        <v>14.66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0.8722</v>
      </c>
      <c r="E5">
        <v>114.66</v>
      </c>
      <c r="F5">
        <v>104.76</v>
      </c>
      <c r="G5">
        <v>28.31</v>
      </c>
      <c r="H5">
        <v>0.41</v>
      </c>
      <c r="I5">
        <v>222</v>
      </c>
      <c r="J5">
        <v>172.25</v>
      </c>
      <c r="K5">
        <v>51.39</v>
      </c>
      <c r="L5">
        <v>4</v>
      </c>
      <c r="M5">
        <v>220</v>
      </c>
      <c r="N5">
        <v>31.86</v>
      </c>
      <c r="O5">
        <v>21478.05</v>
      </c>
      <c r="P5">
        <v>1226.52</v>
      </c>
      <c r="Q5">
        <v>5793</v>
      </c>
      <c r="R5">
        <v>514.14</v>
      </c>
      <c r="S5">
        <v>167.65</v>
      </c>
      <c r="T5">
        <v>172670.33</v>
      </c>
      <c r="U5">
        <v>0.33</v>
      </c>
      <c r="V5">
        <v>0.9</v>
      </c>
      <c r="W5">
        <v>0.63</v>
      </c>
      <c r="X5">
        <v>10.22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0.9068000000000001</v>
      </c>
      <c r="E6">
        <v>110.28</v>
      </c>
      <c r="F6">
        <v>102.18</v>
      </c>
      <c r="G6">
        <v>36.28</v>
      </c>
      <c r="H6">
        <v>0.51</v>
      </c>
      <c r="I6">
        <v>169</v>
      </c>
      <c r="J6">
        <v>173.71</v>
      </c>
      <c r="K6">
        <v>51.39</v>
      </c>
      <c r="L6">
        <v>5</v>
      </c>
      <c r="M6">
        <v>167</v>
      </c>
      <c r="N6">
        <v>32.32</v>
      </c>
      <c r="O6">
        <v>21658.78</v>
      </c>
      <c r="P6">
        <v>1165.13</v>
      </c>
      <c r="Q6">
        <v>5793.02</v>
      </c>
      <c r="R6">
        <v>426.88</v>
      </c>
      <c r="S6">
        <v>167.65</v>
      </c>
      <c r="T6">
        <v>129306.53</v>
      </c>
      <c r="U6">
        <v>0.39</v>
      </c>
      <c r="V6">
        <v>0.92</v>
      </c>
      <c r="W6">
        <v>0.54</v>
      </c>
      <c r="X6">
        <v>7.64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0.9292</v>
      </c>
      <c r="E7">
        <v>107.62</v>
      </c>
      <c r="F7">
        <v>100.68</v>
      </c>
      <c r="G7">
        <v>44.74</v>
      </c>
      <c r="H7">
        <v>0.61</v>
      </c>
      <c r="I7">
        <v>135</v>
      </c>
      <c r="J7">
        <v>175.18</v>
      </c>
      <c r="K7">
        <v>51.39</v>
      </c>
      <c r="L7">
        <v>6</v>
      </c>
      <c r="M7">
        <v>133</v>
      </c>
      <c r="N7">
        <v>32.79</v>
      </c>
      <c r="O7">
        <v>21840.16</v>
      </c>
      <c r="P7">
        <v>1115.14</v>
      </c>
      <c r="Q7">
        <v>5792.92</v>
      </c>
      <c r="R7">
        <v>375.87</v>
      </c>
      <c r="S7">
        <v>167.65</v>
      </c>
      <c r="T7">
        <v>103972.03</v>
      </c>
      <c r="U7">
        <v>0.45</v>
      </c>
      <c r="V7">
        <v>0.93</v>
      </c>
      <c r="W7">
        <v>0.49</v>
      </c>
      <c r="X7">
        <v>6.14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0.9462</v>
      </c>
      <c r="E8">
        <v>105.68</v>
      </c>
      <c r="F8">
        <v>99.55</v>
      </c>
      <c r="G8">
        <v>53.81</v>
      </c>
      <c r="H8">
        <v>0.7</v>
      </c>
      <c r="I8">
        <v>111</v>
      </c>
      <c r="J8">
        <v>176.66</v>
      </c>
      <c r="K8">
        <v>51.39</v>
      </c>
      <c r="L8">
        <v>7</v>
      </c>
      <c r="M8">
        <v>109</v>
      </c>
      <c r="N8">
        <v>33.27</v>
      </c>
      <c r="O8">
        <v>22022.17</v>
      </c>
      <c r="P8">
        <v>1068.28</v>
      </c>
      <c r="Q8">
        <v>5792.83</v>
      </c>
      <c r="R8">
        <v>337.74</v>
      </c>
      <c r="S8">
        <v>167.65</v>
      </c>
      <c r="T8">
        <v>85028.12</v>
      </c>
      <c r="U8">
        <v>0.5</v>
      </c>
      <c r="V8">
        <v>0.95</v>
      </c>
      <c r="W8">
        <v>0.45</v>
      </c>
      <c r="X8">
        <v>5.01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0.9602000000000001</v>
      </c>
      <c r="E9">
        <v>104.15</v>
      </c>
      <c r="F9">
        <v>98.63</v>
      </c>
      <c r="G9">
        <v>63.63</v>
      </c>
      <c r="H9">
        <v>0.8</v>
      </c>
      <c r="I9">
        <v>93</v>
      </c>
      <c r="J9">
        <v>178.14</v>
      </c>
      <c r="K9">
        <v>51.39</v>
      </c>
      <c r="L9">
        <v>8</v>
      </c>
      <c r="M9">
        <v>91</v>
      </c>
      <c r="N9">
        <v>33.75</v>
      </c>
      <c r="O9">
        <v>22204.83</v>
      </c>
      <c r="P9">
        <v>1020.21</v>
      </c>
      <c r="Q9">
        <v>5792.83</v>
      </c>
      <c r="R9">
        <v>306.02</v>
      </c>
      <c r="S9">
        <v>167.65</v>
      </c>
      <c r="T9">
        <v>69257.17</v>
      </c>
      <c r="U9">
        <v>0.55</v>
      </c>
      <c r="V9">
        <v>0.95</v>
      </c>
      <c r="W9">
        <v>0.43</v>
      </c>
      <c r="X9">
        <v>4.09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0.9676</v>
      </c>
      <c r="E10">
        <v>103.35</v>
      </c>
      <c r="F10">
        <v>98.3</v>
      </c>
      <c r="G10">
        <v>74.66</v>
      </c>
      <c r="H10">
        <v>0.89</v>
      </c>
      <c r="I10">
        <v>79</v>
      </c>
      <c r="J10">
        <v>179.63</v>
      </c>
      <c r="K10">
        <v>51.39</v>
      </c>
      <c r="L10">
        <v>9</v>
      </c>
      <c r="M10">
        <v>76</v>
      </c>
      <c r="N10">
        <v>34.24</v>
      </c>
      <c r="O10">
        <v>22388.15</v>
      </c>
      <c r="P10">
        <v>978.61</v>
      </c>
      <c r="Q10">
        <v>5792.84</v>
      </c>
      <c r="R10">
        <v>295.64</v>
      </c>
      <c r="S10">
        <v>167.65</v>
      </c>
      <c r="T10">
        <v>64136.61</v>
      </c>
      <c r="U10">
        <v>0.57</v>
      </c>
      <c r="V10">
        <v>0.96</v>
      </c>
      <c r="W10">
        <v>0.41</v>
      </c>
      <c r="X10">
        <v>3.76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0.9744</v>
      </c>
      <c r="E11">
        <v>102.62</v>
      </c>
      <c r="F11">
        <v>97.84</v>
      </c>
      <c r="G11">
        <v>82.68000000000001</v>
      </c>
      <c r="H11">
        <v>0.98</v>
      </c>
      <c r="I11">
        <v>71</v>
      </c>
      <c r="J11">
        <v>181.12</v>
      </c>
      <c r="K11">
        <v>51.39</v>
      </c>
      <c r="L11">
        <v>10</v>
      </c>
      <c r="M11">
        <v>28</v>
      </c>
      <c r="N11">
        <v>34.73</v>
      </c>
      <c r="O11">
        <v>22572.13</v>
      </c>
      <c r="P11">
        <v>945.3200000000001</v>
      </c>
      <c r="Q11">
        <v>5792.82</v>
      </c>
      <c r="R11">
        <v>278.03</v>
      </c>
      <c r="S11">
        <v>167.65</v>
      </c>
      <c r="T11">
        <v>55373.62</v>
      </c>
      <c r="U11">
        <v>0.6</v>
      </c>
      <c r="V11">
        <v>0.96</v>
      </c>
      <c r="W11">
        <v>0.45</v>
      </c>
      <c r="X11">
        <v>3.3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0.975</v>
      </c>
      <c r="E12">
        <v>102.56</v>
      </c>
      <c r="F12">
        <v>97.81999999999999</v>
      </c>
      <c r="G12">
        <v>83.84</v>
      </c>
      <c r="H12">
        <v>1.07</v>
      </c>
      <c r="I12">
        <v>70</v>
      </c>
      <c r="J12">
        <v>182.62</v>
      </c>
      <c r="K12">
        <v>51.39</v>
      </c>
      <c r="L12">
        <v>11</v>
      </c>
      <c r="M12">
        <v>1</v>
      </c>
      <c r="N12">
        <v>35.22</v>
      </c>
      <c r="O12">
        <v>22756.91</v>
      </c>
      <c r="P12">
        <v>948.21</v>
      </c>
      <c r="Q12">
        <v>5792.82</v>
      </c>
      <c r="R12">
        <v>276.07</v>
      </c>
      <c r="S12">
        <v>167.65</v>
      </c>
      <c r="T12">
        <v>54396.21</v>
      </c>
      <c r="U12">
        <v>0.61</v>
      </c>
      <c r="V12">
        <v>0.96</v>
      </c>
      <c r="W12">
        <v>0.48</v>
      </c>
      <c r="X12">
        <v>3.28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0.9751</v>
      </c>
      <c r="E13">
        <v>102.55</v>
      </c>
      <c r="F13">
        <v>97.81</v>
      </c>
      <c r="G13">
        <v>83.84</v>
      </c>
      <c r="H13">
        <v>1.16</v>
      </c>
      <c r="I13">
        <v>70</v>
      </c>
      <c r="J13">
        <v>184.12</v>
      </c>
      <c r="K13">
        <v>51.39</v>
      </c>
      <c r="L13">
        <v>12</v>
      </c>
      <c r="M13">
        <v>0</v>
      </c>
      <c r="N13">
        <v>35.73</v>
      </c>
      <c r="O13">
        <v>22942.24</v>
      </c>
      <c r="P13">
        <v>955.84</v>
      </c>
      <c r="Q13">
        <v>5792.95</v>
      </c>
      <c r="R13">
        <v>275.65</v>
      </c>
      <c r="S13">
        <v>167.65</v>
      </c>
      <c r="T13">
        <v>54189.34</v>
      </c>
      <c r="U13">
        <v>0.61</v>
      </c>
      <c r="V13">
        <v>0.96</v>
      </c>
      <c r="W13">
        <v>0.48</v>
      </c>
      <c r="X13">
        <v>3.27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0.8327</v>
      </c>
      <c r="E2">
        <v>120.09</v>
      </c>
      <c r="F2">
        <v>113.42</v>
      </c>
      <c r="G2">
        <v>16.89</v>
      </c>
      <c r="H2">
        <v>0.34</v>
      </c>
      <c r="I2">
        <v>403</v>
      </c>
      <c r="J2">
        <v>51.33</v>
      </c>
      <c r="K2">
        <v>24.83</v>
      </c>
      <c r="L2">
        <v>1</v>
      </c>
      <c r="M2">
        <v>397</v>
      </c>
      <c r="N2">
        <v>5.51</v>
      </c>
      <c r="O2">
        <v>6564.78</v>
      </c>
      <c r="P2">
        <v>556.22</v>
      </c>
      <c r="Q2">
        <v>5793.11</v>
      </c>
      <c r="R2">
        <v>808.65</v>
      </c>
      <c r="S2">
        <v>167.65</v>
      </c>
      <c r="T2">
        <v>319024.68</v>
      </c>
      <c r="U2">
        <v>0.21</v>
      </c>
      <c r="V2">
        <v>0.83</v>
      </c>
      <c r="W2">
        <v>0.92</v>
      </c>
      <c r="X2">
        <v>18.88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0.8818</v>
      </c>
      <c r="E3">
        <v>113.4</v>
      </c>
      <c r="F3">
        <v>108.1</v>
      </c>
      <c r="G3">
        <v>22.29</v>
      </c>
      <c r="H3">
        <v>0.66</v>
      </c>
      <c r="I3">
        <v>291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505.45</v>
      </c>
      <c r="Q3">
        <v>5793.07</v>
      </c>
      <c r="R3">
        <v>614.1799999999999</v>
      </c>
      <c r="S3">
        <v>167.65</v>
      </c>
      <c r="T3">
        <v>222347.97</v>
      </c>
      <c r="U3">
        <v>0.27</v>
      </c>
      <c r="V3">
        <v>0.87</v>
      </c>
      <c r="W3">
        <v>1.12</v>
      </c>
      <c r="X3">
        <v>13.56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0.5292</v>
      </c>
      <c r="E2">
        <v>188.98</v>
      </c>
      <c r="F2">
        <v>153.86</v>
      </c>
      <c r="G2">
        <v>7.63</v>
      </c>
      <c r="H2">
        <v>0.13</v>
      </c>
      <c r="I2">
        <v>1210</v>
      </c>
      <c r="J2">
        <v>133.21</v>
      </c>
      <c r="K2">
        <v>46.47</v>
      </c>
      <c r="L2">
        <v>1</v>
      </c>
      <c r="M2">
        <v>1208</v>
      </c>
      <c r="N2">
        <v>20.75</v>
      </c>
      <c r="O2">
        <v>16663.42</v>
      </c>
      <c r="P2">
        <v>1651.88</v>
      </c>
      <c r="Q2">
        <v>5793.8</v>
      </c>
      <c r="R2">
        <v>2184.91</v>
      </c>
      <c r="S2">
        <v>167.65</v>
      </c>
      <c r="T2">
        <v>1003114.86</v>
      </c>
      <c r="U2">
        <v>0.08</v>
      </c>
      <c r="V2">
        <v>0.61</v>
      </c>
      <c r="W2">
        <v>2.22</v>
      </c>
      <c r="X2">
        <v>59.3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0.7782</v>
      </c>
      <c r="E3">
        <v>128.5</v>
      </c>
      <c r="F3">
        <v>114.61</v>
      </c>
      <c r="G3">
        <v>15.99</v>
      </c>
      <c r="H3">
        <v>0.26</v>
      </c>
      <c r="I3">
        <v>430</v>
      </c>
      <c r="J3">
        <v>134.55</v>
      </c>
      <c r="K3">
        <v>46.47</v>
      </c>
      <c r="L3">
        <v>2</v>
      </c>
      <c r="M3">
        <v>428</v>
      </c>
      <c r="N3">
        <v>21.09</v>
      </c>
      <c r="O3">
        <v>16828.84</v>
      </c>
      <c r="P3">
        <v>1187.94</v>
      </c>
      <c r="Q3">
        <v>5793.27</v>
      </c>
      <c r="R3">
        <v>849.08</v>
      </c>
      <c r="S3">
        <v>167.65</v>
      </c>
      <c r="T3">
        <v>339103.27</v>
      </c>
      <c r="U3">
        <v>0.2</v>
      </c>
      <c r="V3">
        <v>0.82</v>
      </c>
      <c r="W3">
        <v>0.95</v>
      </c>
      <c r="X3">
        <v>20.06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0.8662</v>
      </c>
      <c r="E4">
        <v>115.45</v>
      </c>
      <c r="F4">
        <v>106.3</v>
      </c>
      <c r="G4">
        <v>24.91</v>
      </c>
      <c r="H4">
        <v>0.39</v>
      </c>
      <c r="I4">
        <v>256</v>
      </c>
      <c r="J4">
        <v>135.9</v>
      </c>
      <c r="K4">
        <v>46.47</v>
      </c>
      <c r="L4">
        <v>3</v>
      </c>
      <c r="M4">
        <v>254</v>
      </c>
      <c r="N4">
        <v>21.43</v>
      </c>
      <c r="O4">
        <v>16994.64</v>
      </c>
      <c r="P4">
        <v>1061.54</v>
      </c>
      <c r="Q4">
        <v>5793.06</v>
      </c>
      <c r="R4">
        <v>566.8099999999999</v>
      </c>
      <c r="S4">
        <v>167.65</v>
      </c>
      <c r="T4">
        <v>198834.8</v>
      </c>
      <c r="U4">
        <v>0.3</v>
      </c>
      <c r="V4">
        <v>0.89</v>
      </c>
      <c r="W4">
        <v>0.68</v>
      </c>
      <c r="X4">
        <v>11.76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0.9125</v>
      </c>
      <c r="E5">
        <v>109.59</v>
      </c>
      <c r="F5">
        <v>102.59</v>
      </c>
      <c r="G5">
        <v>34.78</v>
      </c>
      <c r="H5">
        <v>0.52</v>
      </c>
      <c r="I5">
        <v>177</v>
      </c>
      <c r="J5">
        <v>137.25</v>
      </c>
      <c r="K5">
        <v>46.47</v>
      </c>
      <c r="L5">
        <v>4</v>
      </c>
      <c r="M5">
        <v>175</v>
      </c>
      <c r="N5">
        <v>21.78</v>
      </c>
      <c r="O5">
        <v>17160.92</v>
      </c>
      <c r="P5">
        <v>980.8</v>
      </c>
      <c r="Q5">
        <v>5792.94</v>
      </c>
      <c r="R5">
        <v>440.81</v>
      </c>
      <c r="S5">
        <v>167.65</v>
      </c>
      <c r="T5">
        <v>136233.89</v>
      </c>
      <c r="U5">
        <v>0.38</v>
      </c>
      <c r="V5">
        <v>0.92</v>
      </c>
      <c r="W5">
        <v>0.5600000000000001</v>
      </c>
      <c r="X5">
        <v>8.050000000000001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0.9401</v>
      </c>
      <c r="E6">
        <v>106.37</v>
      </c>
      <c r="F6">
        <v>100.57</v>
      </c>
      <c r="G6">
        <v>45.37</v>
      </c>
      <c r="H6">
        <v>0.64</v>
      </c>
      <c r="I6">
        <v>133</v>
      </c>
      <c r="J6">
        <v>138.6</v>
      </c>
      <c r="K6">
        <v>46.47</v>
      </c>
      <c r="L6">
        <v>5</v>
      </c>
      <c r="M6">
        <v>131</v>
      </c>
      <c r="N6">
        <v>22.13</v>
      </c>
      <c r="O6">
        <v>17327.69</v>
      </c>
      <c r="P6">
        <v>915.4299999999999</v>
      </c>
      <c r="Q6">
        <v>5792.88</v>
      </c>
      <c r="R6">
        <v>372.12</v>
      </c>
      <c r="S6">
        <v>167.65</v>
      </c>
      <c r="T6">
        <v>102108.66</v>
      </c>
      <c r="U6">
        <v>0.45</v>
      </c>
      <c r="V6">
        <v>0.9399999999999999</v>
      </c>
      <c r="W6">
        <v>0.49</v>
      </c>
      <c r="X6">
        <v>6.03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0.9592000000000001</v>
      </c>
      <c r="E7">
        <v>104.25</v>
      </c>
      <c r="F7">
        <v>99.23999999999999</v>
      </c>
      <c r="G7">
        <v>57.25</v>
      </c>
      <c r="H7">
        <v>0.76</v>
      </c>
      <c r="I7">
        <v>104</v>
      </c>
      <c r="J7">
        <v>139.95</v>
      </c>
      <c r="K7">
        <v>46.47</v>
      </c>
      <c r="L7">
        <v>6</v>
      </c>
      <c r="M7">
        <v>98</v>
      </c>
      <c r="N7">
        <v>22.49</v>
      </c>
      <c r="O7">
        <v>17494.97</v>
      </c>
      <c r="P7">
        <v>854.5700000000001</v>
      </c>
      <c r="Q7">
        <v>5792.87</v>
      </c>
      <c r="R7">
        <v>326.8</v>
      </c>
      <c r="S7">
        <v>167.65</v>
      </c>
      <c r="T7">
        <v>79593.05</v>
      </c>
      <c r="U7">
        <v>0.51</v>
      </c>
      <c r="V7">
        <v>0.95</v>
      </c>
      <c r="W7">
        <v>0.45</v>
      </c>
      <c r="X7">
        <v>4.7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0.9678</v>
      </c>
      <c r="E8">
        <v>103.32</v>
      </c>
      <c r="F8">
        <v>98.67</v>
      </c>
      <c r="G8">
        <v>65.05</v>
      </c>
      <c r="H8">
        <v>0.88</v>
      </c>
      <c r="I8">
        <v>91</v>
      </c>
      <c r="J8">
        <v>141.31</v>
      </c>
      <c r="K8">
        <v>46.47</v>
      </c>
      <c r="L8">
        <v>7</v>
      </c>
      <c r="M8">
        <v>9</v>
      </c>
      <c r="N8">
        <v>22.85</v>
      </c>
      <c r="O8">
        <v>17662.75</v>
      </c>
      <c r="P8">
        <v>821.79</v>
      </c>
      <c r="Q8">
        <v>5792.97</v>
      </c>
      <c r="R8">
        <v>304.16</v>
      </c>
      <c r="S8">
        <v>167.65</v>
      </c>
      <c r="T8">
        <v>68338.97</v>
      </c>
      <c r="U8">
        <v>0.55</v>
      </c>
      <c r="V8">
        <v>0.95</v>
      </c>
      <c r="W8">
        <v>0.52</v>
      </c>
      <c r="X8">
        <v>4.12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0.9661999999999999</v>
      </c>
      <c r="E9">
        <v>103.5</v>
      </c>
      <c r="F9">
        <v>98.84</v>
      </c>
      <c r="G9">
        <v>65.17</v>
      </c>
      <c r="H9">
        <v>0.99</v>
      </c>
      <c r="I9">
        <v>91</v>
      </c>
      <c r="J9">
        <v>142.68</v>
      </c>
      <c r="K9">
        <v>46.47</v>
      </c>
      <c r="L9">
        <v>8</v>
      </c>
      <c r="M9">
        <v>0</v>
      </c>
      <c r="N9">
        <v>23.21</v>
      </c>
      <c r="O9">
        <v>17831.04</v>
      </c>
      <c r="P9">
        <v>830</v>
      </c>
      <c r="Q9">
        <v>5792.89</v>
      </c>
      <c r="R9">
        <v>309.94</v>
      </c>
      <c r="S9">
        <v>167.65</v>
      </c>
      <c r="T9">
        <v>71226.3</v>
      </c>
      <c r="U9">
        <v>0.54</v>
      </c>
      <c r="V9">
        <v>0.95</v>
      </c>
      <c r="W9">
        <v>0.54</v>
      </c>
      <c r="X9">
        <v>4.3</v>
      </c>
      <c r="Y9">
        <v>0.5</v>
      </c>
      <c r="Z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0.4768</v>
      </c>
      <c r="E2">
        <v>209.73</v>
      </c>
      <c r="F2">
        <v>164.4</v>
      </c>
      <c r="G2">
        <v>7</v>
      </c>
      <c r="H2">
        <v>0.12</v>
      </c>
      <c r="I2">
        <v>1409</v>
      </c>
      <c r="J2">
        <v>150.44</v>
      </c>
      <c r="K2">
        <v>49.1</v>
      </c>
      <c r="L2">
        <v>1</v>
      </c>
      <c r="M2">
        <v>1407</v>
      </c>
      <c r="N2">
        <v>25.34</v>
      </c>
      <c r="O2">
        <v>18787.76</v>
      </c>
      <c r="P2">
        <v>1918.86</v>
      </c>
      <c r="Q2">
        <v>5793.89</v>
      </c>
      <c r="R2">
        <v>2544.71</v>
      </c>
      <c r="S2">
        <v>167.65</v>
      </c>
      <c r="T2">
        <v>1182022.72</v>
      </c>
      <c r="U2">
        <v>0.07000000000000001</v>
      </c>
      <c r="V2">
        <v>0.57</v>
      </c>
      <c r="W2">
        <v>2.54</v>
      </c>
      <c r="X2">
        <v>69.84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0.7454</v>
      </c>
      <c r="E3">
        <v>134.15</v>
      </c>
      <c r="F3">
        <v>117.14</v>
      </c>
      <c r="G3">
        <v>14.58</v>
      </c>
      <c r="H3">
        <v>0.23</v>
      </c>
      <c r="I3">
        <v>482</v>
      </c>
      <c r="J3">
        <v>151.83</v>
      </c>
      <c r="K3">
        <v>49.1</v>
      </c>
      <c r="L3">
        <v>2</v>
      </c>
      <c r="M3">
        <v>480</v>
      </c>
      <c r="N3">
        <v>25.73</v>
      </c>
      <c r="O3">
        <v>18959.54</v>
      </c>
      <c r="P3">
        <v>1329.19</v>
      </c>
      <c r="Q3">
        <v>5793.07</v>
      </c>
      <c r="R3">
        <v>934.8200000000001</v>
      </c>
      <c r="S3">
        <v>167.65</v>
      </c>
      <c r="T3">
        <v>381712.76</v>
      </c>
      <c r="U3">
        <v>0.18</v>
      </c>
      <c r="V3">
        <v>0.8</v>
      </c>
      <c r="W3">
        <v>1.04</v>
      </c>
      <c r="X3">
        <v>22.6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0.8421</v>
      </c>
      <c r="E4">
        <v>118.76</v>
      </c>
      <c r="F4">
        <v>107.74</v>
      </c>
      <c r="G4">
        <v>22.6</v>
      </c>
      <c r="H4">
        <v>0.35</v>
      </c>
      <c r="I4">
        <v>286</v>
      </c>
      <c r="J4">
        <v>153.23</v>
      </c>
      <c r="K4">
        <v>49.1</v>
      </c>
      <c r="L4">
        <v>3</v>
      </c>
      <c r="M4">
        <v>284</v>
      </c>
      <c r="N4">
        <v>26.13</v>
      </c>
      <c r="O4">
        <v>19131.85</v>
      </c>
      <c r="P4">
        <v>1187.02</v>
      </c>
      <c r="Q4">
        <v>5793.05</v>
      </c>
      <c r="R4">
        <v>615.83</v>
      </c>
      <c r="S4">
        <v>167.65</v>
      </c>
      <c r="T4">
        <v>223199.74</v>
      </c>
      <c r="U4">
        <v>0.27</v>
      </c>
      <c r="V4">
        <v>0.87</v>
      </c>
      <c r="W4">
        <v>0.72</v>
      </c>
      <c r="X4">
        <v>13.2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0.8922</v>
      </c>
      <c r="E5">
        <v>112.08</v>
      </c>
      <c r="F5">
        <v>103.69</v>
      </c>
      <c r="G5">
        <v>31.11</v>
      </c>
      <c r="H5">
        <v>0.46</v>
      </c>
      <c r="I5">
        <v>200</v>
      </c>
      <c r="J5">
        <v>154.63</v>
      </c>
      <c r="K5">
        <v>49.1</v>
      </c>
      <c r="L5">
        <v>4</v>
      </c>
      <c r="M5">
        <v>198</v>
      </c>
      <c r="N5">
        <v>26.53</v>
      </c>
      <c r="O5">
        <v>19304.72</v>
      </c>
      <c r="P5">
        <v>1107.23</v>
      </c>
      <c r="Q5">
        <v>5792.99</v>
      </c>
      <c r="R5">
        <v>478.34</v>
      </c>
      <c r="S5">
        <v>167.65</v>
      </c>
      <c r="T5">
        <v>154882.91</v>
      </c>
      <c r="U5">
        <v>0.35</v>
      </c>
      <c r="V5">
        <v>0.91</v>
      </c>
      <c r="W5">
        <v>0.59</v>
      </c>
      <c r="X5">
        <v>9.15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0.9225</v>
      </c>
      <c r="E6">
        <v>108.4</v>
      </c>
      <c r="F6">
        <v>101.48</v>
      </c>
      <c r="G6">
        <v>40.06</v>
      </c>
      <c r="H6">
        <v>0.57</v>
      </c>
      <c r="I6">
        <v>152</v>
      </c>
      <c r="J6">
        <v>156.03</v>
      </c>
      <c r="K6">
        <v>49.1</v>
      </c>
      <c r="L6">
        <v>5</v>
      </c>
      <c r="M6">
        <v>150</v>
      </c>
      <c r="N6">
        <v>26.94</v>
      </c>
      <c r="O6">
        <v>19478.15</v>
      </c>
      <c r="P6">
        <v>1047</v>
      </c>
      <c r="Q6">
        <v>5792.88</v>
      </c>
      <c r="R6">
        <v>403.21</v>
      </c>
      <c r="S6">
        <v>167.65</v>
      </c>
      <c r="T6">
        <v>117555.49</v>
      </c>
      <c r="U6">
        <v>0.42</v>
      </c>
      <c r="V6">
        <v>0.93</v>
      </c>
      <c r="W6">
        <v>0.52</v>
      </c>
      <c r="X6">
        <v>6.94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0.9443</v>
      </c>
      <c r="E7">
        <v>105.9</v>
      </c>
      <c r="F7">
        <v>99.95</v>
      </c>
      <c r="G7">
        <v>49.98</v>
      </c>
      <c r="H7">
        <v>0.67</v>
      </c>
      <c r="I7">
        <v>120</v>
      </c>
      <c r="J7">
        <v>157.44</v>
      </c>
      <c r="K7">
        <v>49.1</v>
      </c>
      <c r="L7">
        <v>6</v>
      </c>
      <c r="M7">
        <v>118</v>
      </c>
      <c r="N7">
        <v>27.35</v>
      </c>
      <c r="O7">
        <v>19652.13</v>
      </c>
      <c r="P7">
        <v>991.85</v>
      </c>
      <c r="Q7">
        <v>5792.81</v>
      </c>
      <c r="R7">
        <v>351.46</v>
      </c>
      <c r="S7">
        <v>167.65</v>
      </c>
      <c r="T7">
        <v>91840.11</v>
      </c>
      <c r="U7">
        <v>0.48</v>
      </c>
      <c r="V7">
        <v>0.9399999999999999</v>
      </c>
      <c r="W7">
        <v>0.47</v>
      </c>
      <c r="X7">
        <v>5.41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0.961</v>
      </c>
      <c r="E8">
        <v>104.06</v>
      </c>
      <c r="F8">
        <v>98.81999999999999</v>
      </c>
      <c r="G8">
        <v>61.12</v>
      </c>
      <c r="H8">
        <v>0.78</v>
      </c>
      <c r="I8">
        <v>97</v>
      </c>
      <c r="J8">
        <v>158.86</v>
      </c>
      <c r="K8">
        <v>49.1</v>
      </c>
      <c r="L8">
        <v>7</v>
      </c>
      <c r="M8">
        <v>95</v>
      </c>
      <c r="N8">
        <v>27.77</v>
      </c>
      <c r="O8">
        <v>19826.68</v>
      </c>
      <c r="P8">
        <v>936.13</v>
      </c>
      <c r="Q8">
        <v>5792.93</v>
      </c>
      <c r="R8">
        <v>312.61</v>
      </c>
      <c r="S8">
        <v>167.65</v>
      </c>
      <c r="T8">
        <v>72531.7</v>
      </c>
      <c r="U8">
        <v>0.54</v>
      </c>
      <c r="V8">
        <v>0.95</v>
      </c>
      <c r="W8">
        <v>0.43</v>
      </c>
      <c r="X8">
        <v>4.28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0.9671999999999999</v>
      </c>
      <c r="E9">
        <v>103.39</v>
      </c>
      <c r="F9">
        <v>98.58</v>
      </c>
      <c r="G9">
        <v>71.26000000000001</v>
      </c>
      <c r="H9">
        <v>0.88</v>
      </c>
      <c r="I9">
        <v>83</v>
      </c>
      <c r="J9">
        <v>160.28</v>
      </c>
      <c r="K9">
        <v>49.1</v>
      </c>
      <c r="L9">
        <v>8</v>
      </c>
      <c r="M9">
        <v>51</v>
      </c>
      <c r="N9">
        <v>28.19</v>
      </c>
      <c r="O9">
        <v>20001.93</v>
      </c>
      <c r="P9">
        <v>894.86</v>
      </c>
      <c r="Q9">
        <v>5792.79</v>
      </c>
      <c r="R9">
        <v>304.22</v>
      </c>
      <c r="S9">
        <v>167.65</v>
      </c>
      <c r="T9">
        <v>68408.89</v>
      </c>
      <c r="U9">
        <v>0.55</v>
      </c>
      <c r="V9">
        <v>0.95</v>
      </c>
      <c r="W9">
        <v>0.44</v>
      </c>
      <c r="X9">
        <v>4.04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0.9718</v>
      </c>
      <c r="E10">
        <v>102.9</v>
      </c>
      <c r="F10">
        <v>98.20999999999999</v>
      </c>
      <c r="G10">
        <v>74.59</v>
      </c>
      <c r="H10">
        <v>0.99</v>
      </c>
      <c r="I10">
        <v>79</v>
      </c>
      <c r="J10">
        <v>161.71</v>
      </c>
      <c r="K10">
        <v>49.1</v>
      </c>
      <c r="L10">
        <v>9</v>
      </c>
      <c r="M10">
        <v>0</v>
      </c>
      <c r="N10">
        <v>28.61</v>
      </c>
      <c r="O10">
        <v>20177.64</v>
      </c>
      <c r="P10">
        <v>886.05</v>
      </c>
      <c r="Q10">
        <v>5792.88</v>
      </c>
      <c r="R10">
        <v>289.03</v>
      </c>
      <c r="S10">
        <v>167.65</v>
      </c>
      <c r="T10">
        <v>60833.87</v>
      </c>
      <c r="U10">
        <v>0.58</v>
      </c>
      <c r="V10">
        <v>0.96</v>
      </c>
      <c r="W10">
        <v>0.5</v>
      </c>
      <c r="X10">
        <v>3.67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0.3784</v>
      </c>
      <c r="E2">
        <v>264.3</v>
      </c>
      <c r="F2">
        <v>191.22</v>
      </c>
      <c r="G2">
        <v>6.05</v>
      </c>
      <c r="H2">
        <v>0.1</v>
      </c>
      <c r="I2">
        <v>1897</v>
      </c>
      <c r="J2">
        <v>185.69</v>
      </c>
      <c r="K2">
        <v>53.44</v>
      </c>
      <c r="L2">
        <v>1</v>
      </c>
      <c r="M2">
        <v>1895</v>
      </c>
      <c r="N2">
        <v>36.26</v>
      </c>
      <c r="O2">
        <v>23136.14</v>
      </c>
      <c r="P2">
        <v>2570.26</v>
      </c>
      <c r="Q2">
        <v>5794.61</v>
      </c>
      <c r="R2">
        <v>3461.31</v>
      </c>
      <c r="S2">
        <v>167.65</v>
      </c>
      <c r="T2">
        <v>1637882.22</v>
      </c>
      <c r="U2">
        <v>0.05</v>
      </c>
      <c r="V2">
        <v>0.49</v>
      </c>
      <c r="W2">
        <v>3.33</v>
      </c>
      <c r="X2">
        <v>96.65000000000001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0.6835</v>
      </c>
      <c r="E3">
        <v>146.31</v>
      </c>
      <c r="F3">
        <v>122.1</v>
      </c>
      <c r="G3">
        <v>12.54</v>
      </c>
      <c r="H3">
        <v>0.19</v>
      </c>
      <c r="I3">
        <v>584</v>
      </c>
      <c r="J3">
        <v>187.21</v>
      </c>
      <c r="K3">
        <v>53.44</v>
      </c>
      <c r="L3">
        <v>2</v>
      </c>
      <c r="M3">
        <v>582</v>
      </c>
      <c r="N3">
        <v>36.77</v>
      </c>
      <c r="O3">
        <v>23322.88</v>
      </c>
      <c r="P3">
        <v>1608.89</v>
      </c>
      <c r="Q3">
        <v>5793.26</v>
      </c>
      <c r="R3">
        <v>1102.85</v>
      </c>
      <c r="S3">
        <v>167.65</v>
      </c>
      <c r="T3">
        <v>465215.12</v>
      </c>
      <c r="U3">
        <v>0.15</v>
      </c>
      <c r="V3">
        <v>0.77</v>
      </c>
      <c r="W3">
        <v>1.21</v>
      </c>
      <c r="X3">
        <v>27.55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0.7946</v>
      </c>
      <c r="E4">
        <v>125.84</v>
      </c>
      <c r="F4">
        <v>110.53</v>
      </c>
      <c r="G4">
        <v>19.22</v>
      </c>
      <c r="H4">
        <v>0.28</v>
      </c>
      <c r="I4">
        <v>345</v>
      </c>
      <c r="J4">
        <v>188.73</v>
      </c>
      <c r="K4">
        <v>53.44</v>
      </c>
      <c r="L4">
        <v>3</v>
      </c>
      <c r="M4">
        <v>343</v>
      </c>
      <c r="N4">
        <v>37.29</v>
      </c>
      <c r="O4">
        <v>23510.33</v>
      </c>
      <c r="P4">
        <v>1429.19</v>
      </c>
      <c r="Q4">
        <v>5793.02</v>
      </c>
      <c r="R4">
        <v>710.13</v>
      </c>
      <c r="S4">
        <v>167.65</v>
      </c>
      <c r="T4">
        <v>270051.55</v>
      </c>
      <c r="U4">
        <v>0.24</v>
      </c>
      <c r="V4">
        <v>0.85</v>
      </c>
      <c r="W4">
        <v>0.83</v>
      </c>
      <c r="X4">
        <v>15.99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0.8538</v>
      </c>
      <c r="E5">
        <v>117.12</v>
      </c>
      <c r="F5">
        <v>105.65</v>
      </c>
      <c r="G5">
        <v>26.19</v>
      </c>
      <c r="H5">
        <v>0.37</v>
      </c>
      <c r="I5">
        <v>242</v>
      </c>
      <c r="J5">
        <v>190.25</v>
      </c>
      <c r="K5">
        <v>53.44</v>
      </c>
      <c r="L5">
        <v>4</v>
      </c>
      <c r="M5">
        <v>240</v>
      </c>
      <c r="N5">
        <v>37.82</v>
      </c>
      <c r="O5">
        <v>23698.48</v>
      </c>
      <c r="P5">
        <v>1339.29</v>
      </c>
      <c r="Q5">
        <v>5792.9</v>
      </c>
      <c r="R5">
        <v>544.65</v>
      </c>
      <c r="S5">
        <v>167.65</v>
      </c>
      <c r="T5">
        <v>187826.76</v>
      </c>
      <c r="U5">
        <v>0.31</v>
      </c>
      <c r="V5">
        <v>0.89</v>
      </c>
      <c r="W5">
        <v>0.65</v>
      </c>
      <c r="X5">
        <v>11.1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0.8901</v>
      </c>
      <c r="E6">
        <v>112.35</v>
      </c>
      <c r="F6">
        <v>103</v>
      </c>
      <c r="G6">
        <v>33.4</v>
      </c>
      <c r="H6">
        <v>0.46</v>
      </c>
      <c r="I6">
        <v>185</v>
      </c>
      <c r="J6">
        <v>191.78</v>
      </c>
      <c r="K6">
        <v>53.44</v>
      </c>
      <c r="L6">
        <v>5</v>
      </c>
      <c r="M6">
        <v>183</v>
      </c>
      <c r="N6">
        <v>38.35</v>
      </c>
      <c r="O6">
        <v>23887.36</v>
      </c>
      <c r="P6">
        <v>1279.02</v>
      </c>
      <c r="Q6">
        <v>5792.91</v>
      </c>
      <c r="R6">
        <v>454.53</v>
      </c>
      <c r="S6">
        <v>167.65</v>
      </c>
      <c r="T6">
        <v>143054.15</v>
      </c>
      <c r="U6">
        <v>0.37</v>
      </c>
      <c r="V6">
        <v>0.91</v>
      </c>
      <c r="W6">
        <v>0.57</v>
      </c>
      <c r="X6">
        <v>8.460000000000001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0.9144</v>
      </c>
      <c r="E7">
        <v>109.36</v>
      </c>
      <c r="F7">
        <v>101.35</v>
      </c>
      <c r="G7">
        <v>40.81</v>
      </c>
      <c r="H7">
        <v>0.55</v>
      </c>
      <c r="I7">
        <v>149</v>
      </c>
      <c r="J7">
        <v>193.32</v>
      </c>
      <c r="K7">
        <v>53.44</v>
      </c>
      <c r="L7">
        <v>6</v>
      </c>
      <c r="M7">
        <v>147</v>
      </c>
      <c r="N7">
        <v>38.89</v>
      </c>
      <c r="O7">
        <v>24076.95</v>
      </c>
      <c r="P7">
        <v>1231.02</v>
      </c>
      <c r="Q7">
        <v>5792.95</v>
      </c>
      <c r="R7">
        <v>398.49</v>
      </c>
      <c r="S7">
        <v>167.65</v>
      </c>
      <c r="T7">
        <v>115211.39</v>
      </c>
      <c r="U7">
        <v>0.42</v>
      </c>
      <c r="V7">
        <v>0.93</v>
      </c>
      <c r="W7">
        <v>0.52</v>
      </c>
      <c r="X7">
        <v>6.81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0.9331</v>
      </c>
      <c r="E8">
        <v>107.17</v>
      </c>
      <c r="F8">
        <v>100.13</v>
      </c>
      <c r="G8">
        <v>48.84</v>
      </c>
      <c r="H8">
        <v>0.64</v>
      </c>
      <c r="I8">
        <v>123</v>
      </c>
      <c r="J8">
        <v>194.86</v>
      </c>
      <c r="K8">
        <v>53.44</v>
      </c>
      <c r="L8">
        <v>7</v>
      </c>
      <c r="M8">
        <v>121</v>
      </c>
      <c r="N8">
        <v>39.43</v>
      </c>
      <c r="O8">
        <v>24267.28</v>
      </c>
      <c r="P8">
        <v>1188.18</v>
      </c>
      <c r="Q8">
        <v>5792.84</v>
      </c>
      <c r="R8">
        <v>357.47</v>
      </c>
      <c r="S8">
        <v>167.65</v>
      </c>
      <c r="T8">
        <v>94831</v>
      </c>
      <c r="U8">
        <v>0.47</v>
      </c>
      <c r="V8">
        <v>0.9399999999999999</v>
      </c>
      <c r="W8">
        <v>0.47</v>
      </c>
      <c r="X8">
        <v>5.59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0.9475</v>
      </c>
      <c r="E9">
        <v>105.54</v>
      </c>
      <c r="F9">
        <v>99.2</v>
      </c>
      <c r="G9">
        <v>57.23</v>
      </c>
      <c r="H9">
        <v>0.72</v>
      </c>
      <c r="I9">
        <v>104</v>
      </c>
      <c r="J9">
        <v>196.41</v>
      </c>
      <c r="K9">
        <v>53.44</v>
      </c>
      <c r="L9">
        <v>8</v>
      </c>
      <c r="M9">
        <v>102</v>
      </c>
      <c r="N9">
        <v>39.98</v>
      </c>
      <c r="O9">
        <v>24458.36</v>
      </c>
      <c r="P9">
        <v>1147.27</v>
      </c>
      <c r="Q9">
        <v>5792.89</v>
      </c>
      <c r="R9">
        <v>325.39</v>
      </c>
      <c r="S9">
        <v>167.65</v>
      </c>
      <c r="T9">
        <v>78888.37</v>
      </c>
      <c r="U9">
        <v>0.52</v>
      </c>
      <c r="V9">
        <v>0.95</v>
      </c>
      <c r="W9">
        <v>0.45</v>
      </c>
      <c r="X9">
        <v>4.66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0.9613</v>
      </c>
      <c r="E10">
        <v>104.03</v>
      </c>
      <c r="F10">
        <v>98.25</v>
      </c>
      <c r="G10">
        <v>66.23</v>
      </c>
      <c r="H10">
        <v>0.8100000000000001</v>
      </c>
      <c r="I10">
        <v>89</v>
      </c>
      <c r="J10">
        <v>197.97</v>
      </c>
      <c r="K10">
        <v>53.44</v>
      </c>
      <c r="L10">
        <v>9</v>
      </c>
      <c r="M10">
        <v>87</v>
      </c>
      <c r="N10">
        <v>40.53</v>
      </c>
      <c r="O10">
        <v>24650.18</v>
      </c>
      <c r="P10">
        <v>1103.89</v>
      </c>
      <c r="Q10">
        <v>5792.79</v>
      </c>
      <c r="R10">
        <v>292.73</v>
      </c>
      <c r="S10">
        <v>167.65</v>
      </c>
      <c r="T10">
        <v>62632.99</v>
      </c>
      <c r="U10">
        <v>0.57</v>
      </c>
      <c r="V10">
        <v>0.96</v>
      </c>
      <c r="W10">
        <v>0.43</v>
      </c>
      <c r="X10">
        <v>3.71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0.9646</v>
      </c>
      <c r="E11">
        <v>103.67</v>
      </c>
      <c r="F11">
        <v>98.29000000000001</v>
      </c>
      <c r="G11">
        <v>75.61</v>
      </c>
      <c r="H11">
        <v>0.89</v>
      </c>
      <c r="I11">
        <v>78</v>
      </c>
      <c r="J11">
        <v>199.53</v>
      </c>
      <c r="K11">
        <v>53.44</v>
      </c>
      <c r="L11">
        <v>10</v>
      </c>
      <c r="M11">
        <v>76</v>
      </c>
      <c r="N11">
        <v>41.1</v>
      </c>
      <c r="O11">
        <v>24842.77</v>
      </c>
      <c r="P11">
        <v>1073.13</v>
      </c>
      <c r="Q11">
        <v>5792.9</v>
      </c>
      <c r="R11">
        <v>295.65</v>
      </c>
      <c r="S11">
        <v>167.65</v>
      </c>
      <c r="T11">
        <v>64148.98</v>
      </c>
      <c r="U11">
        <v>0.57</v>
      </c>
      <c r="V11">
        <v>0.96</v>
      </c>
      <c r="W11">
        <v>0.4</v>
      </c>
      <c r="X11">
        <v>3.75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0.9732</v>
      </c>
      <c r="E12">
        <v>102.76</v>
      </c>
      <c r="F12">
        <v>97.72</v>
      </c>
      <c r="G12">
        <v>84.97</v>
      </c>
      <c r="H12">
        <v>0.97</v>
      </c>
      <c r="I12">
        <v>69</v>
      </c>
      <c r="J12">
        <v>201.1</v>
      </c>
      <c r="K12">
        <v>53.44</v>
      </c>
      <c r="L12">
        <v>11</v>
      </c>
      <c r="M12">
        <v>59</v>
      </c>
      <c r="N12">
        <v>41.66</v>
      </c>
      <c r="O12">
        <v>25036.12</v>
      </c>
      <c r="P12">
        <v>1029.87</v>
      </c>
      <c r="Q12">
        <v>5792.82</v>
      </c>
      <c r="R12">
        <v>275.41</v>
      </c>
      <c r="S12">
        <v>167.65</v>
      </c>
      <c r="T12">
        <v>54073.68</v>
      </c>
      <c r="U12">
        <v>0.61</v>
      </c>
      <c r="V12">
        <v>0.96</v>
      </c>
      <c r="W12">
        <v>0.4</v>
      </c>
      <c r="X12">
        <v>3.18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0.978</v>
      </c>
      <c r="E13">
        <v>102.25</v>
      </c>
      <c r="F13">
        <v>97.43000000000001</v>
      </c>
      <c r="G13">
        <v>92.79000000000001</v>
      </c>
      <c r="H13">
        <v>1.05</v>
      </c>
      <c r="I13">
        <v>63</v>
      </c>
      <c r="J13">
        <v>202.67</v>
      </c>
      <c r="K13">
        <v>53.44</v>
      </c>
      <c r="L13">
        <v>12</v>
      </c>
      <c r="M13">
        <v>20</v>
      </c>
      <c r="N13">
        <v>42.24</v>
      </c>
      <c r="O13">
        <v>25230.25</v>
      </c>
      <c r="P13">
        <v>1007.7</v>
      </c>
      <c r="Q13">
        <v>5792.9</v>
      </c>
      <c r="R13">
        <v>264.27</v>
      </c>
      <c r="S13">
        <v>167.65</v>
      </c>
      <c r="T13">
        <v>48532.02</v>
      </c>
      <c r="U13">
        <v>0.63</v>
      </c>
      <c r="V13">
        <v>0.97</v>
      </c>
      <c r="W13">
        <v>0.43</v>
      </c>
      <c r="X13">
        <v>2.89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0.9776</v>
      </c>
      <c r="E14">
        <v>102.29</v>
      </c>
      <c r="F14">
        <v>97.48</v>
      </c>
      <c r="G14">
        <v>92.83</v>
      </c>
      <c r="H14">
        <v>1.13</v>
      </c>
      <c r="I14">
        <v>63</v>
      </c>
      <c r="J14">
        <v>204.25</v>
      </c>
      <c r="K14">
        <v>53.44</v>
      </c>
      <c r="L14">
        <v>13</v>
      </c>
      <c r="M14">
        <v>1</v>
      </c>
      <c r="N14">
        <v>42.82</v>
      </c>
      <c r="O14">
        <v>25425.3</v>
      </c>
      <c r="P14">
        <v>1010.22</v>
      </c>
      <c r="Q14">
        <v>5792.9</v>
      </c>
      <c r="R14">
        <v>264.86</v>
      </c>
      <c r="S14">
        <v>167.65</v>
      </c>
      <c r="T14">
        <v>48825.19</v>
      </c>
      <c r="U14">
        <v>0.63</v>
      </c>
      <c r="V14">
        <v>0.97</v>
      </c>
      <c r="W14">
        <v>0.46</v>
      </c>
      <c r="X14">
        <v>2.94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0.9787</v>
      </c>
      <c r="E15">
        <v>102.18</v>
      </c>
      <c r="F15">
        <v>97.40000000000001</v>
      </c>
      <c r="G15">
        <v>94.26000000000001</v>
      </c>
      <c r="H15">
        <v>1.21</v>
      </c>
      <c r="I15">
        <v>62</v>
      </c>
      <c r="J15">
        <v>205.84</v>
      </c>
      <c r="K15">
        <v>53.44</v>
      </c>
      <c r="L15">
        <v>14</v>
      </c>
      <c r="M15">
        <v>0</v>
      </c>
      <c r="N15">
        <v>43.4</v>
      </c>
      <c r="O15">
        <v>25621.03</v>
      </c>
      <c r="P15">
        <v>1015.78</v>
      </c>
      <c r="Q15">
        <v>5792.9</v>
      </c>
      <c r="R15">
        <v>262.31</v>
      </c>
      <c r="S15">
        <v>167.65</v>
      </c>
      <c r="T15">
        <v>47558.5</v>
      </c>
      <c r="U15">
        <v>0.64</v>
      </c>
      <c r="V15">
        <v>0.97</v>
      </c>
      <c r="W15">
        <v>0.45</v>
      </c>
      <c r="X15">
        <v>2.86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0.5846</v>
      </c>
      <c r="E2">
        <v>171.06</v>
      </c>
      <c r="F2">
        <v>144.41</v>
      </c>
      <c r="G2">
        <v>8.43</v>
      </c>
      <c r="H2">
        <v>0.15</v>
      </c>
      <c r="I2">
        <v>1028</v>
      </c>
      <c r="J2">
        <v>116.05</v>
      </c>
      <c r="K2">
        <v>43.4</v>
      </c>
      <c r="L2">
        <v>1</v>
      </c>
      <c r="M2">
        <v>1026</v>
      </c>
      <c r="N2">
        <v>16.65</v>
      </c>
      <c r="O2">
        <v>14546.17</v>
      </c>
      <c r="P2">
        <v>1406.84</v>
      </c>
      <c r="Q2">
        <v>5793.86</v>
      </c>
      <c r="R2">
        <v>1862.85</v>
      </c>
      <c r="S2">
        <v>167.65</v>
      </c>
      <c r="T2">
        <v>842999.45</v>
      </c>
      <c r="U2">
        <v>0.09</v>
      </c>
      <c r="V2">
        <v>0.65</v>
      </c>
      <c r="W2">
        <v>1.92</v>
      </c>
      <c r="X2">
        <v>49.86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0.8112</v>
      </c>
      <c r="E3">
        <v>123.27</v>
      </c>
      <c r="F3">
        <v>112.15</v>
      </c>
      <c r="G3">
        <v>17.8</v>
      </c>
      <c r="H3">
        <v>0.3</v>
      </c>
      <c r="I3">
        <v>378</v>
      </c>
      <c r="J3">
        <v>117.34</v>
      </c>
      <c r="K3">
        <v>43.4</v>
      </c>
      <c r="L3">
        <v>2</v>
      </c>
      <c r="M3">
        <v>376</v>
      </c>
      <c r="N3">
        <v>16.94</v>
      </c>
      <c r="O3">
        <v>14705.49</v>
      </c>
      <c r="P3">
        <v>1044.04</v>
      </c>
      <c r="Q3">
        <v>5792.98</v>
      </c>
      <c r="R3">
        <v>764.89</v>
      </c>
      <c r="S3">
        <v>167.65</v>
      </c>
      <c r="T3">
        <v>297265.36</v>
      </c>
      <c r="U3">
        <v>0.22</v>
      </c>
      <c r="V3">
        <v>0.84</v>
      </c>
      <c r="W3">
        <v>0.89</v>
      </c>
      <c r="X3">
        <v>17.61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0.8913</v>
      </c>
      <c r="E4">
        <v>112.19</v>
      </c>
      <c r="F4">
        <v>104.78</v>
      </c>
      <c r="G4">
        <v>28.19</v>
      </c>
      <c r="H4">
        <v>0.45</v>
      </c>
      <c r="I4">
        <v>223</v>
      </c>
      <c r="J4">
        <v>118.63</v>
      </c>
      <c r="K4">
        <v>43.4</v>
      </c>
      <c r="L4">
        <v>3</v>
      </c>
      <c r="M4">
        <v>221</v>
      </c>
      <c r="N4">
        <v>17.23</v>
      </c>
      <c r="O4">
        <v>14865.24</v>
      </c>
      <c r="P4">
        <v>926.2</v>
      </c>
      <c r="Q4">
        <v>5792.92</v>
      </c>
      <c r="R4">
        <v>515.21</v>
      </c>
      <c r="S4">
        <v>167.65</v>
      </c>
      <c r="T4">
        <v>173202.91</v>
      </c>
      <c r="U4">
        <v>0.33</v>
      </c>
      <c r="V4">
        <v>0.9</v>
      </c>
      <c r="W4">
        <v>0.63</v>
      </c>
      <c r="X4">
        <v>10.24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0.9324</v>
      </c>
      <c r="E5">
        <v>107.25</v>
      </c>
      <c r="F5">
        <v>101.51</v>
      </c>
      <c r="G5">
        <v>39.81</v>
      </c>
      <c r="H5">
        <v>0.59</v>
      </c>
      <c r="I5">
        <v>153</v>
      </c>
      <c r="J5">
        <v>119.93</v>
      </c>
      <c r="K5">
        <v>43.4</v>
      </c>
      <c r="L5">
        <v>4</v>
      </c>
      <c r="M5">
        <v>151</v>
      </c>
      <c r="N5">
        <v>17.53</v>
      </c>
      <c r="O5">
        <v>15025.44</v>
      </c>
      <c r="P5">
        <v>844.7</v>
      </c>
      <c r="Q5">
        <v>5792.94</v>
      </c>
      <c r="R5">
        <v>404.31</v>
      </c>
      <c r="S5">
        <v>167.65</v>
      </c>
      <c r="T5">
        <v>118104.24</v>
      </c>
      <c r="U5">
        <v>0.41</v>
      </c>
      <c r="V5">
        <v>0.93</v>
      </c>
      <c r="W5">
        <v>0.52</v>
      </c>
      <c r="X5">
        <v>6.97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0.9560999999999999</v>
      </c>
      <c r="E6">
        <v>104.59</v>
      </c>
      <c r="F6">
        <v>99.78</v>
      </c>
      <c r="G6">
        <v>52.52</v>
      </c>
      <c r="H6">
        <v>0.73</v>
      </c>
      <c r="I6">
        <v>114</v>
      </c>
      <c r="J6">
        <v>121.23</v>
      </c>
      <c r="K6">
        <v>43.4</v>
      </c>
      <c r="L6">
        <v>5</v>
      </c>
      <c r="M6">
        <v>74</v>
      </c>
      <c r="N6">
        <v>17.83</v>
      </c>
      <c r="O6">
        <v>15186.08</v>
      </c>
      <c r="P6">
        <v>773.9</v>
      </c>
      <c r="Q6">
        <v>5792.86</v>
      </c>
      <c r="R6">
        <v>343.82</v>
      </c>
      <c r="S6">
        <v>167.65</v>
      </c>
      <c r="T6">
        <v>88051.24000000001</v>
      </c>
      <c r="U6">
        <v>0.49</v>
      </c>
      <c r="V6">
        <v>0.9399999999999999</v>
      </c>
      <c r="W6">
        <v>0.51</v>
      </c>
      <c r="X6">
        <v>5.24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0.9604</v>
      </c>
      <c r="E7">
        <v>104.13</v>
      </c>
      <c r="F7">
        <v>99.48999999999999</v>
      </c>
      <c r="G7">
        <v>55.79</v>
      </c>
      <c r="H7">
        <v>0.86</v>
      </c>
      <c r="I7">
        <v>107</v>
      </c>
      <c r="J7">
        <v>122.54</v>
      </c>
      <c r="K7">
        <v>43.4</v>
      </c>
      <c r="L7">
        <v>6</v>
      </c>
      <c r="M7">
        <v>0</v>
      </c>
      <c r="N7">
        <v>18.14</v>
      </c>
      <c r="O7">
        <v>15347.16</v>
      </c>
      <c r="P7">
        <v>765.48</v>
      </c>
      <c r="Q7">
        <v>5792.97</v>
      </c>
      <c r="R7">
        <v>330.75</v>
      </c>
      <c r="S7">
        <v>167.65</v>
      </c>
      <c r="T7">
        <v>81550.19</v>
      </c>
      <c r="U7">
        <v>0.51</v>
      </c>
      <c r="V7">
        <v>0.95</v>
      </c>
      <c r="W7">
        <v>0.58</v>
      </c>
      <c r="X7">
        <v>4.95</v>
      </c>
      <c r="Y7">
        <v>0.5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0.6757</v>
      </c>
      <c r="E2">
        <v>147.99</v>
      </c>
      <c r="F2">
        <v>131.46</v>
      </c>
      <c r="G2">
        <v>10.22</v>
      </c>
      <c r="H2">
        <v>0.2</v>
      </c>
      <c r="I2">
        <v>772</v>
      </c>
      <c r="J2">
        <v>89.87</v>
      </c>
      <c r="K2">
        <v>37.55</v>
      </c>
      <c r="L2">
        <v>1</v>
      </c>
      <c r="M2">
        <v>770</v>
      </c>
      <c r="N2">
        <v>11.32</v>
      </c>
      <c r="O2">
        <v>11317.98</v>
      </c>
      <c r="P2">
        <v>1060.08</v>
      </c>
      <c r="Q2">
        <v>5793.41</v>
      </c>
      <c r="R2">
        <v>1421.64</v>
      </c>
      <c r="S2">
        <v>167.65</v>
      </c>
      <c r="T2">
        <v>623673.03</v>
      </c>
      <c r="U2">
        <v>0.12</v>
      </c>
      <c r="V2">
        <v>0.72</v>
      </c>
      <c r="W2">
        <v>1.51</v>
      </c>
      <c r="X2">
        <v>36.91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0.8655</v>
      </c>
      <c r="E3">
        <v>115.54</v>
      </c>
      <c r="F3">
        <v>108.08</v>
      </c>
      <c r="G3">
        <v>22.21</v>
      </c>
      <c r="H3">
        <v>0.39</v>
      </c>
      <c r="I3">
        <v>292</v>
      </c>
      <c r="J3">
        <v>91.09999999999999</v>
      </c>
      <c r="K3">
        <v>37.55</v>
      </c>
      <c r="L3">
        <v>2</v>
      </c>
      <c r="M3">
        <v>290</v>
      </c>
      <c r="N3">
        <v>11.54</v>
      </c>
      <c r="O3">
        <v>11468.97</v>
      </c>
      <c r="P3">
        <v>806.67</v>
      </c>
      <c r="Q3">
        <v>5793.03</v>
      </c>
      <c r="R3">
        <v>626.79</v>
      </c>
      <c r="S3">
        <v>167.65</v>
      </c>
      <c r="T3">
        <v>228647.91</v>
      </c>
      <c r="U3">
        <v>0.27</v>
      </c>
      <c r="V3">
        <v>0.87</v>
      </c>
      <c r="W3">
        <v>0.74</v>
      </c>
      <c r="X3">
        <v>13.54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0.9329</v>
      </c>
      <c r="E4">
        <v>107.2</v>
      </c>
      <c r="F4">
        <v>102.1</v>
      </c>
      <c r="G4">
        <v>36.68</v>
      </c>
      <c r="H4">
        <v>0.57</v>
      </c>
      <c r="I4">
        <v>167</v>
      </c>
      <c r="J4">
        <v>92.31999999999999</v>
      </c>
      <c r="K4">
        <v>37.55</v>
      </c>
      <c r="L4">
        <v>3</v>
      </c>
      <c r="M4">
        <v>146</v>
      </c>
      <c r="N4">
        <v>11.77</v>
      </c>
      <c r="O4">
        <v>11620.34</v>
      </c>
      <c r="P4">
        <v>690.27</v>
      </c>
      <c r="Q4">
        <v>5793.02</v>
      </c>
      <c r="R4">
        <v>422.95</v>
      </c>
      <c r="S4">
        <v>167.65</v>
      </c>
      <c r="T4">
        <v>127353.97</v>
      </c>
      <c r="U4">
        <v>0.4</v>
      </c>
      <c r="V4">
        <v>0.92</v>
      </c>
      <c r="W4">
        <v>0.57</v>
      </c>
      <c r="X4">
        <v>7.56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0.9425</v>
      </c>
      <c r="E5">
        <v>106.1</v>
      </c>
      <c r="F5">
        <v>101.38</v>
      </c>
      <c r="G5">
        <v>41.38</v>
      </c>
      <c r="H5">
        <v>0.75</v>
      </c>
      <c r="I5">
        <v>147</v>
      </c>
      <c r="J5">
        <v>93.55</v>
      </c>
      <c r="K5">
        <v>37.55</v>
      </c>
      <c r="L5">
        <v>4</v>
      </c>
      <c r="M5">
        <v>1</v>
      </c>
      <c r="N5">
        <v>12</v>
      </c>
      <c r="O5">
        <v>11772.07</v>
      </c>
      <c r="P5">
        <v>668.1</v>
      </c>
      <c r="Q5">
        <v>5792.88</v>
      </c>
      <c r="R5">
        <v>393.42</v>
      </c>
      <c r="S5">
        <v>167.65</v>
      </c>
      <c r="T5">
        <v>112688.29</v>
      </c>
      <c r="U5">
        <v>0.43</v>
      </c>
      <c r="V5">
        <v>0.93</v>
      </c>
      <c r="W5">
        <v>0.7</v>
      </c>
      <c r="X5">
        <v>6.84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0.9434</v>
      </c>
      <c r="E6">
        <v>106</v>
      </c>
      <c r="F6">
        <v>101.3</v>
      </c>
      <c r="G6">
        <v>41.63</v>
      </c>
      <c r="H6">
        <v>0.93</v>
      </c>
      <c r="I6">
        <v>146</v>
      </c>
      <c r="J6">
        <v>94.79000000000001</v>
      </c>
      <c r="K6">
        <v>37.55</v>
      </c>
      <c r="L6">
        <v>5</v>
      </c>
      <c r="M6">
        <v>0</v>
      </c>
      <c r="N6">
        <v>12.23</v>
      </c>
      <c r="O6">
        <v>11924.18</v>
      </c>
      <c r="P6">
        <v>675.63</v>
      </c>
      <c r="Q6">
        <v>5792.88</v>
      </c>
      <c r="R6">
        <v>390.61</v>
      </c>
      <c r="S6">
        <v>167.65</v>
      </c>
      <c r="T6">
        <v>111288.37</v>
      </c>
      <c r="U6">
        <v>0.43</v>
      </c>
      <c r="V6">
        <v>0.93</v>
      </c>
      <c r="W6">
        <v>0.7</v>
      </c>
      <c r="X6">
        <v>6.76</v>
      </c>
      <c r="Y6">
        <v>0.5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0.3545</v>
      </c>
      <c r="E2">
        <v>282.07</v>
      </c>
      <c r="F2">
        <v>199.87</v>
      </c>
      <c r="G2">
        <v>5.85</v>
      </c>
      <c r="H2">
        <v>0.09</v>
      </c>
      <c r="I2">
        <v>2049</v>
      </c>
      <c r="J2">
        <v>194.77</v>
      </c>
      <c r="K2">
        <v>54.38</v>
      </c>
      <c r="L2">
        <v>1</v>
      </c>
      <c r="M2">
        <v>2047</v>
      </c>
      <c r="N2">
        <v>39.4</v>
      </c>
      <c r="O2">
        <v>24256.19</v>
      </c>
      <c r="P2">
        <v>2772.39</v>
      </c>
      <c r="Q2">
        <v>5794.67</v>
      </c>
      <c r="R2">
        <v>3757.46</v>
      </c>
      <c r="S2">
        <v>167.65</v>
      </c>
      <c r="T2">
        <v>1785195.99</v>
      </c>
      <c r="U2">
        <v>0.04</v>
      </c>
      <c r="V2">
        <v>0.47</v>
      </c>
      <c r="W2">
        <v>3.58</v>
      </c>
      <c r="X2">
        <v>105.3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0.6684</v>
      </c>
      <c r="E3">
        <v>149.6</v>
      </c>
      <c r="F3">
        <v>123.37</v>
      </c>
      <c r="G3">
        <v>12.13</v>
      </c>
      <c r="H3">
        <v>0.18</v>
      </c>
      <c r="I3">
        <v>610</v>
      </c>
      <c r="J3">
        <v>196.32</v>
      </c>
      <c r="K3">
        <v>54.38</v>
      </c>
      <c r="L3">
        <v>2</v>
      </c>
      <c r="M3">
        <v>608</v>
      </c>
      <c r="N3">
        <v>39.95</v>
      </c>
      <c r="O3">
        <v>24447.22</v>
      </c>
      <c r="P3">
        <v>1679.93</v>
      </c>
      <c r="Q3">
        <v>5793.18</v>
      </c>
      <c r="R3">
        <v>1146.47</v>
      </c>
      <c r="S3">
        <v>167.65</v>
      </c>
      <c r="T3">
        <v>486896.54</v>
      </c>
      <c r="U3">
        <v>0.15</v>
      </c>
      <c r="V3">
        <v>0.76</v>
      </c>
      <c r="W3">
        <v>1.25</v>
      </c>
      <c r="X3">
        <v>28.82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0.7832</v>
      </c>
      <c r="E4">
        <v>127.68</v>
      </c>
      <c r="F4">
        <v>111.21</v>
      </c>
      <c r="G4">
        <v>18.59</v>
      </c>
      <c r="H4">
        <v>0.27</v>
      </c>
      <c r="I4">
        <v>359</v>
      </c>
      <c r="J4">
        <v>197.88</v>
      </c>
      <c r="K4">
        <v>54.38</v>
      </c>
      <c r="L4">
        <v>3</v>
      </c>
      <c r="M4">
        <v>357</v>
      </c>
      <c r="N4">
        <v>40.5</v>
      </c>
      <c r="O4">
        <v>24639</v>
      </c>
      <c r="P4">
        <v>1488.36</v>
      </c>
      <c r="Q4">
        <v>5793.06</v>
      </c>
      <c r="R4">
        <v>732.84</v>
      </c>
      <c r="S4">
        <v>167.65</v>
      </c>
      <c r="T4">
        <v>281338.11</v>
      </c>
      <c r="U4">
        <v>0.23</v>
      </c>
      <c r="V4">
        <v>0.85</v>
      </c>
      <c r="W4">
        <v>0.86</v>
      </c>
      <c r="X4">
        <v>16.66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0.8431</v>
      </c>
      <c r="E5">
        <v>118.6</v>
      </c>
      <c r="F5">
        <v>106.25</v>
      </c>
      <c r="G5">
        <v>25.2</v>
      </c>
      <c r="H5">
        <v>0.36</v>
      </c>
      <c r="I5">
        <v>253</v>
      </c>
      <c r="J5">
        <v>199.44</v>
      </c>
      <c r="K5">
        <v>54.38</v>
      </c>
      <c r="L5">
        <v>4</v>
      </c>
      <c r="M5">
        <v>251</v>
      </c>
      <c r="N5">
        <v>41.06</v>
      </c>
      <c r="O5">
        <v>24831.54</v>
      </c>
      <c r="P5">
        <v>1396.9</v>
      </c>
      <c r="Q5">
        <v>5793.01</v>
      </c>
      <c r="R5">
        <v>565.5599999999999</v>
      </c>
      <c r="S5">
        <v>167.65</v>
      </c>
      <c r="T5">
        <v>198225.74</v>
      </c>
      <c r="U5">
        <v>0.3</v>
      </c>
      <c r="V5">
        <v>0.89</v>
      </c>
      <c r="W5">
        <v>0.67</v>
      </c>
      <c r="X5">
        <v>11.71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0.8819</v>
      </c>
      <c r="E6">
        <v>113.39</v>
      </c>
      <c r="F6">
        <v>103.37</v>
      </c>
      <c r="G6">
        <v>32.14</v>
      </c>
      <c r="H6">
        <v>0.44</v>
      </c>
      <c r="I6">
        <v>193</v>
      </c>
      <c r="J6">
        <v>201.01</v>
      </c>
      <c r="K6">
        <v>54.38</v>
      </c>
      <c r="L6">
        <v>5</v>
      </c>
      <c r="M6">
        <v>191</v>
      </c>
      <c r="N6">
        <v>41.63</v>
      </c>
      <c r="O6">
        <v>25024.84</v>
      </c>
      <c r="P6">
        <v>1334.34</v>
      </c>
      <c r="Q6">
        <v>5792.9</v>
      </c>
      <c r="R6">
        <v>467.18</v>
      </c>
      <c r="S6">
        <v>167.65</v>
      </c>
      <c r="T6">
        <v>149336.68</v>
      </c>
      <c r="U6">
        <v>0.36</v>
      </c>
      <c r="V6">
        <v>0.91</v>
      </c>
      <c r="W6">
        <v>0.59</v>
      </c>
      <c r="X6">
        <v>8.83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0.9078000000000001</v>
      </c>
      <c r="E7">
        <v>110.15</v>
      </c>
      <c r="F7">
        <v>101.61</v>
      </c>
      <c r="G7">
        <v>39.33</v>
      </c>
      <c r="H7">
        <v>0.53</v>
      </c>
      <c r="I7">
        <v>155</v>
      </c>
      <c r="J7">
        <v>202.58</v>
      </c>
      <c r="K7">
        <v>54.38</v>
      </c>
      <c r="L7">
        <v>6</v>
      </c>
      <c r="M7">
        <v>153</v>
      </c>
      <c r="N7">
        <v>42.2</v>
      </c>
      <c r="O7">
        <v>25218.93</v>
      </c>
      <c r="P7">
        <v>1285.92</v>
      </c>
      <c r="Q7">
        <v>5792.9</v>
      </c>
      <c r="R7">
        <v>407.53</v>
      </c>
      <c r="S7">
        <v>167.65</v>
      </c>
      <c r="T7">
        <v>119704.04</v>
      </c>
      <c r="U7">
        <v>0.41</v>
      </c>
      <c r="V7">
        <v>0.93</v>
      </c>
      <c r="W7">
        <v>0.52</v>
      </c>
      <c r="X7">
        <v>7.07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0.9266</v>
      </c>
      <c r="E8">
        <v>107.92</v>
      </c>
      <c r="F8">
        <v>100.39</v>
      </c>
      <c r="G8">
        <v>46.69</v>
      </c>
      <c r="H8">
        <v>0.61</v>
      </c>
      <c r="I8">
        <v>129</v>
      </c>
      <c r="J8">
        <v>204.16</v>
      </c>
      <c r="K8">
        <v>54.38</v>
      </c>
      <c r="L8">
        <v>7</v>
      </c>
      <c r="M8">
        <v>127</v>
      </c>
      <c r="N8">
        <v>42.78</v>
      </c>
      <c r="O8">
        <v>25413.94</v>
      </c>
      <c r="P8">
        <v>1244.26</v>
      </c>
      <c r="Q8">
        <v>5792.9</v>
      </c>
      <c r="R8">
        <v>366.14</v>
      </c>
      <c r="S8">
        <v>167.65</v>
      </c>
      <c r="T8">
        <v>99138.55</v>
      </c>
      <c r="U8">
        <v>0.46</v>
      </c>
      <c r="V8">
        <v>0.9399999999999999</v>
      </c>
      <c r="W8">
        <v>0.48</v>
      </c>
      <c r="X8">
        <v>5.85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0.9418</v>
      </c>
      <c r="E9">
        <v>106.18</v>
      </c>
      <c r="F9">
        <v>99.42</v>
      </c>
      <c r="G9">
        <v>54.73</v>
      </c>
      <c r="H9">
        <v>0.6899999999999999</v>
      </c>
      <c r="I9">
        <v>109</v>
      </c>
      <c r="J9">
        <v>205.75</v>
      </c>
      <c r="K9">
        <v>54.38</v>
      </c>
      <c r="L9">
        <v>8</v>
      </c>
      <c r="M9">
        <v>107</v>
      </c>
      <c r="N9">
        <v>43.37</v>
      </c>
      <c r="O9">
        <v>25609.61</v>
      </c>
      <c r="P9">
        <v>1204.85</v>
      </c>
      <c r="Q9">
        <v>5792.93</v>
      </c>
      <c r="R9">
        <v>333.21</v>
      </c>
      <c r="S9">
        <v>167.65</v>
      </c>
      <c r="T9">
        <v>82771.42999999999</v>
      </c>
      <c r="U9">
        <v>0.5</v>
      </c>
      <c r="V9">
        <v>0.95</v>
      </c>
      <c r="W9">
        <v>0.45</v>
      </c>
      <c r="X9">
        <v>4.88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0.9542</v>
      </c>
      <c r="E10">
        <v>104.8</v>
      </c>
      <c r="F10">
        <v>98.63</v>
      </c>
      <c r="G10">
        <v>62.95</v>
      </c>
      <c r="H10">
        <v>0.77</v>
      </c>
      <c r="I10">
        <v>94</v>
      </c>
      <c r="J10">
        <v>207.34</v>
      </c>
      <c r="K10">
        <v>54.38</v>
      </c>
      <c r="L10">
        <v>9</v>
      </c>
      <c r="M10">
        <v>92</v>
      </c>
      <c r="N10">
        <v>43.96</v>
      </c>
      <c r="O10">
        <v>25806.1</v>
      </c>
      <c r="P10">
        <v>1167.18</v>
      </c>
      <c r="Q10">
        <v>5792.97</v>
      </c>
      <c r="R10">
        <v>306.17</v>
      </c>
      <c r="S10">
        <v>167.65</v>
      </c>
      <c r="T10">
        <v>69325.06</v>
      </c>
      <c r="U10">
        <v>0.55</v>
      </c>
      <c r="V10">
        <v>0.95</v>
      </c>
      <c r="W10">
        <v>0.42</v>
      </c>
      <c r="X10">
        <v>4.08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0.9533</v>
      </c>
      <c r="E11">
        <v>104.9</v>
      </c>
      <c r="F11">
        <v>99.12</v>
      </c>
      <c r="G11">
        <v>70.8</v>
      </c>
      <c r="H11">
        <v>0.85</v>
      </c>
      <c r="I11">
        <v>84</v>
      </c>
      <c r="J11">
        <v>208.94</v>
      </c>
      <c r="K11">
        <v>54.38</v>
      </c>
      <c r="L11">
        <v>10</v>
      </c>
      <c r="M11">
        <v>82</v>
      </c>
      <c r="N11">
        <v>44.56</v>
      </c>
      <c r="O11">
        <v>26003.41</v>
      </c>
      <c r="P11">
        <v>1147.82</v>
      </c>
      <c r="Q11">
        <v>5792.88</v>
      </c>
      <c r="R11">
        <v>325.62</v>
      </c>
      <c r="S11">
        <v>167.65</v>
      </c>
      <c r="T11">
        <v>79102.61</v>
      </c>
      <c r="U11">
        <v>0.51</v>
      </c>
      <c r="V11">
        <v>0.95</v>
      </c>
      <c r="W11">
        <v>0.39</v>
      </c>
      <c r="X11">
        <v>4.58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0.9684</v>
      </c>
      <c r="E12">
        <v>103.26</v>
      </c>
      <c r="F12">
        <v>97.91</v>
      </c>
      <c r="G12">
        <v>80.47</v>
      </c>
      <c r="H12">
        <v>0.93</v>
      </c>
      <c r="I12">
        <v>73</v>
      </c>
      <c r="J12">
        <v>210.55</v>
      </c>
      <c r="K12">
        <v>54.38</v>
      </c>
      <c r="L12">
        <v>11</v>
      </c>
      <c r="M12">
        <v>71</v>
      </c>
      <c r="N12">
        <v>45.17</v>
      </c>
      <c r="O12">
        <v>26201.54</v>
      </c>
      <c r="P12">
        <v>1097.12</v>
      </c>
      <c r="Q12">
        <v>5792.83</v>
      </c>
      <c r="R12">
        <v>282.15</v>
      </c>
      <c r="S12">
        <v>167.65</v>
      </c>
      <c r="T12">
        <v>57420.41</v>
      </c>
      <c r="U12">
        <v>0.59</v>
      </c>
      <c r="V12">
        <v>0.96</v>
      </c>
      <c r="W12">
        <v>0.39</v>
      </c>
      <c r="X12">
        <v>3.37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0.9752</v>
      </c>
      <c r="E13">
        <v>102.54</v>
      </c>
      <c r="F13">
        <v>97.48999999999999</v>
      </c>
      <c r="G13">
        <v>89.98999999999999</v>
      </c>
      <c r="H13">
        <v>1</v>
      </c>
      <c r="I13">
        <v>65</v>
      </c>
      <c r="J13">
        <v>212.16</v>
      </c>
      <c r="K13">
        <v>54.38</v>
      </c>
      <c r="L13">
        <v>12</v>
      </c>
      <c r="M13">
        <v>55</v>
      </c>
      <c r="N13">
        <v>45.78</v>
      </c>
      <c r="O13">
        <v>26400.51</v>
      </c>
      <c r="P13">
        <v>1057.68</v>
      </c>
      <c r="Q13">
        <v>5792.95</v>
      </c>
      <c r="R13">
        <v>267.93</v>
      </c>
      <c r="S13">
        <v>167.65</v>
      </c>
      <c r="T13">
        <v>50349.9</v>
      </c>
      <c r="U13">
        <v>0.63</v>
      </c>
      <c r="V13">
        <v>0.97</v>
      </c>
      <c r="W13">
        <v>0.38</v>
      </c>
      <c r="X13">
        <v>2.95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0.9791</v>
      </c>
      <c r="E14">
        <v>102.14</v>
      </c>
      <c r="F14">
        <v>97.29000000000001</v>
      </c>
      <c r="G14">
        <v>97.29000000000001</v>
      </c>
      <c r="H14">
        <v>1.08</v>
      </c>
      <c r="I14">
        <v>60</v>
      </c>
      <c r="J14">
        <v>213.78</v>
      </c>
      <c r="K14">
        <v>54.38</v>
      </c>
      <c r="L14">
        <v>13</v>
      </c>
      <c r="M14">
        <v>20</v>
      </c>
      <c r="N14">
        <v>46.4</v>
      </c>
      <c r="O14">
        <v>26600.32</v>
      </c>
      <c r="P14">
        <v>1039.13</v>
      </c>
      <c r="Q14">
        <v>5792.81</v>
      </c>
      <c r="R14">
        <v>259.51</v>
      </c>
      <c r="S14">
        <v>167.65</v>
      </c>
      <c r="T14">
        <v>46169.12</v>
      </c>
      <c r="U14">
        <v>0.65</v>
      </c>
      <c r="V14">
        <v>0.97</v>
      </c>
      <c r="W14">
        <v>0.42</v>
      </c>
      <c r="X14">
        <v>2.75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0.9789</v>
      </c>
      <c r="E15">
        <v>102.16</v>
      </c>
      <c r="F15">
        <v>97.31</v>
      </c>
      <c r="G15">
        <v>97.31</v>
      </c>
      <c r="H15">
        <v>1.15</v>
      </c>
      <c r="I15">
        <v>60</v>
      </c>
      <c r="J15">
        <v>215.41</v>
      </c>
      <c r="K15">
        <v>54.38</v>
      </c>
      <c r="L15">
        <v>14</v>
      </c>
      <c r="M15">
        <v>1</v>
      </c>
      <c r="N15">
        <v>47.03</v>
      </c>
      <c r="O15">
        <v>26801</v>
      </c>
      <c r="P15">
        <v>1039.15</v>
      </c>
      <c r="Q15">
        <v>5792.84</v>
      </c>
      <c r="R15">
        <v>259.28</v>
      </c>
      <c r="S15">
        <v>167.65</v>
      </c>
      <c r="T15">
        <v>46049.93</v>
      </c>
      <c r="U15">
        <v>0.65</v>
      </c>
      <c r="V15">
        <v>0.97</v>
      </c>
      <c r="W15">
        <v>0.45</v>
      </c>
      <c r="X15">
        <v>2.77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0.98</v>
      </c>
      <c r="E16">
        <v>102.04</v>
      </c>
      <c r="F16">
        <v>97.23</v>
      </c>
      <c r="G16">
        <v>98.88</v>
      </c>
      <c r="H16">
        <v>1.23</v>
      </c>
      <c r="I16">
        <v>59</v>
      </c>
      <c r="J16">
        <v>217.04</v>
      </c>
      <c r="K16">
        <v>54.38</v>
      </c>
      <c r="L16">
        <v>15</v>
      </c>
      <c r="M16">
        <v>0</v>
      </c>
      <c r="N16">
        <v>47.66</v>
      </c>
      <c r="O16">
        <v>27002.55</v>
      </c>
      <c r="P16">
        <v>1045.1</v>
      </c>
      <c r="Q16">
        <v>5792.84</v>
      </c>
      <c r="R16">
        <v>256.6</v>
      </c>
      <c r="S16">
        <v>167.65</v>
      </c>
      <c r="T16">
        <v>44715.84</v>
      </c>
      <c r="U16">
        <v>0.65</v>
      </c>
      <c r="V16">
        <v>0.97</v>
      </c>
      <c r="W16">
        <v>0.45</v>
      </c>
      <c r="X16">
        <v>2.69</v>
      </c>
      <c r="Y16">
        <v>0.5</v>
      </c>
      <c r="Z16">
        <v>10</v>
      </c>
    </row>
    <row r="17" spans="1:26">
      <c r="A17">
        <v>0</v>
      </c>
      <c r="B17">
        <v>40</v>
      </c>
      <c r="C17" t="s">
        <v>26</v>
      </c>
      <c r="D17">
        <v>0.6757</v>
      </c>
      <c r="E17">
        <v>147.99</v>
      </c>
      <c r="F17">
        <v>131.46</v>
      </c>
      <c r="G17">
        <v>10.22</v>
      </c>
      <c r="H17">
        <v>0.2</v>
      </c>
      <c r="I17">
        <v>772</v>
      </c>
      <c r="J17">
        <v>89.87</v>
      </c>
      <c r="K17">
        <v>37.55</v>
      </c>
      <c r="L17">
        <v>1</v>
      </c>
      <c r="M17">
        <v>770</v>
      </c>
      <c r="N17">
        <v>11.32</v>
      </c>
      <c r="O17">
        <v>11317.98</v>
      </c>
      <c r="P17">
        <v>1060.08</v>
      </c>
      <c r="Q17">
        <v>5793.41</v>
      </c>
      <c r="R17">
        <v>1421.64</v>
      </c>
      <c r="S17">
        <v>167.65</v>
      </c>
      <c r="T17">
        <v>623673.03</v>
      </c>
      <c r="U17">
        <v>0.12</v>
      </c>
      <c r="V17">
        <v>0.72</v>
      </c>
      <c r="W17">
        <v>1.51</v>
      </c>
      <c r="X17">
        <v>36.91</v>
      </c>
      <c r="Y17">
        <v>0.5</v>
      </c>
      <c r="Z17">
        <v>10</v>
      </c>
    </row>
    <row r="18" spans="1:26">
      <c r="A18">
        <v>1</v>
      </c>
      <c r="B18">
        <v>40</v>
      </c>
      <c r="C18" t="s">
        <v>26</v>
      </c>
      <c r="D18">
        <v>0.8655</v>
      </c>
      <c r="E18">
        <v>115.54</v>
      </c>
      <c r="F18">
        <v>108.08</v>
      </c>
      <c r="G18">
        <v>22.21</v>
      </c>
      <c r="H18">
        <v>0.39</v>
      </c>
      <c r="I18">
        <v>292</v>
      </c>
      <c r="J18">
        <v>91.09999999999999</v>
      </c>
      <c r="K18">
        <v>37.55</v>
      </c>
      <c r="L18">
        <v>2</v>
      </c>
      <c r="M18">
        <v>290</v>
      </c>
      <c r="N18">
        <v>11.54</v>
      </c>
      <c r="O18">
        <v>11468.97</v>
      </c>
      <c r="P18">
        <v>806.67</v>
      </c>
      <c r="Q18">
        <v>5793.03</v>
      </c>
      <c r="R18">
        <v>626.79</v>
      </c>
      <c r="S18">
        <v>167.65</v>
      </c>
      <c r="T18">
        <v>228647.91</v>
      </c>
      <c r="U18">
        <v>0.27</v>
      </c>
      <c r="V18">
        <v>0.87</v>
      </c>
      <c r="W18">
        <v>0.74</v>
      </c>
      <c r="X18">
        <v>13.54</v>
      </c>
      <c r="Y18">
        <v>0.5</v>
      </c>
      <c r="Z18">
        <v>10</v>
      </c>
    </row>
    <row r="19" spans="1:26">
      <c r="A19">
        <v>2</v>
      </c>
      <c r="B19">
        <v>40</v>
      </c>
      <c r="C19" t="s">
        <v>26</v>
      </c>
      <c r="D19">
        <v>0.9329</v>
      </c>
      <c r="E19">
        <v>107.2</v>
      </c>
      <c r="F19">
        <v>102.1</v>
      </c>
      <c r="G19">
        <v>36.68</v>
      </c>
      <c r="H19">
        <v>0.57</v>
      </c>
      <c r="I19">
        <v>167</v>
      </c>
      <c r="J19">
        <v>92.31999999999999</v>
      </c>
      <c r="K19">
        <v>37.55</v>
      </c>
      <c r="L19">
        <v>3</v>
      </c>
      <c r="M19">
        <v>146</v>
      </c>
      <c r="N19">
        <v>11.77</v>
      </c>
      <c r="O19">
        <v>11620.34</v>
      </c>
      <c r="P19">
        <v>690.27</v>
      </c>
      <c r="Q19">
        <v>5793.02</v>
      </c>
      <c r="R19">
        <v>422.95</v>
      </c>
      <c r="S19">
        <v>167.65</v>
      </c>
      <c r="T19">
        <v>127353.97</v>
      </c>
      <c r="U19">
        <v>0.4</v>
      </c>
      <c r="V19">
        <v>0.92</v>
      </c>
      <c r="W19">
        <v>0.57</v>
      </c>
      <c r="X19">
        <v>7.56</v>
      </c>
      <c r="Y19">
        <v>0.5</v>
      </c>
      <c r="Z19">
        <v>10</v>
      </c>
    </row>
    <row r="20" spans="1:26">
      <c r="A20">
        <v>3</v>
      </c>
      <c r="B20">
        <v>40</v>
      </c>
      <c r="C20" t="s">
        <v>26</v>
      </c>
      <c r="D20">
        <v>0.9425</v>
      </c>
      <c r="E20">
        <v>106.1</v>
      </c>
      <c r="F20">
        <v>101.38</v>
      </c>
      <c r="G20">
        <v>41.38</v>
      </c>
      <c r="H20">
        <v>0.75</v>
      </c>
      <c r="I20">
        <v>147</v>
      </c>
      <c r="J20">
        <v>93.55</v>
      </c>
      <c r="K20">
        <v>37.55</v>
      </c>
      <c r="L20">
        <v>4</v>
      </c>
      <c r="M20">
        <v>1</v>
      </c>
      <c r="N20">
        <v>12</v>
      </c>
      <c r="O20">
        <v>11772.07</v>
      </c>
      <c r="P20">
        <v>668.1</v>
      </c>
      <c r="Q20">
        <v>5792.88</v>
      </c>
      <c r="R20">
        <v>393.42</v>
      </c>
      <c r="S20">
        <v>167.65</v>
      </c>
      <c r="T20">
        <v>112688.29</v>
      </c>
      <c r="U20">
        <v>0.43</v>
      </c>
      <c r="V20">
        <v>0.93</v>
      </c>
      <c r="W20">
        <v>0.7</v>
      </c>
      <c r="X20">
        <v>6.84</v>
      </c>
      <c r="Y20">
        <v>0.5</v>
      </c>
      <c r="Z20">
        <v>10</v>
      </c>
    </row>
    <row r="21" spans="1:26">
      <c r="A21">
        <v>4</v>
      </c>
      <c r="B21">
        <v>40</v>
      </c>
      <c r="C21" t="s">
        <v>26</v>
      </c>
      <c r="D21">
        <v>0.9434</v>
      </c>
      <c r="E21">
        <v>106</v>
      </c>
      <c r="F21">
        <v>101.3</v>
      </c>
      <c r="G21">
        <v>41.63</v>
      </c>
      <c r="H21">
        <v>0.93</v>
      </c>
      <c r="I21">
        <v>146</v>
      </c>
      <c r="J21">
        <v>94.79000000000001</v>
      </c>
      <c r="K21">
        <v>37.55</v>
      </c>
      <c r="L21">
        <v>5</v>
      </c>
      <c r="M21">
        <v>0</v>
      </c>
      <c r="N21">
        <v>12.23</v>
      </c>
      <c r="O21">
        <v>11924.18</v>
      </c>
      <c r="P21">
        <v>675.63</v>
      </c>
      <c r="Q21">
        <v>5792.88</v>
      </c>
      <c r="R21">
        <v>390.61</v>
      </c>
      <c r="S21">
        <v>167.65</v>
      </c>
      <c r="T21">
        <v>111288.37</v>
      </c>
      <c r="U21">
        <v>0.43</v>
      </c>
      <c r="V21">
        <v>0.93</v>
      </c>
      <c r="W21">
        <v>0.7</v>
      </c>
      <c r="X21">
        <v>6.76</v>
      </c>
      <c r="Y21">
        <v>0.5</v>
      </c>
      <c r="Z21">
        <v>10</v>
      </c>
    </row>
    <row r="22" spans="1:26">
      <c r="A22">
        <v>0</v>
      </c>
      <c r="B22">
        <v>30</v>
      </c>
      <c r="C22" t="s">
        <v>26</v>
      </c>
      <c r="D22">
        <v>0.7459</v>
      </c>
      <c r="E22">
        <v>134.06</v>
      </c>
      <c r="F22">
        <v>122.9</v>
      </c>
      <c r="G22">
        <v>12.31</v>
      </c>
      <c r="H22">
        <v>0.24</v>
      </c>
      <c r="I22">
        <v>599</v>
      </c>
      <c r="J22">
        <v>71.52</v>
      </c>
      <c r="K22">
        <v>32.27</v>
      </c>
      <c r="L22">
        <v>1</v>
      </c>
      <c r="M22">
        <v>597</v>
      </c>
      <c r="N22">
        <v>8.25</v>
      </c>
      <c r="O22">
        <v>9054.6</v>
      </c>
      <c r="P22">
        <v>824.78</v>
      </c>
      <c r="Q22">
        <v>5793.31</v>
      </c>
      <c r="R22">
        <v>1130.53</v>
      </c>
      <c r="S22">
        <v>167.65</v>
      </c>
      <c r="T22">
        <v>478983.98</v>
      </c>
      <c r="U22">
        <v>0.15</v>
      </c>
      <c r="V22">
        <v>0.77</v>
      </c>
      <c r="W22">
        <v>1.23</v>
      </c>
      <c r="X22">
        <v>28.36</v>
      </c>
      <c r="Y22">
        <v>0.5</v>
      </c>
      <c r="Z22">
        <v>10</v>
      </c>
    </row>
    <row r="23" spans="1:26">
      <c r="A23">
        <v>1</v>
      </c>
      <c r="B23">
        <v>30</v>
      </c>
      <c r="C23" t="s">
        <v>26</v>
      </c>
      <c r="D23">
        <v>0.9079</v>
      </c>
      <c r="E23">
        <v>110.14</v>
      </c>
      <c r="F23">
        <v>104.83</v>
      </c>
      <c r="G23">
        <v>28.21</v>
      </c>
      <c r="H23">
        <v>0.48</v>
      </c>
      <c r="I23">
        <v>223</v>
      </c>
      <c r="J23">
        <v>72.7</v>
      </c>
      <c r="K23">
        <v>32.27</v>
      </c>
      <c r="L23">
        <v>2</v>
      </c>
      <c r="M23">
        <v>189</v>
      </c>
      <c r="N23">
        <v>8.43</v>
      </c>
      <c r="O23">
        <v>9200.25</v>
      </c>
      <c r="P23">
        <v>615.3</v>
      </c>
      <c r="Q23">
        <v>5792.96</v>
      </c>
      <c r="R23">
        <v>515.34</v>
      </c>
      <c r="S23">
        <v>167.65</v>
      </c>
      <c r="T23">
        <v>173267.32</v>
      </c>
      <c r="U23">
        <v>0.33</v>
      </c>
      <c r="V23">
        <v>0.9</v>
      </c>
      <c r="W23">
        <v>0.68</v>
      </c>
      <c r="X23">
        <v>10.29</v>
      </c>
      <c r="Y23">
        <v>0.5</v>
      </c>
      <c r="Z23">
        <v>10</v>
      </c>
    </row>
    <row r="24" spans="1:26">
      <c r="A24">
        <v>2</v>
      </c>
      <c r="B24">
        <v>30</v>
      </c>
      <c r="C24" t="s">
        <v>26</v>
      </c>
      <c r="D24">
        <v>0.9214</v>
      </c>
      <c r="E24">
        <v>108.53</v>
      </c>
      <c r="F24">
        <v>103.66</v>
      </c>
      <c r="G24">
        <v>31.89</v>
      </c>
      <c r="H24">
        <v>0.71</v>
      </c>
      <c r="I24">
        <v>195</v>
      </c>
      <c r="J24">
        <v>73.88</v>
      </c>
      <c r="K24">
        <v>32.27</v>
      </c>
      <c r="L24">
        <v>3</v>
      </c>
      <c r="M24">
        <v>1</v>
      </c>
      <c r="N24">
        <v>8.609999999999999</v>
      </c>
      <c r="O24">
        <v>9346.23</v>
      </c>
      <c r="P24">
        <v>597.6</v>
      </c>
      <c r="Q24">
        <v>5792.86</v>
      </c>
      <c r="R24">
        <v>468.04</v>
      </c>
      <c r="S24">
        <v>167.65</v>
      </c>
      <c r="T24">
        <v>149757.53</v>
      </c>
      <c r="U24">
        <v>0.36</v>
      </c>
      <c r="V24">
        <v>0.91</v>
      </c>
      <c r="W24">
        <v>0.84</v>
      </c>
      <c r="X24">
        <v>9.119999999999999</v>
      </c>
      <c r="Y24">
        <v>0.5</v>
      </c>
      <c r="Z24">
        <v>10</v>
      </c>
    </row>
    <row r="25" spans="1:26">
      <c r="A25">
        <v>3</v>
      </c>
      <c r="B25">
        <v>30</v>
      </c>
      <c r="C25" t="s">
        <v>26</v>
      </c>
      <c r="D25">
        <v>0.9213</v>
      </c>
      <c r="E25">
        <v>108.54</v>
      </c>
      <c r="F25">
        <v>103.66</v>
      </c>
      <c r="G25">
        <v>31.9</v>
      </c>
      <c r="H25">
        <v>0.93</v>
      </c>
      <c r="I25">
        <v>195</v>
      </c>
      <c r="J25">
        <v>75.06999999999999</v>
      </c>
      <c r="K25">
        <v>32.27</v>
      </c>
      <c r="L25">
        <v>4</v>
      </c>
      <c r="M25">
        <v>0</v>
      </c>
      <c r="N25">
        <v>8.800000000000001</v>
      </c>
      <c r="O25">
        <v>9492.549999999999</v>
      </c>
      <c r="P25">
        <v>606.34</v>
      </c>
      <c r="Q25">
        <v>5792.86</v>
      </c>
      <c r="R25">
        <v>468.17</v>
      </c>
      <c r="S25">
        <v>167.65</v>
      </c>
      <c r="T25">
        <v>149823.1</v>
      </c>
      <c r="U25">
        <v>0.36</v>
      </c>
      <c r="V25">
        <v>0.91</v>
      </c>
      <c r="W25">
        <v>0.84</v>
      </c>
      <c r="X25">
        <v>9.119999999999999</v>
      </c>
      <c r="Y25">
        <v>0.5</v>
      </c>
      <c r="Z25">
        <v>10</v>
      </c>
    </row>
    <row r="26" spans="1:26">
      <c r="A26">
        <v>0</v>
      </c>
      <c r="B26">
        <v>15</v>
      </c>
      <c r="C26" t="s">
        <v>26</v>
      </c>
      <c r="D26">
        <v>0.8426</v>
      </c>
      <c r="E26">
        <v>118.67</v>
      </c>
      <c r="F26">
        <v>112.66</v>
      </c>
      <c r="G26">
        <v>17.42</v>
      </c>
      <c r="H26">
        <v>0.43</v>
      </c>
      <c r="I26">
        <v>388</v>
      </c>
      <c r="J26">
        <v>39.78</v>
      </c>
      <c r="K26">
        <v>19.54</v>
      </c>
      <c r="L26">
        <v>1</v>
      </c>
      <c r="M26">
        <v>3</v>
      </c>
      <c r="N26">
        <v>4.24</v>
      </c>
      <c r="O26">
        <v>5140</v>
      </c>
      <c r="P26">
        <v>438.77</v>
      </c>
      <c r="Q26">
        <v>5793.13</v>
      </c>
      <c r="R26">
        <v>764.38</v>
      </c>
      <c r="S26">
        <v>167.65</v>
      </c>
      <c r="T26">
        <v>296960.15</v>
      </c>
      <c r="U26">
        <v>0.22</v>
      </c>
      <c r="V26">
        <v>0.84</v>
      </c>
      <c r="W26">
        <v>1.41</v>
      </c>
      <c r="X26">
        <v>18.12</v>
      </c>
      <c r="Y26">
        <v>0.5</v>
      </c>
      <c r="Z26">
        <v>10</v>
      </c>
    </row>
    <row r="27" spans="1:26">
      <c r="A27">
        <v>1</v>
      </c>
      <c r="B27">
        <v>15</v>
      </c>
      <c r="C27" t="s">
        <v>26</v>
      </c>
      <c r="D27">
        <v>0.8433</v>
      </c>
      <c r="E27">
        <v>118.59</v>
      </c>
      <c r="F27">
        <v>112.59</v>
      </c>
      <c r="G27">
        <v>17.46</v>
      </c>
      <c r="H27">
        <v>0.84</v>
      </c>
      <c r="I27">
        <v>387</v>
      </c>
      <c r="J27">
        <v>40.89</v>
      </c>
      <c r="K27">
        <v>19.54</v>
      </c>
      <c r="L27">
        <v>2</v>
      </c>
      <c r="M27">
        <v>0</v>
      </c>
      <c r="N27">
        <v>4.35</v>
      </c>
      <c r="O27">
        <v>5277.26</v>
      </c>
      <c r="P27">
        <v>449.29</v>
      </c>
      <c r="Q27">
        <v>5793.04</v>
      </c>
      <c r="R27">
        <v>761.6799999999999</v>
      </c>
      <c r="S27">
        <v>167.65</v>
      </c>
      <c r="T27">
        <v>295617.38</v>
      </c>
      <c r="U27">
        <v>0.22</v>
      </c>
      <c r="V27">
        <v>0.84</v>
      </c>
      <c r="W27">
        <v>1.4</v>
      </c>
      <c r="X27">
        <v>18.05</v>
      </c>
      <c r="Y27">
        <v>0.5</v>
      </c>
      <c r="Z27">
        <v>10</v>
      </c>
    </row>
    <row r="28" spans="1:26">
      <c r="A28">
        <v>0</v>
      </c>
      <c r="B28">
        <v>70</v>
      </c>
      <c r="C28" t="s">
        <v>26</v>
      </c>
      <c r="D28">
        <v>0.5026</v>
      </c>
      <c r="E28">
        <v>198.95</v>
      </c>
      <c r="F28">
        <v>158.97</v>
      </c>
      <c r="G28">
        <v>7.3</v>
      </c>
      <c r="H28">
        <v>0.12</v>
      </c>
      <c r="I28">
        <v>1307</v>
      </c>
      <c r="J28">
        <v>141.81</v>
      </c>
      <c r="K28">
        <v>47.83</v>
      </c>
      <c r="L28">
        <v>1</v>
      </c>
      <c r="M28">
        <v>1305</v>
      </c>
      <c r="N28">
        <v>22.98</v>
      </c>
      <c r="O28">
        <v>17723.39</v>
      </c>
      <c r="P28">
        <v>1782.09</v>
      </c>
      <c r="Q28">
        <v>5793.71</v>
      </c>
      <c r="R28">
        <v>2359.19</v>
      </c>
      <c r="S28">
        <v>167.65</v>
      </c>
      <c r="T28">
        <v>1089774.18</v>
      </c>
      <c r="U28">
        <v>0.07000000000000001</v>
      </c>
      <c r="V28">
        <v>0.59</v>
      </c>
      <c r="W28">
        <v>2.38</v>
      </c>
      <c r="X28">
        <v>64.41</v>
      </c>
      <c r="Y28">
        <v>0.5</v>
      </c>
      <c r="Z28">
        <v>10</v>
      </c>
    </row>
    <row r="29" spans="1:26">
      <c r="A29">
        <v>1</v>
      </c>
      <c r="B29">
        <v>70</v>
      </c>
      <c r="C29" t="s">
        <v>26</v>
      </c>
      <c r="D29">
        <v>0.7618</v>
      </c>
      <c r="E29">
        <v>131.28</v>
      </c>
      <c r="F29">
        <v>115.87</v>
      </c>
      <c r="G29">
        <v>15.25</v>
      </c>
      <c r="H29">
        <v>0.25</v>
      </c>
      <c r="I29">
        <v>456</v>
      </c>
      <c r="J29">
        <v>143.17</v>
      </c>
      <c r="K29">
        <v>47.83</v>
      </c>
      <c r="L29">
        <v>2</v>
      </c>
      <c r="M29">
        <v>454</v>
      </c>
      <c r="N29">
        <v>23.34</v>
      </c>
      <c r="O29">
        <v>17891.86</v>
      </c>
      <c r="P29">
        <v>1258.53</v>
      </c>
      <c r="Q29">
        <v>5793.23</v>
      </c>
      <c r="R29">
        <v>891.17</v>
      </c>
      <c r="S29">
        <v>167.65</v>
      </c>
      <c r="T29">
        <v>360018.13</v>
      </c>
      <c r="U29">
        <v>0.19</v>
      </c>
      <c r="V29">
        <v>0.8100000000000001</v>
      </c>
      <c r="W29">
        <v>1.01</v>
      </c>
      <c r="X29">
        <v>21.33</v>
      </c>
      <c r="Y29">
        <v>0.5</v>
      </c>
      <c r="Z29">
        <v>10</v>
      </c>
    </row>
    <row r="30" spans="1:26">
      <c r="A30">
        <v>2</v>
      </c>
      <c r="B30">
        <v>70</v>
      </c>
      <c r="C30" t="s">
        <v>26</v>
      </c>
      <c r="D30">
        <v>0.8541</v>
      </c>
      <c r="E30">
        <v>117.08</v>
      </c>
      <c r="F30">
        <v>107.02</v>
      </c>
      <c r="G30">
        <v>23.7</v>
      </c>
      <c r="H30">
        <v>0.37</v>
      </c>
      <c r="I30">
        <v>271</v>
      </c>
      <c r="J30">
        <v>144.54</v>
      </c>
      <c r="K30">
        <v>47.83</v>
      </c>
      <c r="L30">
        <v>3</v>
      </c>
      <c r="M30">
        <v>269</v>
      </c>
      <c r="N30">
        <v>23.71</v>
      </c>
      <c r="O30">
        <v>18060.85</v>
      </c>
      <c r="P30">
        <v>1124.96</v>
      </c>
      <c r="Q30">
        <v>5792.99</v>
      </c>
      <c r="R30">
        <v>590.87</v>
      </c>
      <c r="S30">
        <v>167.65</v>
      </c>
      <c r="T30">
        <v>210790.03</v>
      </c>
      <c r="U30">
        <v>0.28</v>
      </c>
      <c r="V30">
        <v>0.88</v>
      </c>
      <c r="W30">
        <v>0.71</v>
      </c>
      <c r="X30">
        <v>12.48</v>
      </c>
      <c r="Y30">
        <v>0.5</v>
      </c>
      <c r="Z30">
        <v>10</v>
      </c>
    </row>
    <row r="31" spans="1:26">
      <c r="A31">
        <v>3</v>
      </c>
      <c r="B31">
        <v>70</v>
      </c>
      <c r="C31" t="s">
        <v>26</v>
      </c>
      <c r="D31">
        <v>0.902</v>
      </c>
      <c r="E31">
        <v>110.87</v>
      </c>
      <c r="F31">
        <v>103.18</v>
      </c>
      <c r="G31">
        <v>32.75</v>
      </c>
      <c r="H31">
        <v>0.49</v>
      </c>
      <c r="I31">
        <v>189</v>
      </c>
      <c r="J31">
        <v>145.92</v>
      </c>
      <c r="K31">
        <v>47.83</v>
      </c>
      <c r="L31">
        <v>4</v>
      </c>
      <c r="M31">
        <v>187</v>
      </c>
      <c r="N31">
        <v>24.09</v>
      </c>
      <c r="O31">
        <v>18230.35</v>
      </c>
      <c r="P31">
        <v>1045.2</v>
      </c>
      <c r="Q31">
        <v>5792.84</v>
      </c>
      <c r="R31">
        <v>460.83</v>
      </c>
      <c r="S31">
        <v>167.65</v>
      </c>
      <c r="T31">
        <v>146179.94</v>
      </c>
      <c r="U31">
        <v>0.36</v>
      </c>
      <c r="V31">
        <v>0.91</v>
      </c>
      <c r="W31">
        <v>0.57</v>
      </c>
      <c r="X31">
        <v>8.640000000000001</v>
      </c>
      <c r="Y31">
        <v>0.5</v>
      </c>
      <c r="Z31">
        <v>10</v>
      </c>
    </row>
    <row r="32" spans="1:26">
      <c r="A32">
        <v>4</v>
      </c>
      <c r="B32">
        <v>70</v>
      </c>
      <c r="C32" t="s">
        <v>26</v>
      </c>
      <c r="D32">
        <v>0.9318</v>
      </c>
      <c r="E32">
        <v>107.32</v>
      </c>
      <c r="F32">
        <v>100.99</v>
      </c>
      <c r="G32">
        <v>42.67</v>
      </c>
      <c r="H32">
        <v>0.6</v>
      </c>
      <c r="I32">
        <v>142</v>
      </c>
      <c r="J32">
        <v>147.3</v>
      </c>
      <c r="K32">
        <v>47.83</v>
      </c>
      <c r="L32">
        <v>5</v>
      </c>
      <c r="M32">
        <v>140</v>
      </c>
      <c r="N32">
        <v>24.47</v>
      </c>
      <c r="O32">
        <v>18400.38</v>
      </c>
      <c r="P32">
        <v>983.01</v>
      </c>
      <c r="Q32">
        <v>5792.88</v>
      </c>
      <c r="R32">
        <v>386.6</v>
      </c>
      <c r="S32">
        <v>167.65</v>
      </c>
      <c r="T32">
        <v>109302.56</v>
      </c>
      <c r="U32">
        <v>0.43</v>
      </c>
      <c r="V32">
        <v>0.93</v>
      </c>
      <c r="W32">
        <v>0.5</v>
      </c>
      <c r="X32">
        <v>6.45</v>
      </c>
      <c r="Y32">
        <v>0.5</v>
      </c>
      <c r="Z32">
        <v>10</v>
      </c>
    </row>
    <row r="33" spans="1:26">
      <c r="A33">
        <v>5</v>
      </c>
      <c r="B33">
        <v>70</v>
      </c>
      <c r="C33" t="s">
        <v>26</v>
      </c>
      <c r="D33">
        <v>0.9519</v>
      </c>
      <c r="E33">
        <v>105.05</v>
      </c>
      <c r="F33">
        <v>99.58</v>
      </c>
      <c r="G33">
        <v>53.35</v>
      </c>
      <c r="H33">
        <v>0.71</v>
      </c>
      <c r="I33">
        <v>112</v>
      </c>
      <c r="J33">
        <v>148.68</v>
      </c>
      <c r="K33">
        <v>47.83</v>
      </c>
      <c r="L33">
        <v>6</v>
      </c>
      <c r="M33">
        <v>110</v>
      </c>
      <c r="N33">
        <v>24.85</v>
      </c>
      <c r="O33">
        <v>18570.94</v>
      </c>
      <c r="P33">
        <v>924.03</v>
      </c>
      <c r="Q33">
        <v>5792.83</v>
      </c>
      <c r="R33">
        <v>338.84</v>
      </c>
      <c r="S33">
        <v>167.65</v>
      </c>
      <c r="T33">
        <v>85569.77</v>
      </c>
      <c r="U33">
        <v>0.49</v>
      </c>
      <c r="V33">
        <v>0.95</v>
      </c>
      <c r="W33">
        <v>0.46</v>
      </c>
      <c r="X33">
        <v>5.05</v>
      </c>
      <c r="Y33">
        <v>0.5</v>
      </c>
      <c r="Z33">
        <v>10</v>
      </c>
    </row>
    <row r="34" spans="1:26">
      <c r="A34">
        <v>6</v>
      </c>
      <c r="B34">
        <v>70</v>
      </c>
      <c r="C34" t="s">
        <v>26</v>
      </c>
      <c r="D34">
        <v>0.9671</v>
      </c>
      <c r="E34">
        <v>103.4</v>
      </c>
      <c r="F34">
        <v>98.55</v>
      </c>
      <c r="G34">
        <v>64.98</v>
      </c>
      <c r="H34">
        <v>0.83</v>
      </c>
      <c r="I34">
        <v>91</v>
      </c>
      <c r="J34">
        <v>150.07</v>
      </c>
      <c r="K34">
        <v>47.83</v>
      </c>
      <c r="L34">
        <v>7</v>
      </c>
      <c r="M34">
        <v>69</v>
      </c>
      <c r="N34">
        <v>25.24</v>
      </c>
      <c r="O34">
        <v>18742.03</v>
      </c>
      <c r="P34">
        <v>868.11</v>
      </c>
      <c r="Q34">
        <v>5792.84</v>
      </c>
      <c r="R34">
        <v>302.58</v>
      </c>
      <c r="S34">
        <v>167.65</v>
      </c>
      <c r="T34">
        <v>67548.67999999999</v>
      </c>
      <c r="U34">
        <v>0.55</v>
      </c>
      <c r="V34">
        <v>0.96</v>
      </c>
      <c r="W34">
        <v>0.45</v>
      </c>
      <c r="X34">
        <v>4.01</v>
      </c>
      <c r="Y34">
        <v>0.5</v>
      </c>
      <c r="Z34">
        <v>10</v>
      </c>
    </row>
    <row r="35" spans="1:26">
      <c r="A35">
        <v>7</v>
      </c>
      <c r="B35">
        <v>70</v>
      </c>
      <c r="C35" t="s">
        <v>26</v>
      </c>
      <c r="D35">
        <v>0.9707</v>
      </c>
      <c r="E35">
        <v>103.02</v>
      </c>
      <c r="F35">
        <v>98.34</v>
      </c>
      <c r="G35">
        <v>69.41</v>
      </c>
      <c r="H35">
        <v>0.9399999999999999</v>
      </c>
      <c r="I35">
        <v>85</v>
      </c>
      <c r="J35">
        <v>151.46</v>
      </c>
      <c r="K35">
        <v>47.83</v>
      </c>
      <c r="L35">
        <v>8</v>
      </c>
      <c r="M35">
        <v>3</v>
      </c>
      <c r="N35">
        <v>25.63</v>
      </c>
      <c r="O35">
        <v>18913.66</v>
      </c>
      <c r="P35">
        <v>852.65</v>
      </c>
      <c r="Q35">
        <v>5792.81</v>
      </c>
      <c r="R35">
        <v>294.35</v>
      </c>
      <c r="S35">
        <v>167.65</v>
      </c>
      <c r="T35">
        <v>63464.64</v>
      </c>
      <c r="U35">
        <v>0.57</v>
      </c>
      <c r="V35">
        <v>0.96</v>
      </c>
      <c r="W35">
        <v>0.47</v>
      </c>
      <c r="X35">
        <v>3.8</v>
      </c>
      <c r="Y35">
        <v>0.5</v>
      </c>
      <c r="Z35">
        <v>10</v>
      </c>
    </row>
    <row r="36" spans="1:26">
      <c r="A36">
        <v>8</v>
      </c>
      <c r="B36">
        <v>70</v>
      </c>
      <c r="C36" t="s">
        <v>26</v>
      </c>
      <c r="D36">
        <v>0.9708</v>
      </c>
      <c r="E36">
        <v>103.01</v>
      </c>
      <c r="F36">
        <v>98.34999999999999</v>
      </c>
      <c r="G36">
        <v>70.25</v>
      </c>
      <c r="H36">
        <v>1.04</v>
      </c>
      <c r="I36">
        <v>84</v>
      </c>
      <c r="J36">
        <v>152.85</v>
      </c>
      <c r="K36">
        <v>47.83</v>
      </c>
      <c r="L36">
        <v>9</v>
      </c>
      <c r="M36">
        <v>0</v>
      </c>
      <c r="N36">
        <v>26.03</v>
      </c>
      <c r="O36">
        <v>19085.83</v>
      </c>
      <c r="P36">
        <v>860.3099999999999</v>
      </c>
      <c r="Q36">
        <v>5792.82</v>
      </c>
      <c r="R36">
        <v>294.75</v>
      </c>
      <c r="S36">
        <v>167.65</v>
      </c>
      <c r="T36">
        <v>63666.4</v>
      </c>
      <c r="U36">
        <v>0.57</v>
      </c>
      <c r="V36">
        <v>0.96</v>
      </c>
      <c r="W36">
        <v>0.47</v>
      </c>
      <c r="X36">
        <v>3.81</v>
      </c>
      <c r="Y36">
        <v>0.5</v>
      </c>
      <c r="Z36">
        <v>10</v>
      </c>
    </row>
    <row r="37" spans="1:26">
      <c r="A37">
        <v>0</v>
      </c>
      <c r="B37">
        <v>90</v>
      </c>
      <c r="C37" t="s">
        <v>26</v>
      </c>
      <c r="D37">
        <v>0.4025</v>
      </c>
      <c r="E37">
        <v>248.43</v>
      </c>
      <c r="F37">
        <v>183.47</v>
      </c>
      <c r="G37">
        <v>6.26</v>
      </c>
      <c r="H37">
        <v>0.1</v>
      </c>
      <c r="I37">
        <v>1759</v>
      </c>
      <c r="J37">
        <v>176.73</v>
      </c>
      <c r="K37">
        <v>52.44</v>
      </c>
      <c r="L37">
        <v>1</v>
      </c>
      <c r="M37">
        <v>1757</v>
      </c>
      <c r="N37">
        <v>33.29</v>
      </c>
      <c r="O37">
        <v>22031.19</v>
      </c>
      <c r="P37">
        <v>2386.54</v>
      </c>
      <c r="Q37">
        <v>5794.13</v>
      </c>
      <c r="R37">
        <v>3196.69</v>
      </c>
      <c r="S37">
        <v>167.65</v>
      </c>
      <c r="T37">
        <v>1506261.2</v>
      </c>
      <c r="U37">
        <v>0.05</v>
      </c>
      <c r="V37">
        <v>0.51</v>
      </c>
      <c r="W37">
        <v>3.11</v>
      </c>
      <c r="X37">
        <v>88.91</v>
      </c>
      <c r="Y37">
        <v>0.5</v>
      </c>
      <c r="Z37">
        <v>10</v>
      </c>
    </row>
    <row r="38" spans="1:26">
      <c r="A38">
        <v>1</v>
      </c>
      <c r="B38">
        <v>90</v>
      </c>
      <c r="C38" t="s">
        <v>26</v>
      </c>
      <c r="D38">
        <v>0.6989</v>
      </c>
      <c r="E38">
        <v>143.09</v>
      </c>
      <c r="F38">
        <v>120.83</v>
      </c>
      <c r="G38">
        <v>12.99</v>
      </c>
      <c r="H38">
        <v>0.2</v>
      </c>
      <c r="I38">
        <v>558</v>
      </c>
      <c r="J38">
        <v>178.21</v>
      </c>
      <c r="K38">
        <v>52.44</v>
      </c>
      <c r="L38">
        <v>2</v>
      </c>
      <c r="M38">
        <v>556</v>
      </c>
      <c r="N38">
        <v>33.77</v>
      </c>
      <c r="O38">
        <v>22213.89</v>
      </c>
      <c r="P38">
        <v>1538.17</v>
      </c>
      <c r="Q38">
        <v>5793.46</v>
      </c>
      <c r="R38">
        <v>1059.51</v>
      </c>
      <c r="S38">
        <v>167.65</v>
      </c>
      <c r="T38">
        <v>443677.68</v>
      </c>
      <c r="U38">
        <v>0.16</v>
      </c>
      <c r="V38">
        <v>0.78</v>
      </c>
      <c r="W38">
        <v>1.17</v>
      </c>
      <c r="X38">
        <v>26.28</v>
      </c>
      <c r="Y38">
        <v>0.5</v>
      </c>
      <c r="Z38">
        <v>10</v>
      </c>
    </row>
    <row r="39" spans="1:26">
      <c r="A39">
        <v>2</v>
      </c>
      <c r="B39">
        <v>90</v>
      </c>
      <c r="C39" t="s">
        <v>26</v>
      </c>
      <c r="D39">
        <v>0.8067</v>
      </c>
      <c r="E39">
        <v>123.96</v>
      </c>
      <c r="F39">
        <v>109.81</v>
      </c>
      <c r="G39">
        <v>19.97</v>
      </c>
      <c r="H39">
        <v>0.3</v>
      </c>
      <c r="I39">
        <v>330</v>
      </c>
      <c r="J39">
        <v>179.7</v>
      </c>
      <c r="K39">
        <v>52.44</v>
      </c>
      <c r="L39">
        <v>3</v>
      </c>
      <c r="M39">
        <v>328</v>
      </c>
      <c r="N39">
        <v>34.26</v>
      </c>
      <c r="O39">
        <v>22397.24</v>
      </c>
      <c r="P39">
        <v>1368.79</v>
      </c>
      <c r="Q39">
        <v>5792.86</v>
      </c>
      <c r="R39">
        <v>685.64</v>
      </c>
      <c r="S39">
        <v>167.65</v>
      </c>
      <c r="T39">
        <v>257883.87</v>
      </c>
      <c r="U39">
        <v>0.24</v>
      </c>
      <c r="V39">
        <v>0.86</v>
      </c>
      <c r="W39">
        <v>0.8</v>
      </c>
      <c r="X39">
        <v>15.27</v>
      </c>
      <c r="Y39">
        <v>0.5</v>
      </c>
      <c r="Z39">
        <v>10</v>
      </c>
    </row>
    <row r="40" spans="1:26">
      <c r="A40">
        <v>3</v>
      </c>
      <c r="B40">
        <v>90</v>
      </c>
      <c r="C40" t="s">
        <v>26</v>
      </c>
      <c r="D40">
        <v>0.863</v>
      </c>
      <c r="E40">
        <v>115.88</v>
      </c>
      <c r="F40">
        <v>105.21</v>
      </c>
      <c r="G40">
        <v>27.21</v>
      </c>
      <c r="H40">
        <v>0.39</v>
      </c>
      <c r="I40">
        <v>232</v>
      </c>
      <c r="J40">
        <v>181.19</v>
      </c>
      <c r="K40">
        <v>52.44</v>
      </c>
      <c r="L40">
        <v>4</v>
      </c>
      <c r="M40">
        <v>230</v>
      </c>
      <c r="N40">
        <v>34.75</v>
      </c>
      <c r="O40">
        <v>22581.25</v>
      </c>
      <c r="P40">
        <v>1283.24</v>
      </c>
      <c r="Q40">
        <v>5793.05</v>
      </c>
      <c r="R40">
        <v>529.48</v>
      </c>
      <c r="S40">
        <v>167.65</v>
      </c>
      <c r="T40">
        <v>180291.89</v>
      </c>
      <c r="U40">
        <v>0.32</v>
      </c>
      <c r="V40">
        <v>0.89</v>
      </c>
      <c r="W40">
        <v>0.65</v>
      </c>
      <c r="X40">
        <v>10.67</v>
      </c>
      <c r="Y40">
        <v>0.5</v>
      </c>
      <c r="Z40">
        <v>10</v>
      </c>
    </row>
    <row r="41" spans="1:26">
      <c r="A41">
        <v>4</v>
      </c>
      <c r="B41">
        <v>90</v>
      </c>
      <c r="C41" t="s">
        <v>26</v>
      </c>
      <c r="D41">
        <v>0.8982</v>
      </c>
      <c r="E41">
        <v>111.33</v>
      </c>
      <c r="F41">
        <v>102.62</v>
      </c>
      <c r="G41">
        <v>34.79</v>
      </c>
      <c r="H41">
        <v>0.49</v>
      </c>
      <c r="I41">
        <v>177</v>
      </c>
      <c r="J41">
        <v>182.69</v>
      </c>
      <c r="K41">
        <v>52.44</v>
      </c>
      <c r="L41">
        <v>5</v>
      </c>
      <c r="M41">
        <v>175</v>
      </c>
      <c r="N41">
        <v>35.25</v>
      </c>
      <c r="O41">
        <v>22766.06</v>
      </c>
      <c r="P41">
        <v>1222.38</v>
      </c>
      <c r="Q41">
        <v>5792.98</v>
      </c>
      <c r="R41">
        <v>441.47</v>
      </c>
      <c r="S41">
        <v>167.65</v>
      </c>
      <c r="T41">
        <v>136564.32</v>
      </c>
      <c r="U41">
        <v>0.38</v>
      </c>
      <c r="V41">
        <v>0.92</v>
      </c>
      <c r="W41">
        <v>0.5600000000000001</v>
      </c>
      <c r="X41">
        <v>8.07</v>
      </c>
      <c r="Y41">
        <v>0.5</v>
      </c>
      <c r="Z41">
        <v>10</v>
      </c>
    </row>
    <row r="42" spans="1:26">
      <c r="A42">
        <v>5</v>
      </c>
      <c r="B42">
        <v>90</v>
      </c>
      <c r="C42" t="s">
        <v>26</v>
      </c>
      <c r="D42">
        <v>0.9219000000000001</v>
      </c>
      <c r="E42">
        <v>108.47</v>
      </c>
      <c r="F42">
        <v>101</v>
      </c>
      <c r="G42">
        <v>42.67</v>
      </c>
      <c r="H42">
        <v>0.58</v>
      </c>
      <c r="I42">
        <v>142</v>
      </c>
      <c r="J42">
        <v>184.19</v>
      </c>
      <c r="K42">
        <v>52.44</v>
      </c>
      <c r="L42">
        <v>6</v>
      </c>
      <c r="M42">
        <v>140</v>
      </c>
      <c r="N42">
        <v>35.75</v>
      </c>
      <c r="O42">
        <v>22951.43</v>
      </c>
      <c r="P42">
        <v>1173.87</v>
      </c>
      <c r="Q42">
        <v>5792.87</v>
      </c>
      <c r="R42">
        <v>386.98</v>
      </c>
      <c r="S42">
        <v>167.65</v>
      </c>
      <c r="T42">
        <v>109491.76</v>
      </c>
      <c r="U42">
        <v>0.43</v>
      </c>
      <c r="V42">
        <v>0.93</v>
      </c>
      <c r="W42">
        <v>0.5</v>
      </c>
      <c r="X42">
        <v>6.46</v>
      </c>
      <c r="Y42">
        <v>0.5</v>
      </c>
      <c r="Z42">
        <v>10</v>
      </c>
    </row>
    <row r="43" spans="1:26">
      <c r="A43">
        <v>6</v>
      </c>
      <c r="B43">
        <v>90</v>
      </c>
      <c r="C43" t="s">
        <v>26</v>
      </c>
      <c r="D43">
        <v>0.9399</v>
      </c>
      <c r="E43">
        <v>106.39</v>
      </c>
      <c r="F43">
        <v>99.81</v>
      </c>
      <c r="G43">
        <v>51.19</v>
      </c>
      <c r="H43">
        <v>0.67</v>
      </c>
      <c r="I43">
        <v>117</v>
      </c>
      <c r="J43">
        <v>185.7</v>
      </c>
      <c r="K43">
        <v>52.44</v>
      </c>
      <c r="L43">
        <v>7</v>
      </c>
      <c r="M43">
        <v>115</v>
      </c>
      <c r="N43">
        <v>36.26</v>
      </c>
      <c r="O43">
        <v>23137.49</v>
      </c>
      <c r="P43">
        <v>1128.22</v>
      </c>
      <c r="Q43">
        <v>5792.81</v>
      </c>
      <c r="R43">
        <v>346.72</v>
      </c>
      <c r="S43">
        <v>167.65</v>
      </c>
      <c r="T43">
        <v>89486.82000000001</v>
      </c>
      <c r="U43">
        <v>0.48</v>
      </c>
      <c r="V43">
        <v>0.9399999999999999</v>
      </c>
      <c r="W43">
        <v>0.46</v>
      </c>
      <c r="X43">
        <v>5.27</v>
      </c>
      <c r="Y43">
        <v>0.5</v>
      </c>
      <c r="Z43">
        <v>10</v>
      </c>
    </row>
    <row r="44" spans="1:26">
      <c r="A44">
        <v>7</v>
      </c>
      <c r="B44">
        <v>90</v>
      </c>
      <c r="C44" t="s">
        <v>26</v>
      </c>
      <c r="D44">
        <v>0.9533</v>
      </c>
      <c r="E44">
        <v>104.9</v>
      </c>
      <c r="F44">
        <v>98.95999999999999</v>
      </c>
      <c r="G44">
        <v>59.97</v>
      </c>
      <c r="H44">
        <v>0.76</v>
      </c>
      <c r="I44">
        <v>99</v>
      </c>
      <c r="J44">
        <v>187.22</v>
      </c>
      <c r="K44">
        <v>52.44</v>
      </c>
      <c r="L44">
        <v>8</v>
      </c>
      <c r="M44">
        <v>97</v>
      </c>
      <c r="N44">
        <v>36.78</v>
      </c>
      <c r="O44">
        <v>23324.24</v>
      </c>
      <c r="P44">
        <v>1085.49</v>
      </c>
      <c r="Q44">
        <v>5792.88</v>
      </c>
      <c r="R44">
        <v>317.43</v>
      </c>
      <c r="S44">
        <v>167.65</v>
      </c>
      <c r="T44">
        <v>74932.53999999999</v>
      </c>
      <c r="U44">
        <v>0.53</v>
      </c>
      <c r="V44">
        <v>0.95</v>
      </c>
      <c r="W44">
        <v>0.43</v>
      </c>
      <c r="X44">
        <v>4.42</v>
      </c>
      <c r="Y44">
        <v>0.5</v>
      </c>
      <c r="Z44">
        <v>10</v>
      </c>
    </row>
    <row r="45" spans="1:26">
      <c r="A45">
        <v>8</v>
      </c>
      <c r="B45">
        <v>90</v>
      </c>
      <c r="C45" t="s">
        <v>26</v>
      </c>
      <c r="D45">
        <v>0.9602000000000001</v>
      </c>
      <c r="E45">
        <v>104.14</v>
      </c>
      <c r="F45">
        <v>98.7</v>
      </c>
      <c r="G45">
        <v>69.67</v>
      </c>
      <c r="H45">
        <v>0.85</v>
      </c>
      <c r="I45">
        <v>85</v>
      </c>
      <c r="J45">
        <v>188.74</v>
      </c>
      <c r="K45">
        <v>52.44</v>
      </c>
      <c r="L45">
        <v>9</v>
      </c>
      <c r="M45">
        <v>83</v>
      </c>
      <c r="N45">
        <v>37.3</v>
      </c>
      <c r="O45">
        <v>23511.69</v>
      </c>
      <c r="P45">
        <v>1048.97</v>
      </c>
      <c r="Q45">
        <v>5792.81</v>
      </c>
      <c r="R45">
        <v>311.54</v>
      </c>
      <c r="S45">
        <v>167.65</v>
      </c>
      <c r="T45">
        <v>72057.25</v>
      </c>
      <c r="U45">
        <v>0.54</v>
      </c>
      <c r="V45">
        <v>0.95</v>
      </c>
      <c r="W45">
        <v>0.36</v>
      </c>
      <c r="X45">
        <v>4.16</v>
      </c>
      <c r="Y45">
        <v>0.5</v>
      </c>
      <c r="Z45">
        <v>10</v>
      </c>
    </row>
    <row r="46" spans="1:26">
      <c r="A46">
        <v>9</v>
      </c>
      <c r="B46">
        <v>90</v>
      </c>
      <c r="C46" t="s">
        <v>26</v>
      </c>
      <c r="D46">
        <v>0.9716</v>
      </c>
      <c r="E46">
        <v>102.92</v>
      </c>
      <c r="F46">
        <v>97.90000000000001</v>
      </c>
      <c r="G46">
        <v>80.47</v>
      </c>
      <c r="H46">
        <v>0.93</v>
      </c>
      <c r="I46">
        <v>73</v>
      </c>
      <c r="J46">
        <v>190.26</v>
      </c>
      <c r="K46">
        <v>52.44</v>
      </c>
      <c r="L46">
        <v>10</v>
      </c>
      <c r="M46">
        <v>67</v>
      </c>
      <c r="N46">
        <v>37.82</v>
      </c>
      <c r="O46">
        <v>23699.85</v>
      </c>
      <c r="P46">
        <v>1001.95</v>
      </c>
      <c r="Q46">
        <v>5792.81</v>
      </c>
      <c r="R46">
        <v>281.86</v>
      </c>
      <c r="S46">
        <v>167.65</v>
      </c>
      <c r="T46">
        <v>57278.23</v>
      </c>
      <c r="U46">
        <v>0.59</v>
      </c>
      <c r="V46">
        <v>0.96</v>
      </c>
      <c r="W46">
        <v>0.4</v>
      </c>
      <c r="X46">
        <v>3.36</v>
      </c>
      <c r="Y46">
        <v>0.5</v>
      </c>
      <c r="Z46">
        <v>10</v>
      </c>
    </row>
    <row r="47" spans="1:26">
      <c r="A47">
        <v>10</v>
      </c>
      <c r="B47">
        <v>90</v>
      </c>
      <c r="C47" t="s">
        <v>26</v>
      </c>
      <c r="D47">
        <v>0.9764</v>
      </c>
      <c r="E47">
        <v>102.42</v>
      </c>
      <c r="F47">
        <v>97.62</v>
      </c>
      <c r="G47">
        <v>87.42</v>
      </c>
      <c r="H47">
        <v>1.02</v>
      </c>
      <c r="I47">
        <v>67</v>
      </c>
      <c r="J47">
        <v>191.79</v>
      </c>
      <c r="K47">
        <v>52.44</v>
      </c>
      <c r="L47">
        <v>11</v>
      </c>
      <c r="M47">
        <v>24</v>
      </c>
      <c r="N47">
        <v>38.35</v>
      </c>
      <c r="O47">
        <v>23888.73</v>
      </c>
      <c r="P47">
        <v>977.46</v>
      </c>
      <c r="Q47">
        <v>5792.9</v>
      </c>
      <c r="R47">
        <v>270.28</v>
      </c>
      <c r="S47">
        <v>167.65</v>
      </c>
      <c r="T47">
        <v>51519.03</v>
      </c>
      <c r="U47">
        <v>0.62</v>
      </c>
      <c r="V47">
        <v>0.96</v>
      </c>
      <c r="W47">
        <v>0.44</v>
      </c>
      <c r="X47">
        <v>3.08</v>
      </c>
      <c r="Y47">
        <v>0.5</v>
      </c>
      <c r="Z47">
        <v>10</v>
      </c>
    </row>
    <row r="48" spans="1:26">
      <c r="A48">
        <v>11</v>
      </c>
      <c r="B48">
        <v>90</v>
      </c>
      <c r="C48" t="s">
        <v>26</v>
      </c>
      <c r="D48">
        <v>0.9769</v>
      </c>
      <c r="E48">
        <v>102.36</v>
      </c>
      <c r="F48">
        <v>97.59999999999999</v>
      </c>
      <c r="G48">
        <v>88.72</v>
      </c>
      <c r="H48">
        <v>1.1</v>
      </c>
      <c r="I48">
        <v>66</v>
      </c>
      <c r="J48">
        <v>193.33</v>
      </c>
      <c r="K48">
        <v>52.44</v>
      </c>
      <c r="L48">
        <v>12</v>
      </c>
      <c r="M48">
        <v>1</v>
      </c>
      <c r="N48">
        <v>38.89</v>
      </c>
      <c r="O48">
        <v>24078.33</v>
      </c>
      <c r="P48">
        <v>979.95</v>
      </c>
      <c r="Q48">
        <v>5792.91</v>
      </c>
      <c r="R48">
        <v>268.8</v>
      </c>
      <c r="S48">
        <v>167.65</v>
      </c>
      <c r="T48">
        <v>50781.89</v>
      </c>
      <c r="U48">
        <v>0.62</v>
      </c>
      <c r="V48">
        <v>0.96</v>
      </c>
      <c r="W48">
        <v>0.46</v>
      </c>
      <c r="X48">
        <v>3.06</v>
      </c>
      <c r="Y48">
        <v>0.5</v>
      </c>
      <c r="Z48">
        <v>10</v>
      </c>
    </row>
    <row r="49" spans="1:26">
      <c r="A49">
        <v>12</v>
      </c>
      <c r="B49">
        <v>90</v>
      </c>
      <c r="C49" t="s">
        <v>26</v>
      </c>
      <c r="D49">
        <v>0.9768</v>
      </c>
      <c r="E49">
        <v>102.37</v>
      </c>
      <c r="F49">
        <v>97.61</v>
      </c>
      <c r="G49">
        <v>88.73</v>
      </c>
      <c r="H49">
        <v>1.18</v>
      </c>
      <c r="I49">
        <v>66</v>
      </c>
      <c r="J49">
        <v>194.88</v>
      </c>
      <c r="K49">
        <v>52.44</v>
      </c>
      <c r="L49">
        <v>13</v>
      </c>
      <c r="M49">
        <v>0</v>
      </c>
      <c r="N49">
        <v>39.43</v>
      </c>
      <c r="O49">
        <v>24268.67</v>
      </c>
      <c r="P49">
        <v>987.64</v>
      </c>
      <c r="Q49">
        <v>5792.81</v>
      </c>
      <c r="R49">
        <v>269.13</v>
      </c>
      <c r="S49">
        <v>167.65</v>
      </c>
      <c r="T49">
        <v>50948.84</v>
      </c>
      <c r="U49">
        <v>0.62</v>
      </c>
      <c r="V49">
        <v>0.96</v>
      </c>
      <c r="W49">
        <v>0.47</v>
      </c>
      <c r="X49">
        <v>3.07</v>
      </c>
      <c r="Y49">
        <v>0.5</v>
      </c>
      <c r="Z49">
        <v>10</v>
      </c>
    </row>
    <row r="50" spans="1:26">
      <c r="A50">
        <v>0</v>
      </c>
      <c r="B50">
        <v>10</v>
      </c>
      <c r="C50" t="s">
        <v>26</v>
      </c>
      <c r="D50">
        <v>0.7709</v>
      </c>
      <c r="E50">
        <v>129.72</v>
      </c>
      <c r="F50">
        <v>121.63</v>
      </c>
      <c r="G50">
        <v>12.58</v>
      </c>
      <c r="H50">
        <v>0.64</v>
      </c>
      <c r="I50">
        <v>580</v>
      </c>
      <c r="J50">
        <v>26.11</v>
      </c>
      <c r="K50">
        <v>12.1</v>
      </c>
      <c r="L50">
        <v>1</v>
      </c>
      <c r="M50">
        <v>0</v>
      </c>
      <c r="N50">
        <v>3.01</v>
      </c>
      <c r="O50">
        <v>3454.41</v>
      </c>
      <c r="P50">
        <v>352.33</v>
      </c>
      <c r="Q50">
        <v>5793.59</v>
      </c>
      <c r="R50">
        <v>1058.7</v>
      </c>
      <c r="S50">
        <v>167.65</v>
      </c>
      <c r="T50">
        <v>443162.49</v>
      </c>
      <c r="U50">
        <v>0.16</v>
      </c>
      <c r="V50">
        <v>0.77</v>
      </c>
      <c r="W50">
        <v>1.98</v>
      </c>
      <c r="X50">
        <v>27.08</v>
      </c>
      <c r="Y50">
        <v>0.5</v>
      </c>
      <c r="Z50">
        <v>10</v>
      </c>
    </row>
    <row r="51" spans="1:26">
      <c r="A51">
        <v>0</v>
      </c>
      <c r="B51">
        <v>45</v>
      </c>
      <c r="C51" t="s">
        <v>26</v>
      </c>
      <c r="D51">
        <v>0.6441</v>
      </c>
      <c r="E51">
        <v>155.25</v>
      </c>
      <c r="F51">
        <v>135.67</v>
      </c>
      <c r="G51">
        <v>9.51</v>
      </c>
      <c r="H51">
        <v>0.18</v>
      </c>
      <c r="I51">
        <v>856</v>
      </c>
      <c r="J51">
        <v>98.70999999999999</v>
      </c>
      <c r="K51">
        <v>39.72</v>
      </c>
      <c r="L51">
        <v>1</v>
      </c>
      <c r="M51">
        <v>854</v>
      </c>
      <c r="N51">
        <v>12.99</v>
      </c>
      <c r="O51">
        <v>12407.75</v>
      </c>
      <c r="P51">
        <v>1174.3</v>
      </c>
      <c r="Q51">
        <v>5793.21</v>
      </c>
      <c r="R51">
        <v>1564.89</v>
      </c>
      <c r="S51">
        <v>167.65</v>
      </c>
      <c r="T51">
        <v>694877.09</v>
      </c>
      <c r="U51">
        <v>0.11</v>
      </c>
      <c r="V51">
        <v>0.6899999999999999</v>
      </c>
      <c r="W51">
        <v>1.64</v>
      </c>
      <c r="X51">
        <v>41.12</v>
      </c>
      <c r="Y51">
        <v>0.5</v>
      </c>
      <c r="Z51">
        <v>10</v>
      </c>
    </row>
    <row r="52" spans="1:26">
      <c r="A52">
        <v>1</v>
      </c>
      <c r="B52">
        <v>45</v>
      </c>
      <c r="C52" t="s">
        <v>26</v>
      </c>
      <c r="D52">
        <v>0.8469</v>
      </c>
      <c r="E52">
        <v>118.08</v>
      </c>
      <c r="F52">
        <v>109.47</v>
      </c>
      <c r="G52">
        <v>20.4</v>
      </c>
      <c r="H52">
        <v>0.35</v>
      </c>
      <c r="I52">
        <v>322</v>
      </c>
      <c r="J52">
        <v>99.95</v>
      </c>
      <c r="K52">
        <v>39.72</v>
      </c>
      <c r="L52">
        <v>2</v>
      </c>
      <c r="M52">
        <v>320</v>
      </c>
      <c r="N52">
        <v>13.24</v>
      </c>
      <c r="O52">
        <v>12561.45</v>
      </c>
      <c r="P52">
        <v>889.5599999999999</v>
      </c>
      <c r="Q52">
        <v>5793</v>
      </c>
      <c r="R52">
        <v>674.33</v>
      </c>
      <c r="S52">
        <v>167.65</v>
      </c>
      <c r="T52">
        <v>252265.55</v>
      </c>
      <c r="U52">
        <v>0.25</v>
      </c>
      <c r="V52">
        <v>0.86</v>
      </c>
      <c r="W52">
        <v>0.79</v>
      </c>
      <c r="X52">
        <v>14.93</v>
      </c>
      <c r="Y52">
        <v>0.5</v>
      </c>
      <c r="Z52">
        <v>10</v>
      </c>
    </row>
    <row r="53" spans="1:26">
      <c r="A53">
        <v>2</v>
      </c>
      <c r="B53">
        <v>45</v>
      </c>
      <c r="C53" t="s">
        <v>26</v>
      </c>
      <c r="D53">
        <v>0.9179</v>
      </c>
      <c r="E53">
        <v>108.94</v>
      </c>
      <c r="F53">
        <v>103.11</v>
      </c>
      <c r="G53">
        <v>33.08</v>
      </c>
      <c r="H53">
        <v>0.52</v>
      </c>
      <c r="I53">
        <v>187</v>
      </c>
      <c r="J53">
        <v>101.2</v>
      </c>
      <c r="K53">
        <v>39.72</v>
      </c>
      <c r="L53">
        <v>3</v>
      </c>
      <c r="M53">
        <v>185</v>
      </c>
      <c r="N53">
        <v>13.49</v>
      </c>
      <c r="O53">
        <v>12715.54</v>
      </c>
      <c r="P53">
        <v>774.92</v>
      </c>
      <c r="Q53">
        <v>5792.86</v>
      </c>
      <c r="R53">
        <v>458.46</v>
      </c>
      <c r="S53">
        <v>167.65</v>
      </c>
      <c r="T53">
        <v>145008.83</v>
      </c>
      <c r="U53">
        <v>0.37</v>
      </c>
      <c r="V53">
        <v>0.91</v>
      </c>
      <c r="W53">
        <v>0.57</v>
      </c>
      <c r="X53">
        <v>8.57</v>
      </c>
      <c r="Y53">
        <v>0.5</v>
      </c>
      <c r="Z53">
        <v>10</v>
      </c>
    </row>
    <row r="54" spans="1:26">
      <c r="A54">
        <v>3</v>
      </c>
      <c r="B54">
        <v>45</v>
      </c>
      <c r="C54" t="s">
        <v>26</v>
      </c>
      <c r="D54">
        <v>0.9486</v>
      </c>
      <c r="E54">
        <v>105.42</v>
      </c>
      <c r="F54">
        <v>100.7</v>
      </c>
      <c r="G54">
        <v>45.43</v>
      </c>
      <c r="H54">
        <v>0.6899999999999999</v>
      </c>
      <c r="I54">
        <v>133</v>
      </c>
      <c r="J54">
        <v>102.45</v>
      </c>
      <c r="K54">
        <v>39.72</v>
      </c>
      <c r="L54">
        <v>4</v>
      </c>
      <c r="M54">
        <v>38</v>
      </c>
      <c r="N54">
        <v>13.74</v>
      </c>
      <c r="O54">
        <v>12870.03</v>
      </c>
      <c r="P54">
        <v>701.01</v>
      </c>
      <c r="Q54">
        <v>5792.93</v>
      </c>
      <c r="R54">
        <v>372.54</v>
      </c>
      <c r="S54">
        <v>167.65</v>
      </c>
      <c r="T54">
        <v>102319.46</v>
      </c>
      <c r="U54">
        <v>0.45</v>
      </c>
      <c r="V54">
        <v>0.93</v>
      </c>
      <c r="W54">
        <v>0.61</v>
      </c>
      <c r="X54">
        <v>6.16</v>
      </c>
      <c r="Y54">
        <v>0.5</v>
      </c>
      <c r="Z54">
        <v>10</v>
      </c>
    </row>
    <row r="55" spans="1:26">
      <c r="A55">
        <v>4</v>
      </c>
      <c r="B55">
        <v>45</v>
      </c>
      <c r="C55" t="s">
        <v>26</v>
      </c>
      <c r="D55">
        <v>0.9502</v>
      </c>
      <c r="E55">
        <v>105.24</v>
      </c>
      <c r="F55">
        <v>100.58</v>
      </c>
      <c r="G55">
        <v>46.42</v>
      </c>
      <c r="H55">
        <v>0.85</v>
      </c>
      <c r="I55">
        <v>130</v>
      </c>
      <c r="J55">
        <v>103.71</v>
      </c>
      <c r="K55">
        <v>39.72</v>
      </c>
      <c r="L55">
        <v>5</v>
      </c>
      <c r="M55">
        <v>0</v>
      </c>
      <c r="N55">
        <v>14</v>
      </c>
      <c r="O55">
        <v>13024.91</v>
      </c>
      <c r="P55">
        <v>704.87</v>
      </c>
      <c r="Q55">
        <v>5793</v>
      </c>
      <c r="R55">
        <v>366.62</v>
      </c>
      <c r="S55">
        <v>167.65</v>
      </c>
      <c r="T55">
        <v>99371.95</v>
      </c>
      <c r="U55">
        <v>0.46</v>
      </c>
      <c r="V55">
        <v>0.9399999999999999</v>
      </c>
      <c r="W55">
        <v>0.65</v>
      </c>
      <c r="X55">
        <v>6.03</v>
      </c>
      <c r="Y55">
        <v>0.5</v>
      </c>
      <c r="Z55">
        <v>10</v>
      </c>
    </row>
    <row r="56" spans="1:26">
      <c r="A56">
        <v>0</v>
      </c>
      <c r="B56">
        <v>60</v>
      </c>
      <c r="C56" t="s">
        <v>26</v>
      </c>
      <c r="D56">
        <v>0.5562</v>
      </c>
      <c r="E56">
        <v>179.78</v>
      </c>
      <c r="F56">
        <v>149.08</v>
      </c>
      <c r="G56">
        <v>8</v>
      </c>
      <c r="H56">
        <v>0.14</v>
      </c>
      <c r="I56">
        <v>1118</v>
      </c>
      <c r="J56">
        <v>124.63</v>
      </c>
      <c r="K56">
        <v>45</v>
      </c>
      <c r="L56">
        <v>1</v>
      </c>
      <c r="M56">
        <v>1116</v>
      </c>
      <c r="N56">
        <v>18.64</v>
      </c>
      <c r="O56">
        <v>15605.44</v>
      </c>
      <c r="P56">
        <v>1527.76</v>
      </c>
      <c r="Q56">
        <v>5793.62</v>
      </c>
      <c r="R56">
        <v>2021.98</v>
      </c>
      <c r="S56">
        <v>167.65</v>
      </c>
      <c r="T56">
        <v>922113.71</v>
      </c>
      <c r="U56">
        <v>0.08</v>
      </c>
      <c r="V56">
        <v>0.63</v>
      </c>
      <c r="W56">
        <v>2.06</v>
      </c>
      <c r="X56">
        <v>54.52</v>
      </c>
      <c r="Y56">
        <v>0.5</v>
      </c>
      <c r="Z56">
        <v>10</v>
      </c>
    </row>
    <row r="57" spans="1:26">
      <c r="A57">
        <v>1</v>
      </c>
      <c r="B57">
        <v>60</v>
      </c>
      <c r="C57" t="s">
        <v>26</v>
      </c>
      <c r="D57">
        <v>0.7948</v>
      </c>
      <c r="E57">
        <v>125.81</v>
      </c>
      <c r="F57">
        <v>113.36</v>
      </c>
      <c r="G57">
        <v>16.84</v>
      </c>
      <c r="H57">
        <v>0.28</v>
      </c>
      <c r="I57">
        <v>404</v>
      </c>
      <c r="J57">
        <v>125.95</v>
      </c>
      <c r="K57">
        <v>45</v>
      </c>
      <c r="L57">
        <v>2</v>
      </c>
      <c r="M57">
        <v>402</v>
      </c>
      <c r="N57">
        <v>18.95</v>
      </c>
      <c r="O57">
        <v>15767.7</v>
      </c>
      <c r="P57">
        <v>1116.21</v>
      </c>
      <c r="Q57">
        <v>5793.07</v>
      </c>
      <c r="R57">
        <v>806.42</v>
      </c>
      <c r="S57">
        <v>167.65</v>
      </c>
      <c r="T57">
        <v>317904.48</v>
      </c>
      <c r="U57">
        <v>0.21</v>
      </c>
      <c r="V57">
        <v>0.83</v>
      </c>
      <c r="W57">
        <v>0.91</v>
      </c>
      <c r="X57">
        <v>18.81</v>
      </c>
      <c r="Y57">
        <v>0.5</v>
      </c>
      <c r="Z57">
        <v>10</v>
      </c>
    </row>
    <row r="58" spans="1:26">
      <c r="A58">
        <v>2</v>
      </c>
      <c r="B58">
        <v>60</v>
      </c>
      <c r="C58" t="s">
        <v>26</v>
      </c>
      <c r="D58">
        <v>0.8782</v>
      </c>
      <c r="E58">
        <v>113.87</v>
      </c>
      <c r="F58">
        <v>105.61</v>
      </c>
      <c r="G58">
        <v>26.4</v>
      </c>
      <c r="H58">
        <v>0.42</v>
      </c>
      <c r="I58">
        <v>240</v>
      </c>
      <c r="J58">
        <v>127.27</v>
      </c>
      <c r="K58">
        <v>45</v>
      </c>
      <c r="L58">
        <v>3</v>
      </c>
      <c r="M58">
        <v>238</v>
      </c>
      <c r="N58">
        <v>19.27</v>
      </c>
      <c r="O58">
        <v>15930.42</v>
      </c>
      <c r="P58">
        <v>995.47</v>
      </c>
      <c r="Q58">
        <v>5793.01</v>
      </c>
      <c r="R58">
        <v>543.34</v>
      </c>
      <c r="S58">
        <v>167.65</v>
      </c>
      <c r="T58">
        <v>187181.27</v>
      </c>
      <c r="U58">
        <v>0.31</v>
      </c>
      <c r="V58">
        <v>0.89</v>
      </c>
      <c r="W58">
        <v>0.65</v>
      </c>
      <c r="X58">
        <v>11.06</v>
      </c>
      <c r="Y58">
        <v>0.5</v>
      </c>
      <c r="Z58">
        <v>10</v>
      </c>
    </row>
    <row r="59" spans="1:26">
      <c r="A59">
        <v>3</v>
      </c>
      <c r="B59">
        <v>60</v>
      </c>
      <c r="C59" t="s">
        <v>26</v>
      </c>
      <c r="D59">
        <v>0.9232</v>
      </c>
      <c r="E59">
        <v>108.32</v>
      </c>
      <c r="F59">
        <v>101.98</v>
      </c>
      <c r="G59">
        <v>37.08</v>
      </c>
      <c r="H59">
        <v>0.55</v>
      </c>
      <c r="I59">
        <v>165</v>
      </c>
      <c r="J59">
        <v>128.59</v>
      </c>
      <c r="K59">
        <v>45</v>
      </c>
      <c r="L59">
        <v>4</v>
      </c>
      <c r="M59">
        <v>163</v>
      </c>
      <c r="N59">
        <v>19.59</v>
      </c>
      <c r="O59">
        <v>16093.6</v>
      </c>
      <c r="P59">
        <v>914.21</v>
      </c>
      <c r="Q59">
        <v>5792.91</v>
      </c>
      <c r="R59">
        <v>419.82</v>
      </c>
      <c r="S59">
        <v>167.65</v>
      </c>
      <c r="T59">
        <v>125795.94</v>
      </c>
      <c r="U59">
        <v>0.4</v>
      </c>
      <c r="V59">
        <v>0.92</v>
      </c>
      <c r="W59">
        <v>0.54</v>
      </c>
      <c r="X59">
        <v>7.43</v>
      </c>
      <c r="Y59">
        <v>0.5</v>
      </c>
      <c r="Z59">
        <v>10</v>
      </c>
    </row>
    <row r="60" spans="1:26">
      <c r="A60">
        <v>4</v>
      </c>
      <c r="B60">
        <v>60</v>
      </c>
      <c r="C60" t="s">
        <v>26</v>
      </c>
      <c r="D60">
        <v>0.9486</v>
      </c>
      <c r="E60">
        <v>105.42</v>
      </c>
      <c r="F60">
        <v>100.14</v>
      </c>
      <c r="G60">
        <v>48.85</v>
      </c>
      <c r="H60">
        <v>0.68</v>
      </c>
      <c r="I60">
        <v>123</v>
      </c>
      <c r="J60">
        <v>129.92</v>
      </c>
      <c r="K60">
        <v>45</v>
      </c>
      <c r="L60">
        <v>5</v>
      </c>
      <c r="M60">
        <v>121</v>
      </c>
      <c r="N60">
        <v>19.92</v>
      </c>
      <c r="O60">
        <v>16257.24</v>
      </c>
      <c r="P60">
        <v>845.24</v>
      </c>
      <c r="Q60">
        <v>5793.01</v>
      </c>
      <c r="R60">
        <v>357.66</v>
      </c>
      <c r="S60">
        <v>167.65</v>
      </c>
      <c r="T60">
        <v>94929.39999999999</v>
      </c>
      <c r="U60">
        <v>0.47</v>
      </c>
      <c r="V60">
        <v>0.9399999999999999</v>
      </c>
      <c r="W60">
        <v>0.47</v>
      </c>
      <c r="X60">
        <v>5.6</v>
      </c>
      <c r="Y60">
        <v>0.5</v>
      </c>
      <c r="Z60">
        <v>10</v>
      </c>
    </row>
    <row r="61" spans="1:26">
      <c r="A61">
        <v>5</v>
      </c>
      <c r="B61">
        <v>60</v>
      </c>
      <c r="C61" t="s">
        <v>26</v>
      </c>
      <c r="D61">
        <v>0.9637</v>
      </c>
      <c r="E61">
        <v>103.77</v>
      </c>
      <c r="F61">
        <v>99.08</v>
      </c>
      <c r="G61">
        <v>59.45</v>
      </c>
      <c r="H61">
        <v>0.8100000000000001</v>
      </c>
      <c r="I61">
        <v>100</v>
      </c>
      <c r="J61">
        <v>131.25</v>
      </c>
      <c r="K61">
        <v>45</v>
      </c>
      <c r="L61">
        <v>6</v>
      </c>
      <c r="M61">
        <v>32</v>
      </c>
      <c r="N61">
        <v>20.25</v>
      </c>
      <c r="O61">
        <v>16421.36</v>
      </c>
      <c r="P61">
        <v>793.75</v>
      </c>
      <c r="Q61">
        <v>5792.83</v>
      </c>
      <c r="R61">
        <v>318.8</v>
      </c>
      <c r="S61">
        <v>167.65</v>
      </c>
      <c r="T61">
        <v>75612.64</v>
      </c>
      <c r="U61">
        <v>0.53</v>
      </c>
      <c r="V61">
        <v>0.95</v>
      </c>
      <c r="W61">
        <v>0.52</v>
      </c>
      <c r="X61">
        <v>4.54</v>
      </c>
      <c r="Y61">
        <v>0.5</v>
      </c>
      <c r="Z61">
        <v>10</v>
      </c>
    </row>
    <row r="62" spans="1:26">
      <c r="A62">
        <v>6</v>
      </c>
      <c r="B62">
        <v>60</v>
      </c>
      <c r="C62" t="s">
        <v>26</v>
      </c>
      <c r="D62">
        <v>0.9641999999999999</v>
      </c>
      <c r="E62">
        <v>103.71</v>
      </c>
      <c r="F62">
        <v>99.06999999999999</v>
      </c>
      <c r="G62">
        <v>60.66</v>
      </c>
      <c r="H62">
        <v>0.93</v>
      </c>
      <c r="I62">
        <v>98</v>
      </c>
      <c r="J62">
        <v>132.58</v>
      </c>
      <c r="K62">
        <v>45</v>
      </c>
      <c r="L62">
        <v>7</v>
      </c>
      <c r="M62">
        <v>0</v>
      </c>
      <c r="N62">
        <v>20.59</v>
      </c>
      <c r="O62">
        <v>16585.95</v>
      </c>
      <c r="P62">
        <v>798.9</v>
      </c>
      <c r="Q62">
        <v>5792.85</v>
      </c>
      <c r="R62">
        <v>317.29</v>
      </c>
      <c r="S62">
        <v>167.65</v>
      </c>
      <c r="T62">
        <v>74867.00999999999</v>
      </c>
      <c r="U62">
        <v>0.53</v>
      </c>
      <c r="V62">
        <v>0.95</v>
      </c>
      <c r="W62">
        <v>0.5600000000000001</v>
      </c>
      <c r="X62">
        <v>4.54</v>
      </c>
      <c r="Y62">
        <v>0.5</v>
      </c>
      <c r="Z62">
        <v>10</v>
      </c>
    </row>
    <row r="63" spans="1:26">
      <c r="A63">
        <v>0</v>
      </c>
      <c r="B63">
        <v>80</v>
      </c>
      <c r="C63" t="s">
        <v>26</v>
      </c>
      <c r="D63">
        <v>0.4514</v>
      </c>
      <c r="E63">
        <v>221.52</v>
      </c>
      <c r="F63">
        <v>170.28</v>
      </c>
      <c r="G63">
        <v>6.73</v>
      </c>
      <c r="H63">
        <v>0.11</v>
      </c>
      <c r="I63">
        <v>1518</v>
      </c>
      <c r="J63">
        <v>159.12</v>
      </c>
      <c r="K63">
        <v>50.28</v>
      </c>
      <c r="L63">
        <v>1</v>
      </c>
      <c r="M63">
        <v>1516</v>
      </c>
      <c r="N63">
        <v>27.84</v>
      </c>
      <c r="O63">
        <v>19859.16</v>
      </c>
      <c r="P63">
        <v>2064.73</v>
      </c>
      <c r="Q63">
        <v>5794.4</v>
      </c>
      <c r="R63">
        <v>2745.35</v>
      </c>
      <c r="S63">
        <v>167.65</v>
      </c>
      <c r="T63">
        <v>1281797.12</v>
      </c>
      <c r="U63">
        <v>0.06</v>
      </c>
      <c r="V63">
        <v>0.55</v>
      </c>
      <c r="W63">
        <v>2.72</v>
      </c>
      <c r="X63">
        <v>75.72</v>
      </c>
      <c r="Y63">
        <v>0.5</v>
      </c>
      <c r="Z63">
        <v>10</v>
      </c>
    </row>
    <row r="64" spans="1:26">
      <c r="A64">
        <v>1</v>
      </c>
      <c r="B64">
        <v>80</v>
      </c>
      <c r="C64" t="s">
        <v>26</v>
      </c>
      <c r="D64">
        <v>0.7299</v>
      </c>
      <c r="E64">
        <v>137</v>
      </c>
      <c r="F64">
        <v>118.34</v>
      </c>
      <c r="G64">
        <v>14.01</v>
      </c>
      <c r="H64">
        <v>0.22</v>
      </c>
      <c r="I64">
        <v>507</v>
      </c>
      <c r="J64">
        <v>160.54</v>
      </c>
      <c r="K64">
        <v>50.28</v>
      </c>
      <c r="L64">
        <v>2</v>
      </c>
      <c r="M64">
        <v>505</v>
      </c>
      <c r="N64">
        <v>28.26</v>
      </c>
      <c r="O64">
        <v>20034.4</v>
      </c>
      <c r="P64">
        <v>1398.22</v>
      </c>
      <c r="Q64">
        <v>5793.14</v>
      </c>
      <c r="R64">
        <v>975.03</v>
      </c>
      <c r="S64">
        <v>167.65</v>
      </c>
      <c r="T64">
        <v>401692.04</v>
      </c>
      <c r="U64">
        <v>0.17</v>
      </c>
      <c r="V64">
        <v>0.8</v>
      </c>
      <c r="W64">
        <v>1.09</v>
      </c>
      <c r="X64">
        <v>23.8</v>
      </c>
      <c r="Y64">
        <v>0.5</v>
      </c>
      <c r="Z64">
        <v>10</v>
      </c>
    </row>
    <row r="65" spans="1:26">
      <c r="A65">
        <v>2</v>
      </c>
      <c r="B65">
        <v>80</v>
      </c>
      <c r="C65" t="s">
        <v>26</v>
      </c>
      <c r="D65">
        <v>0.83</v>
      </c>
      <c r="E65">
        <v>120.48</v>
      </c>
      <c r="F65">
        <v>108.46</v>
      </c>
      <c r="G65">
        <v>21.62</v>
      </c>
      <c r="H65">
        <v>0.33</v>
      </c>
      <c r="I65">
        <v>301</v>
      </c>
      <c r="J65">
        <v>161.97</v>
      </c>
      <c r="K65">
        <v>50.28</v>
      </c>
      <c r="L65">
        <v>3</v>
      </c>
      <c r="M65">
        <v>299</v>
      </c>
      <c r="N65">
        <v>28.69</v>
      </c>
      <c r="O65">
        <v>20210.21</v>
      </c>
      <c r="P65">
        <v>1248.58</v>
      </c>
      <c r="Q65">
        <v>5793.04</v>
      </c>
      <c r="R65">
        <v>639.7</v>
      </c>
      <c r="S65">
        <v>167.65</v>
      </c>
      <c r="T65">
        <v>235056.91</v>
      </c>
      <c r="U65">
        <v>0.26</v>
      </c>
      <c r="V65">
        <v>0.87</v>
      </c>
      <c r="W65">
        <v>0.76</v>
      </c>
      <c r="X65">
        <v>13.92</v>
      </c>
      <c r="Y65">
        <v>0.5</v>
      </c>
      <c r="Z65">
        <v>10</v>
      </c>
    </row>
    <row r="66" spans="1:26">
      <c r="A66">
        <v>3</v>
      </c>
      <c r="B66">
        <v>80</v>
      </c>
      <c r="C66" t="s">
        <v>26</v>
      </c>
      <c r="D66">
        <v>0.8823</v>
      </c>
      <c r="E66">
        <v>113.34</v>
      </c>
      <c r="F66">
        <v>104.22</v>
      </c>
      <c r="G66">
        <v>29.64</v>
      </c>
      <c r="H66">
        <v>0.43</v>
      </c>
      <c r="I66">
        <v>211</v>
      </c>
      <c r="J66">
        <v>163.4</v>
      </c>
      <c r="K66">
        <v>50.28</v>
      </c>
      <c r="L66">
        <v>4</v>
      </c>
      <c r="M66">
        <v>209</v>
      </c>
      <c r="N66">
        <v>29.12</v>
      </c>
      <c r="O66">
        <v>20386.62</v>
      </c>
      <c r="P66">
        <v>1167.42</v>
      </c>
      <c r="Q66">
        <v>5792.83</v>
      </c>
      <c r="R66">
        <v>496.22</v>
      </c>
      <c r="S66">
        <v>167.65</v>
      </c>
      <c r="T66">
        <v>163766.4</v>
      </c>
      <c r="U66">
        <v>0.34</v>
      </c>
      <c r="V66">
        <v>0.9</v>
      </c>
      <c r="W66">
        <v>0.61</v>
      </c>
      <c r="X66">
        <v>9.68</v>
      </c>
      <c r="Y66">
        <v>0.5</v>
      </c>
      <c r="Z66">
        <v>10</v>
      </c>
    </row>
    <row r="67" spans="1:26">
      <c r="A67">
        <v>4</v>
      </c>
      <c r="B67">
        <v>80</v>
      </c>
      <c r="C67" t="s">
        <v>26</v>
      </c>
      <c r="D67">
        <v>0.9146</v>
      </c>
      <c r="E67">
        <v>109.34</v>
      </c>
      <c r="F67">
        <v>101.86</v>
      </c>
      <c r="G67">
        <v>38.2</v>
      </c>
      <c r="H67">
        <v>0.54</v>
      </c>
      <c r="I67">
        <v>160</v>
      </c>
      <c r="J67">
        <v>164.83</v>
      </c>
      <c r="K67">
        <v>50.28</v>
      </c>
      <c r="L67">
        <v>5</v>
      </c>
      <c r="M67">
        <v>158</v>
      </c>
      <c r="N67">
        <v>29.55</v>
      </c>
      <c r="O67">
        <v>20563.61</v>
      </c>
      <c r="P67">
        <v>1106.47</v>
      </c>
      <c r="Q67">
        <v>5792.84</v>
      </c>
      <c r="R67">
        <v>415.96</v>
      </c>
      <c r="S67">
        <v>167.65</v>
      </c>
      <c r="T67">
        <v>123894.03</v>
      </c>
      <c r="U67">
        <v>0.4</v>
      </c>
      <c r="V67">
        <v>0.92</v>
      </c>
      <c r="W67">
        <v>0.53</v>
      </c>
      <c r="X67">
        <v>7.32</v>
      </c>
      <c r="Y67">
        <v>0.5</v>
      </c>
      <c r="Z67">
        <v>10</v>
      </c>
    </row>
    <row r="68" spans="1:26">
      <c r="A68">
        <v>5</v>
      </c>
      <c r="B68">
        <v>80</v>
      </c>
      <c r="C68" t="s">
        <v>26</v>
      </c>
      <c r="D68">
        <v>0.9371</v>
      </c>
      <c r="E68">
        <v>106.72</v>
      </c>
      <c r="F68">
        <v>100.3</v>
      </c>
      <c r="G68">
        <v>47.39</v>
      </c>
      <c r="H68">
        <v>0.64</v>
      </c>
      <c r="I68">
        <v>127</v>
      </c>
      <c r="J68">
        <v>166.27</v>
      </c>
      <c r="K68">
        <v>50.28</v>
      </c>
      <c r="L68">
        <v>6</v>
      </c>
      <c r="M68">
        <v>125</v>
      </c>
      <c r="N68">
        <v>29.99</v>
      </c>
      <c r="O68">
        <v>20741.2</v>
      </c>
      <c r="P68">
        <v>1054.01</v>
      </c>
      <c r="Q68">
        <v>5792.91</v>
      </c>
      <c r="R68">
        <v>363.46</v>
      </c>
      <c r="S68">
        <v>167.65</v>
      </c>
      <c r="T68">
        <v>97805.31</v>
      </c>
      <c r="U68">
        <v>0.46</v>
      </c>
      <c r="V68">
        <v>0.9399999999999999</v>
      </c>
      <c r="W68">
        <v>0.47</v>
      </c>
      <c r="X68">
        <v>5.76</v>
      </c>
      <c r="Y68">
        <v>0.5</v>
      </c>
      <c r="Z68">
        <v>10</v>
      </c>
    </row>
    <row r="69" spans="1:26">
      <c r="A69">
        <v>6</v>
      </c>
      <c r="B69">
        <v>80</v>
      </c>
      <c r="C69" t="s">
        <v>26</v>
      </c>
      <c r="D69">
        <v>0.9538</v>
      </c>
      <c r="E69">
        <v>104.85</v>
      </c>
      <c r="F69">
        <v>99.17</v>
      </c>
      <c r="G69">
        <v>57.21</v>
      </c>
      <c r="H69">
        <v>0.74</v>
      </c>
      <c r="I69">
        <v>104</v>
      </c>
      <c r="J69">
        <v>167.72</v>
      </c>
      <c r="K69">
        <v>50.28</v>
      </c>
      <c r="L69">
        <v>7</v>
      </c>
      <c r="M69">
        <v>102</v>
      </c>
      <c r="N69">
        <v>30.44</v>
      </c>
      <c r="O69">
        <v>20919.39</v>
      </c>
      <c r="P69">
        <v>1005.25</v>
      </c>
      <c r="Q69">
        <v>5792.79</v>
      </c>
      <c r="R69">
        <v>324.71</v>
      </c>
      <c r="S69">
        <v>167.65</v>
      </c>
      <c r="T69">
        <v>78547.23</v>
      </c>
      <c r="U69">
        <v>0.52</v>
      </c>
      <c r="V69">
        <v>0.95</v>
      </c>
      <c r="W69">
        <v>0.44</v>
      </c>
      <c r="X69">
        <v>4.63</v>
      </c>
      <c r="Y69">
        <v>0.5</v>
      </c>
      <c r="Z69">
        <v>10</v>
      </c>
    </row>
    <row r="70" spans="1:26">
      <c r="A70">
        <v>7</v>
      </c>
      <c r="B70">
        <v>80</v>
      </c>
      <c r="C70" t="s">
        <v>26</v>
      </c>
      <c r="D70">
        <v>0.9721</v>
      </c>
      <c r="E70">
        <v>102.87</v>
      </c>
      <c r="F70">
        <v>97.77</v>
      </c>
      <c r="G70">
        <v>68.20999999999999</v>
      </c>
      <c r="H70">
        <v>0.84</v>
      </c>
      <c r="I70">
        <v>86</v>
      </c>
      <c r="J70">
        <v>169.17</v>
      </c>
      <c r="K70">
        <v>50.28</v>
      </c>
      <c r="L70">
        <v>8</v>
      </c>
      <c r="M70">
        <v>82</v>
      </c>
      <c r="N70">
        <v>30.89</v>
      </c>
      <c r="O70">
        <v>21098.19</v>
      </c>
      <c r="P70">
        <v>946.77</v>
      </c>
      <c r="Q70">
        <v>5792.87</v>
      </c>
      <c r="R70">
        <v>277.32</v>
      </c>
      <c r="S70">
        <v>167.65</v>
      </c>
      <c r="T70">
        <v>54940.51</v>
      </c>
      <c r="U70">
        <v>0.6</v>
      </c>
      <c r="V70">
        <v>0.96</v>
      </c>
      <c r="W70">
        <v>0.38</v>
      </c>
      <c r="X70">
        <v>3.23</v>
      </c>
      <c r="Y70">
        <v>0.5</v>
      </c>
      <c r="Z70">
        <v>10</v>
      </c>
    </row>
    <row r="71" spans="1:26">
      <c r="A71">
        <v>8</v>
      </c>
      <c r="B71">
        <v>80</v>
      </c>
      <c r="C71" t="s">
        <v>26</v>
      </c>
      <c r="D71">
        <v>0.9723000000000001</v>
      </c>
      <c r="E71">
        <v>102.84</v>
      </c>
      <c r="F71">
        <v>98.06999999999999</v>
      </c>
      <c r="G71">
        <v>77.42</v>
      </c>
      <c r="H71">
        <v>0.9399999999999999</v>
      </c>
      <c r="I71">
        <v>76</v>
      </c>
      <c r="J71">
        <v>170.62</v>
      </c>
      <c r="K71">
        <v>50.28</v>
      </c>
      <c r="L71">
        <v>9</v>
      </c>
      <c r="M71">
        <v>35</v>
      </c>
      <c r="N71">
        <v>31.34</v>
      </c>
      <c r="O71">
        <v>21277.6</v>
      </c>
      <c r="P71">
        <v>917.73</v>
      </c>
      <c r="Q71">
        <v>5792.85</v>
      </c>
      <c r="R71">
        <v>286</v>
      </c>
      <c r="S71">
        <v>167.65</v>
      </c>
      <c r="T71">
        <v>59330.75</v>
      </c>
      <c r="U71">
        <v>0.59</v>
      </c>
      <c r="V71">
        <v>0.96</v>
      </c>
      <c r="W71">
        <v>0.45</v>
      </c>
      <c r="X71">
        <v>3.53</v>
      </c>
      <c r="Y71">
        <v>0.5</v>
      </c>
      <c r="Z71">
        <v>10</v>
      </c>
    </row>
    <row r="72" spans="1:26">
      <c r="A72">
        <v>9</v>
      </c>
      <c r="B72">
        <v>80</v>
      </c>
      <c r="C72" t="s">
        <v>26</v>
      </c>
      <c r="D72">
        <v>0.9733000000000001</v>
      </c>
      <c r="E72">
        <v>102.74</v>
      </c>
      <c r="F72">
        <v>98.04000000000001</v>
      </c>
      <c r="G72">
        <v>79.48999999999999</v>
      </c>
      <c r="H72">
        <v>1.03</v>
      </c>
      <c r="I72">
        <v>74</v>
      </c>
      <c r="J72">
        <v>172.08</v>
      </c>
      <c r="K72">
        <v>50.28</v>
      </c>
      <c r="L72">
        <v>10</v>
      </c>
      <c r="M72">
        <v>0</v>
      </c>
      <c r="N72">
        <v>31.8</v>
      </c>
      <c r="O72">
        <v>21457.64</v>
      </c>
      <c r="P72">
        <v>916.23</v>
      </c>
      <c r="Q72">
        <v>5792.89</v>
      </c>
      <c r="R72">
        <v>283.21</v>
      </c>
      <c r="S72">
        <v>167.65</v>
      </c>
      <c r="T72">
        <v>57949.34</v>
      </c>
      <c r="U72">
        <v>0.59</v>
      </c>
      <c r="V72">
        <v>0.96</v>
      </c>
      <c r="W72">
        <v>0.49</v>
      </c>
      <c r="X72">
        <v>3.5</v>
      </c>
      <c r="Y72">
        <v>0.5</v>
      </c>
      <c r="Z72">
        <v>10</v>
      </c>
    </row>
    <row r="73" spans="1:26">
      <c r="A73">
        <v>0</v>
      </c>
      <c r="B73">
        <v>35</v>
      </c>
      <c r="C73" t="s">
        <v>26</v>
      </c>
      <c r="D73">
        <v>0.7093</v>
      </c>
      <c r="E73">
        <v>140.99</v>
      </c>
      <c r="F73">
        <v>127.26</v>
      </c>
      <c r="G73">
        <v>11.11</v>
      </c>
      <c r="H73">
        <v>0.22</v>
      </c>
      <c r="I73">
        <v>687</v>
      </c>
      <c r="J73">
        <v>80.84</v>
      </c>
      <c r="K73">
        <v>35.1</v>
      </c>
      <c r="L73">
        <v>1</v>
      </c>
      <c r="M73">
        <v>685</v>
      </c>
      <c r="N73">
        <v>9.74</v>
      </c>
      <c r="O73">
        <v>10204.21</v>
      </c>
      <c r="P73">
        <v>944.5</v>
      </c>
      <c r="Q73">
        <v>5793.42</v>
      </c>
      <c r="R73">
        <v>1278.43</v>
      </c>
      <c r="S73">
        <v>167.65</v>
      </c>
      <c r="T73">
        <v>552491.08</v>
      </c>
      <c r="U73">
        <v>0.13</v>
      </c>
      <c r="V73">
        <v>0.74</v>
      </c>
      <c r="W73">
        <v>1.38</v>
      </c>
      <c r="X73">
        <v>32.72</v>
      </c>
      <c r="Y73">
        <v>0.5</v>
      </c>
      <c r="Z73">
        <v>10</v>
      </c>
    </row>
    <row r="74" spans="1:26">
      <c r="A74">
        <v>1</v>
      </c>
      <c r="B74">
        <v>35</v>
      </c>
      <c r="C74" t="s">
        <v>26</v>
      </c>
      <c r="D74">
        <v>0.8862</v>
      </c>
      <c r="E74">
        <v>112.84</v>
      </c>
      <c r="F74">
        <v>106.49</v>
      </c>
      <c r="G74">
        <v>24.67</v>
      </c>
      <c r="H74">
        <v>0.43</v>
      </c>
      <c r="I74">
        <v>259</v>
      </c>
      <c r="J74">
        <v>82.04000000000001</v>
      </c>
      <c r="K74">
        <v>35.1</v>
      </c>
      <c r="L74">
        <v>2</v>
      </c>
      <c r="M74">
        <v>257</v>
      </c>
      <c r="N74">
        <v>9.94</v>
      </c>
      <c r="O74">
        <v>10352.53</v>
      </c>
      <c r="P74">
        <v>716.61</v>
      </c>
      <c r="Q74">
        <v>5792.93</v>
      </c>
      <c r="R74">
        <v>573.23</v>
      </c>
      <c r="S74">
        <v>167.65</v>
      </c>
      <c r="T74">
        <v>202032.39</v>
      </c>
      <c r="U74">
        <v>0.29</v>
      </c>
      <c r="V74">
        <v>0.88</v>
      </c>
      <c r="W74">
        <v>0.68</v>
      </c>
      <c r="X74">
        <v>11.95</v>
      </c>
      <c r="Y74">
        <v>0.5</v>
      </c>
      <c r="Z74">
        <v>10</v>
      </c>
    </row>
    <row r="75" spans="1:26">
      <c r="A75">
        <v>2</v>
      </c>
      <c r="B75">
        <v>35</v>
      </c>
      <c r="C75" t="s">
        <v>26</v>
      </c>
      <c r="D75">
        <v>0.9340000000000001</v>
      </c>
      <c r="E75">
        <v>107.07</v>
      </c>
      <c r="F75">
        <v>102.28</v>
      </c>
      <c r="G75">
        <v>36.53</v>
      </c>
      <c r="H75">
        <v>0.63</v>
      </c>
      <c r="I75">
        <v>168</v>
      </c>
      <c r="J75">
        <v>83.25</v>
      </c>
      <c r="K75">
        <v>35.1</v>
      </c>
      <c r="L75">
        <v>3</v>
      </c>
      <c r="M75">
        <v>6</v>
      </c>
      <c r="N75">
        <v>10.15</v>
      </c>
      <c r="O75">
        <v>10501.19</v>
      </c>
      <c r="P75">
        <v>629.22</v>
      </c>
      <c r="Q75">
        <v>5792.95</v>
      </c>
      <c r="R75">
        <v>422.67</v>
      </c>
      <c r="S75">
        <v>167.65</v>
      </c>
      <c r="T75">
        <v>127206.22</v>
      </c>
      <c r="U75">
        <v>0.4</v>
      </c>
      <c r="V75">
        <v>0.92</v>
      </c>
      <c r="W75">
        <v>0.76</v>
      </c>
      <c r="X75">
        <v>7.74</v>
      </c>
      <c r="Y75">
        <v>0.5</v>
      </c>
      <c r="Z75">
        <v>10</v>
      </c>
    </row>
    <row r="76" spans="1:26">
      <c r="A76">
        <v>3</v>
      </c>
      <c r="B76">
        <v>35</v>
      </c>
      <c r="C76" t="s">
        <v>26</v>
      </c>
      <c r="D76">
        <v>0.9342</v>
      </c>
      <c r="E76">
        <v>107.04</v>
      </c>
      <c r="F76">
        <v>102.28</v>
      </c>
      <c r="G76">
        <v>36.75</v>
      </c>
      <c r="H76">
        <v>0.83</v>
      </c>
      <c r="I76">
        <v>167</v>
      </c>
      <c r="J76">
        <v>84.45999999999999</v>
      </c>
      <c r="K76">
        <v>35.1</v>
      </c>
      <c r="L76">
        <v>4</v>
      </c>
      <c r="M76">
        <v>0</v>
      </c>
      <c r="N76">
        <v>10.36</v>
      </c>
      <c r="O76">
        <v>10650.22</v>
      </c>
      <c r="P76">
        <v>637.01</v>
      </c>
      <c r="Q76">
        <v>5792.85</v>
      </c>
      <c r="R76">
        <v>422.25</v>
      </c>
      <c r="S76">
        <v>167.65</v>
      </c>
      <c r="T76">
        <v>127002.99</v>
      </c>
      <c r="U76">
        <v>0.4</v>
      </c>
      <c r="V76">
        <v>0.92</v>
      </c>
      <c r="W76">
        <v>0.77</v>
      </c>
      <c r="X76">
        <v>7.74</v>
      </c>
      <c r="Y76">
        <v>0.5</v>
      </c>
      <c r="Z76">
        <v>10</v>
      </c>
    </row>
    <row r="77" spans="1:26">
      <c r="A77">
        <v>0</v>
      </c>
      <c r="B77">
        <v>50</v>
      </c>
      <c r="C77" t="s">
        <v>26</v>
      </c>
      <c r="D77">
        <v>0.6135</v>
      </c>
      <c r="E77">
        <v>163.01</v>
      </c>
      <c r="F77">
        <v>140.04</v>
      </c>
      <c r="G77">
        <v>8.92</v>
      </c>
      <c r="H77">
        <v>0.16</v>
      </c>
      <c r="I77">
        <v>942</v>
      </c>
      <c r="J77">
        <v>107.41</v>
      </c>
      <c r="K77">
        <v>41.65</v>
      </c>
      <c r="L77">
        <v>1</v>
      </c>
      <c r="M77">
        <v>940</v>
      </c>
      <c r="N77">
        <v>14.77</v>
      </c>
      <c r="O77">
        <v>13481.73</v>
      </c>
      <c r="P77">
        <v>1290.36</v>
      </c>
      <c r="Q77">
        <v>5793.48</v>
      </c>
      <c r="R77">
        <v>1713.59</v>
      </c>
      <c r="S77">
        <v>167.65</v>
      </c>
      <c r="T77">
        <v>768795.5699999999</v>
      </c>
      <c r="U77">
        <v>0.1</v>
      </c>
      <c r="V77">
        <v>0.67</v>
      </c>
      <c r="W77">
        <v>1.79</v>
      </c>
      <c r="X77">
        <v>45.49</v>
      </c>
      <c r="Y77">
        <v>0.5</v>
      </c>
      <c r="Z77">
        <v>10</v>
      </c>
    </row>
    <row r="78" spans="1:26">
      <c r="A78">
        <v>1</v>
      </c>
      <c r="B78">
        <v>50</v>
      </c>
      <c r="C78" t="s">
        <v>26</v>
      </c>
      <c r="D78">
        <v>0.8283</v>
      </c>
      <c r="E78">
        <v>120.72</v>
      </c>
      <c r="F78">
        <v>110.89</v>
      </c>
      <c r="G78">
        <v>18.96</v>
      </c>
      <c r="H78">
        <v>0.32</v>
      </c>
      <c r="I78">
        <v>351</v>
      </c>
      <c r="J78">
        <v>108.68</v>
      </c>
      <c r="K78">
        <v>41.65</v>
      </c>
      <c r="L78">
        <v>2</v>
      </c>
      <c r="M78">
        <v>349</v>
      </c>
      <c r="N78">
        <v>15.03</v>
      </c>
      <c r="O78">
        <v>13638.32</v>
      </c>
      <c r="P78">
        <v>969.25</v>
      </c>
      <c r="Q78">
        <v>5792.96</v>
      </c>
      <c r="R78">
        <v>722.27</v>
      </c>
      <c r="S78">
        <v>167.65</v>
      </c>
      <c r="T78">
        <v>276094.42</v>
      </c>
      <c r="U78">
        <v>0.23</v>
      </c>
      <c r="V78">
        <v>0.85</v>
      </c>
      <c r="W78">
        <v>0.84</v>
      </c>
      <c r="X78">
        <v>16.35</v>
      </c>
      <c r="Y78">
        <v>0.5</v>
      </c>
      <c r="Z78">
        <v>10</v>
      </c>
    </row>
    <row r="79" spans="1:26">
      <c r="A79">
        <v>2</v>
      </c>
      <c r="B79">
        <v>50</v>
      </c>
      <c r="C79" t="s">
        <v>26</v>
      </c>
      <c r="D79">
        <v>0.9041</v>
      </c>
      <c r="E79">
        <v>110.61</v>
      </c>
      <c r="F79">
        <v>104</v>
      </c>
      <c r="G79">
        <v>30.29</v>
      </c>
      <c r="H79">
        <v>0.48</v>
      </c>
      <c r="I79">
        <v>206</v>
      </c>
      <c r="J79">
        <v>109.96</v>
      </c>
      <c r="K79">
        <v>41.65</v>
      </c>
      <c r="L79">
        <v>3</v>
      </c>
      <c r="M79">
        <v>204</v>
      </c>
      <c r="N79">
        <v>15.31</v>
      </c>
      <c r="O79">
        <v>13795.21</v>
      </c>
      <c r="P79">
        <v>854.89</v>
      </c>
      <c r="Q79">
        <v>5792.99</v>
      </c>
      <c r="R79">
        <v>488.24</v>
      </c>
      <c r="S79">
        <v>167.65</v>
      </c>
      <c r="T79">
        <v>159802.02</v>
      </c>
      <c r="U79">
        <v>0.34</v>
      </c>
      <c r="V79">
        <v>0.9</v>
      </c>
      <c r="W79">
        <v>0.61</v>
      </c>
      <c r="X79">
        <v>9.460000000000001</v>
      </c>
      <c r="Y79">
        <v>0.5</v>
      </c>
      <c r="Z79">
        <v>10</v>
      </c>
    </row>
    <row r="80" spans="1:26">
      <c r="A80">
        <v>3</v>
      </c>
      <c r="B80">
        <v>50</v>
      </c>
      <c r="C80" t="s">
        <v>26</v>
      </c>
      <c r="D80">
        <v>0.9434</v>
      </c>
      <c r="E80">
        <v>106</v>
      </c>
      <c r="F80">
        <v>100.88</v>
      </c>
      <c r="G80">
        <v>43.55</v>
      </c>
      <c r="H80">
        <v>0.63</v>
      </c>
      <c r="I80">
        <v>139</v>
      </c>
      <c r="J80">
        <v>111.23</v>
      </c>
      <c r="K80">
        <v>41.65</v>
      </c>
      <c r="L80">
        <v>4</v>
      </c>
      <c r="M80">
        <v>133</v>
      </c>
      <c r="N80">
        <v>15.58</v>
      </c>
      <c r="O80">
        <v>13952.52</v>
      </c>
      <c r="P80">
        <v>766.77</v>
      </c>
      <c r="Q80">
        <v>5792.94</v>
      </c>
      <c r="R80">
        <v>382.45</v>
      </c>
      <c r="S80">
        <v>167.65</v>
      </c>
      <c r="T80">
        <v>107241.16</v>
      </c>
      <c r="U80">
        <v>0.44</v>
      </c>
      <c r="V80">
        <v>0.93</v>
      </c>
      <c r="W80">
        <v>0.51</v>
      </c>
      <c r="X80">
        <v>6.34</v>
      </c>
      <c r="Y80">
        <v>0.5</v>
      </c>
      <c r="Z80">
        <v>10</v>
      </c>
    </row>
    <row r="81" spans="1:26">
      <c r="A81">
        <v>4</v>
      </c>
      <c r="B81">
        <v>50</v>
      </c>
      <c r="C81" t="s">
        <v>26</v>
      </c>
      <c r="D81">
        <v>0.9549</v>
      </c>
      <c r="E81">
        <v>104.72</v>
      </c>
      <c r="F81">
        <v>100.06</v>
      </c>
      <c r="G81">
        <v>50.88</v>
      </c>
      <c r="H81">
        <v>0.78</v>
      </c>
      <c r="I81">
        <v>118</v>
      </c>
      <c r="J81">
        <v>112.51</v>
      </c>
      <c r="K81">
        <v>41.65</v>
      </c>
      <c r="L81">
        <v>5</v>
      </c>
      <c r="M81">
        <v>1</v>
      </c>
      <c r="N81">
        <v>15.86</v>
      </c>
      <c r="O81">
        <v>14110.24</v>
      </c>
      <c r="P81">
        <v>732.45</v>
      </c>
      <c r="Q81">
        <v>5792.96</v>
      </c>
      <c r="R81">
        <v>349.7</v>
      </c>
      <c r="S81">
        <v>167.65</v>
      </c>
      <c r="T81">
        <v>90970.35000000001</v>
      </c>
      <c r="U81">
        <v>0.48</v>
      </c>
      <c r="V81">
        <v>0.9399999999999999</v>
      </c>
      <c r="W81">
        <v>0.62</v>
      </c>
      <c r="X81">
        <v>5.52</v>
      </c>
      <c r="Y81">
        <v>0.5</v>
      </c>
      <c r="Z81">
        <v>10</v>
      </c>
    </row>
    <row r="82" spans="1:26">
      <c r="A82">
        <v>5</v>
      </c>
      <c r="B82">
        <v>50</v>
      </c>
      <c r="C82" t="s">
        <v>26</v>
      </c>
      <c r="D82">
        <v>0.9558</v>
      </c>
      <c r="E82">
        <v>104.62</v>
      </c>
      <c r="F82">
        <v>99.98999999999999</v>
      </c>
      <c r="G82">
        <v>51.27</v>
      </c>
      <c r="H82">
        <v>0.93</v>
      </c>
      <c r="I82">
        <v>117</v>
      </c>
      <c r="J82">
        <v>113.79</v>
      </c>
      <c r="K82">
        <v>41.65</v>
      </c>
      <c r="L82">
        <v>6</v>
      </c>
      <c r="M82">
        <v>0</v>
      </c>
      <c r="N82">
        <v>16.14</v>
      </c>
      <c r="O82">
        <v>14268.39</v>
      </c>
      <c r="P82">
        <v>739.2</v>
      </c>
      <c r="Q82">
        <v>5792.95</v>
      </c>
      <c r="R82">
        <v>347.12</v>
      </c>
      <c r="S82">
        <v>167.65</v>
      </c>
      <c r="T82">
        <v>89689.27</v>
      </c>
      <c r="U82">
        <v>0.48</v>
      </c>
      <c r="V82">
        <v>0.9399999999999999</v>
      </c>
      <c r="W82">
        <v>0.62</v>
      </c>
      <c r="X82">
        <v>5.45</v>
      </c>
      <c r="Y82">
        <v>0.5</v>
      </c>
      <c r="Z82">
        <v>10</v>
      </c>
    </row>
    <row r="83" spans="1:26">
      <c r="A83">
        <v>0</v>
      </c>
      <c r="B83">
        <v>25</v>
      </c>
      <c r="C83" t="s">
        <v>26</v>
      </c>
      <c r="D83">
        <v>0.7863</v>
      </c>
      <c r="E83">
        <v>127.18</v>
      </c>
      <c r="F83">
        <v>118.36</v>
      </c>
      <c r="G83">
        <v>14.03</v>
      </c>
      <c r="H83">
        <v>0.28</v>
      </c>
      <c r="I83">
        <v>506</v>
      </c>
      <c r="J83">
        <v>61.76</v>
      </c>
      <c r="K83">
        <v>28.92</v>
      </c>
      <c r="L83">
        <v>1</v>
      </c>
      <c r="M83">
        <v>504</v>
      </c>
      <c r="N83">
        <v>6.84</v>
      </c>
      <c r="O83">
        <v>7851.41</v>
      </c>
      <c r="P83">
        <v>697.86</v>
      </c>
      <c r="Q83">
        <v>5793.09</v>
      </c>
      <c r="R83">
        <v>975.97</v>
      </c>
      <c r="S83">
        <v>167.65</v>
      </c>
      <c r="T83">
        <v>402166.26</v>
      </c>
      <c r="U83">
        <v>0.17</v>
      </c>
      <c r="V83">
        <v>0.8</v>
      </c>
      <c r="W83">
        <v>1.09</v>
      </c>
      <c r="X83">
        <v>23.81</v>
      </c>
      <c r="Y83">
        <v>0.5</v>
      </c>
      <c r="Z83">
        <v>10</v>
      </c>
    </row>
    <row r="84" spans="1:26">
      <c r="A84">
        <v>1</v>
      </c>
      <c r="B84">
        <v>25</v>
      </c>
      <c r="C84" t="s">
        <v>26</v>
      </c>
      <c r="D84">
        <v>0.9045</v>
      </c>
      <c r="E84">
        <v>110.55</v>
      </c>
      <c r="F84">
        <v>105.51</v>
      </c>
      <c r="G84">
        <v>27.05</v>
      </c>
      <c r="H84">
        <v>0.55</v>
      </c>
      <c r="I84">
        <v>234</v>
      </c>
      <c r="J84">
        <v>62.92</v>
      </c>
      <c r="K84">
        <v>28.92</v>
      </c>
      <c r="L84">
        <v>2</v>
      </c>
      <c r="M84">
        <v>2</v>
      </c>
      <c r="N84">
        <v>7</v>
      </c>
      <c r="O84">
        <v>7994.37</v>
      </c>
      <c r="P84">
        <v>550.6900000000001</v>
      </c>
      <c r="Q84">
        <v>5792.99</v>
      </c>
      <c r="R84">
        <v>529.21</v>
      </c>
      <c r="S84">
        <v>167.65</v>
      </c>
      <c r="T84">
        <v>180148.14</v>
      </c>
      <c r="U84">
        <v>0.32</v>
      </c>
      <c r="V84">
        <v>0.89</v>
      </c>
      <c r="W84">
        <v>0.95</v>
      </c>
      <c r="X84">
        <v>10.97</v>
      </c>
      <c r="Y84">
        <v>0.5</v>
      </c>
      <c r="Z84">
        <v>10</v>
      </c>
    </row>
    <row r="85" spans="1:26">
      <c r="A85">
        <v>2</v>
      </c>
      <c r="B85">
        <v>25</v>
      </c>
      <c r="C85" t="s">
        <v>26</v>
      </c>
      <c r="D85">
        <v>0.9053</v>
      </c>
      <c r="E85">
        <v>110.46</v>
      </c>
      <c r="F85">
        <v>105.43</v>
      </c>
      <c r="G85">
        <v>27.15</v>
      </c>
      <c r="H85">
        <v>0.8100000000000001</v>
      </c>
      <c r="I85">
        <v>233</v>
      </c>
      <c r="J85">
        <v>64.08</v>
      </c>
      <c r="K85">
        <v>28.92</v>
      </c>
      <c r="L85">
        <v>3</v>
      </c>
      <c r="M85">
        <v>0</v>
      </c>
      <c r="N85">
        <v>7.16</v>
      </c>
      <c r="O85">
        <v>8137.65</v>
      </c>
      <c r="P85">
        <v>559.48</v>
      </c>
      <c r="Q85">
        <v>5792.96</v>
      </c>
      <c r="R85">
        <v>526.49</v>
      </c>
      <c r="S85">
        <v>167.65</v>
      </c>
      <c r="T85">
        <v>178791.63</v>
      </c>
      <c r="U85">
        <v>0.32</v>
      </c>
      <c r="V85">
        <v>0.89</v>
      </c>
      <c r="W85">
        <v>0.95</v>
      </c>
      <c r="X85">
        <v>10.89</v>
      </c>
      <c r="Y85">
        <v>0.5</v>
      </c>
      <c r="Z85">
        <v>10</v>
      </c>
    </row>
    <row r="86" spans="1:26">
      <c r="A86">
        <v>0</v>
      </c>
      <c r="B86">
        <v>85</v>
      </c>
      <c r="C86" t="s">
        <v>26</v>
      </c>
      <c r="D86">
        <v>0.4267</v>
      </c>
      <c r="E86">
        <v>234.34</v>
      </c>
      <c r="F86">
        <v>176.59</v>
      </c>
      <c r="G86">
        <v>6.48</v>
      </c>
      <c r="H86">
        <v>0.11</v>
      </c>
      <c r="I86">
        <v>1634</v>
      </c>
      <c r="J86">
        <v>167.88</v>
      </c>
      <c r="K86">
        <v>51.39</v>
      </c>
      <c r="L86">
        <v>1</v>
      </c>
      <c r="M86">
        <v>1632</v>
      </c>
      <c r="N86">
        <v>30.49</v>
      </c>
      <c r="O86">
        <v>20939.59</v>
      </c>
      <c r="P86">
        <v>2219.64</v>
      </c>
      <c r="Q86">
        <v>5794.19</v>
      </c>
      <c r="R86">
        <v>2961.19</v>
      </c>
      <c r="S86">
        <v>167.65</v>
      </c>
      <c r="T86">
        <v>1389139.25</v>
      </c>
      <c r="U86">
        <v>0.06</v>
      </c>
      <c r="V86">
        <v>0.53</v>
      </c>
      <c r="W86">
        <v>2.9</v>
      </c>
      <c r="X86">
        <v>82.03</v>
      </c>
      <c r="Y86">
        <v>0.5</v>
      </c>
      <c r="Z86">
        <v>10</v>
      </c>
    </row>
    <row r="87" spans="1:26">
      <c r="A87">
        <v>1</v>
      </c>
      <c r="B87">
        <v>85</v>
      </c>
      <c r="C87" t="s">
        <v>26</v>
      </c>
      <c r="D87">
        <v>0.714</v>
      </c>
      <c r="E87">
        <v>140.05</v>
      </c>
      <c r="F87">
        <v>119.62</v>
      </c>
      <c r="G87">
        <v>13.47</v>
      </c>
      <c r="H87">
        <v>0.21</v>
      </c>
      <c r="I87">
        <v>533</v>
      </c>
      <c r="J87">
        <v>169.33</v>
      </c>
      <c r="K87">
        <v>51.39</v>
      </c>
      <c r="L87">
        <v>2</v>
      </c>
      <c r="M87">
        <v>531</v>
      </c>
      <c r="N87">
        <v>30.94</v>
      </c>
      <c r="O87">
        <v>21118.46</v>
      </c>
      <c r="P87">
        <v>1468.53</v>
      </c>
      <c r="Q87">
        <v>5793.26</v>
      </c>
      <c r="R87">
        <v>1018.99</v>
      </c>
      <c r="S87">
        <v>167.65</v>
      </c>
      <c r="T87">
        <v>423540.39</v>
      </c>
      <c r="U87">
        <v>0.16</v>
      </c>
      <c r="V87">
        <v>0.79</v>
      </c>
      <c r="W87">
        <v>1.13</v>
      </c>
      <c r="X87">
        <v>25.07</v>
      </c>
      <c r="Y87">
        <v>0.5</v>
      </c>
      <c r="Z87">
        <v>10</v>
      </c>
    </row>
    <row r="88" spans="1:26">
      <c r="A88">
        <v>2</v>
      </c>
      <c r="B88">
        <v>85</v>
      </c>
      <c r="C88" t="s">
        <v>26</v>
      </c>
      <c r="D88">
        <v>0.8178</v>
      </c>
      <c r="E88">
        <v>122.28</v>
      </c>
      <c r="F88">
        <v>109.2</v>
      </c>
      <c r="G88">
        <v>20.73</v>
      </c>
      <c r="H88">
        <v>0.31</v>
      </c>
      <c r="I88">
        <v>316</v>
      </c>
      <c r="J88">
        <v>170.79</v>
      </c>
      <c r="K88">
        <v>51.39</v>
      </c>
      <c r="L88">
        <v>3</v>
      </c>
      <c r="M88">
        <v>314</v>
      </c>
      <c r="N88">
        <v>31.4</v>
      </c>
      <c r="O88">
        <v>21297.94</v>
      </c>
      <c r="P88">
        <v>1310.2</v>
      </c>
      <c r="Q88">
        <v>5792.93</v>
      </c>
      <c r="R88">
        <v>665.08</v>
      </c>
      <c r="S88">
        <v>167.65</v>
      </c>
      <c r="T88">
        <v>247670.13</v>
      </c>
      <c r="U88">
        <v>0.25</v>
      </c>
      <c r="V88">
        <v>0.86</v>
      </c>
      <c r="W88">
        <v>0.78</v>
      </c>
      <c r="X88">
        <v>14.66</v>
      </c>
      <c r="Y88">
        <v>0.5</v>
      </c>
      <c r="Z88">
        <v>10</v>
      </c>
    </row>
    <row r="89" spans="1:26">
      <c r="A89">
        <v>3</v>
      </c>
      <c r="B89">
        <v>85</v>
      </c>
      <c r="C89" t="s">
        <v>26</v>
      </c>
      <c r="D89">
        <v>0.8722</v>
      </c>
      <c r="E89">
        <v>114.66</v>
      </c>
      <c r="F89">
        <v>104.76</v>
      </c>
      <c r="G89">
        <v>28.31</v>
      </c>
      <c r="H89">
        <v>0.41</v>
      </c>
      <c r="I89">
        <v>222</v>
      </c>
      <c r="J89">
        <v>172.25</v>
      </c>
      <c r="K89">
        <v>51.39</v>
      </c>
      <c r="L89">
        <v>4</v>
      </c>
      <c r="M89">
        <v>220</v>
      </c>
      <c r="N89">
        <v>31.86</v>
      </c>
      <c r="O89">
        <v>21478.05</v>
      </c>
      <c r="P89">
        <v>1226.52</v>
      </c>
      <c r="Q89">
        <v>5793</v>
      </c>
      <c r="R89">
        <v>514.14</v>
      </c>
      <c r="S89">
        <v>167.65</v>
      </c>
      <c r="T89">
        <v>172670.33</v>
      </c>
      <c r="U89">
        <v>0.33</v>
      </c>
      <c r="V89">
        <v>0.9</v>
      </c>
      <c r="W89">
        <v>0.63</v>
      </c>
      <c r="X89">
        <v>10.22</v>
      </c>
      <c r="Y89">
        <v>0.5</v>
      </c>
      <c r="Z89">
        <v>10</v>
      </c>
    </row>
    <row r="90" spans="1:26">
      <c r="A90">
        <v>4</v>
      </c>
      <c r="B90">
        <v>85</v>
      </c>
      <c r="C90" t="s">
        <v>26</v>
      </c>
      <c r="D90">
        <v>0.9068000000000001</v>
      </c>
      <c r="E90">
        <v>110.28</v>
      </c>
      <c r="F90">
        <v>102.18</v>
      </c>
      <c r="G90">
        <v>36.28</v>
      </c>
      <c r="H90">
        <v>0.51</v>
      </c>
      <c r="I90">
        <v>169</v>
      </c>
      <c r="J90">
        <v>173.71</v>
      </c>
      <c r="K90">
        <v>51.39</v>
      </c>
      <c r="L90">
        <v>5</v>
      </c>
      <c r="M90">
        <v>167</v>
      </c>
      <c r="N90">
        <v>32.32</v>
      </c>
      <c r="O90">
        <v>21658.78</v>
      </c>
      <c r="P90">
        <v>1165.13</v>
      </c>
      <c r="Q90">
        <v>5793.02</v>
      </c>
      <c r="R90">
        <v>426.88</v>
      </c>
      <c r="S90">
        <v>167.65</v>
      </c>
      <c r="T90">
        <v>129306.53</v>
      </c>
      <c r="U90">
        <v>0.39</v>
      </c>
      <c r="V90">
        <v>0.92</v>
      </c>
      <c r="W90">
        <v>0.54</v>
      </c>
      <c r="X90">
        <v>7.64</v>
      </c>
      <c r="Y90">
        <v>0.5</v>
      </c>
      <c r="Z90">
        <v>10</v>
      </c>
    </row>
    <row r="91" spans="1:26">
      <c r="A91">
        <v>5</v>
      </c>
      <c r="B91">
        <v>85</v>
      </c>
      <c r="C91" t="s">
        <v>26</v>
      </c>
      <c r="D91">
        <v>0.9292</v>
      </c>
      <c r="E91">
        <v>107.62</v>
      </c>
      <c r="F91">
        <v>100.68</v>
      </c>
      <c r="G91">
        <v>44.74</v>
      </c>
      <c r="H91">
        <v>0.61</v>
      </c>
      <c r="I91">
        <v>135</v>
      </c>
      <c r="J91">
        <v>175.18</v>
      </c>
      <c r="K91">
        <v>51.39</v>
      </c>
      <c r="L91">
        <v>6</v>
      </c>
      <c r="M91">
        <v>133</v>
      </c>
      <c r="N91">
        <v>32.79</v>
      </c>
      <c r="O91">
        <v>21840.16</v>
      </c>
      <c r="P91">
        <v>1115.14</v>
      </c>
      <c r="Q91">
        <v>5792.92</v>
      </c>
      <c r="R91">
        <v>375.87</v>
      </c>
      <c r="S91">
        <v>167.65</v>
      </c>
      <c r="T91">
        <v>103972.03</v>
      </c>
      <c r="U91">
        <v>0.45</v>
      </c>
      <c r="V91">
        <v>0.93</v>
      </c>
      <c r="W91">
        <v>0.49</v>
      </c>
      <c r="X91">
        <v>6.14</v>
      </c>
      <c r="Y91">
        <v>0.5</v>
      </c>
      <c r="Z91">
        <v>10</v>
      </c>
    </row>
    <row r="92" spans="1:26">
      <c r="A92">
        <v>6</v>
      </c>
      <c r="B92">
        <v>85</v>
      </c>
      <c r="C92" t="s">
        <v>26</v>
      </c>
      <c r="D92">
        <v>0.9462</v>
      </c>
      <c r="E92">
        <v>105.68</v>
      </c>
      <c r="F92">
        <v>99.55</v>
      </c>
      <c r="G92">
        <v>53.81</v>
      </c>
      <c r="H92">
        <v>0.7</v>
      </c>
      <c r="I92">
        <v>111</v>
      </c>
      <c r="J92">
        <v>176.66</v>
      </c>
      <c r="K92">
        <v>51.39</v>
      </c>
      <c r="L92">
        <v>7</v>
      </c>
      <c r="M92">
        <v>109</v>
      </c>
      <c r="N92">
        <v>33.27</v>
      </c>
      <c r="O92">
        <v>22022.17</v>
      </c>
      <c r="P92">
        <v>1068.28</v>
      </c>
      <c r="Q92">
        <v>5792.83</v>
      </c>
      <c r="R92">
        <v>337.74</v>
      </c>
      <c r="S92">
        <v>167.65</v>
      </c>
      <c r="T92">
        <v>85028.12</v>
      </c>
      <c r="U92">
        <v>0.5</v>
      </c>
      <c r="V92">
        <v>0.95</v>
      </c>
      <c r="W92">
        <v>0.45</v>
      </c>
      <c r="X92">
        <v>5.01</v>
      </c>
      <c r="Y92">
        <v>0.5</v>
      </c>
      <c r="Z92">
        <v>10</v>
      </c>
    </row>
    <row r="93" spans="1:26">
      <c r="A93">
        <v>7</v>
      </c>
      <c r="B93">
        <v>85</v>
      </c>
      <c r="C93" t="s">
        <v>26</v>
      </c>
      <c r="D93">
        <v>0.9602000000000001</v>
      </c>
      <c r="E93">
        <v>104.15</v>
      </c>
      <c r="F93">
        <v>98.63</v>
      </c>
      <c r="G93">
        <v>63.63</v>
      </c>
      <c r="H93">
        <v>0.8</v>
      </c>
      <c r="I93">
        <v>93</v>
      </c>
      <c r="J93">
        <v>178.14</v>
      </c>
      <c r="K93">
        <v>51.39</v>
      </c>
      <c r="L93">
        <v>8</v>
      </c>
      <c r="M93">
        <v>91</v>
      </c>
      <c r="N93">
        <v>33.75</v>
      </c>
      <c r="O93">
        <v>22204.83</v>
      </c>
      <c r="P93">
        <v>1020.21</v>
      </c>
      <c r="Q93">
        <v>5792.83</v>
      </c>
      <c r="R93">
        <v>306.02</v>
      </c>
      <c r="S93">
        <v>167.65</v>
      </c>
      <c r="T93">
        <v>69257.17</v>
      </c>
      <c r="U93">
        <v>0.55</v>
      </c>
      <c r="V93">
        <v>0.95</v>
      </c>
      <c r="W93">
        <v>0.43</v>
      </c>
      <c r="X93">
        <v>4.09</v>
      </c>
      <c r="Y93">
        <v>0.5</v>
      </c>
      <c r="Z93">
        <v>10</v>
      </c>
    </row>
    <row r="94" spans="1:26">
      <c r="A94">
        <v>8</v>
      </c>
      <c r="B94">
        <v>85</v>
      </c>
      <c r="C94" t="s">
        <v>26</v>
      </c>
      <c r="D94">
        <v>0.9676</v>
      </c>
      <c r="E94">
        <v>103.35</v>
      </c>
      <c r="F94">
        <v>98.3</v>
      </c>
      <c r="G94">
        <v>74.66</v>
      </c>
      <c r="H94">
        <v>0.89</v>
      </c>
      <c r="I94">
        <v>79</v>
      </c>
      <c r="J94">
        <v>179.63</v>
      </c>
      <c r="K94">
        <v>51.39</v>
      </c>
      <c r="L94">
        <v>9</v>
      </c>
      <c r="M94">
        <v>76</v>
      </c>
      <c r="N94">
        <v>34.24</v>
      </c>
      <c r="O94">
        <v>22388.15</v>
      </c>
      <c r="P94">
        <v>978.61</v>
      </c>
      <c r="Q94">
        <v>5792.84</v>
      </c>
      <c r="R94">
        <v>295.64</v>
      </c>
      <c r="S94">
        <v>167.65</v>
      </c>
      <c r="T94">
        <v>64136.61</v>
      </c>
      <c r="U94">
        <v>0.57</v>
      </c>
      <c r="V94">
        <v>0.96</v>
      </c>
      <c r="W94">
        <v>0.41</v>
      </c>
      <c r="X94">
        <v>3.76</v>
      </c>
      <c r="Y94">
        <v>0.5</v>
      </c>
      <c r="Z94">
        <v>10</v>
      </c>
    </row>
    <row r="95" spans="1:26">
      <c r="A95">
        <v>9</v>
      </c>
      <c r="B95">
        <v>85</v>
      </c>
      <c r="C95" t="s">
        <v>26</v>
      </c>
      <c r="D95">
        <v>0.9744</v>
      </c>
      <c r="E95">
        <v>102.62</v>
      </c>
      <c r="F95">
        <v>97.84</v>
      </c>
      <c r="G95">
        <v>82.68000000000001</v>
      </c>
      <c r="H95">
        <v>0.98</v>
      </c>
      <c r="I95">
        <v>71</v>
      </c>
      <c r="J95">
        <v>181.12</v>
      </c>
      <c r="K95">
        <v>51.39</v>
      </c>
      <c r="L95">
        <v>10</v>
      </c>
      <c r="M95">
        <v>28</v>
      </c>
      <c r="N95">
        <v>34.73</v>
      </c>
      <c r="O95">
        <v>22572.13</v>
      </c>
      <c r="P95">
        <v>945.3200000000001</v>
      </c>
      <c r="Q95">
        <v>5792.82</v>
      </c>
      <c r="R95">
        <v>278.03</v>
      </c>
      <c r="S95">
        <v>167.65</v>
      </c>
      <c r="T95">
        <v>55373.62</v>
      </c>
      <c r="U95">
        <v>0.6</v>
      </c>
      <c r="V95">
        <v>0.96</v>
      </c>
      <c r="W95">
        <v>0.45</v>
      </c>
      <c r="X95">
        <v>3.3</v>
      </c>
      <c r="Y95">
        <v>0.5</v>
      </c>
      <c r="Z95">
        <v>10</v>
      </c>
    </row>
    <row r="96" spans="1:26">
      <c r="A96">
        <v>10</v>
      </c>
      <c r="B96">
        <v>85</v>
      </c>
      <c r="C96" t="s">
        <v>26</v>
      </c>
      <c r="D96">
        <v>0.975</v>
      </c>
      <c r="E96">
        <v>102.56</v>
      </c>
      <c r="F96">
        <v>97.81999999999999</v>
      </c>
      <c r="G96">
        <v>83.84</v>
      </c>
      <c r="H96">
        <v>1.07</v>
      </c>
      <c r="I96">
        <v>70</v>
      </c>
      <c r="J96">
        <v>182.62</v>
      </c>
      <c r="K96">
        <v>51.39</v>
      </c>
      <c r="L96">
        <v>11</v>
      </c>
      <c r="M96">
        <v>1</v>
      </c>
      <c r="N96">
        <v>35.22</v>
      </c>
      <c r="O96">
        <v>22756.91</v>
      </c>
      <c r="P96">
        <v>948.21</v>
      </c>
      <c r="Q96">
        <v>5792.82</v>
      </c>
      <c r="R96">
        <v>276.07</v>
      </c>
      <c r="S96">
        <v>167.65</v>
      </c>
      <c r="T96">
        <v>54396.21</v>
      </c>
      <c r="U96">
        <v>0.61</v>
      </c>
      <c r="V96">
        <v>0.96</v>
      </c>
      <c r="W96">
        <v>0.48</v>
      </c>
      <c r="X96">
        <v>3.28</v>
      </c>
      <c r="Y96">
        <v>0.5</v>
      </c>
      <c r="Z96">
        <v>10</v>
      </c>
    </row>
    <row r="97" spans="1:26">
      <c r="A97">
        <v>11</v>
      </c>
      <c r="B97">
        <v>85</v>
      </c>
      <c r="C97" t="s">
        <v>26</v>
      </c>
      <c r="D97">
        <v>0.9751</v>
      </c>
      <c r="E97">
        <v>102.55</v>
      </c>
      <c r="F97">
        <v>97.81</v>
      </c>
      <c r="G97">
        <v>83.84</v>
      </c>
      <c r="H97">
        <v>1.16</v>
      </c>
      <c r="I97">
        <v>70</v>
      </c>
      <c r="J97">
        <v>184.12</v>
      </c>
      <c r="K97">
        <v>51.39</v>
      </c>
      <c r="L97">
        <v>12</v>
      </c>
      <c r="M97">
        <v>0</v>
      </c>
      <c r="N97">
        <v>35.73</v>
      </c>
      <c r="O97">
        <v>22942.24</v>
      </c>
      <c r="P97">
        <v>955.84</v>
      </c>
      <c r="Q97">
        <v>5792.95</v>
      </c>
      <c r="R97">
        <v>275.65</v>
      </c>
      <c r="S97">
        <v>167.65</v>
      </c>
      <c r="T97">
        <v>54189.34</v>
      </c>
      <c r="U97">
        <v>0.61</v>
      </c>
      <c r="V97">
        <v>0.96</v>
      </c>
      <c r="W97">
        <v>0.48</v>
      </c>
      <c r="X97">
        <v>3.27</v>
      </c>
      <c r="Y97">
        <v>0.5</v>
      </c>
      <c r="Z97">
        <v>10</v>
      </c>
    </row>
    <row r="98" spans="1:26">
      <c r="A98">
        <v>0</v>
      </c>
      <c r="B98">
        <v>20</v>
      </c>
      <c r="C98" t="s">
        <v>26</v>
      </c>
      <c r="D98">
        <v>0.8327</v>
      </c>
      <c r="E98">
        <v>120.09</v>
      </c>
      <c r="F98">
        <v>113.42</v>
      </c>
      <c r="G98">
        <v>16.89</v>
      </c>
      <c r="H98">
        <v>0.34</v>
      </c>
      <c r="I98">
        <v>403</v>
      </c>
      <c r="J98">
        <v>51.33</v>
      </c>
      <c r="K98">
        <v>24.83</v>
      </c>
      <c r="L98">
        <v>1</v>
      </c>
      <c r="M98">
        <v>397</v>
      </c>
      <c r="N98">
        <v>5.51</v>
      </c>
      <c r="O98">
        <v>6564.78</v>
      </c>
      <c r="P98">
        <v>556.22</v>
      </c>
      <c r="Q98">
        <v>5793.11</v>
      </c>
      <c r="R98">
        <v>808.65</v>
      </c>
      <c r="S98">
        <v>167.65</v>
      </c>
      <c r="T98">
        <v>319024.68</v>
      </c>
      <c r="U98">
        <v>0.21</v>
      </c>
      <c r="V98">
        <v>0.83</v>
      </c>
      <c r="W98">
        <v>0.92</v>
      </c>
      <c r="X98">
        <v>18.88</v>
      </c>
      <c r="Y98">
        <v>0.5</v>
      </c>
      <c r="Z98">
        <v>10</v>
      </c>
    </row>
    <row r="99" spans="1:26">
      <c r="A99">
        <v>1</v>
      </c>
      <c r="B99">
        <v>20</v>
      </c>
      <c r="C99" t="s">
        <v>26</v>
      </c>
      <c r="D99">
        <v>0.8818</v>
      </c>
      <c r="E99">
        <v>113.4</v>
      </c>
      <c r="F99">
        <v>108.1</v>
      </c>
      <c r="G99">
        <v>22.29</v>
      </c>
      <c r="H99">
        <v>0.66</v>
      </c>
      <c r="I99">
        <v>291</v>
      </c>
      <c r="J99">
        <v>52.47</v>
      </c>
      <c r="K99">
        <v>24.83</v>
      </c>
      <c r="L99">
        <v>2</v>
      </c>
      <c r="M99">
        <v>0</v>
      </c>
      <c r="N99">
        <v>5.64</v>
      </c>
      <c r="O99">
        <v>6705.1</v>
      </c>
      <c r="P99">
        <v>505.45</v>
      </c>
      <c r="Q99">
        <v>5793.07</v>
      </c>
      <c r="R99">
        <v>614.1799999999999</v>
      </c>
      <c r="S99">
        <v>167.65</v>
      </c>
      <c r="T99">
        <v>222347.97</v>
      </c>
      <c r="U99">
        <v>0.27</v>
      </c>
      <c r="V99">
        <v>0.87</v>
      </c>
      <c r="W99">
        <v>1.12</v>
      </c>
      <c r="X99">
        <v>13.56</v>
      </c>
      <c r="Y99">
        <v>0.5</v>
      </c>
      <c r="Z99">
        <v>10</v>
      </c>
    </row>
    <row r="100" spans="1:26">
      <c r="A100">
        <v>0</v>
      </c>
      <c r="B100">
        <v>65</v>
      </c>
      <c r="C100" t="s">
        <v>26</v>
      </c>
      <c r="D100">
        <v>0.5292</v>
      </c>
      <c r="E100">
        <v>188.98</v>
      </c>
      <c r="F100">
        <v>153.86</v>
      </c>
      <c r="G100">
        <v>7.63</v>
      </c>
      <c r="H100">
        <v>0.13</v>
      </c>
      <c r="I100">
        <v>1210</v>
      </c>
      <c r="J100">
        <v>133.21</v>
      </c>
      <c r="K100">
        <v>46.47</v>
      </c>
      <c r="L100">
        <v>1</v>
      </c>
      <c r="M100">
        <v>1208</v>
      </c>
      <c r="N100">
        <v>20.75</v>
      </c>
      <c r="O100">
        <v>16663.42</v>
      </c>
      <c r="P100">
        <v>1651.88</v>
      </c>
      <c r="Q100">
        <v>5793.8</v>
      </c>
      <c r="R100">
        <v>2184.91</v>
      </c>
      <c r="S100">
        <v>167.65</v>
      </c>
      <c r="T100">
        <v>1003114.86</v>
      </c>
      <c r="U100">
        <v>0.08</v>
      </c>
      <c r="V100">
        <v>0.61</v>
      </c>
      <c r="W100">
        <v>2.22</v>
      </c>
      <c r="X100">
        <v>59.3</v>
      </c>
      <c r="Y100">
        <v>0.5</v>
      </c>
      <c r="Z100">
        <v>10</v>
      </c>
    </row>
    <row r="101" spans="1:26">
      <c r="A101">
        <v>1</v>
      </c>
      <c r="B101">
        <v>65</v>
      </c>
      <c r="C101" t="s">
        <v>26</v>
      </c>
      <c r="D101">
        <v>0.7782</v>
      </c>
      <c r="E101">
        <v>128.5</v>
      </c>
      <c r="F101">
        <v>114.61</v>
      </c>
      <c r="G101">
        <v>15.99</v>
      </c>
      <c r="H101">
        <v>0.26</v>
      </c>
      <c r="I101">
        <v>430</v>
      </c>
      <c r="J101">
        <v>134.55</v>
      </c>
      <c r="K101">
        <v>46.47</v>
      </c>
      <c r="L101">
        <v>2</v>
      </c>
      <c r="M101">
        <v>428</v>
      </c>
      <c r="N101">
        <v>21.09</v>
      </c>
      <c r="O101">
        <v>16828.84</v>
      </c>
      <c r="P101">
        <v>1187.94</v>
      </c>
      <c r="Q101">
        <v>5793.27</v>
      </c>
      <c r="R101">
        <v>849.08</v>
      </c>
      <c r="S101">
        <v>167.65</v>
      </c>
      <c r="T101">
        <v>339103.27</v>
      </c>
      <c r="U101">
        <v>0.2</v>
      </c>
      <c r="V101">
        <v>0.82</v>
      </c>
      <c r="W101">
        <v>0.95</v>
      </c>
      <c r="X101">
        <v>20.06</v>
      </c>
      <c r="Y101">
        <v>0.5</v>
      </c>
      <c r="Z101">
        <v>10</v>
      </c>
    </row>
    <row r="102" spans="1:26">
      <c r="A102">
        <v>2</v>
      </c>
      <c r="B102">
        <v>65</v>
      </c>
      <c r="C102" t="s">
        <v>26</v>
      </c>
      <c r="D102">
        <v>0.8662</v>
      </c>
      <c r="E102">
        <v>115.45</v>
      </c>
      <c r="F102">
        <v>106.3</v>
      </c>
      <c r="G102">
        <v>24.91</v>
      </c>
      <c r="H102">
        <v>0.39</v>
      </c>
      <c r="I102">
        <v>256</v>
      </c>
      <c r="J102">
        <v>135.9</v>
      </c>
      <c r="K102">
        <v>46.47</v>
      </c>
      <c r="L102">
        <v>3</v>
      </c>
      <c r="M102">
        <v>254</v>
      </c>
      <c r="N102">
        <v>21.43</v>
      </c>
      <c r="O102">
        <v>16994.64</v>
      </c>
      <c r="P102">
        <v>1061.54</v>
      </c>
      <c r="Q102">
        <v>5793.06</v>
      </c>
      <c r="R102">
        <v>566.8099999999999</v>
      </c>
      <c r="S102">
        <v>167.65</v>
      </c>
      <c r="T102">
        <v>198834.8</v>
      </c>
      <c r="U102">
        <v>0.3</v>
      </c>
      <c r="V102">
        <v>0.89</v>
      </c>
      <c r="W102">
        <v>0.68</v>
      </c>
      <c r="X102">
        <v>11.76</v>
      </c>
      <c r="Y102">
        <v>0.5</v>
      </c>
      <c r="Z102">
        <v>10</v>
      </c>
    </row>
    <row r="103" spans="1:26">
      <c r="A103">
        <v>3</v>
      </c>
      <c r="B103">
        <v>65</v>
      </c>
      <c r="C103" t="s">
        <v>26</v>
      </c>
      <c r="D103">
        <v>0.9125</v>
      </c>
      <c r="E103">
        <v>109.59</v>
      </c>
      <c r="F103">
        <v>102.59</v>
      </c>
      <c r="G103">
        <v>34.78</v>
      </c>
      <c r="H103">
        <v>0.52</v>
      </c>
      <c r="I103">
        <v>177</v>
      </c>
      <c r="J103">
        <v>137.25</v>
      </c>
      <c r="K103">
        <v>46.47</v>
      </c>
      <c r="L103">
        <v>4</v>
      </c>
      <c r="M103">
        <v>175</v>
      </c>
      <c r="N103">
        <v>21.78</v>
      </c>
      <c r="O103">
        <v>17160.92</v>
      </c>
      <c r="P103">
        <v>980.8</v>
      </c>
      <c r="Q103">
        <v>5792.94</v>
      </c>
      <c r="R103">
        <v>440.81</v>
      </c>
      <c r="S103">
        <v>167.65</v>
      </c>
      <c r="T103">
        <v>136233.89</v>
      </c>
      <c r="U103">
        <v>0.38</v>
      </c>
      <c r="V103">
        <v>0.92</v>
      </c>
      <c r="W103">
        <v>0.5600000000000001</v>
      </c>
      <c r="X103">
        <v>8.050000000000001</v>
      </c>
      <c r="Y103">
        <v>0.5</v>
      </c>
      <c r="Z103">
        <v>10</v>
      </c>
    </row>
    <row r="104" spans="1:26">
      <c r="A104">
        <v>4</v>
      </c>
      <c r="B104">
        <v>65</v>
      </c>
      <c r="C104" t="s">
        <v>26</v>
      </c>
      <c r="D104">
        <v>0.9401</v>
      </c>
      <c r="E104">
        <v>106.37</v>
      </c>
      <c r="F104">
        <v>100.57</v>
      </c>
      <c r="G104">
        <v>45.37</v>
      </c>
      <c r="H104">
        <v>0.64</v>
      </c>
      <c r="I104">
        <v>133</v>
      </c>
      <c r="J104">
        <v>138.6</v>
      </c>
      <c r="K104">
        <v>46.47</v>
      </c>
      <c r="L104">
        <v>5</v>
      </c>
      <c r="M104">
        <v>131</v>
      </c>
      <c r="N104">
        <v>22.13</v>
      </c>
      <c r="O104">
        <v>17327.69</v>
      </c>
      <c r="P104">
        <v>915.4299999999999</v>
      </c>
      <c r="Q104">
        <v>5792.88</v>
      </c>
      <c r="R104">
        <v>372.12</v>
      </c>
      <c r="S104">
        <v>167.65</v>
      </c>
      <c r="T104">
        <v>102108.66</v>
      </c>
      <c r="U104">
        <v>0.45</v>
      </c>
      <c r="V104">
        <v>0.9399999999999999</v>
      </c>
      <c r="W104">
        <v>0.49</v>
      </c>
      <c r="X104">
        <v>6.03</v>
      </c>
      <c r="Y104">
        <v>0.5</v>
      </c>
      <c r="Z104">
        <v>10</v>
      </c>
    </row>
    <row r="105" spans="1:26">
      <c r="A105">
        <v>5</v>
      </c>
      <c r="B105">
        <v>65</v>
      </c>
      <c r="C105" t="s">
        <v>26</v>
      </c>
      <c r="D105">
        <v>0.9592000000000001</v>
      </c>
      <c r="E105">
        <v>104.25</v>
      </c>
      <c r="F105">
        <v>99.23999999999999</v>
      </c>
      <c r="G105">
        <v>57.25</v>
      </c>
      <c r="H105">
        <v>0.76</v>
      </c>
      <c r="I105">
        <v>104</v>
      </c>
      <c r="J105">
        <v>139.95</v>
      </c>
      <c r="K105">
        <v>46.47</v>
      </c>
      <c r="L105">
        <v>6</v>
      </c>
      <c r="M105">
        <v>98</v>
      </c>
      <c r="N105">
        <v>22.49</v>
      </c>
      <c r="O105">
        <v>17494.97</v>
      </c>
      <c r="P105">
        <v>854.5700000000001</v>
      </c>
      <c r="Q105">
        <v>5792.87</v>
      </c>
      <c r="R105">
        <v>326.8</v>
      </c>
      <c r="S105">
        <v>167.65</v>
      </c>
      <c r="T105">
        <v>79593.05</v>
      </c>
      <c r="U105">
        <v>0.51</v>
      </c>
      <c r="V105">
        <v>0.95</v>
      </c>
      <c r="W105">
        <v>0.45</v>
      </c>
      <c r="X105">
        <v>4.7</v>
      </c>
      <c r="Y105">
        <v>0.5</v>
      </c>
      <c r="Z105">
        <v>10</v>
      </c>
    </row>
    <row r="106" spans="1:26">
      <c r="A106">
        <v>6</v>
      </c>
      <c r="B106">
        <v>65</v>
      </c>
      <c r="C106" t="s">
        <v>26</v>
      </c>
      <c r="D106">
        <v>0.9678</v>
      </c>
      <c r="E106">
        <v>103.32</v>
      </c>
      <c r="F106">
        <v>98.67</v>
      </c>
      <c r="G106">
        <v>65.05</v>
      </c>
      <c r="H106">
        <v>0.88</v>
      </c>
      <c r="I106">
        <v>91</v>
      </c>
      <c r="J106">
        <v>141.31</v>
      </c>
      <c r="K106">
        <v>46.47</v>
      </c>
      <c r="L106">
        <v>7</v>
      </c>
      <c r="M106">
        <v>9</v>
      </c>
      <c r="N106">
        <v>22.85</v>
      </c>
      <c r="O106">
        <v>17662.75</v>
      </c>
      <c r="P106">
        <v>821.79</v>
      </c>
      <c r="Q106">
        <v>5792.97</v>
      </c>
      <c r="R106">
        <v>304.16</v>
      </c>
      <c r="S106">
        <v>167.65</v>
      </c>
      <c r="T106">
        <v>68338.97</v>
      </c>
      <c r="U106">
        <v>0.55</v>
      </c>
      <c r="V106">
        <v>0.95</v>
      </c>
      <c r="W106">
        <v>0.52</v>
      </c>
      <c r="X106">
        <v>4.12</v>
      </c>
      <c r="Y106">
        <v>0.5</v>
      </c>
      <c r="Z106">
        <v>10</v>
      </c>
    </row>
    <row r="107" spans="1:26">
      <c r="A107">
        <v>7</v>
      </c>
      <c r="B107">
        <v>65</v>
      </c>
      <c r="C107" t="s">
        <v>26</v>
      </c>
      <c r="D107">
        <v>0.9661999999999999</v>
      </c>
      <c r="E107">
        <v>103.5</v>
      </c>
      <c r="F107">
        <v>98.84</v>
      </c>
      <c r="G107">
        <v>65.17</v>
      </c>
      <c r="H107">
        <v>0.99</v>
      </c>
      <c r="I107">
        <v>91</v>
      </c>
      <c r="J107">
        <v>142.68</v>
      </c>
      <c r="K107">
        <v>46.47</v>
      </c>
      <c r="L107">
        <v>8</v>
      </c>
      <c r="M107">
        <v>0</v>
      </c>
      <c r="N107">
        <v>23.21</v>
      </c>
      <c r="O107">
        <v>17831.04</v>
      </c>
      <c r="P107">
        <v>830</v>
      </c>
      <c r="Q107">
        <v>5792.89</v>
      </c>
      <c r="R107">
        <v>309.94</v>
      </c>
      <c r="S107">
        <v>167.65</v>
      </c>
      <c r="T107">
        <v>71226.3</v>
      </c>
      <c r="U107">
        <v>0.54</v>
      </c>
      <c r="V107">
        <v>0.95</v>
      </c>
      <c r="W107">
        <v>0.54</v>
      </c>
      <c r="X107">
        <v>4.3</v>
      </c>
      <c r="Y107">
        <v>0.5</v>
      </c>
      <c r="Z107">
        <v>10</v>
      </c>
    </row>
    <row r="108" spans="1:26">
      <c r="A108">
        <v>0</v>
      </c>
      <c r="B108">
        <v>75</v>
      </c>
      <c r="C108" t="s">
        <v>26</v>
      </c>
      <c r="D108">
        <v>0.4768</v>
      </c>
      <c r="E108">
        <v>209.73</v>
      </c>
      <c r="F108">
        <v>164.4</v>
      </c>
      <c r="G108">
        <v>7</v>
      </c>
      <c r="H108">
        <v>0.12</v>
      </c>
      <c r="I108">
        <v>1409</v>
      </c>
      <c r="J108">
        <v>150.44</v>
      </c>
      <c r="K108">
        <v>49.1</v>
      </c>
      <c r="L108">
        <v>1</v>
      </c>
      <c r="M108">
        <v>1407</v>
      </c>
      <c r="N108">
        <v>25.34</v>
      </c>
      <c r="O108">
        <v>18787.76</v>
      </c>
      <c r="P108">
        <v>1918.86</v>
      </c>
      <c r="Q108">
        <v>5793.89</v>
      </c>
      <c r="R108">
        <v>2544.71</v>
      </c>
      <c r="S108">
        <v>167.65</v>
      </c>
      <c r="T108">
        <v>1182022.72</v>
      </c>
      <c r="U108">
        <v>0.07000000000000001</v>
      </c>
      <c r="V108">
        <v>0.57</v>
      </c>
      <c r="W108">
        <v>2.54</v>
      </c>
      <c r="X108">
        <v>69.84</v>
      </c>
      <c r="Y108">
        <v>0.5</v>
      </c>
      <c r="Z108">
        <v>10</v>
      </c>
    </row>
    <row r="109" spans="1:26">
      <c r="A109">
        <v>1</v>
      </c>
      <c r="B109">
        <v>75</v>
      </c>
      <c r="C109" t="s">
        <v>26</v>
      </c>
      <c r="D109">
        <v>0.7454</v>
      </c>
      <c r="E109">
        <v>134.15</v>
      </c>
      <c r="F109">
        <v>117.14</v>
      </c>
      <c r="G109">
        <v>14.58</v>
      </c>
      <c r="H109">
        <v>0.23</v>
      </c>
      <c r="I109">
        <v>482</v>
      </c>
      <c r="J109">
        <v>151.83</v>
      </c>
      <c r="K109">
        <v>49.1</v>
      </c>
      <c r="L109">
        <v>2</v>
      </c>
      <c r="M109">
        <v>480</v>
      </c>
      <c r="N109">
        <v>25.73</v>
      </c>
      <c r="O109">
        <v>18959.54</v>
      </c>
      <c r="P109">
        <v>1329.19</v>
      </c>
      <c r="Q109">
        <v>5793.07</v>
      </c>
      <c r="R109">
        <v>934.8200000000001</v>
      </c>
      <c r="S109">
        <v>167.65</v>
      </c>
      <c r="T109">
        <v>381712.76</v>
      </c>
      <c r="U109">
        <v>0.18</v>
      </c>
      <c r="V109">
        <v>0.8</v>
      </c>
      <c r="W109">
        <v>1.04</v>
      </c>
      <c r="X109">
        <v>22.6</v>
      </c>
      <c r="Y109">
        <v>0.5</v>
      </c>
      <c r="Z109">
        <v>10</v>
      </c>
    </row>
    <row r="110" spans="1:26">
      <c r="A110">
        <v>2</v>
      </c>
      <c r="B110">
        <v>75</v>
      </c>
      <c r="C110" t="s">
        <v>26</v>
      </c>
      <c r="D110">
        <v>0.8421</v>
      </c>
      <c r="E110">
        <v>118.76</v>
      </c>
      <c r="F110">
        <v>107.74</v>
      </c>
      <c r="G110">
        <v>22.6</v>
      </c>
      <c r="H110">
        <v>0.35</v>
      </c>
      <c r="I110">
        <v>286</v>
      </c>
      <c r="J110">
        <v>153.23</v>
      </c>
      <c r="K110">
        <v>49.1</v>
      </c>
      <c r="L110">
        <v>3</v>
      </c>
      <c r="M110">
        <v>284</v>
      </c>
      <c r="N110">
        <v>26.13</v>
      </c>
      <c r="O110">
        <v>19131.85</v>
      </c>
      <c r="P110">
        <v>1187.02</v>
      </c>
      <c r="Q110">
        <v>5793.05</v>
      </c>
      <c r="R110">
        <v>615.83</v>
      </c>
      <c r="S110">
        <v>167.65</v>
      </c>
      <c r="T110">
        <v>223199.74</v>
      </c>
      <c r="U110">
        <v>0.27</v>
      </c>
      <c r="V110">
        <v>0.87</v>
      </c>
      <c r="W110">
        <v>0.72</v>
      </c>
      <c r="X110">
        <v>13.2</v>
      </c>
      <c r="Y110">
        <v>0.5</v>
      </c>
      <c r="Z110">
        <v>10</v>
      </c>
    </row>
    <row r="111" spans="1:26">
      <c r="A111">
        <v>3</v>
      </c>
      <c r="B111">
        <v>75</v>
      </c>
      <c r="C111" t="s">
        <v>26</v>
      </c>
      <c r="D111">
        <v>0.8922</v>
      </c>
      <c r="E111">
        <v>112.08</v>
      </c>
      <c r="F111">
        <v>103.69</v>
      </c>
      <c r="G111">
        <v>31.11</v>
      </c>
      <c r="H111">
        <v>0.46</v>
      </c>
      <c r="I111">
        <v>200</v>
      </c>
      <c r="J111">
        <v>154.63</v>
      </c>
      <c r="K111">
        <v>49.1</v>
      </c>
      <c r="L111">
        <v>4</v>
      </c>
      <c r="M111">
        <v>198</v>
      </c>
      <c r="N111">
        <v>26.53</v>
      </c>
      <c r="O111">
        <v>19304.72</v>
      </c>
      <c r="P111">
        <v>1107.23</v>
      </c>
      <c r="Q111">
        <v>5792.99</v>
      </c>
      <c r="R111">
        <v>478.34</v>
      </c>
      <c r="S111">
        <v>167.65</v>
      </c>
      <c r="T111">
        <v>154882.91</v>
      </c>
      <c r="U111">
        <v>0.35</v>
      </c>
      <c r="V111">
        <v>0.91</v>
      </c>
      <c r="W111">
        <v>0.59</v>
      </c>
      <c r="X111">
        <v>9.15</v>
      </c>
      <c r="Y111">
        <v>0.5</v>
      </c>
      <c r="Z111">
        <v>10</v>
      </c>
    </row>
    <row r="112" spans="1:26">
      <c r="A112">
        <v>4</v>
      </c>
      <c r="B112">
        <v>75</v>
      </c>
      <c r="C112" t="s">
        <v>26</v>
      </c>
      <c r="D112">
        <v>0.9225</v>
      </c>
      <c r="E112">
        <v>108.4</v>
      </c>
      <c r="F112">
        <v>101.48</v>
      </c>
      <c r="G112">
        <v>40.06</v>
      </c>
      <c r="H112">
        <v>0.57</v>
      </c>
      <c r="I112">
        <v>152</v>
      </c>
      <c r="J112">
        <v>156.03</v>
      </c>
      <c r="K112">
        <v>49.1</v>
      </c>
      <c r="L112">
        <v>5</v>
      </c>
      <c r="M112">
        <v>150</v>
      </c>
      <c r="N112">
        <v>26.94</v>
      </c>
      <c r="O112">
        <v>19478.15</v>
      </c>
      <c r="P112">
        <v>1047</v>
      </c>
      <c r="Q112">
        <v>5792.88</v>
      </c>
      <c r="R112">
        <v>403.21</v>
      </c>
      <c r="S112">
        <v>167.65</v>
      </c>
      <c r="T112">
        <v>117555.49</v>
      </c>
      <c r="U112">
        <v>0.42</v>
      </c>
      <c r="V112">
        <v>0.93</v>
      </c>
      <c r="W112">
        <v>0.52</v>
      </c>
      <c r="X112">
        <v>6.94</v>
      </c>
      <c r="Y112">
        <v>0.5</v>
      </c>
      <c r="Z112">
        <v>10</v>
      </c>
    </row>
    <row r="113" spans="1:26">
      <c r="A113">
        <v>5</v>
      </c>
      <c r="B113">
        <v>75</v>
      </c>
      <c r="C113" t="s">
        <v>26</v>
      </c>
      <c r="D113">
        <v>0.9443</v>
      </c>
      <c r="E113">
        <v>105.9</v>
      </c>
      <c r="F113">
        <v>99.95</v>
      </c>
      <c r="G113">
        <v>49.98</v>
      </c>
      <c r="H113">
        <v>0.67</v>
      </c>
      <c r="I113">
        <v>120</v>
      </c>
      <c r="J113">
        <v>157.44</v>
      </c>
      <c r="K113">
        <v>49.1</v>
      </c>
      <c r="L113">
        <v>6</v>
      </c>
      <c r="M113">
        <v>118</v>
      </c>
      <c r="N113">
        <v>27.35</v>
      </c>
      <c r="O113">
        <v>19652.13</v>
      </c>
      <c r="P113">
        <v>991.85</v>
      </c>
      <c r="Q113">
        <v>5792.81</v>
      </c>
      <c r="R113">
        <v>351.46</v>
      </c>
      <c r="S113">
        <v>167.65</v>
      </c>
      <c r="T113">
        <v>91840.11</v>
      </c>
      <c r="U113">
        <v>0.48</v>
      </c>
      <c r="V113">
        <v>0.9399999999999999</v>
      </c>
      <c r="W113">
        <v>0.47</v>
      </c>
      <c r="X113">
        <v>5.41</v>
      </c>
      <c r="Y113">
        <v>0.5</v>
      </c>
      <c r="Z113">
        <v>10</v>
      </c>
    </row>
    <row r="114" spans="1:26">
      <c r="A114">
        <v>6</v>
      </c>
      <c r="B114">
        <v>75</v>
      </c>
      <c r="C114" t="s">
        <v>26</v>
      </c>
      <c r="D114">
        <v>0.961</v>
      </c>
      <c r="E114">
        <v>104.06</v>
      </c>
      <c r="F114">
        <v>98.81999999999999</v>
      </c>
      <c r="G114">
        <v>61.12</v>
      </c>
      <c r="H114">
        <v>0.78</v>
      </c>
      <c r="I114">
        <v>97</v>
      </c>
      <c r="J114">
        <v>158.86</v>
      </c>
      <c r="K114">
        <v>49.1</v>
      </c>
      <c r="L114">
        <v>7</v>
      </c>
      <c r="M114">
        <v>95</v>
      </c>
      <c r="N114">
        <v>27.77</v>
      </c>
      <c r="O114">
        <v>19826.68</v>
      </c>
      <c r="P114">
        <v>936.13</v>
      </c>
      <c r="Q114">
        <v>5792.93</v>
      </c>
      <c r="R114">
        <v>312.61</v>
      </c>
      <c r="S114">
        <v>167.65</v>
      </c>
      <c r="T114">
        <v>72531.7</v>
      </c>
      <c r="U114">
        <v>0.54</v>
      </c>
      <c r="V114">
        <v>0.95</v>
      </c>
      <c r="W114">
        <v>0.43</v>
      </c>
      <c r="X114">
        <v>4.28</v>
      </c>
      <c r="Y114">
        <v>0.5</v>
      </c>
      <c r="Z114">
        <v>10</v>
      </c>
    </row>
    <row r="115" spans="1:26">
      <c r="A115">
        <v>7</v>
      </c>
      <c r="B115">
        <v>75</v>
      </c>
      <c r="C115" t="s">
        <v>26</v>
      </c>
      <c r="D115">
        <v>0.9671999999999999</v>
      </c>
      <c r="E115">
        <v>103.39</v>
      </c>
      <c r="F115">
        <v>98.58</v>
      </c>
      <c r="G115">
        <v>71.26000000000001</v>
      </c>
      <c r="H115">
        <v>0.88</v>
      </c>
      <c r="I115">
        <v>83</v>
      </c>
      <c r="J115">
        <v>160.28</v>
      </c>
      <c r="K115">
        <v>49.1</v>
      </c>
      <c r="L115">
        <v>8</v>
      </c>
      <c r="M115">
        <v>51</v>
      </c>
      <c r="N115">
        <v>28.19</v>
      </c>
      <c r="O115">
        <v>20001.93</v>
      </c>
      <c r="P115">
        <v>894.86</v>
      </c>
      <c r="Q115">
        <v>5792.79</v>
      </c>
      <c r="R115">
        <v>304.22</v>
      </c>
      <c r="S115">
        <v>167.65</v>
      </c>
      <c r="T115">
        <v>68408.89</v>
      </c>
      <c r="U115">
        <v>0.55</v>
      </c>
      <c r="V115">
        <v>0.95</v>
      </c>
      <c r="W115">
        <v>0.44</v>
      </c>
      <c r="X115">
        <v>4.04</v>
      </c>
      <c r="Y115">
        <v>0.5</v>
      </c>
      <c r="Z115">
        <v>10</v>
      </c>
    </row>
    <row r="116" spans="1:26">
      <c r="A116">
        <v>8</v>
      </c>
      <c r="B116">
        <v>75</v>
      </c>
      <c r="C116" t="s">
        <v>26</v>
      </c>
      <c r="D116">
        <v>0.9718</v>
      </c>
      <c r="E116">
        <v>102.9</v>
      </c>
      <c r="F116">
        <v>98.20999999999999</v>
      </c>
      <c r="G116">
        <v>74.59</v>
      </c>
      <c r="H116">
        <v>0.99</v>
      </c>
      <c r="I116">
        <v>79</v>
      </c>
      <c r="J116">
        <v>161.71</v>
      </c>
      <c r="K116">
        <v>49.1</v>
      </c>
      <c r="L116">
        <v>9</v>
      </c>
      <c r="M116">
        <v>0</v>
      </c>
      <c r="N116">
        <v>28.61</v>
      </c>
      <c r="O116">
        <v>20177.64</v>
      </c>
      <c r="P116">
        <v>886.05</v>
      </c>
      <c r="Q116">
        <v>5792.88</v>
      </c>
      <c r="R116">
        <v>289.03</v>
      </c>
      <c r="S116">
        <v>167.65</v>
      </c>
      <c r="T116">
        <v>60833.87</v>
      </c>
      <c r="U116">
        <v>0.58</v>
      </c>
      <c r="V116">
        <v>0.96</v>
      </c>
      <c r="W116">
        <v>0.5</v>
      </c>
      <c r="X116">
        <v>3.67</v>
      </c>
      <c r="Y116">
        <v>0.5</v>
      </c>
      <c r="Z116">
        <v>10</v>
      </c>
    </row>
    <row r="117" spans="1:26">
      <c r="A117">
        <v>0</v>
      </c>
      <c r="B117">
        <v>95</v>
      </c>
      <c r="C117" t="s">
        <v>26</v>
      </c>
      <c r="D117">
        <v>0.3784</v>
      </c>
      <c r="E117">
        <v>264.3</v>
      </c>
      <c r="F117">
        <v>191.22</v>
      </c>
      <c r="G117">
        <v>6.05</v>
      </c>
      <c r="H117">
        <v>0.1</v>
      </c>
      <c r="I117">
        <v>1897</v>
      </c>
      <c r="J117">
        <v>185.69</v>
      </c>
      <c r="K117">
        <v>53.44</v>
      </c>
      <c r="L117">
        <v>1</v>
      </c>
      <c r="M117">
        <v>1895</v>
      </c>
      <c r="N117">
        <v>36.26</v>
      </c>
      <c r="O117">
        <v>23136.14</v>
      </c>
      <c r="P117">
        <v>2570.26</v>
      </c>
      <c r="Q117">
        <v>5794.61</v>
      </c>
      <c r="R117">
        <v>3461.31</v>
      </c>
      <c r="S117">
        <v>167.65</v>
      </c>
      <c r="T117">
        <v>1637882.22</v>
      </c>
      <c r="U117">
        <v>0.05</v>
      </c>
      <c r="V117">
        <v>0.49</v>
      </c>
      <c r="W117">
        <v>3.33</v>
      </c>
      <c r="X117">
        <v>96.65000000000001</v>
      </c>
      <c r="Y117">
        <v>0.5</v>
      </c>
      <c r="Z117">
        <v>10</v>
      </c>
    </row>
    <row r="118" spans="1:26">
      <c r="A118">
        <v>1</v>
      </c>
      <c r="B118">
        <v>95</v>
      </c>
      <c r="C118" t="s">
        <v>26</v>
      </c>
      <c r="D118">
        <v>0.6835</v>
      </c>
      <c r="E118">
        <v>146.31</v>
      </c>
      <c r="F118">
        <v>122.1</v>
      </c>
      <c r="G118">
        <v>12.54</v>
      </c>
      <c r="H118">
        <v>0.19</v>
      </c>
      <c r="I118">
        <v>584</v>
      </c>
      <c r="J118">
        <v>187.21</v>
      </c>
      <c r="K118">
        <v>53.44</v>
      </c>
      <c r="L118">
        <v>2</v>
      </c>
      <c r="M118">
        <v>582</v>
      </c>
      <c r="N118">
        <v>36.77</v>
      </c>
      <c r="O118">
        <v>23322.88</v>
      </c>
      <c r="P118">
        <v>1608.89</v>
      </c>
      <c r="Q118">
        <v>5793.26</v>
      </c>
      <c r="R118">
        <v>1102.85</v>
      </c>
      <c r="S118">
        <v>167.65</v>
      </c>
      <c r="T118">
        <v>465215.12</v>
      </c>
      <c r="U118">
        <v>0.15</v>
      </c>
      <c r="V118">
        <v>0.77</v>
      </c>
      <c r="W118">
        <v>1.21</v>
      </c>
      <c r="X118">
        <v>27.55</v>
      </c>
      <c r="Y118">
        <v>0.5</v>
      </c>
      <c r="Z118">
        <v>10</v>
      </c>
    </row>
    <row r="119" spans="1:26">
      <c r="A119">
        <v>2</v>
      </c>
      <c r="B119">
        <v>95</v>
      </c>
      <c r="C119" t="s">
        <v>26</v>
      </c>
      <c r="D119">
        <v>0.7946</v>
      </c>
      <c r="E119">
        <v>125.84</v>
      </c>
      <c r="F119">
        <v>110.53</v>
      </c>
      <c r="G119">
        <v>19.22</v>
      </c>
      <c r="H119">
        <v>0.28</v>
      </c>
      <c r="I119">
        <v>345</v>
      </c>
      <c r="J119">
        <v>188.73</v>
      </c>
      <c r="K119">
        <v>53.44</v>
      </c>
      <c r="L119">
        <v>3</v>
      </c>
      <c r="M119">
        <v>343</v>
      </c>
      <c r="N119">
        <v>37.29</v>
      </c>
      <c r="O119">
        <v>23510.33</v>
      </c>
      <c r="P119">
        <v>1429.19</v>
      </c>
      <c r="Q119">
        <v>5793.02</v>
      </c>
      <c r="R119">
        <v>710.13</v>
      </c>
      <c r="S119">
        <v>167.65</v>
      </c>
      <c r="T119">
        <v>270051.55</v>
      </c>
      <c r="U119">
        <v>0.24</v>
      </c>
      <c r="V119">
        <v>0.85</v>
      </c>
      <c r="W119">
        <v>0.83</v>
      </c>
      <c r="X119">
        <v>15.99</v>
      </c>
      <c r="Y119">
        <v>0.5</v>
      </c>
      <c r="Z119">
        <v>10</v>
      </c>
    </row>
    <row r="120" spans="1:26">
      <c r="A120">
        <v>3</v>
      </c>
      <c r="B120">
        <v>95</v>
      </c>
      <c r="C120" t="s">
        <v>26</v>
      </c>
      <c r="D120">
        <v>0.8538</v>
      </c>
      <c r="E120">
        <v>117.12</v>
      </c>
      <c r="F120">
        <v>105.65</v>
      </c>
      <c r="G120">
        <v>26.19</v>
      </c>
      <c r="H120">
        <v>0.37</v>
      </c>
      <c r="I120">
        <v>242</v>
      </c>
      <c r="J120">
        <v>190.25</v>
      </c>
      <c r="K120">
        <v>53.44</v>
      </c>
      <c r="L120">
        <v>4</v>
      </c>
      <c r="M120">
        <v>240</v>
      </c>
      <c r="N120">
        <v>37.82</v>
      </c>
      <c r="O120">
        <v>23698.48</v>
      </c>
      <c r="P120">
        <v>1339.29</v>
      </c>
      <c r="Q120">
        <v>5792.9</v>
      </c>
      <c r="R120">
        <v>544.65</v>
      </c>
      <c r="S120">
        <v>167.65</v>
      </c>
      <c r="T120">
        <v>187826.76</v>
      </c>
      <c r="U120">
        <v>0.31</v>
      </c>
      <c r="V120">
        <v>0.89</v>
      </c>
      <c r="W120">
        <v>0.65</v>
      </c>
      <c r="X120">
        <v>11.1</v>
      </c>
      <c r="Y120">
        <v>0.5</v>
      </c>
      <c r="Z120">
        <v>10</v>
      </c>
    </row>
    <row r="121" spans="1:26">
      <c r="A121">
        <v>4</v>
      </c>
      <c r="B121">
        <v>95</v>
      </c>
      <c r="C121" t="s">
        <v>26</v>
      </c>
      <c r="D121">
        <v>0.8901</v>
      </c>
      <c r="E121">
        <v>112.35</v>
      </c>
      <c r="F121">
        <v>103</v>
      </c>
      <c r="G121">
        <v>33.4</v>
      </c>
      <c r="H121">
        <v>0.46</v>
      </c>
      <c r="I121">
        <v>185</v>
      </c>
      <c r="J121">
        <v>191.78</v>
      </c>
      <c r="K121">
        <v>53.44</v>
      </c>
      <c r="L121">
        <v>5</v>
      </c>
      <c r="M121">
        <v>183</v>
      </c>
      <c r="N121">
        <v>38.35</v>
      </c>
      <c r="O121">
        <v>23887.36</v>
      </c>
      <c r="P121">
        <v>1279.02</v>
      </c>
      <c r="Q121">
        <v>5792.91</v>
      </c>
      <c r="R121">
        <v>454.53</v>
      </c>
      <c r="S121">
        <v>167.65</v>
      </c>
      <c r="T121">
        <v>143054.15</v>
      </c>
      <c r="U121">
        <v>0.37</v>
      </c>
      <c r="V121">
        <v>0.91</v>
      </c>
      <c r="W121">
        <v>0.57</v>
      </c>
      <c r="X121">
        <v>8.460000000000001</v>
      </c>
      <c r="Y121">
        <v>0.5</v>
      </c>
      <c r="Z121">
        <v>10</v>
      </c>
    </row>
    <row r="122" spans="1:26">
      <c r="A122">
        <v>5</v>
      </c>
      <c r="B122">
        <v>95</v>
      </c>
      <c r="C122" t="s">
        <v>26</v>
      </c>
      <c r="D122">
        <v>0.9144</v>
      </c>
      <c r="E122">
        <v>109.36</v>
      </c>
      <c r="F122">
        <v>101.35</v>
      </c>
      <c r="G122">
        <v>40.81</v>
      </c>
      <c r="H122">
        <v>0.55</v>
      </c>
      <c r="I122">
        <v>149</v>
      </c>
      <c r="J122">
        <v>193.32</v>
      </c>
      <c r="K122">
        <v>53.44</v>
      </c>
      <c r="L122">
        <v>6</v>
      </c>
      <c r="M122">
        <v>147</v>
      </c>
      <c r="N122">
        <v>38.89</v>
      </c>
      <c r="O122">
        <v>24076.95</v>
      </c>
      <c r="P122">
        <v>1231.02</v>
      </c>
      <c r="Q122">
        <v>5792.95</v>
      </c>
      <c r="R122">
        <v>398.49</v>
      </c>
      <c r="S122">
        <v>167.65</v>
      </c>
      <c r="T122">
        <v>115211.39</v>
      </c>
      <c r="U122">
        <v>0.42</v>
      </c>
      <c r="V122">
        <v>0.93</v>
      </c>
      <c r="W122">
        <v>0.52</v>
      </c>
      <c r="X122">
        <v>6.81</v>
      </c>
      <c r="Y122">
        <v>0.5</v>
      </c>
      <c r="Z122">
        <v>10</v>
      </c>
    </row>
    <row r="123" spans="1:26">
      <c r="A123">
        <v>6</v>
      </c>
      <c r="B123">
        <v>95</v>
      </c>
      <c r="C123" t="s">
        <v>26</v>
      </c>
      <c r="D123">
        <v>0.9331</v>
      </c>
      <c r="E123">
        <v>107.17</v>
      </c>
      <c r="F123">
        <v>100.13</v>
      </c>
      <c r="G123">
        <v>48.84</v>
      </c>
      <c r="H123">
        <v>0.64</v>
      </c>
      <c r="I123">
        <v>123</v>
      </c>
      <c r="J123">
        <v>194.86</v>
      </c>
      <c r="K123">
        <v>53.44</v>
      </c>
      <c r="L123">
        <v>7</v>
      </c>
      <c r="M123">
        <v>121</v>
      </c>
      <c r="N123">
        <v>39.43</v>
      </c>
      <c r="O123">
        <v>24267.28</v>
      </c>
      <c r="P123">
        <v>1188.18</v>
      </c>
      <c r="Q123">
        <v>5792.84</v>
      </c>
      <c r="R123">
        <v>357.47</v>
      </c>
      <c r="S123">
        <v>167.65</v>
      </c>
      <c r="T123">
        <v>94831</v>
      </c>
      <c r="U123">
        <v>0.47</v>
      </c>
      <c r="V123">
        <v>0.9399999999999999</v>
      </c>
      <c r="W123">
        <v>0.47</v>
      </c>
      <c r="X123">
        <v>5.59</v>
      </c>
      <c r="Y123">
        <v>0.5</v>
      </c>
      <c r="Z123">
        <v>10</v>
      </c>
    </row>
    <row r="124" spans="1:26">
      <c r="A124">
        <v>7</v>
      </c>
      <c r="B124">
        <v>95</v>
      </c>
      <c r="C124" t="s">
        <v>26</v>
      </c>
      <c r="D124">
        <v>0.9475</v>
      </c>
      <c r="E124">
        <v>105.54</v>
      </c>
      <c r="F124">
        <v>99.2</v>
      </c>
      <c r="G124">
        <v>57.23</v>
      </c>
      <c r="H124">
        <v>0.72</v>
      </c>
      <c r="I124">
        <v>104</v>
      </c>
      <c r="J124">
        <v>196.41</v>
      </c>
      <c r="K124">
        <v>53.44</v>
      </c>
      <c r="L124">
        <v>8</v>
      </c>
      <c r="M124">
        <v>102</v>
      </c>
      <c r="N124">
        <v>39.98</v>
      </c>
      <c r="O124">
        <v>24458.36</v>
      </c>
      <c r="P124">
        <v>1147.27</v>
      </c>
      <c r="Q124">
        <v>5792.89</v>
      </c>
      <c r="R124">
        <v>325.39</v>
      </c>
      <c r="S124">
        <v>167.65</v>
      </c>
      <c r="T124">
        <v>78888.37</v>
      </c>
      <c r="U124">
        <v>0.52</v>
      </c>
      <c r="V124">
        <v>0.95</v>
      </c>
      <c r="W124">
        <v>0.45</v>
      </c>
      <c r="X124">
        <v>4.66</v>
      </c>
      <c r="Y124">
        <v>0.5</v>
      </c>
      <c r="Z124">
        <v>10</v>
      </c>
    </row>
    <row r="125" spans="1:26">
      <c r="A125">
        <v>8</v>
      </c>
      <c r="B125">
        <v>95</v>
      </c>
      <c r="C125" t="s">
        <v>26</v>
      </c>
      <c r="D125">
        <v>0.9613</v>
      </c>
      <c r="E125">
        <v>104.03</v>
      </c>
      <c r="F125">
        <v>98.25</v>
      </c>
      <c r="G125">
        <v>66.23</v>
      </c>
      <c r="H125">
        <v>0.8100000000000001</v>
      </c>
      <c r="I125">
        <v>89</v>
      </c>
      <c r="J125">
        <v>197.97</v>
      </c>
      <c r="K125">
        <v>53.44</v>
      </c>
      <c r="L125">
        <v>9</v>
      </c>
      <c r="M125">
        <v>87</v>
      </c>
      <c r="N125">
        <v>40.53</v>
      </c>
      <c r="O125">
        <v>24650.18</v>
      </c>
      <c r="P125">
        <v>1103.89</v>
      </c>
      <c r="Q125">
        <v>5792.79</v>
      </c>
      <c r="R125">
        <v>292.73</v>
      </c>
      <c r="S125">
        <v>167.65</v>
      </c>
      <c r="T125">
        <v>62632.99</v>
      </c>
      <c r="U125">
        <v>0.57</v>
      </c>
      <c r="V125">
        <v>0.96</v>
      </c>
      <c r="W125">
        <v>0.43</v>
      </c>
      <c r="X125">
        <v>3.71</v>
      </c>
      <c r="Y125">
        <v>0.5</v>
      </c>
      <c r="Z125">
        <v>10</v>
      </c>
    </row>
    <row r="126" spans="1:26">
      <c r="A126">
        <v>9</v>
      </c>
      <c r="B126">
        <v>95</v>
      </c>
      <c r="C126" t="s">
        <v>26</v>
      </c>
      <c r="D126">
        <v>0.9646</v>
      </c>
      <c r="E126">
        <v>103.67</v>
      </c>
      <c r="F126">
        <v>98.29000000000001</v>
      </c>
      <c r="G126">
        <v>75.61</v>
      </c>
      <c r="H126">
        <v>0.89</v>
      </c>
      <c r="I126">
        <v>78</v>
      </c>
      <c r="J126">
        <v>199.53</v>
      </c>
      <c r="K126">
        <v>53.44</v>
      </c>
      <c r="L126">
        <v>10</v>
      </c>
      <c r="M126">
        <v>76</v>
      </c>
      <c r="N126">
        <v>41.1</v>
      </c>
      <c r="O126">
        <v>24842.77</v>
      </c>
      <c r="P126">
        <v>1073.13</v>
      </c>
      <c r="Q126">
        <v>5792.9</v>
      </c>
      <c r="R126">
        <v>295.65</v>
      </c>
      <c r="S126">
        <v>167.65</v>
      </c>
      <c r="T126">
        <v>64148.98</v>
      </c>
      <c r="U126">
        <v>0.57</v>
      </c>
      <c r="V126">
        <v>0.96</v>
      </c>
      <c r="W126">
        <v>0.4</v>
      </c>
      <c r="X126">
        <v>3.75</v>
      </c>
      <c r="Y126">
        <v>0.5</v>
      </c>
      <c r="Z126">
        <v>10</v>
      </c>
    </row>
    <row r="127" spans="1:26">
      <c r="A127">
        <v>10</v>
      </c>
      <c r="B127">
        <v>95</v>
      </c>
      <c r="C127" t="s">
        <v>26</v>
      </c>
      <c r="D127">
        <v>0.9732</v>
      </c>
      <c r="E127">
        <v>102.76</v>
      </c>
      <c r="F127">
        <v>97.72</v>
      </c>
      <c r="G127">
        <v>84.97</v>
      </c>
      <c r="H127">
        <v>0.97</v>
      </c>
      <c r="I127">
        <v>69</v>
      </c>
      <c r="J127">
        <v>201.1</v>
      </c>
      <c r="K127">
        <v>53.44</v>
      </c>
      <c r="L127">
        <v>11</v>
      </c>
      <c r="M127">
        <v>59</v>
      </c>
      <c r="N127">
        <v>41.66</v>
      </c>
      <c r="O127">
        <v>25036.12</v>
      </c>
      <c r="P127">
        <v>1029.87</v>
      </c>
      <c r="Q127">
        <v>5792.82</v>
      </c>
      <c r="R127">
        <v>275.41</v>
      </c>
      <c r="S127">
        <v>167.65</v>
      </c>
      <c r="T127">
        <v>54073.68</v>
      </c>
      <c r="U127">
        <v>0.61</v>
      </c>
      <c r="V127">
        <v>0.96</v>
      </c>
      <c r="W127">
        <v>0.4</v>
      </c>
      <c r="X127">
        <v>3.18</v>
      </c>
      <c r="Y127">
        <v>0.5</v>
      </c>
      <c r="Z127">
        <v>10</v>
      </c>
    </row>
    <row r="128" spans="1:26">
      <c r="A128">
        <v>11</v>
      </c>
      <c r="B128">
        <v>95</v>
      </c>
      <c r="C128" t="s">
        <v>26</v>
      </c>
      <c r="D128">
        <v>0.978</v>
      </c>
      <c r="E128">
        <v>102.25</v>
      </c>
      <c r="F128">
        <v>97.43000000000001</v>
      </c>
      <c r="G128">
        <v>92.79000000000001</v>
      </c>
      <c r="H128">
        <v>1.05</v>
      </c>
      <c r="I128">
        <v>63</v>
      </c>
      <c r="J128">
        <v>202.67</v>
      </c>
      <c r="K128">
        <v>53.44</v>
      </c>
      <c r="L128">
        <v>12</v>
      </c>
      <c r="M128">
        <v>20</v>
      </c>
      <c r="N128">
        <v>42.24</v>
      </c>
      <c r="O128">
        <v>25230.25</v>
      </c>
      <c r="P128">
        <v>1007.7</v>
      </c>
      <c r="Q128">
        <v>5792.9</v>
      </c>
      <c r="R128">
        <v>264.27</v>
      </c>
      <c r="S128">
        <v>167.65</v>
      </c>
      <c r="T128">
        <v>48532.02</v>
      </c>
      <c r="U128">
        <v>0.63</v>
      </c>
      <c r="V128">
        <v>0.97</v>
      </c>
      <c r="W128">
        <v>0.43</v>
      </c>
      <c r="X128">
        <v>2.89</v>
      </c>
      <c r="Y128">
        <v>0.5</v>
      </c>
      <c r="Z128">
        <v>10</v>
      </c>
    </row>
    <row r="129" spans="1:26">
      <c r="A129">
        <v>12</v>
      </c>
      <c r="B129">
        <v>95</v>
      </c>
      <c r="C129" t="s">
        <v>26</v>
      </c>
      <c r="D129">
        <v>0.9776</v>
      </c>
      <c r="E129">
        <v>102.29</v>
      </c>
      <c r="F129">
        <v>97.48</v>
      </c>
      <c r="G129">
        <v>92.83</v>
      </c>
      <c r="H129">
        <v>1.13</v>
      </c>
      <c r="I129">
        <v>63</v>
      </c>
      <c r="J129">
        <v>204.25</v>
      </c>
      <c r="K129">
        <v>53.44</v>
      </c>
      <c r="L129">
        <v>13</v>
      </c>
      <c r="M129">
        <v>1</v>
      </c>
      <c r="N129">
        <v>42.82</v>
      </c>
      <c r="O129">
        <v>25425.3</v>
      </c>
      <c r="P129">
        <v>1010.22</v>
      </c>
      <c r="Q129">
        <v>5792.9</v>
      </c>
      <c r="R129">
        <v>264.86</v>
      </c>
      <c r="S129">
        <v>167.65</v>
      </c>
      <c r="T129">
        <v>48825.19</v>
      </c>
      <c r="U129">
        <v>0.63</v>
      </c>
      <c r="V129">
        <v>0.97</v>
      </c>
      <c r="W129">
        <v>0.46</v>
      </c>
      <c r="X129">
        <v>2.94</v>
      </c>
      <c r="Y129">
        <v>0.5</v>
      </c>
      <c r="Z129">
        <v>10</v>
      </c>
    </row>
    <row r="130" spans="1:26">
      <c r="A130">
        <v>13</v>
      </c>
      <c r="B130">
        <v>95</v>
      </c>
      <c r="C130" t="s">
        <v>26</v>
      </c>
      <c r="D130">
        <v>0.9787</v>
      </c>
      <c r="E130">
        <v>102.18</v>
      </c>
      <c r="F130">
        <v>97.40000000000001</v>
      </c>
      <c r="G130">
        <v>94.26000000000001</v>
      </c>
      <c r="H130">
        <v>1.21</v>
      </c>
      <c r="I130">
        <v>62</v>
      </c>
      <c r="J130">
        <v>205.84</v>
      </c>
      <c r="K130">
        <v>53.44</v>
      </c>
      <c r="L130">
        <v>14</v>
      </c>
      <c r="M130">
        <v>0</v>
      </c>
      <c r="N130">
        <v>43.4</v>
      </c>
      <c r="O130">
        <v>25621.03</v>
      </c>
      <c r="P130">
        <v>1015.78</v>
      </c>
      <c r="Q130">
        <v>5792.9</v>
      </c>
      <c r="R130">
        <v>262.31</v>
      </c>
      <c r="S130">
        <v>167.65</v>
      </c>
      <c r="T130">
        <v>47558.5</v>
      </c>
      <c r="U130">
        <v>0.64</v>
      </c>
      <c r="V130">
        <v>0.97</v>
      </c>
      <c r="W130">
        <v>0.45</v>
      </c>
      <c r="X130">
        <v>2.86</v>
      </c>
      <c r="Y130">
        <v>0.5</v>
      </c>
      <c r="Z130">
        <v>10</v>
      </c>
    </row>
    <row r="131" spans="1:26">
      <c r="A131">
        <v>0</v>
      </c>
      <c r="B131">
        <v>55</v>
      </c>
      <c r="C131" t="s">
        <v>26</v>
      </c>
      <c r="D131">
        <v>0.5846</v>
      </c>
      <c r="E131">
        <v>171.06</v>
      </c>
      <c r="F131">
        <v>144.41</v>
      </c>
      <c r="G131">
        <v>8.43</v>
      </c>
      <c r="H131">
        <v>0.15</v>
      </c>
      <c r="I131">
        <v>1028</v>
      </c>
      <c r="J131">
        <v>116.05</v>
      </c>
      <c r="K131">
        <v>43.4</v>
      </c>
      <c r="L131">
        <v>1</v>
      </c>
      <c r="M131">
        <v>1026</v>
      </c>
      <c r="N131">
        <v>16.65</v>
      </c>
      <c r="O131">
        <v>14546.17</v>
      </c>
      <c r="P131">
        <v>1406.84</v>
      </c>
      <c r="Q131">
        <v>5793.86</v>
      </c>
      <c r="R131">
        <v>1862.85</v>
      </c>
      <c r="S131">
        <v>167.65</v>
      </c>
      <c r="T131">
        <v>842999.45</v>
      </c>
      <c r="U131">
        <v>0.09</v>
      </c>
      <c r="V131">
        <v>0.65</v>
      </c>
      <c r="W131">
        <v>1.92</v>
      </c>
      <c r="X131">
        <v>49.86</v>
      </c>
      <c r="Y131">
        <v>0.5</v>
      </c>
      <c r="Z131">
        <v>10</v>
      </c>
    </row>
    <row r="132" spans="1:26">
      <c r="A132">
        <v>1</v>
      </c>
      <c r="B132">
        <v>55</v>
      </c>
      <c r="C132" t="s">
        <v>26</v>
      </c>
      <c r="D132">
        <v>0.8112</v>
      </c>
      <c r="E132">
        <v>123.27</v>
      </c>
      <c r="F132">
        <v>112.15</v>
      </c>
      <c r="G132">
        <v>17.8</v>
      </c>
      <c r="H132">
        <v>0.3</v>
      </c>
      <c r="I132">
        <v>378</v>
      </c>
      <c r="J132">
        <v>117.34</v>
      </c>
      <c r="K132">
        <v>43.4</v>
      </c>
      <c r="L132">
        <v>2</v>
      </c>
      <c r="M132">
        <v>376</v>
      </c>
      <c r="N132">
        <v>16.94</v>
      </c>
      <c r="O132">
        <v>14705.49</v>
      </c>
      <c r="P132">
        <v>1044.04</v>
      </c>
      <c r="Q132">
        <v>5792.98</v>
      </c>
      <c r="R132">
        <v>764.89</v>
      </c>
      <c r="S132">
        <v>167.65</v>
      </c>
      <c r="T132">
        <v>297265.36</v>
      </c>
      <c r="U132">
        <v>0.22</v>
      </c>
      <c r="V132">
        <v>0.84</v>
      </c>
      <c r="W132">
        <v>0.89</v>
      </c>
      <c r="X132">
        <v>17.61</v>
      </c>
      <c r="Y132">
        <v>0.5</v>
      </c>
      <c r="Z132">
        <v>10</v>
      </c>
    </row>
    <row r="133" spans="1:26">
      <c r="A133">
        <v>2</v>
      </c>
      <c r="B133">
        <v>55</v>
      </c>
      <c r="C133" t="s">
        <v>26</v>
      </c>
      <c r="D133">
        <v>0.8913</v>
      </c>
      <c r="E133">
        <v>112.19</v>
      </c>
      <c r="F133">
        <v>104.78</v>
      </c>
      <c r="G133">
        <v>28.19</v>
      </c>
      <c r="H133">
        <v>0.45</v>
      </c>
      <c r="I133">
        <v>223</v>
      </c>
      <c r="J133">
        <v>118.63</v>
      </c>
      <c r="K133">
        <v>43.4</v>
      </c>
      <c r="L133">
        <v>3</v>
      </c>
      <c r="M133">
        <v>221</v>
      </c>
      <c r="N133">
        <v>17.23</v>
      </c>
      <c r="O133">
        <v>14865.24</v>
      </c>
      <c r="P133">
        <v>926.2</v>
      </c>
      <c r="Q133">
        <v>5792.92</v>
      </c>
      <c r="R133">
        <v>515.21</v>
      </c>
      <c r="S133">
        <v>167.65</v>
      </c>
      <c r="T133">
        <v>173202.91</v>
      </c>
      <c r="U133">
        <v>0.33</v>
      </c>
      <c r="V133">
        <v>0.9</v>
      </c>
      <c r="W133">
        <v>0.63</v>
      </c>
      <c r="X133">
        <v>10.24</v>
      </c>
      <c r="Y133">
        <v>0.5</v>
      </c>
      <c r="Z133">
        <v>10</v>
      </c>
    </row>
    <row r="134" spans="1:26">
      <c r="A134">
        <v>3</v>
      </c>
      <c r="B134">
        <v>55</v>
      </c>
      <c r="C134" t="s">
        <v>26</v>
      </c>
      <c r="D134">
        <v>0.9324</v>
      </c>
      <c r="E134">
        <v>107.25</v>
      </c>
      <c r="F134">
        <v>101.51</v>
      </c>
      <c r="G134">
        <v>39.81</v>
      </c>
      <c r="H134">
        <v>0.59</v>
      </c>
      <c r="I134">
        <v>153</v>
      </c>
      <c r="J134">
        <v>119.93</v>
      </c>
      <c r="K134">
        <v>43.4</v>
      </c>
      <c r="L134">
        <v>4</v>
      </c>
      <c r="M134">
        <v>151</v>
      </c>
      <c r="N134">
        <v>17.53</v>
      </c>
      <c r="O134">
        <v>15025.44</v>
      </c>
      <c r="P134">
        <v>844.7</v>
      </c>
      <c r="Q134">
        <v>5792.94</v>
      </c>
      <c r="R134">
        <v>404.31</v>
      </c>
      <c r="S134">
        <v>167.65</v>
      </c>
      <c r="T134">
        <v>118104.24</v>
      </c>
      <c r="U134">
        <v>0.41</v>
      </c>
      <c r="V134">
        <v>0.93</v>
      </c>
      <c r="W134">
        <v>0.52</v>
      </c>
      <c r="X134">
        <v>6.97</v>
      </c>
      <c r="Y134">
        <v>0.5</v>
      </c>
      <c r="Z134">
        <v>10</v>
      </c>
    </row>
    <row r="135" spans="1:26">
      <c r="A135">
        <v>4</v>
      </c>
      <c r="B135">
        <v>55</v>
      </c>
      <c r="C135" t="s">
        <v>26</v>
      </c>
      <c r="D135">
        <v>0.9560999999999999</v>
      </c>
      <c r="E135">
        <v>104.59</v>
      </c>
      <c r="F135">
        <v>99.78</v>
      </c>
      <c r="G135">
        <v>52.52</v>
      </c>
      <c r="H135">
        <v>0.73</v>
      </c>
      <c r="I135">
        <v>114</v>
      </c>
      <c r="J135">
        <v>121.23</v>
      </c>
      <c r="K135">
        <v>43.4</v>
      </c>
      <c r="L135">
        <v>5</v>
      </c>
      <c r="M135">
        <v>74</v>
      </c>
      <c r="N135">
        <v>17.83</v>
      </c>
      <c r="O135">
        <v>15186.08</v>
      </c>
      <c r="P135">
        <v>773.9</v>
      </c>
      <c r="Q135">
        <v>5792.86</v>
      </c>
      <c r="R135">
        <v>343.82</v>
      </c>
      <c r="S135">
        <v>167.65</v>
      </c>
      <c r="T135">
        <v>88051.24000000001</v>
      </c>
      <c r="U135">
        <v>0.49</v>
      </c>
      <c r="V135">
        <v>0.9399999999999999</v>
      </c>
      <c r="W135">
        <v>0.51</v>
      </c>
      <c r="X135">
        <v>5.24</v>
      </c>
      <c r="Y135">
        <v>0.5</v>
      </c>
      <c r="Z135">
        <v>10</v>
      </c>
    </row>
    <row r="136" spans="1:26">
      <c r="A136">
        <v>5</v>
      </c>
      <c r="B136">
        <v>55</v>
      </c>
      <c r="C136" t="s">
        <v>26</v>
      </c>
      <c r="D136">
        <v>0.9604</v>
      </c>
      <c r="E136">
        <v>104.13</v>
      </c>
      <c r="F136">
        <v>99.48999999999999</v>
      </c>
      <c r="G136">
        <v>55.79</v>
      </c>
      <c r="H136">
        <v>0.86</v>
      </c>
      <c r="I136">
        <v>107</v>
      </c>
      <c r="J136">
        <v>122.54</v>
      </c>
      <c r="K136">
        <v>43.4</v>
      </c>
      <c r="L136">
        <v>6</v>
      </c>
      <c r="M136">
        <v>0</v>
      </c>
      <c r="N136">
        <v>18.14</v>
      </c>
      <c r="O136">
        <v>15347.16</v>
      </c>
      <c r="P136">
        <v>765.48</v>
      </c>
      <c r="Q136">
        <v>5792.97</v>
      </c>
      <c r="R136">
        <v>330.75</v>
      </c>
      <c r="S136">
        <v>167.65</v>
      </c>
      <c r="T136">
        <v>81550.19</v>
      </c>
      <c r="U136">
        <v>0.51</v>
      </c>
      <c r="V136">
        <v>0.95</v>
      </c>
      <c r="W136">
        <v>0.58</v>
      </c>
      <c r="X136">
        <v>4.95</v>
      </c>
      <c r="Y136">
        <v>0.5</v>
      </c>
      <c r="Z13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4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INDEX(resultados!$A$2:$ZZ$136, 1, MATCH($B$1, resultados!$A$1:$ZZ$1, 0))</f>
        <v>0</v>
      </c>
      <c r="B7">
        <f>INDEX(resultados!$A$2:$ZZ$136, 1, MATCH($B$2, resultados!$A$1:$ZZ$1, 0))</f>
        <v>0</v>
      </c>
      <c r="C7">
        <f>INDEX(resultados!$A$2:$ZZ$136, 1, MATCH($B$3, resultados!$A$1:$ZZ$1, 0))</f>
        <v>0</v>
      </c>
    </row>
    <row r="8" spans="1:3">
      <c r="A8">
        <f>INDEX(resultados!$A$2:$ZZ$136, 2, MATCH($B$1, resultados!$A$1:$ZZ$1, 0))</f>
        <v>0</v>
      </c>
      <c r="B8">
        <f>INDEX(resultados!$A$2:$ZZ$136, 2, MATCH($B$2, resultados!$A$1:$ZZ$1, 0))</f>
        <v>0</v>
      </c>
      <c r="C8">
        <f>INDEX(resultados!$A$2:$ZZ$136, 2, MATCH($B$3, resultados!$A$1:$ZZ$1, 0))</f>
        <v>0</v>
      </c>
    </row>
    <row r="9" spans="1:3">
      <c r="A9">
        <f>INDEX(resultados!$A$2:$ZZ$136, 3, MATCH($B$1, resultados!$A$1:$ZZ$1, 0))</f>
        <v>0</v>
      </c>
      <c r="B9">
        <f>INDEX(resultados!$A$2:$ZZ$136, 3, MATCH($B$2, resultados!$A$1:$ZZ$1, 0))</f>
        <v>0</v>
      </c>
      <c r="C9">
        <f>INDEX(resultados!$A$2:$ZZ$136, 3, MATCH($B$3, resultados!$A$1:$ZZ$1, 0))</f>
        <v>0</v>
      </c>
    </row>
    <row r="10" spans="1:3">
      <c r="A10">
        <f>INDEX(resultados!$A$2:$ZZ$136, 4, MATCH($B$1, resultados!$A$1:$ZZ$1, 0))</f>
        <v>0</v>
      </c>
      <c r="B10">
        <f>INDEX(resultados!$A$2:$ZZ$136, 4, MATCH($B$2, resultados!$A$1:$ZZ$1, 0))</f>
        <v>0</v>
      </c>
      <c r="C10">
        <f>INDEX(resultados!$A$2:$ZZ$136, 4, MATCH($B$3, resultados!$A$1:$ZZ$1, 0))</f>
        <v>0</v>
      </c>
    </row>
    <row r="11" spans="1:3">
      <c r="A11">
        <f>INDEX(resultados!$A$2:$ZZ$136, 5, MATCH($B$1, resultados!$A$1:$ZZ$1, 0))</f>
        <v>0</v>
      </c>
      <c r="B11">
        <f>INDEX(resultados!$A$2:$ZZ$136, 5, MATCH($B$2, resultados!$A$1:$ZZ$1, 0))</f>
        <v>0</v>
      </c>
      <c r="C11">
        <f>INDEX(resultados!$A$2:$ZZ$136, 5, MATCH($B$3, resultados!$A$1:$ZZ$1, 0))</f>
        <v>0</v>
      </c>
    </row>
    <row r="12" spans="1:3">
      <c r="A12">
        <f>INDEX(resultados!$A$2:$ZZ$136, 6, MATCH($B$1, resultados!$A$1:$ZZ$1, 0))</f>
        <v>0</v>
      </c>
      <c r="B12">
        <f>INDEX(resultados!$A$2:$ZZ$136, 6, MATCH($B$2, resultados!$A$1:$ZZ$1, 0))</f>
        <v>0</v>
      </c>
      <c r="C12">
        <f>INDEX(resultados!$A$2:$ZZ$136, 6, MATCH($B$3, resultados!$A$1:$ZZ$1, 0))</f>
        <v>0</v>
      </c>
    </row>
    <row r="13" spans="1:3">
      <c r="A13">
        <f>INDEX(resultados!$A$2:$ZZ$136, 7, MATCH($B$1, resultados!$A$1:$ZZ$1, 0))</f>
        <v>0</v>
      </c>
      <c r="B13">
        <f>INDEX(resultados!$A$2:$ZZ$136, 7, MATCH($B$2, resultados!$A$1:$ZZ$1, 0))</f>
        <v>0</v>
      </c>
      <c r="C13">
        <f>INDEX(resultados!$A$2:$ZZ$136, 7, MATCH($B$3, resultados!$A$1:$ZZ$1, 0))</f>
        <v>0</v>
      </c>
    </row>
    <row r="14" spans="1:3">
      <c r="A14">
        <f>INDEX(resultados!$A$2:$ZZ$136, 8, MATCH($B$1, resultados!$A$1:$ZZ$1, 0))</f>
        <v>0</v>
      </c>
      <c r="B14">
        <f>INDEX(resultados!$A$2:$ZZ$136, 8, MATCH($B$2, resultados!$A$1:$ZZ$1, 0))</f>
        <v>0</v>
      </c>
      <c r="C14">
        <f>INDEX(resultados!$A$2:$ZZ$136, 8, MATCH($B$3, resultados!$A$1:$ZZ$1, 0))</f>
        <v>0</v>
      </c>
    </row>
    <row r="15" spans="1:3">
      <c r="A15">
        <f>INDEX(resultados!$A$2:$ZZ$136, 9, MATCH($B$1, resultados!$A$1:$ZZ$1, 0))</f>
        <v>0</v>
      </c>
      <c r="B15">
        <f>INDEX(resultados!$A$2:$ZZ$136, 9, MATCH($B$2, resultados!$A$1:$ZZ$1, 0))</f>
        <v>0</v>
      </c>
      <c r="C15">
        <f>INDEX(resultados!$A$2:$ZZ$136, 9, MATCH($B$3, resultados!$A$1:$ZZ$1, 0))</f>
        <v>0</v>
      </c>
    </row>
    <row r="16" spans="1:3">
      <c r="A16">
        <f>INDEX(resultados!$A$2:$ZZ$136, 10, MATCH($B$1, resultados!$A$1:$ZZ$1, 0))</f>
        <v>0</v>
      </c>
      <c r="B16">
        <f>INDEX(resultados!$A$2:$ZZ$136, 10, MATCH($B$2, resultados!$A$1:$ZZ$1, 0))</f>
        <v>0</v>
      </c>
      <c r="C16">
        <f>INDEX(resultados!$A$2:$ZZ$136, 10, MATCH($B$3, resultados!$A$1:$ZZ$1, 0))</f>
        <v>0</v>
      </c>
    </row>
    <row r="17" spans="1:3">
      <c r="A17">
        <f>INDEX(resultados!$A$2:$ZZ$136, 11, MATCH($B$1, resultados!$A$1:$ZZ$1, 0))</f>
        <v>0</v>
      </c>
      <c r="B17">
        <f>INDEX(resultados!$A$2:$ZZ$136, 11, MATCH($B$2, resultados!$A$1:$ZZ$1, 0))</f>
        <v>0</v>
      </c>
      <c r="C17">
        <f>INDEX(resultados!$A$2:$ZZ$136, 11, MATCH($B$3, resultados!$A$1:$ZZ$1, 0))</f>
        <v>0</v>
      </c>
    </row>
    <row r="18" spans="1:3">
      <c r="A18">
        <f>INDEX(resultados!$A$2:$ZZ$136, 12, MATCH($B$1, resultados!$A$1:$ZZ$1, 0))</f>
        <v>0</v>
      </c>
      <c r="B18">
        <f>INDEX(resultados!$A$2:$ZZ$136, 12, MATCH($B$2, resultados!$A$1:$ZZ$1, 0))</f>
        <v>0</v>
      </c>
      <c r="C18">
        <f>INDEX(resultados!$A$2:$ZZ$136, 12, MATCH($B$3, resultados!$A$1:$ZZ$1, 0))</f>
        <v>0</v>
      </c>
    </row>
    <row r="19" spans="1:3">
      <c r="A19">
        <f>INDEX(resultados!$A$2:$ZZ$136, 13, MATCH($B$1, resultados!$A$1:$ZZ$1, 0))</f>
        <v>0</v>
      </c>
      <c r="B19">
        <f>INDEX(resultados!$A$2:$ZZ$136, 13, MATCH($B$2, resultados!$A$1:$ZZ$1, 0))</f>
        <v>0</v>
      </c>
      <c r="C19">
        <f>INDEX(resultados!$A$2:$ZZ$136, 13, MATCH($B$3, resultados!$A$1:$ZZ$1, 0))</f>
        <v>0</v>
      </c>
    </row>
    <row r="20" spans="1:3">
      <c r="A20">
        <f>INDEX(resultados!$A$2:$ZZ$136, 14, MATCH($B$1, resultados!$A$1:$ZZ$1, 0))</f>
        <v>0</v>
      </c>
      <c r="B20">
        <f>INDEX(resultados!$A$2:$ZZ$136, 14, MATCH($B$2, resultados!$A$1:$ZZ$1, 0))</f>
        <v>0</v>
      </c>
      <c r="C20">
        <f>INDEX(resultados!$A$2:$ZZ$136, 14, MATCH($B$3, resultados!$A$1:$ZZ$1, 0))</f>
        <v>0</v>
      </c>
    </row>
    <row r="21" spans="1:3">
      <c r="A21">
        <f>INDEX(resultados!$A$2:$ZZ$136, 15, MATCH($B$1, resultados!$A$1:$ZZ$1, 0))</f>
        <v>0</v>
      </c>
      <c r="B21">
        <f>INDEX(resultados!$A$2:$ZZ$136, 15, MATCH($B$2, resultados!$A$1:$ZZ$1, 0))</f>
        <v>0</v>
      </c>
      <c r="C21">
        <f>INDEX(resultados!$A$2:$ZZ$136, 15, MATCH($B$3, resultados!$A$1:$ZZ$1, 0))</f>
        <v>0</v>
      </c>
    </row>
    <row r="22" spans="1:3">
      <c r="A22">
        <f>INDEX(resultados!$A$2:$ZZ$136, 16, MATCH($B$1, resultados!$A$1:$ZZ$1, 0))</f>
        <v>0</v>
      </c>
      <c r="B22">
        <f>INDEX(resultados!$A$2:$ZZ$136, 16, MATCH($B$2, resultados!$A$1:$ZZ$1, 0))</f>
        <v>0</v>
      </c>
      <c r="C22">
        <f>INDEX(resultados!$A$2:$ZZ$136, 16, MATCH($B$3, resultados!$A$1:$ZZ$1, 0))</f>
        <v>0</v>
      </c>
    </row>
    <row r="23" spans="1:3">
      <c r="A23">
        <f>INDEX(resultados!$A$2:$ZZ$136, 17, MATCH($B$1, resultados!$A$1:$ZZ$1, 0))</f>
        <v>0</v>
      </c>
      <c r="B23">
        <f>INDEX(resultados!$A$2:$ZZ$136, 17, MATCH($B$2, resultados!$A$1:$ZZ$1, 0))</f>
        <v>0</v>
      </c>
      <c r="C23">
        <f>INDEX(resultados!$A$2:$ZZ$136, 17, MATCH($B$3, resultados!$A$1:$ZZ$1, 0))</f>
        <v>0</v>
      </c>
    </row>
    <row r="24" spans="1:3">
      <c r="A24">
        <f>INDEX(resultados!$A$2:$ZZ$136, 18, MATCH($B$1, resultados!$A$1:$ZZ$1, 0))</f>
        <v>0</v>
      </c>
      <c r="B24">
        <f>INDEX(resultados!$A$2:$ZZ$136, 18, MATCH($B$2, resultados!$A$1:$ZZ$1, 0))</f>
        <v>0</v>
      </c>
      <c r="C24">
        <f>INDEX(resultados!$A$2:$ZZ$136, 18, MATCH($B$3, resultados!$A$1:$ZZ$1, 0))</f>
        <v>0</v>
      </c>
    </row>
    <row r="25" spans="1:3">
      <c r="A25">
        <f>INDEX(resultados!$A$2:$ZZ$136, 19, MATCH($B$1, resultados!$A$1:$ZZ$1, 0))</f>
        <v>0</v>
      </c>
      <c r="B25">
        <f>INDEX(resultados!$A$2:$ZZ$136, 19, MATCH($B$2, resultados!$A$1:$ZZ$1, 0))</f>
        <v>0</v>
      </c>
      <c r="C25">
        <f>INDEX(resultados!$A$2:$ZZ$136, 19, MATCH($B$3, resultados!$A$1:$ZZ$1, 0))</f>
        <v>0</v>
      </c>
    </row>
    <row r="26" spans="1:3">
      <c r="A26">
        <f>INDEX(resultados!$A$2:$ZZ$136, 20, MATCH($B$1, resultados!$A$1:$ZZ$1, 0))</f>
        <v>0</v>
      </c>
      <c r="B26">
        <f>INDEX(resultados!$A$2:$ZZ$136, 20, MATCH($B$2, resultados!$A$1:$ZZ$1, 0))</f>
        <v>0</v>
      </c>
      <c r="C26">
        <f>INDEX(resultados!$A$2:$ZZ$136, 20, MATCH($B$3, resultados!$A$1:$ZZ$1, 0))</f>
        <v>0</v>
      </c>
    </row>
    <row r="27" spans="1:3">
      <c r="A27">
        <f>INDEX(resultados!$A$2:$ZZ$136, 21, MATCH($B$1, resultados!$A$1:$ZZ$1, 0))</f>
        <v>0</v>
      </c>
      <c r="B27">
        <f>INDEX(resultados!$A$2:$ZZ$136, 21, MATCH($B$2, resultados!$A$1:$ZZ$1, 0))</f>
        <v>0</v>
      </c>
      <c r="C27">
        <f>INDEX(resultados!$A$2:$ZZ$136, 21, MATCH($B$3, resultados!$A$1:$ZZ$1, 0))</f>
        <v>0</v>
      </c>
    </row>
    <row r="28" spans="1:3">
      <c r="A28">
        <f>INDEX(resultados!$A$2:$ZZ$136, 22, MATCH($B$1, resultados!$A$1:$ZZ$1, 0))</f>
        <v>0</v>
      </c>
      <c r="B28">
        <f>INDEX(resultados!$A$2:$ZZ$136, 22, MATCH($B$2, resultados!$A$1:$ZZ$1, 0))</f>
        <v>0</v>
      </c>
      <c r="C28">
        <f>INDEX(resultados!$A$2:$ZZ$136, 22, MATCH($B$3, resultados!$A$1:$ZZ$1, 0))</f>
        <v>0</v>
      </c>
    </row>
    <row r="29" spans="1:3">
      <c r="A29">
        <f>INDEX(resultados!$A$2:$ZZ$136, 23, MATCH($B$1, resultados!$A$1:$ZZ$1, 0))</f>
        <v>0</v>
      </c>
      <c r="B29">
        <f>INDEX(resultados!$A$2:$ZZ$136, 23, MATCH($B$2, resultados!$A$1:$ZZ$1, 0))</f>
        <v>0</v>
      </c>
      <c r="C29">
        <f>INDEX(resultados!$A$2:$ZZ$136, 23, MATCH($B$3, resultados!$A$1:$ZZ$1, 0))</f>
        <v>0</v>
      </c>
    </row>
    <row r="30" spans="1:3">
      <c r="A30">
        <f>INDEX(resultados!$A$2:$ZZ$136, 24, MATCH($B$1, resultados!$A$1:$ZZ$1, 0))</f>
        <v>0</v>
      </c>
      <c r="B30">
        <f>INDEX(resultados!$A$2:$ZZ$136, 24, MATCH($B$2, resultados!$A$1:$ZZ$1, 0))</f>
        <v>0</v>
      </c>
      <c r="C30">
        <f>INDEX(resultados!$A$2:$ZZ$136, 24, MATCH($B$3, resultados!$A$1:$ZZ$1, 0))</f>
        <v>0</v>
      </c>
    </row>
    <row r="31" spans="1:3">
      <c r="A31">
        <f>INDEX(resultados!$A$2:$ZZ$136, 25, MATCH($B$1, resultados!$A$1:$ZZ$1, 0))</f>
        <v>0</v>
      </c>
      <c r="B31">
        <f>INDEX(resultados!$A$2:$ZZ$136, 25, MATCH($B$2, resultados!$A$1:$ZZ$1, 0))</f>
        <v>0</v>
      </c>
      <c r="C31">
        <f>INDEX(resultados!$A$2:$ZZ$136, 25, MATCH($B$3, resultados!$A$1:$ZZ$1, 0))</f>
        <v>0</v>
      </c>
    </row>
    <row r="32" spans="1:3">
      <c r="A32">
        <f>INDEX(resultados!$A$2:$ZZ$136, 26, MATCH($B$1, resultados!$A$1:$ZZ$1, 0))</f>
        <v>0</v>
      </c>
      <c r="B32">
        <f>INDEX(resultados!$A$2:$ZZ$136, 26, MATCH($B$2, resultados!$A$1:$ZZ$1, 0))</f>
        <v>0</v>
      </c>
      <c r="C32">
        <f>INDEX(resultados!$A$2:$ZZ$136, 26, MATCH($B$3, resultados!$A$1:$ZZ$1, 0))</f>
        <v>0</v>
      </c>
    </row>
    <row r="33" spans="1:3">
      <c r="A33">
        <f>INDEX(resultados!$A$2:$ZZ$136, 27, MATCH($B$1, resultados!$A$1:$ZZ$1, 0))</f>
        <v>0</v>
      </c>
      <c r="B33">
        <f>INDEX(resultados!$A$2:$ZZ$136, 27, MATCH($B$2, resultados!$A$1:$ZZ$1, 0))</f>
        <v>0</v>
      </c>
      <c r="C33">
        <f>INDEX(resultados!$A$2:$ZZ$136, 27, MATCH($B$3, resultados!$A$1:$ZZ$1, 0))</f>
        <v>0</v>
      </c>
    </row>
    <row r="34" spans="1:3">
      <c r="A34">
        <f>INDEX(resultados!$A$2:$ZZ$136, 28, MATCH($B$1, resultados!$A$1:$ZZ$1, 0))</f>
        <v>0</v>
      </c>
      <c r="B34">
        <f>INDEX(resultados!$A$2:$ZZ$136, 28, MATCH($B$2, resultados!$A$1:$ZZ$1, 0))</f>
        <v>0</v>
      </c>
      <c r="C34">
        <f>INDEX(resultados!$A$2:$ZZ$136, 28, MATCH($B$3, resultados!$A$1:$ZZ$1, 0))</f>
        <v>0</v>
      </c>
    </row>
    <row r="35" spans="1:3">
      <c r="A35">
        <f>INDEX(resultados!$A$2:$ZZ$136, 29, MATCH($B$1, resultados!$A$1:$ZZ$1, 0))</f>
        <v>0</v>
      </c>
      <c r="B35">
        <f>INDEX(resultados!$A$2:$ZZ$136, 29, MATCH($B$2, resultados!$A$1:$ZZ$1, 0))</f>
        <v>0</v>
      </c>
      <c r="C35">
        <f>INDEX(resultados!$A$2:$ZZ$136, 29, MATCH($B$3, resultados!$A$1:$ZZ$1, 0))</f>
        <v>0</v>
      </c>
    </row>
    <row r="36" spans="1:3">
      <c r="A36">
        <f>INDEX(resultados!$A$2:$ZZ$136, 30, MATCH($B$1, resultados!$A$1:$ZZ$1, 0))</f>
        <v>0</v>
      </c>
      <c r="B36">
        <f>INDEX(resultados!$A$2:$ZZ$136, 30, MATCH($B$2, resultados!$A$1:$ZZ$1, 0))</f>
        <v>0</v>
      </c>
      <c r="C36">
        <f>INDEX(resultados!$A$2:$ZZ$136, 30, MATCH($B$3, resultados!$A$1:$ZZ$1, 0))</f>
        <v>0</v>
      </c>
    </row>
    <row r="37" spans="1:3">
      <c r="A37">
        <f>INDEX(resultados!$A$2:$ZZ$136, 31, MATCH($B$1, resultados!$A$1:$ZZ$1, 0))</f>
        <v>0</v>
      </c>
      <c r="B37">
        <f>INDEX(resultados!$A$2:$ZZ$136, 31, MATCH($B$2, resultados!$A$1:$ZZ$1, 0))</f>
        <v>0</v>
      </c>
      <c r="C37">
        <f>INDEX(resultados!$A$2:$ZZ$136, 31, MATCH($B$3, resultados!$A$1:$ZZ$1, 0))</f>
        <v>0</v>
      </c>
    </row>
    <row r="38" spans="1:3">
      <c r="A38">
        <f>INDEX(resultados!$A$2:$ZZ$136, 32, MATCH($B$1, resultados!$A$1:$ZZ$1, 0))</f>
        <v>0</v>
      </c>
      <c r="B38">
        <f>INDEX(resultados!$A$2:$ZZ$136, 32, MATCH($B$2, resultados!$A$1:$ZZ$1, 0))</f>
        <v>0</v>
      </c>
      <c r="C38">
        <f>INDEX(resultados!$A$2:$ZZ$136, 32, MATCH($B$3, resultados!$A$1:$ZZ$1, 0))</f>
        <v>0</v>
      </c>
    </row>
    <row r="39" spans="1:3">
      <c r="A39">
        <f>INDEX(resultados!$A$2:$ZZ$136, 33, MATCH($B$1, resultados!$A$1:$ZZ$1, 0))</f>
        <v>0</v>
      </c>
      <c r="B39">
        <f>INDEX(resultados!$A$2:$ZZ$136, 33, MATCH($B$2, resultados!$A$1:$ZZ$1, 0))</f>
        <v>0</v>
      </c>
      <c r="C39">
        <f>INDEX(resultados!$A$2:$ZZ$136, 33, MATCH($B$3, resultados!$A$1:$ZZ$1, 0))</f>
        <v>0</v>
      </c>
    </row>
    <row r="40" spans="1:3">
      <c r="A40">
        <f>INDEX(resultados!$A$2:$ZZ$136, 34, MATCH($B$1, resultados!$A$1:$ZZ$1, 0))</f>
        <v>0</v>
      </c>
      <c r="B40">
        <f>INDEX(resultados!$A$2:$ZZ$136, 34, MATCH($B$2, resultados!$A$1:$ZZ$1, 0))</f>
        <v>0</v>
      </c>
      <c r="C40">
        <f>INDEX(resultados!$A$2:$ZZ$136, 34, MATCH($B$3, resultados!$A$1:$ZZ$1, 0))</f>
        <v>0</v>
      </c>
    </row>
    <row r="41" spans="1:3">
      <c r="A41">
        <f>INDEX(resultados!$A$2:$ZZ$136, 35, MATCH($B$1, resultados!$A$1:$ZZ$1, 0))</f>
        <v>0</v>
      </c>
      <c r="B41">
        <f>INDEX(resultados!$A$2:$ZZ$136, 35, MATCH($B$2, resultados!$A$1:$ZZ$1, 0))</f>
        <v>0</v>
      </c>
      <c r="C41">
        <f>INDEX(resultados!$A$2:$ZZ$136, 35, MATCH($B$3, resultados!$A$1:$ZZ$1, 0))</f>
        <v>0</v>
      </c>
    </row>
    <row r="42" spans="1:3">
      <c r="A42">
        <f>INDEX(resultados!$A$2:$ZZ$136, 36, MATCH($B$1, resultados!$A$1:$ZZ$1, 0))</f>
        <v>0</v>
      </c>
      <c r="B42">
        <f>INDEX(resultados!$A$2:$ZZ$136, 36, MATCH($B$2, resultados!$A$1:$ZZ$1, 0))</f>
        <v>0</v>
      </c>
      <c r="C42">
        <f>INDEX(resultados!$A$2:$ZZ$136, 36, MATCH($B$3, resultados!$A$1:$ZZ$1, 0))</f>
        <v>0</v>
      </c>
    </row>
    <row r="43" spans="1:3">
      <c r="A43">
        <f>INDEX(resultados!$A$2:$ZZ$136, 37, MATCH($B$1, resultados!$A$1:$ZZ$1, 0))</f>
        <v>0</v>
      </c>
      <c r="B43">
        <f>INDEX(resultados!$A$2:$ZZ$136, 37, MATCH($B$2, resultados!$A$1:$ZZ$1, 0))</f>
        <v>0</v>
      </c>
      <c r="C43">
        <f>INDEX(resultados!$A$2:$ZZ$136, 37, MATCH($B$3, resultados!$A$1:$ZZ$1, 0))</f>
        <v>0</v>
      </c>
    </row>
    <row r="44" spans="1:3">
      <c r="A44">
        <f>INDEX(resultados!$A$2:$ZZ$136, 38, MATCH($B$1, resultados!$A$1:$ZZ$1, 0))</f>
        <v>0</v>
      </c>
      <c r="B44">
        <f>INDEX(resultados!$A$2:$ZZ$136, 38, MATCH($B$2, resultados!$A$1:$ZZ$1, 0))</f>
        <v>0</v>
      </c>
      <c r="C44">
        <f>INDEX(resultados!$A$2:$ZZ$136, 38, MATCH($B$3, resultados!$A$1:$ZZ$1, 0))</f>
        <v>0</v>
      </c>
    </row>
    <row r="45" spans="1:3">
      <c r="A45">
        <f>INDEX(resultados!$A$2:$ZZ$136, 39, MATCH($B$1, resultados!$A$1:$ZZ$1, 0))</f>
        <v>0</v>
      </c>
      <c r="B45">
        <f>INDEX(resultados!$A$2:$ZZ$136, 39, MATCH($B$2, resultados!$A$1:$ZZ$1, 0))</f>
        <v>0</v>
      </c>
      <c r="C45">
        <f>INDEX(resultados!$A$2:$ZZ$136, 39, MATCH($B$3, resultados!$A$1:$ZZ$1, 0))</f>
        <v>0</v>
      </c>
    </row>
    <row r="46" spans="1:3">
      <c r="A46">
        <f>INDEX(resultados!$A$2:$ZZ$136, 40, MATCH($B$1, resultados!$A$1:$ZZ$1, 0))</f>
        <v>0</v>
      </c>
      <c r="B46">
        <f>INDEX(resultados!$A$2:$ZZ$136, 40, MATCH($B$2, resultados!$A$1:$ZZ$1, 0))</f>
        <v>0</v>
      </c>
      <c r="C46">
        <f>INDEX(resultados!$A$2:$ZZ$136, 40, MATCH($B$3, resultados!$A$1:$ZZ$1, 0))</f>
        <v>0</v>
      </c>
    </row>
    <row r="47" spans="1:3">
      <c r="A47">
        <f>INDEX(resultados!$A$2:$ZZ$136, 41, MATCH($B$1, resultados!$A$1:$ZZ$1, 0))</f>
        <v>0</v>
      </c>
      <c r="B47">
        <f>INDEX(resultados!$A$2:$ZZ$136, 41, MATCH($B$2, resultados!$A$1:$ZZ$1, 0))</f>
        <v>0</v>
      </c>
      <c r="C47">
        <f>INDEX(resultados!$A$2:$ZZ$136, 41, MATCH($B$3, resultados!$A$1:$ZZ$1, 0))</f>
        <v>0</v>
      </c>
    </row>
    <row r="48" spans="1:3">
      <c r="A48">
        <f>INDEX(resultados!$A$2:$ZZ$136, 42, MATCH($B$1, resultados!$A$1:$ZZ$1, 0))</f>
        <v>0</v>
      </c>
      <c r="B48">
        <f>INDEX(resultados!$A$2:$ZZ$136, 42, MATCH($B$2, resultados!$A$1:$ZZ$1, 0))</f>
        <v>0</v>
      </c>
      <c r="C48">
        <f>INDEX(resultados!$A$2:$ZZ$136, 42, MATCH($B$3, resultados!$A$1:$ZZ$1, 0))</f>
        <v>0</v>
      </c>
    </row>
    <row r="49" spans="1:3">
      <c r="A49">
        <f>INDEX(resultados!$A$2:$ZZ$136, 43, MATCH($B$1, resultados!$A$1:$ZZ$1, 0))</f>
        <v>0</v>
      </c>
      <c r="B49">
        <f>INDEX(resultados!$A$2:$ZZ$136, 43, MATCH($B$2, resultados!$A$1:$ZZ$1, 0))</f>
        <v>0</v>
      </c>
      <c r="C49">
        <f>INDEX(resultados!$A$2:$ZZ$136, 43, MATCH($B$3, resultados!$A$1:$ZZ$1, 0))</f>
        <v>0</v>
      </c>
    </row>
    <row r="50" spans="1:3">
      <c r="A50">
        <f>INDEX(resultados!$A$2:$ZZ$136, 44, MATCH($B$1, resultados!$A$1:$ZZ$1, 0))</f>
        <v>0</v>
      </c>
      <c r="B50">
        <f>INDEX(resultados!$A$2:$ZZ$136, 44, MATCH($B$2, resultados!$A$1:$ZZ$1, 0))</f>
        <v>0</v>
      </c>
      <c r="C50">
        <f>INDEX(resultados!$A$2:$ZZ$136, 44, MATCH($B$3, resultados!$A$1:$ZZ$1, 0))</f>
        <v>0</v>
      </c>
    </row>
    <row r="51" spans="1:3">
      <c r="A51">
        <f>INDEX(resultados!$A$2:$ZZ$136, 45, MATCH($B$1, resultados!$A$1:$ZZ$1, 0))</f>
        <v>0</v>
      </c>
      <c r="B51">
        <f>INDEX(resultados!$A$2:$ZZ$136, 45, MATCH($B$2, resultados!$A$1:$ZZ$1, 0))</f>
        <v>0</v>
      </c>
      <c r="C51">
        <f>INDEX(resultados!$A$2:$ZZ$136, 45, MATCH($B$3, resultados!$A$1:$ZZ$1, 0))</f>
        <v>0</v>
      </c>
    </row>
    <row r="52" spans="1:3">
      <c r="A52">
        <f>INDEX(resultados!$A$2:$ZZ$136, 46, MATCH($B$1, resultados!$A$1:$ZZ$1, 0))</f>
        <v>0</v>
      </c>
      <c r="B52">
        <f>INDEX(resultados!$A$2:$ZZ$136, 46, MATCH($B$2, resultados!$A$1:$ZZ$1, 0))</f>
        <v>0</v>
      </c>
      <c r="C52">
        <f>INDEX(resultados!$A$2:$ZZ$136, 46, MATCH($B$3, resultados!$A$1:$ZZ$1, 0))</f>
        <v>0</v>
      </c>
    </row>
    <row r="53" spans="1:3">
      <c r="A53">
        <f>INDEX(resultados!$A$2:$ZZ$136, 47, MATCH($B$1, resultados!$A$1:$ZZ$1, 0))</f>
        <v>0</v>
      </c>
      <c r="B53">
        <f>INDEX(resultados!$A$2:$ZZ$136, 47, MATCH($B$2, resultados!$A$1:$ZZ$1, 0))</f>
        <v>0</v>
      </c>
      <c r="C53">
        <f>INDEX(resultados!$A$2:$ZZ$136, 47, MATCH($B$3, resultados!$A$1:$ZZ$1, 0))</f>
        <v>0</v>
      </c>
    </row>
    <row r="54" spans="1:3">
      <c r="A54">
        <f>INDEX(resultados!$A$2:$ZZ$136, 48, MATCH($B$1, resultados!$A$1:$ZZ$1, 0))</f>
        <v>0</v>
      </c>
      <c r="B54">
        <f>INDEX(resultados!$A$2:$ZZ$136, 48, MATCH($B$2, resultados!$A$1:$ZZ$1, 0))</f>
        <v>0</v>
      </c>
      <c r="C54">
        <f>INDEX(resultados!$A$2:$ZZ$136, 48, MATCH($B$3, resultados!$A$1:$ZZ$1, 0))</f>
        <v>0</v>
      </c>
    </row>
    <row r="55" spans="1:3">
      <c r="A55">
        <f>INDEX(resultados!$A$2:$ZZ$136, 49, MATCH($B$1, resultados!$A$1:$ZZ$1, 0))</f>
        <v>0</v>
      </c>
      <c r="B55">
        <f>INDEX(resultados!$A$2:$ZZ$136, 49, MATCH($B$2, resultados!$A$1:$ZZ$1, 0))</f>
        <v>0</v>
      </c>
      <c r="C55">
        <f>INDEX(resultados!$A$2:$ZZ$136, 49, MATCH($B$3, resultados!$A$1:$ZZ$1, 0))</f>
        <v>0</v>
      </c>
    </row>
    <row r="56" spans="1:3">
      <c r="A56">
        <f>INDEX(resultados!$A$2:$ZZ$136, 50, MATCH($B$1, resultados!$A$1:$ZZ$1, 0))</f>
        <v>0</v>
      </c>
      <c r="B56">
        <f>INDEX(resultados!$A$2:$ZZ$136, 50, MATCH($B$2, resultados!$A$1:$ZZ$1, 0))</f>
        <v>0</v>
      </c>
      <c r="C56">
        <f>INDEX(resultados!$A$2:$ZZ$136, 50, MATCH($B$3, resultados!$A$1:$ZZ$1, 0))</f>
        <v>0</v>
      </c>
    </row>
    <row r="57" spans="1:3">
      <c r="A57">
        <f>INDEX(resultados!$A$2:$ZZ$136, 51, MATCH($B$1, resultados!$A$1:$ZZ$1, 0))</f>
        <v>0</v>
      </c>
      <c r="B57">
        <f>INDEX(resultados!$A$2:$ZZ$136, 51, MATCH($B$2, resultados!$A$1:$ZZ$1, 0))</f>
        <v>0</v>
      </c>
      <c r="C57">
        <f>INDEX(resultados!$A$2:$ZZ$136, 51, MATCH($B$3, resultados!$A$1:$ZZ$1, 0))</f>
        <v>0</v>
      </c>
    </row>
    <row r="58" spans="1:3">
      <c r="A58">
        <f>INDEX(resultados!$A$2:$ZZ$136, 52, MATCH($B$1, resultados!$A$1:$ZZ$1, 0))</f>
        <v>0</v>
      </c>
      <c r="B58">
        <f>INDEX(resultados!$A$2:$ZZ$136, 52, MATCH($B$2, resultados!$A$1:$ZZ$1, 0))</f>
        <v>0</v>
      </c>
      <c r="C58">
        <f>INDEX(resultados!$A$2:$ZZ$136, 52, MATCH($B$3, resultados!$A$1:$ZZ$1, 0))</f>
        <v>0</v>
      </c>
    </row>
    <row r="59" spans="1:3">
      <c r="A59">
        <f>INDEX(resultados!$A$2:$ZZ$136, 53, MATCH($B$1, resultados!$A$1:$ZZ$1, 0))</f>
        <v>0</v>
      </c>
      <c r="B59">
        <f>INDEX(resultados!$A$2:$ZZ$136, 53, MATCH($B$2, resultados!$A$1:$ZZ$1, 0))</f>
        <v>0</v>
      </c>
      <c r="C59">
        <f>INDEX(resultados!$A$2:$ZZ$136, 53, MATCH($B$3, resultados!$A$1:$ZZ$1, 0))</f>
        <v>0</v>
      </c>
    </row>
    <row r="60" spans="1:3">
      <c r="A60">
        <f>INDEX(resultados!$A$2:$ZZ$136, 54, MATCH($B$1, resultados!$A$1:$ZZ$1, 0))</f>
        <v>0</v>
      </c>
      <c r="B60">
        <f>INDEX(resultados!$A$2:$ZZ$136, 54, MATCH($B$2, resultados!$A$1:$ZZ$1, 0))</f>
        <v>0</v>
      </c>
      <c r="C60">
        <f>INDEX(resultados!$A$2:$ZZ$136, 54, MATCH($B$3, resultados!$A$1:$ZZ$1, 0))</f>
        <v>0</v>
      </c>
    </row>
    <row r="61" spans="1:3">
      <c r="A61">
        <f>INDEX(resultados!$A$2:$ZZ$136, 55, MATCH($B$1, resultados!$A$1:$ZZ$1, 0))</f>
        <v>0</v>
      </c>
      <c r="B61">
        <f>INDEX(resultados!$A$2:$ZZ$136, 55, MATCH($B$2, resultados!$A$1:$ZZ$1, 0))</f>
        <v>0</v>
      </c>
      <c r="C61">
        <f>INDEX(resultados!$A$2:$ZZ$136, 55, MATCH($B$3, resultados!$A$1:$ZZ$1, 0))</f>
        <v>0</v>
      </c>
    </row>
    <row r="62" spans="1:3">
      <c r="A62">
        <f>INDEX(resultados!$A$2:$ZZ$136, 56, MATCH($B$1, resultados!$A$1:$ZZ$1, 0))</f>
        <v>0</v>
      </c>
      <c r="B62">
        <f>INDEX(resultados!$A$2:$ZZ$136, 56, MATCH($B$2, resultados!$A$1:$ZZ$1, 0))</f>
        <v>0</v>
      </c>
      <c r="C62">
        <f>INDEX(resultados!$A$2:$ZZ$136, 56, MATCH($B$3, resultados!$A$1:$ZZ$1, 0))</f>
        <v>0</v>
      </c>
    </row>
    <row r="63" spans="1:3">
      <c r="A63">
        <f>INDEX(resultados!$A$2:$ZZ$136, 57, MATCH($B$1, resultados!$A$1:$ZZ$1, 0))</f>
        <v>0</v>
      </c>
      <c r="B63">
        <f>INDEX(resultados!$A$2:$ZZ$136, 57, MATCH($B$2, resultados!$A$1:$ZZ$1, 0))</f>
        <v>0</v>
      </c>
      <c r="C63">
        <f>INDEX(resultados!$A$2:$ZZ$136, 57, MATCH($B$3, resultados!$A$1:$ZZ$1, 0))</f>
        <v>0</v>
      </c>
    </row>
    <row r="64" spans="1:3">
      <c r="A64">
        <f>INDEX(resultados!$A$2:$ZZ$136, 58, MATCH($B$1, resultados!$A$1:$ZZ$1, 0))</f>
        <v>0</v>
      </c>
      <c r="B64">
        <f>INDEX(resultados!$A$2:$ZZ$136, 58, MATCH($B$2, resultados!$A$1:$ZZ$1, 0))</f>
        <v>0</v>
      </c>
      <c r="C64">
        <f>INDEX(resultados!$A$2:$ZZ$136, 58, MATCH($B$3, resultados!$A$1:$ZZ$1, 0))</f>
        <v>0</v>
      </c>
    </row>
    <row r="65" spans="1:3">
      <c r="A65">
        <f>INDEX(resultados!$A$2:$ZZ$136, 59, MATCH($B$1, resultados!$A$1:$ZZ$1, 0))</f>
        <v>0</v>
      </c>
      <c r="B65">
        <f>INDEX(resultados!$A$2:$ZZ$136, 59, MATCH($B$2, resultados!$A$1:$ZZ$1, 0))</f>
        <v>0</v>
      </c>
      <c r="C65">
        <f>INDEX(resultados!$A$2:$ZZ$136, 59, MATCH($B$3, resultados!$A$1:$ZZ$1, 0))</f>
        <v>0</v>
      </c>
    </row>
    <row r="66" spans="1:3">
      <c r="A66">
        <f>INDEX(resultados!$A$2:$ZZ$136, 60, MATCH($B$1, resultados!$A$1:$ZZ$1, 0))</f>
        <v>0</v>
      </c>
      <c r="B66">
        <f>INDEX(resultados!$A$2:$ZZ$136, 60, MATCH($B$2, resultados!$A$1:$ZZ$1, 0))</f>
        <v>0</v>
      </c>
      <c r="C66">
        <f>INDEX(resultados!$A$2:$ZZ$136, 60, MATCH($B$3, resultados!$A$1:$ZZ$1, 0))</f>
        <v>0</v>
      </c>
    </row>
    <row r="67" spans="1:3">
      <c r="A67">
        <f>INDEX(resultados!$A$2:$ZZ$136, 61, MATCH($B$1, resultados!$A$1:$ZZ$1, 0))</f>
        <v>0</v>
      </c>
      <c r="B67">
        <f>INDEX(resultados!$A$2:$ZZ$136, 61, MATCH($B$2, resultados!$A$1:$ZZ$1, 0))</f>
        <v>0</v>
      </c>
      <c r="C67">
        <f>INDEX(resultados!$A$2:$ZZ$136, 61, MATCH($B$3, resultados!$A$1:$ZZ$1, 0))</f>
        <v>0</v>
      </c>
    </row>
    <row r="68" spans="1:3">
      <c r="A68">
        <f>INDEX(resultados!$A$2:$ZZ$136, 62, MATCH($B$1, resultados!$A$1:$ZZ$1, 0))</f>
        <v>0</v>
      </c>
      <c r="B68">
        <f>INDEX(resultados!$A$2:$ZZ$136, 62, MATCH($B$2, resultados!$A$1:$ZZ$1, 0))</f>
        <v>0</v>
      </c>
      <c r="C68">
        <f>INDEX(resultados!$A$2:$ZZ$136, 62, MATCH($B$3, resultados!$A$1:$ZZ$1, 0))</f>
        <v>0</v>
      </c>
    </row>
    <row r="69" spans="1:3">
      <c r="A69">
        <f>INDEX(resultados!$A$2:$ZZ$136, 63, MATCH($B$1, resultados!$A$1:$ZZ$1, 0))</f>
        <v>0</v>
      </c>
      <c r="B69">
        <f>INDEX(resultados!$A$2:$ZZ$136, 63, MATCH($B$2, resultados!$A$1:$ZZ$1, 0))</f>
        <v>0</v>
      </c>
      <c r="C69">
        <f>INDEX(resultados!$A$2:$ZZ$136, 63, MATCH($B$3, resultados!$A$1:$ZZ$1, 0))</f>
        <v>0</v>
      </c>
    </row>
    <row r="70" spans="1:3">
      <c r="A70">
        <f>INDEX(resultados!$A$2:$ZZ$136, 64, MATCH($B$1, resultados!$A$1:$ZZ$1, 0))</f>
        <v>0</v>
      </c>
      <c r="B70">
        <f>INDEX(resultados!$A$2:$ZZ$136, 64, MATCH($B$2, resultados!$A$1:$ZZ$1, 0))</f>
        <v>0</v>
      </c>
      <c r="C70">
        <f>INDEX(resultados!$A$2:$ZZ$136, 64, MATCH($B$3, resultados!$A$1:$ZZ$1, 0))</f>
        <v>0</v>
      </c>
    </row>
    <row r="71" spans="1:3">
      <c r="A71">
        <f>INDEX(resultados!$A$2:$ZZ$136, 65, MATCH($B$1, resultados!$A$1:$ZZ$1, 0))</f>
        <v>0</v>
      </c>
      <c r="B71">
        <f>INDEX(resultados!$A$2:$ZZ$136, 65, MATCH($B$2, resultados!$A$1:$ZZ$1, 0))</f>
        <v>0</v>
      </c>
      <c r="C71">
        <f>INDEX(resultados!$A$2:$ZZ$136, 65, MATCH($B$3, resultados!$A$1:$ZZ$1, 0))</f>
        <v>0</v>
      </c>
    </row>
    <row r="72" spans="1:3">
      <c r="A72">
        <f>INDEX(resultados!$A$2:$ZZ$136, 66, MATCH($B$1, resultados!$A$1:$ZZ$1, 0))</f>
        <v>0</v>
      </c>
      <c r="B72">
        <f>INDEX(resultados!$A$2:$ZZ$136, 66, MATCH($B$2, resultados!$A$1:$ZZ$1, 0))</f>
        <v>0</v>
      </c>
      <c r="C72">
        <f>INDEX(resultados!$A$2:$ZZ$136, 66, MATCH($B$3, resultados!$A$1:$ZZ$1, 0))</f>
        <v>0</v>
      </c>
    </row>
    <row r="73" spans="1:3">
      <c r="A73">
        <f>INDEX(resultados!$A$2:$ZZ$136, 67, MATCH($B$1, resultados!$A$1:$ZZ$1, 0))</f>
        <v>0</v>
      </c>
      <c r="B73">
        <f>INDEX(resultados!$A$2:$ZZ$136, 67, MATCH($B$2, resultados!$A$1:$ZZ$1, 0))</f>
        <v>0</v>
      </c>
      <c r="C73">
        <f>INDEX(resultados!$A$2:$ZZ$136, 67, MATCH($B$3, resultados!$A$1:$ZZ$1, 0))</f>
        <v>0</v>
      </c>
    </row>
    <row r="74" spans="1:3">
      <c r="A74">
        <f>INDEX(resultados!$A$2:$ZZ$136, 68, MATCH($B$1, resultados!$A$1:$ZZ$1, 0))</f>
        <v>0</v>
      </c>
      <c r="B74">
        <f>INDEX(resultados!$A$2:$ZZ$136, 68, MATCH($B$2, resultados!$A$1:$ZZ$1, 0))</f>
        <v>0</v>
      </c>
      <c r="C74">
        <f>INDEX(resultados!$A$2:$ZZ$136, 68, MATCH($B$3, resultados!$A$1:$ZZ$1, 0))</f>
        <v>0</v>
      </c>
    </row>
    <row r="75" spans="1:3">
      <c r="A75">
        <f>INDEX(resultados!$A$2:$ZZ$136, 69, MATCH($B$1, resultados!$A$1:$ZZ$1, 0))</f>
        <v>0</v>
      </c>
      <c r="B75">
        <f>INDEX(resultados!$A$2:$ZZ$136, 69, MATCH($B$2, resultados!$A$1:$ZZ$1, 0))</f>
        <v>0</v>
      </c>
      <c r="C75">
        <f>INDEX(resultados!$A$2:$ZZ$136, 69, MATCH($B$3, resultados!$A$1:$ZZ$1, 0))</f>
        <v>0</v>
      </c>
    </row>
    <row r="76" spans="1:3">
      <c r="A76">
        <f>INDEX(resultados!$A$2:$ZZ$136, 70, MATCH($B$1, resultados!$A$1:$ZZ$1, 0))</f>
        <v>0</v>
      </c>
      <c r="B76">
        <f>INDEX(resultados!$A$2:$ZZ$136, 70, MATCH($B$2, resultados!$A$1:$ZZ$1, 0))</f>
        <v>0</v>
      </c>
      <c r="C76">
        <f>INDEX(resultados!$A$2:$ZZ$136, 70, MATCH($B$3, resultados!$A$1:$ZZ$1, 0))</f>
        <v>0</v>
      </c>
    </row>
    <row r="77" spans="1:3">
      <c r="A77">
        <f>INDEX(resultados!$A$2:$ZZ$136, 71, MATCH($B$1, resultados!$A$1:$ZZ$1, 0))</f>
        <v>0</v>
      </c>
      <c r="B77">
        <f>INDEX(resultados!$A$2:$ZZ$136, 71, MATCH($B$2, resultados!$A$1:$ZZ$1, 0))</f>
        <v>0</v>
      </c>
      <c r="C77">
        <f>INDEX(resultados!$A$2:$ZZ$136, 71, MATCH($B$3, resultados!$A$1:$ZZ$1, 0))</f>
        <v>0</v>
      </c>
    </row>
    <row r="78" spans="1:3">
      <c r="A78">
        <f>INDEX(resultados!$A$2:$ZZ$136, 72, MATCH($B$1, resultados!$A$1:$ZZ$1, 0))</f>
        <v>0</v>
      </c>
      <c r="B78">
        <f>INDEX(resultados!$A$2:$ZZ$136, 72, MATCH($B$2, resultados!$A$1:$ZZ$1, 0))</f>
        <v>0</v>
      </c>
      <c r="C78">
        <f>INDEX(resultados!$A$2:$ZZ$136, 72, MATCH($B$3, resultados!$A$1:$ZZ$1, 0))</f>
        <v>0</v>
      </c>
    </row>
    <row r="79" spans="1:3">
      <c r="A79">
        <f>INDEX(resultados!$A$2:$ZZ$136, 73, MATCH($B$1, resultados!$A$1:$ZZ$1, 0))</f>
        <v>0</v>
      </c>
      <c r="B79">
        <f>INDEX(resultados!$A$2:$ZZ$136, 73, MATCH($B$2, resultados!$A$1:$ZZ$1, 0))</f>
        <v>0</v>
      </c>
      <c r="C79">
        <f>INDEX(resultados!$A$2:$ZZ$136, 73, MATCH($B$3, resultados!$A$1:$ZZ$1, 0))</f>
        <v>0</v>
      </c>
    </row>
    <row r="80" spans="1:3">
      <c r="A80">
        <f>INDEX(resultados!$A$2:$ZZ$136, 74, MATCH($B$1, resultados!$A$1:$ZZ$1, 0))</f>
        <v>0</v>
      </c>
      <c r="B80">
        <f>INDEX(resultados!$A$2:$ZZ$136, 74, MATCH($B$2, resultados!$A$1:$ZZ$1, 0))</f>
        <v>0</v>
      </c>
      <c r="C80">
        <f>INDEX(resultados!$A$2:$ZZ$136, 74, MATCH($B$3, resultados!$A$1:$ZZ$1, 0))</f>
        <v>0</v>
      </c>
    </row>
    <row r="81" spans="1:3">
      <c r="A81">
        <f>INDEX(resultados!$A$2:$ZZ$136, 75, MATCH($B$1, resultados!$A$1:$ZZ$1, 0))</f>
        <v>0</v>
      </c>
      <c r="B81">
        <f>INDEX(resultados!$A$2:$ZZ$136, 75, MATCH($B$2, resultados!$A$1:$ZZ$1, 0))</f>
        <v>0</v>
      </c>
      <c r="C81">
        <f>INDEX(resultados!$A$2:$ZZ$136, 75, MATCH($B$3, resultados!$A$1:$ZZ$1, 0))</f>
        <v>0</v>
      </c>
    </row>
    <row r="82" spans="1:3">
      <c r="A82">
        <f>INDEX(resultados!$A$2:$ZZ$136, 76, MATCH($B$1, resultados!$A$1:$ZZ$1, 0))</f>
        <v>0</v>
      </c>
      <c r="B82">
        <f>INDEX(resultados!$A$2:$ZZ$136, 76, MATCH($B$2, resultados!$A$1:$ZZ$1, 0))</f>
        <v>0</v>
      </c>
      <c r="C82">
        <f>INDEX(resultados!$A$2:$ZZ$136, 76, MATCH($B$3, resultados!$A$1:$ZZ$1, 0))</f>
        <v>0</v>
      </c>
    </row>
    <row r="83" spans="1:3">
      <c r="A83">
        <f>INDEX(resultados!$A$2:$ZZ$136, 77, MATCH($B$1, resultados!$A$1:$ZZ$1, 0))</f>
        <v>0</v>
      </c>
      <c r="B83">
        <f>INDEX(resultados!$A$2:$ZZ$136, 77, MATCH($B$2, resultados!$A$1:$ZZ$1, 0))</f>
        <v>0</v>
      </c>
      <c r="C83">
        <f>INDEX(resultados!$A$2:$ZZ$136, 77, MATCH($B$3, resultados!$A$1:$ZZ$1, 0))</f>
        <v>0</v>
      </c>
    </row>
    <row r="84" spans="1:3">
      <c r="A84">
        <f>INDEX(resultados!$A$2:$ZZ$136, 78, MATCH($B$1, resultados!$A$1:$ZZ$1, 0))</f>
        <v>0</v>
      </c>
      <c r="B84">
        <f>INDEX(resultados!$A$2:$ZZ$136, 78, MATCH($B$2, resultados!$A$1:$ZZ$1, 0))</f>
        <v>0</v>
      </c>
      <c r="C84">
        <f>INDEX(resultados!$A$2:$ZZ$136, 78, MATCH($B$3, resultados!$A$1:$ZZ$1, 0))</f>
        <v>0</v>
      </c>
    </row>
    <row r="85" spans="1:3">
      <c r="A85">
        <f>INDEX(resultados!$A$2:$ZZ$136, 79, MATCH($B$1, resultados!$A$1:$ZZ$1, 0))</f>
        <v>0</v>
      </c>
      <c r="B85">
        <f>INDEX(resultados!$A$2:$ZZ$136, 79, MATCH($B$2, resultados!$A$1:$ZZ$1, 0))</f>
        <v>0</v>
      </c>
      <c r="C85">
        <f>INDEX(resultados!$A$2:$ZZ$136, 79, MATCH($B$3, resultados!$A$1:$ZZ$1, 0))</f>
        <v>0</v>
      </c>
    </row>
    <row r="86" spans="1:3">
      <c r="A86">
        <f>INDEX(resultados!$A$2:$ZZ$136, 80, MATCH($B$1, resultados!$A$1:$ZZ$1, 0))</f>
        <v>0</v>
      </c>
      <c r="B86">
        <f>INDEX(resultados!$A$2:$ZZ$136, 80, MATCH($B$2, resultados!$A$1:$ZZ$1, 0))</f>
        <v>0</v>
      </c>
      <c r="C86">
        <f>INDEX(resultados!$A$2:$ZZ$136, 80, MATCH($B$3, resultados!$A$1:$ZZ$1, 0))</f>
        <v>0</v>
      </c>
    </row>
    <row r="87" spans="1:3">
      <c r="A87">
        <f>INDEX(resultados!$A$2:$ZZ$136, 81, MATCH($B$1, resultados!$A$1:$ZZ$1, 0))</f>
        <v>0</v>
      </c>
      <c r="B87">
        <f>INDEX(resultados!$A$2:$ZZ$136, 81, MATCH($B$2, resultados!$A$1:$ZZ$1, 0))</f>
        <v>0</v>
      </c>
      <c r="C87">
        <f>INDEX(resultados!$A$2:$ZZ$136, 81, MATCH($B$3, resultados!$A$1:$ZZ$1, 0))</f>
        <v>0</v>
      </c>
    </row>
    <row r="88" spans="1:3">
      <c r="A88">
        <f>INDEX(resultados!$A$2:$ZZ$136, 82, MATCH($B$1, resultados!$A$1:$ZZ$1, 0))</f>
        <v>0</v>
      </c>
      <c r="B88">
        <f>INDEX(resultados!$A$2:$ZZ$136, 82, MATCH($B$2, resultados!$A$1:$ZZ$1, 0))</f>
        <v>0</v>
      </c>
      <c r="C88">
        <f>INDEX(resultados!$A$2:$ZZ$136, 82, MATCH($B$3, resultados!$A$1:$ZZ$1, 0))</f>
        <v>0</v>
      </c>
    </row>
    <row r="89" spans="1:3">
      <c r="A89">
        <f>INDEX(resultados!$A$2:$ZZ$136, 83, MATCH($B$1, resultados!$A$1:$ZZ$1, 0))</f>
        <v>0</v>
      </c>
      <c r="B89">
        <f>INDEX(resultados!$A$2:$ZZ$136, 83, MATCH($B$2, resultados!$A$1:$ZZ$1, 0))</f>
        <v>0</v>
      </c>
      <c r="C89">
        <f>INDEX(resultados!$A$2:$ZZ$136, 83, MATCH($B$3, resultados!$A$1:$ZZ$1, 0))</f>
        <v>0</v>
      </c>
    </row>
    <row r="90" spans="1:3">
      <c r="A90">
        <f>INDEX(resultados!$A$2:$ZZ$136, 84, MATCH($B$1, resultados!$A$1:$ZZ$1, 0))</f>
        <v>0</v>
      </c>
      <c r="B90">
        <f>INDEX(resultados!$A$2:$ZZ$136, 84, MATCH($B$2, resultados!$A$1:$ZZ$1, 0))</f>
        <v>0</v>
      </c>
      <c r="C90">
        <f>INDEX(resultados!$A$2:$ZZ$136, 84, MATCH($B$3, resultados!$A$1:$ZZ$1, 0))</f>
        <v>0</v>
      </c>
    </row>
    <row r="91" spans="1:3">
      <c r="A91">
        <f>INDEX(resultados!$A$2:$ZZ$136, 85, MATCH($B$1, resultados!$A$1:$ZZ$1, 0))</f>
        <v>0</v>
      </c>
      <c r="B91">
        <f>INDEX(resultados!$A$2:$ZZ$136, 85, MATCH($B$2, resultados!$A$1:$ZZ$1, 0))</f>
        <v>0</v>
      </c>
      <c r="C91">
        <f>INDEX(resultados!$A$2:$ZZ$136, 85, MATCH($B$3, resultados!$A$1:$ZZ$1, 0))</f>
        <v>0</v>
      </c>
    </row>
    <row r="92" spans="1:3">
      <c r="A92">
        <f>INDEX(resultados!$A$2:$ZZ$136, 86, MATCH($B$1, resultados!$A$1:$ZZ$1, 0))</f>
        <v>0</v>
      </c>
      <c r="B92">
        <f>INDEX(resultados!$A$2:$ZZ$136, 86, MATCH($B$2, resultados!$A$1:$ZZ$1, 0))</f>
        <v>0</v>
      </c>
      <c r="C92">
        <f>INDEX(resultados!$A$2:$ZZ$136, 86, MATCH($B$3, resultados!$A$1:$ZZ$1, 0))</f>
        <v>0</v>
      </c>
    </row>
    <row r="93" spans="1:3">
      <c r="A93">
        <f>INDEX(resultados!$A$2:$ZZ$136, 87, MATCH($B$1, resultados!$A$1:$ZZ$1, 0))</f>
        <v>0</v>
      </c>
      <c r="B93">
        <f>INDEX(resultados!$A$2:$ZZ$136, 87, MATCH($B$2, resultados!$A$1:$ZZ$1, 0))</f>
        <v>0</v>
      </c>
      <c r="C93">
        <f>INDEX(resultados!$A$2:$ZZ$136, 87, MATCH($B$3, resultados!$A$1:$ZZ$1, 0))</f>
        <v>0</v>
      </c>
    </row>
    <row r="94" spans="1:3">
      <c r="A94">
        <f>INDEX(resultados!$A$2:$ZZ$136, 88, MATCH($B$1, resultados!$A$1:$ZZ$1, 0))</f>
        <v>0</v>
      </c>
      <c r="B94">
        <f>INDEX(resultados!$A$2:$ZZ$136, 88, MATCH($B$2, resultados!$A$1:$ZZ$1, 0))</f>
        <v>0</v>
      </c>
      <c r="C94">
        <f>INDEX(resultados!$A$2:$ZZ$136, 88, MATCH($B$3, resultados!$A$1:$ZZ$1, 0))</f>
        <v>0</v>
      </c>
    </row>
    <row r="95" spans="1:3">
      <c r="A95">
        <f>INDEX(resultados!$A$2:$ZZ$136, 89, MATCH($B$1, resultados!$A$1:$ZZ$1, 0))</f>
        <v>0</v>
      </c>
      <c r="B95">
        <f>INDEX(resultados!$A$2:$ZZ$136, 89, MATCH($B$2, resultados!$A$1:$ZZ$1, 0))</f>
        <v>0</v>
      </c>
      <c r="C95">
        <f>INDEX(resultados!$A$2:$ZZ$136, 89, MATCH($B$3, resultados!$A$1:$ZZ$1, 0))</f>
        <v>0</v>
      </c>
    </row>
    <row r="96" spans="1:3">
      <c r="A96">
        <f>INDEX(resultados!$A$2:$ZZ$136, 90, MATCH($B$1, resultados!$A$1:$ZZ$1, 0))</f>
        <v>0</v>
      </c>
      <c r="B96">
        <f>INDEX(resultados!$A$2:$ZZ$136, 90, MATCH($B$2, resultados!$A$1:$ZZ$1, 0))</f>
        <v>0</v>
      </c>
      <c r="C96">
        <f>INDEX(resultados!$A$2:$ZZ$136, 90, MATCH($B$3, resultados!$A$1:$ZZ$1, 0))</f>
        <v>0</v>
      </c>
    </row>
    <row r="97" spans="1:3">
      <c r="A97">
        <f>INDEX(resultados!$A$2:$ZZ$136, 91, MATCH($B$1, resultados!$A$1:$ZZ$1, 0))</f>
        <v>0</v>
      </c>
      <c r="B97">
        <f>INDEX(resultados!$A$2:$ZZ$136, 91, MATCH($B$2, resultados!$A$1:$ZZ$1, 0))</f>
        <v>0</v>
      </c>
      <c r="C97">
        <f>INDEX(resultados!$A$2:$ZZ$136, 91, MATCH($B$3, resultados!$A$1:$ZZ$1, 0))</f>
        <v>0</v>
      </c>
    </row>
    <row r="98" spans="1:3">
      <c r="A98">
        <f>INDEX(resultados!$A$2:$ZZ$136, 92, MATCH($B$1, resultados!$A$1:$ZZ$1, 0))</f>
        <v>0</v>
      </c>
      <c r="B98">
        <f>INDEX(resultados!$A$2:$ZZ$136, 92, MATCH($B$2, resultados!$A$1:$ZZ$1, 0))</f>
        <v>0</v>
      </c>
      <c r="C98">
        <f>INDEX(resultados!$A$2:$ZZ$136, 92, MATCH($B$3, resultados!$A$1:$ZZ$1, 0))</f>
        <v>0</v>
      </c>
    </row>
    <row r="99" spans="1:3">
      <c r="A99">
        <f>INDEX(resultados!$A$2:$ZZ$136, 93, MATCH($B$1, resultados!$A$1:$ZZ$1, 0))</f>
        <v>0</v>
      </c>
      <c r="B99">
        <f>INDEX(resultados!$A$2:$ZZ$136, 93, MATCH($B$2, resultados!$A$1:$ZZ$1, 0))</f>
        <v>0</v>
      </c>
      <c r="C99">
        <f>INDEX(resultados!$A$2:$ZZ$136, 93, MATCH($B$3, resultados!$A$1:$ZZ$1, 0))</f>
        <v>0</v>
      </c>
    </row>
    <row r="100" spans="1:3">
      <c r="A100">
        <f>INDEX(resultados!$A$2:$ZZ$136, 94, MATCH($B$1, resultados!$A$1:$ZZ$1, 0))</f>
        <v>0</v>
      </c>
      <c r="B100">
        <f>INDEX(resultados!$A$2:$ZZ$136, 94, MATCH($B$2, resultados!$A$1:$ZZ$1, 0))</f>
        <v>0</v>
      </c>
      <c r="C100">
        <f>INDEX(resultados!$A$2:$ZZ$136, 94, MATCH($B$3, resultados!$A$1:$ZZ$1, 0))</f>
        <v>0</v>
      </c>
    </row>
    <row r="101" spans="1:3">
      <c r="A101">
        <f>INDEX(resultados!$A$2:$ZZ$136, 95, MATCH($B$1, resultados!$A$1:$ZZ$1, 0))</f>
        <v>0</v>
      </c>
      <c r="B101">
        <f>INDEX(resultados!$A$2:$ZZ$136, 95, MATCH($B$2, resultados!$A$1:$ZZ$1, 0))</f>
        <v>0</v>
      </c>
      <c r="C101">
        <f>INDEX(resultados!$A$2:$ZZ$136, 95, MATCH($B$3, resultados!$A$1:$ZZ$1, 0))</f>
        <v>0</v>
      </c>
    </row>
    <row r="102" spans="1:3">
      <c r="A102">
        <f>INDEX(resultados!$A$2:$ZZ$136, 96, MATCH($B$1, resultados!$A$1:$ZZ$1, 0))</f>
        <v>0</v>
      </c>
      <c r="B102">
        <f>INDEX(resultados!$A$2:$ZZ$136, 96, MATCH($B$2, resultados!$A$1:$ZZ$1, 0))</f>
        <v>0</v>
      </c>
      <c r="C102">
        <f>INDEX(resultados!$A$2:$ZZ$136, 96, MATCH($B$3, resultados!$A$1:$ZZ$1, 0))</f>
        <v>0</v>
      </c>
    </row>
    <row r="103" spans="1:3">
      <c r="A103">
        <f>INDEX(resultados!$A$2:$ZZ$136, 97, MATCH($B$1, resultados!$A$1:$ZZ$1, 0))</f>
        <v>0</v>
      </c>
      <c r="B103">
        <f>INDEX(resultados!$A$2:$ZZ$136, 97, MATCH($B$2, resultados!$A$1:$ZZ$1, 0))</f>
        <v>0</v>
      </c>
      <c r="C103">
        <f>INDEX(resultados!$A$2:$ZZ$136, 97, MATCH($B$3, resultados!$A$1:$ZZ$1, 0))</f>
        <v>0</v>
      </c>
    </row>
    <row r="104" spans="1:3">
      <c r="A104">
        <f>INDEX(resultados!$A$2:$ZZ$136, 98, MATCH($B$1, resultados!$A$1:$ZZ$1, 0))</f>
        <v>0</v>
      </c>
      <c r="B104">
        <f>INDEX(resultados!$A$2:$ZZ$136, 98, MATCH($B$2, resultados!$A$1:$ZZ$1, 0))</f>
        <v>0</v>
      </c>
      <c r="C104">
        <f>INDEX(resultados!$A$2:$ZZ$136, 98, MATCH($B$3, resultados!$A$1:$ZZ$1, 0))</f>
        <v>0</v>
      </c>
    </row>
    <row r="105" spans="1:3">
      <c r="A105">
        <f>INDEX(resultados!$A$2:$ZZ$136, 99, MATCH($B$1, resultados!$A$1:$ZZ$1, 0))</f>
        <v>0</v>
      </c>
      <c r="B105">
        <f>INDEX(resultados!$A$2:$ZZ$136, 99, MATCH($B$2, resultados!$A$1:$ZZ$1, 0))</f>
        <v>0</v>
      </c>
      <c r="C105">
        <f>INDEX(resultados!$A$2:$ZZ$136, 99, MATCH($B$3, resultados!$A$1:$ZZ$1, 0))</f>
        <v>0</v>
      </c>
    </row>
    <row r="106" spans="1:3">
      <c r="A106">
        <f>INDEX(resultados!$A$2:$ZZ$136, 100, MATCH($B$1, resultados!$A$1:$ZZ$1, 0))</f>
        <v>0</v>
      </c>
      <c r="B106">
        <f>INDEX(resultados!$A$2:$ZZ$136, 100, MATCH($B$2, resultados!$A$1:$ZZ$1, 0))</f>
        <v>0</v>
      </c>
      <c r="C106">
        <f>INDEX(resultados!$A$2:$ZZ$136, 100, MATCH($B$3, resultados!$A$1:$ZZ$1, 0))</f>
        <v>0</v>
      </c>
    </row>
    <row r="107" spans="1:3">
      <c r="A107">
        <f>INDEX(resultados!$A$2:$ZZ$136, 101, MATCH($B$1, resultados!$A$1:$ZZ$1, 0))</f>
        <v>0</v>
      </c>
      <c r="B107">
        <f>INDEX(resultados!$A$2:$ZZ$136, 101, MATCH($B$2, resultados!$A$1:$ZZ$1, 0))</f>
        <v>0</v>
      </c>
      <c r="C107">
        <f>INDEX(resultados!$A$2:$ZZ$136, 101, MATCH($B$3, resultados!$A$1:$ZZ$1, 0))</f>
        <v>0</v>
      </c>
    </row>
    <row r="108" spans="1:3">
      <c r="A108">
        <f>INDEX(resultados!$A$2:$ZZ$136, 102, MATCH($B$1, resultados!$A$1:$ZZ$1, 0))</f>
        <v>0</v>
      </c>
      <c r="B108">
        <f>INDEX(resultados!$A$2:$ZZ$136, 102, MATCH($B$2, resultados!$A$1:$ZZ$1, 0))</f>
        <v>0</v>
      </c>
      <c r="C108">
        <f>INDEX(resultados!$A$2:$ZZ$136, 102, MATCH($B$3, resultados!$A$1:$ZZ$1, 0))</f>
        <v>0</v>
      </c>
    </row>
    <row r="109" spans="1:3">
      <c r="A109">
        <f>INDEX(resultados!$A$2:$ZZ$136, 103, MATCH($B$1, resultados!$A$1:$ZZ$1, 0))</f>
        <v>0</v>
      </c>
      <c r="B109">
        <f>INDEX(resultados!$A$2:$ZZ$136, 103, MATCH($B$2, resultados!$A$1:$ZZ$1, 0))</f>
        <v>0</v>
      </c>
      <c r="C109">
        <f>INDEX(resultados!$A$2:$ZZ$136, 103, MATCH($B$3, resultados!$A$1:$ZZ$1, 0))</f>
        <v>0</v>
      </c>
    </row>
    <row r="110" spans="1:3">
      <c r="A110">
        <f>INDEX(resultados!$A$2:$ZZ$136, 104, MATCH($B$1, resultados!$A$1:$ZZ$1, 0))</f>
        <v>0</v>
      </c>
      <c r="B110">
        <f>INDEX(resultados!$A$2:$ZZ$136, 104, MATCH($B$2, resultados!$A$1:$ZZ$1, 0))</f>
        <v>0</v>
      </c>
      <c r="C110">
        <f>INDEX(resultados!$A$2:$ZZ$136, 104, MATCH($B$3, resultados!$A$1:$ZZ$1, 0))</f>
        <v>0</v>
      </c>
    </row>
    <row r="111" spans="1:3">
      <c r="A111">
        <f>INDEX(resultados!$A$2:$ZZ$136, 105, MATCH($B$1, resultados!$A$1:$ZZ$1, 0))</f>
        <v>0</v>
      </c>
      <c r="B111">
        <f>INDEX(resultados!$A$2:$ZZ$136, 105, MATCH($B$2, resultados!$A$1:$ZZ$1, 0))</f>
        <v>0</v>
      </c>
      <c r="C111">
        <f>INDEX(resultados!$A$2:$ZZ$136, 105, MATCH($B$3, resultados!$A$1:$ZZ$1, 0))</f>
        <v>0</v>
      </c>
    </row>
    <row r="112" spans="1:3">
      <c r="A112">
        <f>INDEX(resultados!$A$2:$ZZ$136, 106, MATCH($B$1, resultados!$A$1:$ZZ$1, 0))</f>
        <v>0</v>
      </c>
      <c r="B112">
        <f>INDEX(resultados!$A$2:$ZZ$136, 106, MATCH($B$2, resultados!$A$1:$ZZ$1, 0))</f>
        <v>0</v>
      </c>
      <c r="C112">
        <f>INDEX(resultados!$A$2:$ZZ$136, 106, MATCH($B$3, resultados!$A$1:$ZZ$1, 0))</f>
        <v>0</v>
      </c>
    </row>
    <row r="113" spans="1:3">
      <c r="A113">
        <f>INDEX(resultados!$A$2:$ZZ$136, 107, MATCH($B$1, resultados!$A$1:$ZZ$1, 0))</f>
        <v>0</v>
      </c>
      <c r="B113">
        <f>INDEX(resultados!$A$2:$ZZ$136, 107, MATCH($B$2, resultados!$A$1:$ZZ$1, 0))</f>
        <v>0</v>
      </c>
      <c r="C113">
        <f>INDEX(resultados!$A$2:$ZZ$136, 107, MATCH($B$3, resultados!$A$1:$ZZ$1, 0))</f>
        <v>0</v>
      </c>
    </row>
    <row r="114" spans="1:3">
      <c r="A114">
        <f>INDEX(resultados!$A$2:$ZZ$136, 108, MATCH($B$1, resultados!$A$1:$ZZ$1, 0))</f>
        <v>0</v>
      </c>
      <c r="B114">
        <f>INDEX(resultados!$A$2:$ZZ$136, 108, MATCH($B$2, resultados!$A$1:$ZZ$1, 0))</f>
        <v>0</v>
      </c>
      <c r="C114">
        <f>INDEX(resultados!$A$2:$ZZ$136, 108, MATCH($B$3, resultados!$A$1:$ZZ$1, 0))</f>
        <v>0</v>
      </c>
    </row>
    <row r="115" spans="1:3">
      <c r="A115">
        <f>INDEX(resultados!$A$2:$ZZ$136, 109, MATCH($B$1, resultados!$A$1:$ZZ$1, 0))</f>
        <v>0</v>
      </c>
      <c r="B115">
        <f>INDEX(resultados!$A$2:$ZZ$136, 109, MATCH($B$2, resultados!$A$1:$ZZ$1, 0))</f>
        <v>0</v>
      </c>
      <c r="C115">
        <f>INDEX(resultados!$A$2:$ZZ$136, 109, MATCH($B$3, resultados!$A$1:$ZZ$1, 0))</f>
        <v>0</v>
      </c>
    </row>
    <row r="116" spans="1:3">
      <c r="A116">
        <f>INDEX(resultados!$A$2:$ZZ$136, 110, MATCH($B$1, resultados!$A$1:$ZZ$1, 0))</f>
        <v>0</v>
      </c>
      <c r="B116">
        <f>INDEX(resultados!$A$2:$ZZ$136, 110, MATCH($B$2, resultados!$A$1:$ZZ$1, 0))</f>
        <v>0</v>
      </c>
      <c r="C116">
        <f>INDEX(resultados!$A$2:$ZZ$136, 110, MATCH($B$3, resultados!$A$1:$ZZ$1, 0))</f>
        <v>0</v>
      </c>
    </row>
    <row r="117" spans="1:3">
      <c r="A117">
        <f>INDEX(resultados!$A$2:$ZZ$136, 111, MATCH($B$1, resultados!$A$1:$ZZ$1, 0))</f>
        <v>0</v>
      </c>
      <c r="B117">
        <f>INDEX(resultados!$A$2:$ZZ$136, 111, MATCH($B$2, resultados!$A$1:$ZZ$1, 0))</f>
        <v>0</v>
      </c>
      <c r="C117">
        <f>INDEX(resultados!$A$2:$ZZ$136, 111, MATCH($B$3, resultados!$A$1:$ZZ$1, 0))</f>
        <v>0</v>
      </c>
    </row>
    <row r="118" spans="1:3">
      <c r="A118">
        <f>INDEX(resultados!$A$2:$ZZ$136, 112, MATCH($B$1, resultados!$A$1:$ZZ$1, 0))</f>
        <v>0</v>
      </c>
      <c r="B118">
        <f>INDEX(resultados!$A$2:$ZZ$136, 112, MATCH($B$2, resultados!$A$1:$ZZ$1, 0))</f>
        <v>0</v>
      </c>
      <c r="C118">
        <f>INDEX(resultados!$A$2:$ZZ$136, 112, MATCH($B$3, resultados!$A$1:$ZZ$1, 0))</f>
        <v>0</v>
      </c>
    </row>
    <row r="119" spans="1:3">
      <c r="A119">
        <f>INDEX(resultados!$A$2:$ZZ$136, 113, MATCH($B$1, resultados!$A$1:$ZZ$1, 0))</f>
        <v>0</v>
      </c>
      <c r="B119">
        <f>INDEX(resultados!$A$2:$ZZ$136, 113, MATCH($B$2, resultados!$A$1:$ZZ$1, 0))</f>
        <v>0</v>
      </c>
      <c r="C119">
        <f>INDEX(resultados!$A$2:$ZZ$136, 113, MATCH($B$3, resultados!$A$1:$ZZ$1, 0))</f>
        <v>0</v>
      </c>
    </row>
    <row r="120" spans="1:3">
      <c r="A120">
        <f>INDEX(resultados!$A$2:$ZZ$136, 114, MATCH($B$1, resultados!$A$1:$ZZ$1, 0))</f>
        <v>0</v>
      </c>
      <c r="B120">
        <f>INDEX(resultados!$A$2:$ZZ$136, 114, MATCH($B$2, resultados!$A$1:$ZZ$1, 0))</f>
        <v>0</v>
      </c>
      <c r="C120">
        <f>INDEX(resultados!$A$2:$ZZ$136, 114, MATCH($B$3, resultados!$A$1:$ZZ$1, 0))</f>
        <v>0</v>
      </c>
    </row>
    <row r="121" spans="1:3">
      <c r="A121">
        <f>INDEX(resultados!$A$2:$ZZ$136, 115, MATCH($B$1, resultados!$A$1:$ZZ$1, 0))</f>
        <v>0</v>
      </c>
      <c r="B121">
        <f>INDEX(resultados!$A$2:$ZZ$136, 115, MATCH($B$2, resultados!$A$1:$ZZ$1, 0))</f>
        <v>0</v>
      </c>
      <c r="C121">
        <f>INDEX(resultados!$A$2:$ZZ$136, 115, MATCH($B$3, resultados!$A$1:$ZZ$1, 0))</f>
        <v>0</v>
      </c>
    </row>
    <row r="122" spans="1:3">
      <c r="A122">
        <f>INDEX(resultados!$A$2:$ZZ$136, 116, MATCH($B$1, resultados!$A$1:$ZZ$1, 0))</f>
        <v>0</v>
      </c>
      <c r="B122">
        <f>INDEX(resultados!$A$2:$ZZ$136, 116, MATCH($B$2, resultados!$A$1:$ZZ$1, 0))</f>
        <v>0</v>
      </c>
      <c r="C122">
        <f>INDEX(resultados!$A$2:$ZZ$136, 116, MATCH($B$3, resultados!$A$1:$ZZ$1, 0))</f>
        <v>0</v>
      </c>
    </row>
    <row r="123" spans="1:3">
      <c r="A123">
        <f>INDEX(resultados!$A$2:$ZZ$136, 117, MATCH($B$1, resultados!$A$1:$ZZ$1, 0))</f>
        <v>0</v>
      </c>
      <c r="B123">
        <f>INDEX(resultados!$A$2:$ZZ$136, 117, MATCH($B$2, resultados!$A$1:$ZZ$1, 0))</f>
        <v>0</v>
      </c>
      <c r="C123">
        <f>INDEX(resultados!$A$2:$ZZ$136, 117, MATCH($B$3, resultados!$A$1:$ZZ$1, 0))</f>
        <v>0</v>
      </c>
    </row>
    <row r="124" spans="1:3">
      <c r="A124">
        <f>INDEX(resultados!$A$2:$ZZ$136, 118, MATCH($B$1, resultados!$A$1:$ZZ$1, 0))</f>
        <v>0</v>
      </c>
      <c r="B124">
        <f>INDEX(resultados!$A$2:$ZZ$136, 118, MATCH($B$2, resultados!$A$1:$ZZ$1, 0))</f>
        <v>0</v>
      </c>
      <c r="C124">
        <f>INDEX(resultados!$A$2:$ZZ$136, 118, MATCH($B$3, resultados!$A$1:$ZZ$1, 0))</f>
        <v>0</v>
      </c>
    </row>
    <row r="125" spans="1:3">
      <c r="A125">
        <f>INDEX(resultados!$A$2:$ZZ$136, 119, MATCH($B$1, resultados!$A$1:$ZZ$1, 0))</f>
        <v>0</v>
      </c>
      <c r="B125">
        <f>INDEX(resultados!$A$2:$ZZ$136, 119, MATCH($B$2, resultados!$A$1:$ZZ$1, 0))</f>
        <v>0</v>
      </c>
      <c r="C125">
        <f>INDEX(resultados!$A$2:$ZZ$136, 119, MATCH($B$3, resultados!$A$1:$ZZ$1, 0))</f>
        <v>0</v>
      </c>
    </row>
    <row r="126" spans="1:3">
      <c r="A126">
        <f>INDEX(resultados!$A$2:$ZZ$136, 120, MATCH($B$1, resultados!$A$1:$ZZ$1, 0))</f>
        <v>0</v>
      </c>
      <c r="B126">
        <f>INDEX(resultados!$A$2:$ZZ$136, 120, MATCH($B$2, resultados!$A$1:$ZZ$1, 0))</f>
        <v>0</v>
      </c>
      <c r="C126">
        <f>INDEX(resultados!$A$2:$ZZ$136, 120, MATCH($B$3, resultados!$A$1:$ZZ$1, 0))</f>
        <v>0</v>
      </c>
    </row>
    <row r="127" spans="1:3">
      <c r="A127">
        <f>INDEX(resultados!$A$2:$ZZ$136, 121, MATCH($B$1, resultados!$A$1:$ZZ$1, 0))</f>
        <v>0</v>
      </c>
      <c r="B127">
        <f>INDEX(resultados!$A$2:$ZZ$136, 121, MATCH($B$2, resultados!$A$1:$ZZ$1, 0))</f>
        <v>0</v>
      </c>
      <c r="C127">
        <f>INDEX(resultados!$A$2:$ZZ$136, 121, MATCH($B$3, resultados!$A$1:$ZZ$1, 0))</f>
        <v>0</v>
      </c>
    </row>
    <row r="128" spans="1:3">
      <c r="A128">
        <f>INDEX(resultados!$A$2:$ZZ$136, 122, MATCH($B$1, resultados!$A$1:$ZZ$1, 0))</f>
        <v>0</v>
      </c>
      <c r="B128">
        <f>INDEX(resultados!$A$2:$ZZ$136, 122, MATCH($B$2, resultados!$A$1:$ZZ$1, 0))</f>
        <v>0</v>
      </c>
      <c r="C128">
        <f>INDEX(resultados!$A$2:$ZZ$136, 122, MATCH($B$3, resultados!$A$1:$ZZ$1, 0))</f>
        <v>0</v>
      </c>
    </row>
    <row r="129" spans="1:3">
      <c r="A129">
        <f>INDEX(resultados!$A$2:$ZZ$136, 123, MATCH($B$1, resultados!$A$1:$ZZ$1, 0))</f>
        <v>0</v>
      </c>
      <c r="B129">
        <f>INDEX(resultados!$A$2:$ZZ$136, 123, MATCH($B$2, resultados!$A$1:$ZZ$1, 0))</f>
        <v>0</v>
      </c>
      <c r="C129">
        <f>INDEX(resultados!$A$2:$ZZ$136, 123, MATCH($B$3, resultados!$A$1:$ZZ$1, 0))</f>
        <v>0</v>
      </c>
    </row>
    <row r="130" spans="1:3">
      <c r="A130">
        <f>INDEX(resultados!$A$2:$ZZ$136, 124, MATCH($B$1, resultados!$A$1:$ZZ$1, 0))</f>
        <v>0</v>
      </c>
      <c r="B130">
        <f>INDEX(resultados!$A$2:$ZZ$136, 124, MATCH($B$2, resultados!$A$1:$ZZ$1, 0))</f>
        <v>0</v>
      </c>
      <c r="C130">
        <f>INDEX(resultados!$A$2:$ZZ$136, 124, MATCH($B$3, resultados!$A$1:$ZZ$1, 0))</f>
        <v>0</v>
      </c>
    </row>
    <row r="131" spans="1:3">
      <c r="A131">
        <f>INDEX(resultados!$A$2:$ZZ$136, 125, MATCH($B$1, resultados!$A$1:$ZZ$1, 0))</f>
        <v>0</v>
      </c>
      <c r="B131">
        <f>INDEX(resultados!$A$2:$ZZ$136, 125, MATCH($B$2, resultados!$A$1:$ZZ$1, 0))</f>
        <v>0</v>
      </c>
      <c r="C131">
        <f>INDEX(resultados!$A$2:$ZZ$136, 125, MATCH($B$3, resultados!$A$1:$ZZ$1, 0))</f>
        <v>0</v>
      </c>
    </row>
    <row r="132" spans="1:3">
      <c r="A132">
        <f>INDEX(resultados!$A$2:$ZZ$136, 126, MATCH($B$1, resultados!$A$1:$ZZ$1, 0))</f>
        <v>0</v>
      </c>
      <c r="B132">
        <f>INDEX(resultados!$A$2:$ZZ$136, 126, MATCH($B$2, resultados!$A$1:$ZZ$1, 0))</f>
        <v>0</v>
      </c>
      <c r="C132">
        <f>INDEX(resultados!$A$2:$ZZ$136, 126, MATCH($B$3, resultados!$A$1:$ZZ$1, 0))</f>
        <v>0</v>
      </c>
    </row>
    <row r="133" spans="1:3">
      <c r="A133">
        <f>INDEX(resultados!$A$2:$ZZ$136, 127, MATCH($B$1, resultados!$A$1:$ZZ$1, 0))</f>
        <v>0</v>
      </c>
      <c r="B133">
        <f>INDEX(resultados!$A$2:$ZZ$136, 127, MATCH($B$2, resultados!$A$1:$ZZ$1, 0))</f>
        <v>0</v>
      </c>
      <c r="C133">
        <f>INDEX(resultados!$A$2:$ZZ$136, 127, MATCH($B$3, resultados!$A$1:$ZZ$1, 0))</f>
        <v>0</v>
      </c>
    </row>
    <row r="134" spans="1:3">
      <c r="A134">
        <f>INDEX(resultados!$A$2:$ZZ$136, 128, MATCH($B$1, resultados!$A$1:$ZZ$1, 0))</f>
        <v>0</v>
      </c>
      <c r="B134">
        <f>INDEX(resultados!$A$2:$ZZ$136, 128, MATCH($B$2, resultados!$A$1:$ZZ$1, 0))</f>
        <v>0</v>
      </c>
      <c r="C134">
        <f>INDEX(resultados!$A$2:$ZZ$136, 128, MATCH($B$3, resultados!$A$1:$ZZ$1, 0))</f>
        <v>0</v>
      </c>
    </row>
    <row r="135" spans="1:3">
      <c r="A135">
        <f>INDEX(resultados!$A$2:$ZZ$136, 129, MATCH($B$1, resultados!$A$1:$ZZ$1, 0))</f>
        <v>0</v>
      </c>
      <c r="B135">
        <f>INDEX(resultados!$A$2:$ZZ$136, 129, MATCH($B$2, resultados!$A$1:$ZZ$1, 0))</f>
        <v>0</v>
      </c>
      <c r="C135">
        <f>INDEX(resultados!$A$2:$ZZ$136, 129, MATCH($B$3, resultados!$A$1:$ZZ$1, 0))</f>
        <v>0</v>
      </c>
    </row>
    <row r="136" spans="1:3">
      <c r="A136">
        <f>INDEX(resultados!$A$2:$ZZ$136, 130, MATCH($B$1, resultados!$A$1:$ZZ$1, 0))</f>
        <v>0</v>
      </c>
      <c r="B136">
        <f>INDEX(resultados!$A$2:$ZZ$136, 130, MATCH($B$2, resultados!$A$1:$ZZ$1, 0))</f>
        <v>0</v>
      </c>
      <c r="C136">
        <f>INDEX(resultados!$A$2:$ZZ$136, 130, MATCH($B$3, resultados!$A$1:$ZZ$1, 0))</f>
        <v>0</v>
      </c>
    </row>
    <row r="137" spans="1:3">
      <c r="A137">
        <f>INDEX(resultados!$A$2:$ZZ$136, 131, MATCH($B$1, resultados!$A$1:$ZZ$1, 0))</f>
        <v>0</v>
      </c>
      <c r="B137">
        <f>INDEX(resultados!$A$2:$ZZ$136, 131, MATCH($B$2, resultados!$A$1:$ZZ$1, 0))</f>
        <v>0</v>
      </c>
      <c r="C137">
        <f>INDEX(resultados!$A$2:$ZZ$136, 131, MATCH($B$3, resultados!$A$1:$ZZ$1, 0))</f>
        <v>0</v>
      </c>
    </row>
    <row r="138" spans="1:3">
      <c r="A138">
        <f>INDEX(resultados!$A$2:$ZZ$136, 132, MATCH($B$1, resultados!$A$1:$ZZ$1, 0))</f>
        <v>0</v>
      </c>
      <c r="B138">
        <f>INDEX(resultados!$A$2:$ZZ$136, 132, MATCH($B$2, resultados!$A$1:$ZZ$1, 0))</f>
        <v>0</v>
      </c>
      <c r="C138">
        <f>INDEX(resultados!$A$2:$ZZ$136, 132, MATCH($B$3, resultados!$A$1:$ZZ$1, 0))</f>
        <v>0</v>
      </c>
    </row>
    <row r="139" spans="1:3">
      <c r="A139">
        <f>INDEX(resultados!$A$2:$ZZ$136, 133, MATCH($B$1, resultados!$A$1:$ZZ$1, 0))</f>
        <v>0</v>
      </c>
      <c r="B139">
        <f>INDEX(resultados!$A$2:$ZZ$136, 133, MATCH($B$2, resultados!$A$1:$ZZ$1, 0))</f>
        <v>0</v>
      </c>
      <c r="C139">
        <f>INDEX(resultados!$A$2:$ZZ$136, 133, MATCH($B$3, resultados!$A$1:$ZZ$1, 0))</f>
        <v>0</v>
      </c>
    </row>
    <row r="140" spans="1:3">
      <c r="A140">
        <f>INDEX(resultados!$A$2:$ZZ$136, 134, MATCH($B$1, resultados!$A$1:$ZZ$1, 0))</f>
        <v>0</v>
      </c>
      <c r="B140">
        <f>INDEX(resultados!$A$2:$ZZ$136, 134, MATCH($B$2, resultados!$A$1:$ZZ$1, 0))</f>
        <v>0</v>
      </c>
      <c r="C140">
        <f>INDEX(resultados!$A$2:$ZZ$136, 134, MATCH($B$3, resultados!$A$1:$ZZ$1, 0))</f>
        <v>0</v>
      </c>
    </row>
    <row r="141" spans="1:3">
      <c r="A141">
        <f>INDEX(resultados!$A$2:$ZZ$136, 135, MATCH($B$1, resultados!$A$1:$ZZ$1, 0))</f>
        <v>0</v>
      </c>
      <c r="B141">
        <f>INDEX(resultados!$A$2:$ZZ$136, 135, MATCH($B$2, resultados!$A$1:$ZZ$1, 0))</f>
        <v>0</v>
      </c>
      <c r="C141">
        <f>INDEX(resultados!$A$2:$ZZ$136, 135,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0.7459</v>
      </c>
      <c r="E2">
        <v>134.06</v>
      </c>
      <c r="F2">
        <v>122.9</v>
      </c>
      <c r="G2">
        <v>12.31</v>
      </c>
      <c r="H2">
        <v>0.24</v>
      </c>
      <c r="I2">
        <v>599</v>
      </c>
      <c r="J2">
        <v>71.52</v>
      </c>
      <c r="K2">
        <v>32.27</v>
      </c>
      <c r="L2">
        <v>1</v>
      </c>
      <c r="M2">
        <v>597</v>
      </c>
      <c r="N2">
        <v>8.25</v>
      </c>
      <c r="O2">
        <v>9054.6</v>
      </c>
      <c r="P2">
        <v>824.78</v>
      </c>
      <c r="Q2">
        <v>5793.31</v>
      </c>
      <c r="R2">
        <v>1130.53</v>
      </c>
      <c r="S2">
        <v>167.65</v>
      </c>
      <c r="T2">
        <v>478983.98</v>
      </c>
      <c r="U2">
        <v>0.15</v>
      </c>
      <c r="V2">
        <v>0.77</v>
      </c>
      <c r="W2">
        <v>1.23</v>
      </c>
      <c r="X2">
        <v>28.36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0.9079</v>
      </c>
      <c r="E3">
        <v>110.14</v>
      </c>
      <c r="F3">
        <v>104.83</v>
      </c>
      <c r="G3">
        <v>28.21</v>
      </c>
      <c r="H3">
        <v>0.48</v>
      </c>
      <c r="I3">
        <v>223</v>
      </c>
      <c r="J3">
        <v>72.7</v>
      </c>
      <c r="K3">
        <v>32.27</v>
      </c>
      <c r="L3">
        <v>2</v>
      </c>
      <c r="M3">
        <v>189</v>
      </c>
      <c r="N3">
        <v>8.43</v>
      </c>
      <c r="O3">
        <v>9200.25</v>
      </c>
      <c r="P3">
        <v>615.3</v>
      </c>
      <c r="Q3">
        <v>5792.96</v>
      </c>
      <c r="R3">
        <v>515.34</v>
      </c>
      <c r="S3">
        <v>167.65</v>
      </c>
      <c r="T3">
        <v>173267.32</v>
      </c>
      <c r="U3">
        <v>0.33</v>
      </c>
      <c r="V3">
        <v>0.9</v>
      </c>
      <c r="W3">
        <v>0.68</v>
      </c>
      <c r="X3">
        <v>10.29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0.9214</v>
      </c>
      <c r="E4">
        <v>108.53</v>
      </c>
      <c r="F4">
        <v>103.66</v>
      </c>
      <c r="G4">
        <v>31.89</v>
      </c>
      <c r="H4">
        <v>0.71</v>
      </c>
      <c r="I4">
        <v>195</v>
      </c>
      <c r="J4">
        <v>73.88</v>
      </c>
      <c r="K4">
        <v>32.27</v>
      </c>
      <c r="L4">
        <v>3</v>
      </c>
      <c r="M4">
        <v>1</v>
      </c>
      <c r="N4">
        <v>8.609999999999999</v>
      </c>
      <c r="O4">
        <v>9346.23</v>
      </c>
      <c r="P4">
        <v>597.6</v>
      </c>
      <c r="Q4">
        <v>5792.86</v>
      </c>
      <c r="R4">
        <v>468.04</v>
      </c>
      <c r="S4">
        <v>167.65</v>
      </c>
      <c r="T4">
        <v>149757.53</v>
      </c>
      <c r="U4">
        <v>0.36</v>
      </c>
      <c r="V4">
        <v>0.91</v>
      </c>
      <c r="W4">
        <v>0.84</v>
      </c>
      <c r="X4">
        <v>9.119999999999999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0.9213</v>
      </c>
      <c r="E5">
        <v>108.54</v>
      </c>
      <c r="F5">
        <v>103.66</v>
      </c>
      <c r="G5">
        <v>31.9</v>
      </c>
      <c r="H5">
        <v>0.93</v>
      </c>
      <c r="I5">
        <v>195</v>
      </c>
      <c r="J5">
        <v>75.06999999999999</v>
      </c>
      <c r="K5">
        <v>32.27</v>
      </c>
      <c r="L5">
        <v>4</v>
      </c>
      <c r="M5">
        <v>0</v>
      </c>
      <c r="N5">
        <v>8.800000000000001</v>
      </c>
      <c r="O5">
        <v>9492.549999999999</v>
      </c>
      <c r="P5">
        <v>606.34</v>
      </c>
      <c r="Q5">
        <v>5792.86</v>
      </c>
      <c r="R5">
        <v>468.17</v>
      </c>
      <c r="S5">
        <v>167.65</v>
      </c>
      <c r="T5">
        <v>149823.1</v>
      </c>
      <c r="U5">
        <v>0.36</v>
      </c>
      <c r="V5">
        <v>0.91</v>
      </c>
      <c r="W5">
        <v>0.84</v>
      </c>
      <c r="X5">
        <v>9.119999999999999</v>
      </c>
      <c r="Y5">
        <v>0.5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0.8426</v>
      </c>
      <c r="E2">
        <v>118.67</v>
      </c>
      <c r="F2">
        <v>112.66</v>
      </c>
      <c r="G2">
        <v>17.42</v>
      </c>
      <c r="H2">
        <v>0.43</v>
      </c>
      <c r="I2">
        <v>388</v>
      </c>
      <c r="J2">
        <v>39.78</v>
      </c>
      <c r="K2">
        <v>19.54</v>
      </c>
      <c r="L2">
        <v>1</v>
      </c>
      <c r="M2">
        <v>3</v>
      </c>
      <c r="N2">
        <v>4.24</v>
      </c>
      <c r="O2">
        <v>5140</v>
      </c>
      <c r="P2">
        <v>438.77</v>
      </c>
      <c r="Q2">
        <v>5793.13</v>
      </c>
      <c r="R2">
        <v>764.38</v>
      </c>
      <c r="S2">
        <v>167.65</v>
      </c>
      <c r="T2">
        <v>296960.15</v>
      </c>
      <c r="U2">
        <v>0.22</v>
      </c>
      <c r="V2">
        <v>0.84</v>
      </c>
      <c r="W2">
        <v>1.41</v>
      </c>
      <c r="X2">
        <v>18.12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0.8433</v>
      </c>
      <c r="E3">
        <v>118.59</v>
      </c>
      <c r="F3">
        <v>112.59</v>
      </c>
      <c r="G3">
        <v>17.46</v>
      </c>
      <c r="H3">
        <v>0.84</v>
      </c>
      <c r="I3">
        <v>387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449.29</v>
      </c>
      <c r="Q3">
        <v>5793.04</v>
      </c>
      <c r="R3">
        <v>761.6799999999999</v>
      </c>
      <c r="S3">
        <v>167.65</v>
      </c>
      <c r="T3">
        <v>295617.38</v>
      </c>
      <c r="U3">
        <v>0.22</v>
      </c>
      <c r="V3">
        <v>0.84</v>
      </c>
      <c r="W3">
        <v>1.4</v>
      </c>
      <c r="X3">
        <v>18.05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0.5026</v>
      </c>
      <c r="E2">
        <v>198.95</v>
      </c>
      <c r="F2">
        <v>158.97</v>
      </c>
      <c r="G2">
        <v>7.3</v>
      </c>
      <c r="H2">
        <v>0.12</v>
      </c>
      <c r="I2">
        <v>1307</v>
      </c>
      <c r="J2">
        <v>141.81</v>
      </c>
      <c r="K2">
        <v>47.83</v>
      </c>
      <c r="L2">
        <v>1</v>
      </c>
      <c r="M2">
        <v>1305</v>
      </c>
      <c r="N2">
        <v>22.98</v>
      </c>
      <c r="O2">
        <v>17723.39</v>
      </c>
      <c r="P2">
        <v>1782.09</v>
      </c>
      <c r="Q2">
        <v>5793.71</v>
      </c>
      <c r="R2">
        <v>2359.19</v>
      </c>
      <c r="S2">
        <v>167.65</v>
      </c>
      <c r="T2">
        <v>1089774.18</v>
      </c>
      <c r="U2">
        <v>0.07000000000000001</v>
      </c>
      <c r="V2">
        <v>0.59</v>
      </c>
      <c r="W2">
        <v>2.38</v>
      </c>
      <c r="X2">
        <v>64.41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0.7618</v>
      </c>
      <c r="E3">
        <v>131.28</v>
      </c>
      <c r="F3">
        <v>115.87</v>
      </c>
      <c r="G3">
        <v>15.25</v>
      </c>
      <c r="H3">
        <v>0.25</v>
      </c>
      <c r="I3">
        <v>456</v>
      </c>
      <c r="J3">
        <v>143.17</v>
      </c>
      <c r="K3">
        <v>47.83</v>
      </c>
      <c r="L3">
        <v>2</v>
      </c>
      <c r="M3">
        <v>454</v>
      </c>
      <c r="N3">
        <v>23.34</v>
      </c>
      <c r="O3">
        <v>17891.86</v>
      </c>
      <c r="P3">
        <v>1258.53</v>
      </c>
      <c r="Q3">
        <v>5793.23</v>
      </c>
      <c r="R3">
        <v>891.17</v>
      </c>
      <c r="S3">
        <v>167.65</v>
      </c>
      <c r="T3">
        <v>360018.13</v>
      </c>
      <c r="U3">
        <v>0.19</v>
      </c>
      <c r="V3">
        <v>0.8100000000000001</v>
      </c>
      <c r="W3">
        <v>1.01</v>
      </c>
      <c r="X3">
        <v>21.33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0.8541</v>
      </c>
      <c r="E4">
        <v>117.08</v>
      </c>
      <c r="F4">
        <v>107.02</v>
      </c>
      <c r="G4">
        <v>23.7</v>
      </c>
      <c r="H4">
        <v>0.37</v>
      </c>
      <c r="I4">
        <v>271</v>
      </c>
      <c r="J4">
        <v>144.54</v>
      </c>
      <c r="K4">
        <v>47.83</v>
      </c>
      <c r="L4">
        <v>3</v>
      </c>
      <c r="M4">
        <v>269</v>
      </c>
      <c r="N4">
        <v>23.71</v>
      </c>
      <c r="O4">
        <v>18060.85</v>
      </c>
      <c r="P4">
        <v>1124.96</v>
      </c>
      <c r="Q4">
        <v>5792.99</v>
      </c>
      <c r="R4">
        <v>590.87</v>
      </c>
      <c r="S4">
        <v>167.65</v>
      </c>
      <c r="T4">
        <v>210790.03</v>
      </c>
      <c r="U4">
        <v>0.28</v>
      </c>
      <c r="V4">
        <v>0.88</v>
      </c>
      <c r="W4">
        <v>0.71</v>
      </c>
      <c r="X4">
        <v>12.48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0.902</v>
      </c>
      <c r="E5">
        <v>110.87</v>
      </c>
      <c r="F5">
        <v>103.18</v>
      </c>
      <c r="G5">
        <v>32.75</v>
      </c>
      <c r="H5">
        <v>0.49</v>
      </c>
      <c r="I5">
        <v>189</v>
      </c>
      <c r="J5">
        <v>145.92</v>
      </c>
      <c r="K5">
        <v>47.83</v>
      </c>
      <c r="L5">
        <v>4</v>
      </c>
      <c r="M5">
        <v>187</v>
      </c>
      <c r="N5">
        <v>24.09</v>
      </c>
      <c r="O5">
        <v>18230.35</v>
      </c>
      <c r="P5">
        <v>1045.2</v>
      </c>
      <c r="Q5">
        <v>5792.84</v>
      </c>
      <c r="R5">
        <v>460.83</v>
      </c>
      <c r="S5">
        <v>167.65</v>
      </c>
      <c r="T5">
        <v>146179.94</v>
      </c>
      <c r="U5">
        <v>0.36</v>
      </c>
      <c r="V5">
        <v>0.91</v>
      </c>
      <c r="W5">
        <v>0.57</v>
      </c>
      <c r="X5">
        <v>8.640000000000001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0.9318</v>
      </c>
      <c r="E6">
        <v>107.32</v>
      </c>
      <c r="F6">
        <v>100.99</v>
      </c>
      <c r="G6">
        <v>42.67</v>
      </c>
      <c r="H6">
        <v>0.6</v>
      </c>
      <c r="I6">
        <v>142</v>
      </c>
      <c r="J6">
        <v>147.3</v>
      </c>
      <c r="K6">
        <v>47.83</v>
      </c>
      <c r="L6">
        <v>5</v>
      </c>
      <c r="M6">
        <v>140</v>
      </c>
      <c r="N6">
        <v>24.47</v>
      </c>
      <c r="O6">
        <v>18400.38</v>
      </c>
      <c r="P6">
        <v>983.01</v>
      </c>
      <c r="Q6">
        <v>5792.88</v>
      </c>
      <c r="R6">
        <v>386.6</v>
      </c>
      <c r="S6">
        <v>167.65</v>
      </c>
      <c r="T6">
        <v>109302.56</v>
      </c>
      <c r="U6">
        <v>0.43</v>
      </c>
      <c r="V6">
        <v>0.93</v>
      </c>
      <c r="W6">
        <v>0.5</v>
      </c>
      <c r="X6">
        <v>6.45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0.9519</v>
      </c>
      <c r="E7">
        <v>105.05</v>
      </c>
      <c r="F7">
        <v>99.58</v>
      </c>
      <c r="G7">
        <v>53.35</v>
      </c>
      <c r="H7">
        <v>0.71</v>
      </c>
      <c r="I7">
        <v>112</v>
      </c>
      <c r="J7">
        <v>148.68</v>
      </c>
      <c r="K7">
        <v>47.83</v>
      </c>
      <c r="L7">
        <v>6</v>
      </c>
      <c r="M7">
        <v>110</v>
      </c>
      <c r="N7">
        <v>24.85</v>
      </c>
      <c r="O7">
        <v>18570.94</v>
      </c>
      <c r="P7">
        <v>924.03</v>
      </c>
      <c r="Q7">
        <v>5792.83</v>
      </c>
      <c r="R7">
        <v>338.84</v>
      </c>
      <c r="S7">
        <v>167.65</v>
      </c>
      <c r="T7">
        <v>85569.77</v>
      </c>
      <c r="U7">
        <v>0.49</v>
      </c>
      <c r="V7">
        <v>0.95</v>
      </c>
      <c r="W7">
        <v>0.46</v>
      </c>
      <c r="X7">
        <v>5.05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0.9671</v>
      </c>
      <c r="E8">
        <v>103.4</v>
      </c>
      <c r="F8">
        <v>98.55</v>
      </c>
      <c r="G8">
        <v>64.98</v>
      </c>
      <c r="H8">
        <v>0.83</v>
      </c>
      <c r="I8">
        <v>91</v>
      </c>
      <c r="J8">
        <v>150.07</v>
      </c>
      <c r="K8">
        <v>47.83</v>
      </c>
      <c r="L8">
        <v>7</v>
      </c>
      <c r="M8">
        <v>69</v>
      </c>
      <c r="N8">
        <v>25.24</v>
      </c>
      <c r="O8">
        <v>18742.03</v>
      </c>
      <c r="P8">
        <v>868.11</v>
      </c>
      <c r="Q8">
        <v>5792.84</v>
      </c>
      <c r="R8">
        <v>302.58</v>
      </c>
      <c r="S8">
        <v>167.65</v>
      </c>
      <c r="T8">
        <v>67548.67999999999</v>
      </c>
      <c r="U8">
        <v>0.55</v>
      </c>
      <c r="V8">
        <v>0.96</v>
      </c>
      <c r="W8">
        <v>0.45</v>
      </c>
      <c r="X8">
        <v>4.01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0.9707</v>
      </c>
      <c r="E9">
        <v>103.02</v>
      </c>
      <c r="F9">
        <v>98.34</v>
      </c>
      <c r="G9">
        <v>69.41</v>
      </c>
      <c r="H9">
        <v>0.9399999999999999</v>
      </c>
      <c r="I9">
        <v>85</v>
      </c>
      <c r="J9">
        <v>151.46</v>
      </c>
      <c r="K9">
        <v>47.83</v>
      </c>
      <c r="L9">
        <v>8</v>
      </c>
      <c r="M9">
        <v>3</v>
      </c>
      <c r="N9">
        <v>25.63</v>
      </c>
      <c r="O9">
        <v>18913.66</v>
      </c>
      <c r="P9">
        <v>852.65</v>
      </c>
      <c r="Q9">
        <v>5792.81</v>
      </c>
      <c r="R9">
        <v>294.35</v>
      </c>
      <c r="S9">
        <v>167.65</v>
      </c>
      <c r="T9">
        <v>63464.64</v>
      </c>
      <c r="U9">
        <v>0.57</v>
      </c>
      <c r="V9">
        <v>0.96</v>
      </c>
      <c r="W9">
        <v>0.47</v>
      </c>
      <c r="X9">
        <v>3.8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0.9708</v>
      </c>
      <c r="E10">
        <v>103.01</v>
      </c>
      <c r="F10">
        <v>98.34999999999999</v>
      </c>
      <c r="G10">
        <v>70.25</v>
      </c>
      <c r="H10">
        <v>1.04</v>
      </c>
      <c r="I10">
        <v>84</v>
      </c>
      <c r="J10">
        <v>152.85</v>
      </c>
      <c r="K10">
        <v>47.83</v>
      </c>
      <c r="L10">
        <v>9</v>
      </c>
      <c r="M10">
        <v>0</v>
      </c>
      <c r="N10">
        <v>26.03</v>
      </c>
      <c r="O10">
        <v>19085.83</v>
      </c>
      <c r="P10">
        <v>860.3099999999999</v>
      </c>
      <c r="Q10">
        <v>5792.82</v>
      </c>
      <c r="R10">
        <v>294.75</v>
      </c>
      <c r="S10">
        <v>167.65</v>
      </c>
      <c r="T10">
        <v>63666.4</v>
      </c>
      <c r="U10">
        <v>0.57</v>
      </c>
      <c r="V10">
        <v>0.96</v>
      </c>
      <c r="W10">
        <v>0.47</v>
      </c>
      <c r="X10">
        <v>3.81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0.4025</v>
      </c>
      <c r="E2">
        <v>248.43</v>
      </c>
      <c r="F2">
        <v>183.47</v>
      </c>
      <c r="G2">
        <v>6.26</v>
      </c>
      <c r="H2">
        <v>0.1</v>
      </c>
      <c r="I2">
        <v>1759</v>
      </c>
      <c r="J2">
        <v>176.73</v>
      </c>
      <c r="K2">
        <v>52.44</v>
      </c>
      <c r="L2">
        <v>1</v>
      </c>
      <c r="M2">
        <v>1757</v>
      </c>
      <c r="N2">
        <v>33.29</v>
      </c>
      <c r="O2">
        <v>22031.19</v>
      </c>
      <c r="P2">
        <v>2386.54</v>
      </c>
      <c r="Q2">
        <v>5794.13</v>
      </c>
      <c r="R2">
        <v>3196.69</v>
      </c>
      <c r="S2">
        <v>167.65</v>
      </c>
      <c r="T2">
        <v>1506261.2</v>
      </c>
      <c r="U2">
        <v>0.05</v>
      </c>
      <c r="V2">
        <v>0.51</v>
      </c>
      <c r="W2">
        <v>3.11</v>
      </c>
      <c r="X2">
        <v>88.91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0.6989</v>
      </c>
      <c r="E3">
        <v>143.09</v>
      </c>
      <c r="F3">
        <v>120.83</v>
      </c>
      <c r="G3">
        <v>12.99</v>
      </c>
      <c r="H3">
        <v>0.2</v>
      </c>
      <c r="I3">
        <v>558</v>
      </c>
      <c r="J3">
        <v>178.21</v>
      </c>
      <c r="K3">
        <v>52.44</v>
      </c>
      <c r="L3">
        <v>2</v>
      </c>
      <c r="M3">
        <v>556</v>
      </c>
      <c r="N3">
        <v>33.77</v>
      </c>
      <c r="O3">
        <v>22213.89</v>
      </c>
      <c r="P3">
        <v>1538.17</v>
      </c>
      <c r="Q3">
        <v>5793.46</v>
      </c>
      <c r="R3">
        <v>1059.51</v>
      </c>
      <c r="S3">
        <v>167.65</v>
      </c>
      <c r="T3">
        <v>443677.68</v>
      </c>
      <c r="U3">
        <v>0.16</v>
      </c>
      <c r="V3">
        <v>0.78</v>
      </c>
      <c r="W3">
        <v>1.17</v>
      </c>
      <c r="X3">
        <v>26.28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0.8067</v>
      </c>
      <c r="E4">
        <v>123.96</v>
      </c>
      <c r="F4">
        <v>109.81</v>
      </c>
      <c r="G4">
        <v>19.97</v>
      </c>
      <c r="H4">
        <v>0.3</v>
      </c>
      <c r="I4">
        <v>330</v>
      </c>
      <c r="J4">
        <v>179.7</v>
      </c>
      <c r="K4">
        <v>52.44</v>
      </c>
      <c r="L4">
        <v>3</v>
      </c>
      <c r="M4">
        <v>328</v>
      </c>
      <c r="N4">
        <v>34.26</v>
      </c>
      <c r="O4">
        <v>22397.24</v>
      </c>
      <c r="P4">
        <v>1368.79</v>
      </c>
      <c r="Q4">
        <v>5792.86</v>
      </c>
      <c r="R4">
        <v>685.64</v>
      </c>
      <c r="S4">
        <v>167.65</v>
      </c>
      <c r="T4">
        <v>257883.87</v>
      </c>
      <c r="U4">
        <v>0.24</v>
      </c>
      <c r="V4">
        <v>0.86</v>
      </c>
      <c r="W4">
        <v>0.8</v>
      </c>
      <c r="X4">
        <v>15.27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0.863</v>
      </c>
      <c r="E5">
        <v>115.88</v>
      </c>
      <c r="F5">
        <v>105.21</v>
      </c>
      <c r="G5">
        <v>27.21</v>
      </c>
      <c r="H5">
        <v>0.39</v>
      </c>
      <c r="I5">
        <v>232</v>
      </c>
      <c r="J5">
        <v>181.19</v>
      </c>
      <c r="K5">
        <v>52.44</v>
      </c>
      <c r="L5">
        <v>4</v>
      </c>
      <c r="M5">
        <v>230</v>
      </c>
      <c r="N5">
        <v>34.75</v>
      </c>
      <c r="O5">
        <v>22581.25</v>
      </c>
      <c r="P5">
        <v>1283.24</v>
      </c>
      <c r="Q5">
        <v>5793.05</v>
      </c>
      <c r="R5">
        <v>529.48</v>
      </c>
      <c r="S5">
        <v>167.65</v>
      </c>
      <c r="T5">
        <v>180291.89</v>
      </c>
      <c r="U5">
        <v>0.32</v>
      </c>
      <c r="V5">
        <v>0.89</v>
      </c>
      <c r="W5">
        <v>0.65</v>
      </c>
      <c r="X5">
        <v>10.67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0.8982</v>
      </c>
      <c r="E6">
        <v>111.33</v>
      </c>
      <c r="F6">
        <v>102.62</v>
      </c>
      <c r="G6">
        <v>34.79</v>
      </c>
      <c r="H6">
        <v>0.49</v>
      </c>
      <c r="I6">
        <v>177</v>
      </c>
      <c r="J6">
        <v>182.69</v>
      </c>
      <c r="K6">
        <v>52.44</v>
      </c>
      <c r="L6">
        <v>5</v>
      </c>
      <c r="M6">
        <v>175</v>
      </c>
      <c r="N6">
        <v>35.25</v>
      </c>
      <c r="O6">
        <v>22766.06</v>
      </c>
      <c r="P6">
        <v>1222.38</v>
      </c>
      <c r="Q6">
        <v>5792.98</v>
      </c>
      <c r="R6">
        <v>441.47</v>
      </c>
      <c r="S6">
        <v>167.65</v>
      </c>
      <c r="T6">
        <v>136564.32</v>
      </c>
      <c r="U6">
        <v>0.38</v>
      </c>
      <c r="V6">
        <v>0.92</v>
      </c>
      <c r="W6">
        <v>0.5600000000000001</v>
      </c>
      <c r="X6">
        <v>8.07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0.9219000000000001</v>
      </c>
      <c r="E7">
        <v>108.47</v>
      </c>
      <c r="F7">
        <v>101</v>
      </c>
      <c r="G7">
        <v>42.67</v>
      </c>
      <c r="H7">
        <v>0.58</v>
      </c>
      <c r="I7">
        <v>142</v>
      </c>
      <c r="J7">
        <v>184.19</v>
      </c>
      <c r="K7">
        <v>52.44</v>
      </c>
      <c r="L7">
        <v>6</v>
      </c>
      <c r="M7">
        <v>140</v>
      </c>
      <c r="N7">
        <v>35.75</v>
      </c>
      <c r="O7">
        <v>22951.43</v>
      </c>
      <c r="P7">
        <v>1173.87</v>
      </c>
      <c r="Q7">
        <v>5792.87</v>
      </c>
      <c r="R7">
        <v>386.98</v>
      </c>
      <c r="S7">
        <v>167.65</v>
      </c>
      <c r="T7">
        <v>109491.76</v>
      </c>
      <c r="U7">
        <v>0.43</v>
      </c>
      <c r="V7">
        <v>0.93</v>
      </c>
      <c r="W7">
        <v>0.5</v>
      </c>
      <c r="X7">
        <v>6.46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0.9399</v>
      </c>
      <c r="E8">
        <v>106.39</v>
      </c>
      <c r="F8">
        <v>99.81</v>
      </c>
      <c r="G8">
        <v>51.19</v>
      </c>
      <c r="H8">
        <v>0.67</v>
      </c>
      <c r="I8">
        <v>117</v>
      </c>
      <c r="J8">
        <v>185.7</v>
      </c>
      <c r="K8">
        <v>52.44</v>
      </c>
      <c r="L8">
        <v>7</v>
      </c>
      <c r="M8">
        <v>115</v>
      </c>
      <c r="N8">
        <v>36.26</v>
      </c>
      <c r="O8">
        <v>23137.49</v>
      </c>
      <c r="P8">
        <v>1128.22</v>
      </c>
      <c r="Q8">
        <v>5792.81</v>
      </c>
      <c r="R8">
        <v>346.72</v>
      </c>
      <c r="S8">
        <v>167.65</v>
      </c>
      <c r="T8">
        <v>89486.82000000001</v>
      </c>
      <c r="U8">
        <v>0.48</v>
      </c>
      <c r="V8">
        <v>0.9399999999999999</v>
      </c>
      <c r="W8">
        <v>0.46</v>
      </c>
      <c r="X8">
        <v>5.27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0.9533</v>
      </c>
      <c r="E9">
        <v>104.9</v>
      </c>
      <c r="F9">
        <v>98.95999999999999</v>
      </c>
      <c r="G9">
        <v>59.97</v>
      </c>
      <c r="H9">
        <v>0.76</v>
      </c>
      <c r="I9">
        <v>99</v>
      </c>
      <c r="J9">
        <v>187.22</v>
      </c>
      <c r="K9">
        <v>52.44</v>
      </c>
      <c r="L9">
        <v>8</v>
      </c>
      <c r="M9">
        <v>97</v>
      </c>
      <c r="N9">
        <v>36.78</v>
      </c>
      <c r="O9">
        <v>23324.24</v>
      </c>
      <c r="P9">
        <v>1085.49</v>
      </c>
      <c r="Q9">
        <v>5792.88</v>
      </c>
      <c r="R9">
        <v>317.43</v>
      </c>
      <c r="S9">
        <v>167.65</v>
      </c>
      <c r="T9">
        <v>74932.53999999999</v>
      </c>
      <c r="U9">
        <v>0.53</v>
      </c>
      <c r="V9">
        <v>0.95</v>
      </c>
      <c r="W9">
        <v>0.43</v>
      </c>
      <c r="X9">
        <v>4.42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0.9602000000000001</v>
      </c>
      <c r="E10">
        <v>104.14</v>
      </c>
      <c r="F10">
        <v>98.7</v>
      </c>
      <c r="G10">
        <v>69.67</v>
      </c>
      <c r="H10">
        <v>0.85</v>
      </c>
      <c r="I10">
        <v>85</v>
      </c>
      <c r="J10">
        <v>188.74</v>
      </c>
      <c r="K10">
        <v>52.44</v>
      </c>
      <c r="L10">
        <v>9</v>
      </c>
      <c r="M10">
        <v>83</v>
      </c>
      <c r="N10">
        <v>37.3</v>
      </c>
      <c r="O10">
        <v>23511.69</v>
      </c>
      <c r="P10">
        <v>1048.97</v>
      </c>
      <c r="Q10">
        <v>5792.81</v>
      </c>
      <c r="R10">
        <v>311.54</v>
      </c>
      <c r="S10">
        <v>167.65</v>
      </c>
      <c r="T10">
        <v>72057.25</v>
      </c>
      <c r="U10">
        <v>0.54</v>
      </c>
      <c r="V10">
        <v>0.95</v>
      </c>
      <c r="W10">
        <v>0.36</v>
      </c>
      <c r="X10">
        <v>4.16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0.9716</v>
      </c>
      <c r="E11">
        <v>102.92</v>
      </c>
      <c r="F11">
        <v>97.90000000000001</v>
      </c>
      <c r="G11">
        <v>80.47</v>
      </c>
      <c r="H11">
        <v>0.93</v>
      </c>
      <c r="I11">
        <v>73</v>
      </c>
      <c r="J11">
        <v>190.26</v>
      </c>
      <c r="K11">
        <v>52.44</v>
      </c>
      <c r="L11">
        <v>10</v>
      </c>
      <c r="M11">
        <v>67</v>
      </c>
      <c r="N11">
        <v>37.82</v>
      </c>
      <c r="O11">
        <v>23699.85</v>
      </c>
      <c r="P11">
        <v>1001.95</v>
      </c>
      <c r="Q11">
        <v>5792.81</v>
      </c>
      <c r="R11">
        <v>281.86</v>
      </c>
      <c r="S11">
        <v>167.65</v>
      </c>
      <c r="T11">
        <v>57278.23</v>
      </c>
      <c r="U11">
        <v>0.59</v>
      </c>
      <c r="V11">
        <v>0.96</v>
      </c>
      <c r="W11">
        <v>0.4</v>
      </c>
      <c r="X11">
        <v>3.36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0.9764</v>
      </c>
      <c r="E12">
        <v>102.42</v>
      </c>
      <c r="F12">
        <v>97.62</v>
      </c>
      <c r="G12">
        <v>87.42</v>
      </c>
      <c r="H12">
        <v>1.02</v>
      </c>
      <c r="I12">
        <v>67</v>
      </c>
      <c r="J12">
        <v>191.79</v>
      </c>
      <c r="K12">
        <v>52.44</v>
      </c>
      <c r="L12">
        <v>11</v>
      </c>
      <c r="M12">
        <v>24</v>
      </c>
      <c r="N12">
        <v>38.35</v>
      </c>
      <c r="O12">
        <v>23888.73</v>
      </c>
      <c r="P12">
        <v>977.46</v>
      </c>
      <c r="Q12">
        <v>5792.9</v>
      </c>
      <c r="R12">
        <v>270.28</v>
      </c>
      <c r="S12">
        <v>167.65</v>
      </c>
      <c r="T12">
        <v>51519.03</v>
      </c>
      <c r="U12">
        <v>0.62</v>
      </c>
      <c r="V12">
        <v>0.96</v>
      </c>
      <c r="W12">
        <v>0.44</v>
      </c>
      <c r="X12">
        <v>3.08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0.9769</v>
      </c>
      <c r="E13">
        <v>102.36</v>
      </c>
      <c r="F13">
        <v>97.59999999999999</v>
      </c>
      <c r="G13">
        <v>88.72</v>
      </c>
      <c r="H13">
        <v>1.1</v>
      </c>
      <c r="I13">
        <v>66</v>
      </c>
      <c r="J13">
        <v>193.33</v>
      </c>
      <c r="K13">
        <v>52.44</v>
      </c>
      <c r="L13">
        <v>12</v>
      </c>
      <c r="M13">
        <v>1</v>
      </c>
      <c r="N13">
        <v>38.89</v>
      </c>
      <c r="O13">
        <v>24078.33</v>
      </c>
      <c r="P13">
        <v>979.95</v>
      </c>
      <c r="Q13">
        <v>5792.91</v>
      </c>
      <c r="R13">
        <v>268.8</v>
      </c>
      <c r="S13">
        <v>167.65</v>
      </c>
      <c r="T13">
        <v>50781.89</v>
      </c>
      <c r="U13">
        <v>0.62</v>
      </c>
      <c r="V13">
        <v>0.96</v>
      </c>
      <c r="W13">
        <v>0.46</v>
      </c>
      <c r="X13">
        <v>3.06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0.9768</v>
      </c>
      <c r="E14">
        <v>102.37</v>
      </c>
      <c r="F14">
        <v>97.61</v>
      </c>
      <c r="G14">
        <v>88.73</v>
      </c>
      <c r="H14">
        <v>1.18</v>
      </c>
      <c r="I14">
        <v>66</v>
      </c>
      <c r="J14">
        <v>194.88</v>
      </c>
      <c r="K14">
        <v>52.44</v>
      </c>
      <c r="L14">
        <v>13</v>
      </c>
      <c r="M14">
        <v>0</v>
      </c>
      <c r="N14">
        <v>39.43</v>
      </c>
      <c r="O14">
        <v>24268.67</v>
      </c>
      <c r="P14">
        <v>987.64</v>
      </c>
      <c r="Q14">
        <v>5792.81</v>
      </c>
      <c r="R14">
        <v>269.13</v>
      </c>
      <c r="S14">
        <v>167.65</v>
      </c>
      <c r="T14">
        <v>50948.84</v>
      </c>
      <c r="U14">
        <v>0.62</v>
      </c>
      <c r="V14">
        <v>0.96</v>
      </c>
      <c r="W14">
        <v>0.47</v>
      </c>
      <c r="X14">
        <v>3.07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0.7709</v>
      </c>
      <c r="E2">
        <v>129.72</v>
      </c>
      <c r="F2">
        <v>121.63</v>
      </c>
      <c r="G2">
        <v>12.58</v>
      </c>
      <c r="H2">
        <v>0.64</v>
      </c>
      <c r="I2">
        <v>580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352.33</v>
      </c>
      <c r="Q2">
        <v>5793.59</v>
      </c>
      <c r="R2">
        <v>1058.7</v>
      </c>
      <c r="S2">
        <v>167.65</v>
      </c>
      <c r="T2">
        <v>443162.49</v>
      </c>
      <c r="U2">
        <v>0.16</v>
      </c>
      <c r="V2">
        <v>0.77</v>
      </c>
      <c r="W2">
        <v>1.98</v>
      </c>
      <c r="X2">
        <v>27.08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0.6441</v>
      </c>
      <c r="E2">
        <v>155.25</v>
      </c>
      <c r="F2">
        <v>135.67</v>
      </c>
      <c r="G2">
        <v>9.51</v>
      </c>
      <c r="H2">
        <v>0.18</v>
      </c>
      <c r="I2">
        <v>856</v>
      </c>
      <c r="J2">
        <v>98.70999999999999</v>
      </c>
      <c r="K2">
        <v>39.72</v>
      </c>
      <c r="L2">
        <v>1</v>
      </c>
      <c r="M2">
        <v>854</v>
      </c>
      <c r="N2">
        <v>12.99</v>
      </c>
      <c r="O2">
        <v>12407.75</v>
      </c>
      <c r="P2">
        <v>1174.3</v>
      </c>
      <c r="Q2">
        <v>5793.21</v>
      </c>
      <c r="R2">
        <v>1564.89</v>
      </c>
      <c r="S2">
        <v>167.65</v>
      </c>
      <c r="T2">
        <v>694877.09</v>
      </c>
      <c r="U2">
        <v>0.11</v>
      </c>
      <c r="V2">
        <v>0.6899999999999999</v>
      </c>
      <c r="W2">
        <v>1.64</v>
      </c>
      <c r="X2">
        <v>41.12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0.8469</v>
      </c>
      <c r="E3">
        <v>118.08</v>
      </c>
      <c r="F3">
        <v>109.47</v>
      </c>
      <c r="G3">
        <v>20.4</v>
      </c>
      <c r="H3">
        <v>0.35</v>
      </c>
      <c r="I3">
        <v>322</v>
      </c>
      <c r="J3">
        <v>99.95</v>
      </c>
      <c r="K3">
        <v>39.72</v>
      </c>
      <c r="L3">
        <v>2</v>
      </c>
      <c r="M3">
        <v>320</v>
      </c>
      <c r="N3">
        <v>13.24</v>
      </c>
      <c r="O3">
        <v>12561.45</v>
      </c>
      <c r="P3">
        <v>889.5599999999999</v>
      </c>
      <c r="Q3">
        <v>5793</v>
      </c>
      <c r="R3">
        <v>674.33</v>
      </c>
      <c r="S3">
        <v>167.65</v>
      </c>
      <c r="T3">
        <v>252265.55</v>
      </c>
      <c r="U3">
        <v>0.25</v>
      </c>
      <c r="V3">
        <v>0.86</v>
      </c>
      <c r="W3">
        <v>0.79</v>
      </c>
      <c r="X3">
        <v>14.93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0.9179</v>
      </c>
      <c r="E4">
        <v>108.94</v>
      </c>
      <c r="F4">
        <v>103.11</v>
      </c>
      <c r="G4">
        <v>33.08</v>
      </c>
      <c r="H4">
        <v>0.52</v>
      </c>
      <c r="I4">
        <v>187</v>
      </c>
      <c r="J4">
        <v>101.2</v>
      </c>
      <c r="K4">
        <v>39.72</v>
      </c>
      <c r="L4">
        <v>3</v>
      </c>
      <c r="M4">
        <v>185</v>
      </c>
      <c r="N4">
        <v>13.49</v>
      </c>
      <c r="O4">
        <v>12715.54</v>
      </c>
      <c r="P4">
        <v>774.92</v>
      </c>
      <c r="Q4">
        <v>5792.86</v>
      </c>
      <c r="R4">
        <v>458.46</v>
      </c>
      <c r="S4">
        <v>167.65</v>
      </c>
      <c r="T4">
        <v>145008.83</v>
      </c>
      <c r="U4">
        <v>0.37</v>
      </c>
      <c r="V4">
        <v>0.91</v>
      </c>
      <c r="W4">
        <v>0.57</v>
      </c>
      <c r="X4">
        <v>8.57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0.9486</v>
      </c>
      <c r="E5">
        <v>105.42</v>
      </c>
      <c r="F5">
        <v>100.7</v>
      </c>
      <c r="G5">
        <v>45.43</v>
      </c>
      <c r="H5">
        <v>0.6899999999999999</v>
      </c>
      <c r="I5">
        <v>133</v>
      </c>
      <c r="J5">
        <v>102.45</v>
      </c>
      <c r="K5">
        <v>39.72</v>
      </c>
      <c r="L5">
        <v>4</v>
      </c>
      <c r="M5">
        <v>38</v>
      </c>
      <c r="N5">
        <v>13.74</v>
      </c>
      <c r="O5">
        <v>12870.03</v>
      </c>
      <c r="P5">
        <v>701.01</v>
      </c>
      <c r="Q5">
        <v>5792.93</v>
      </c>
      <c r="R5">
        <v>372.54</v>
      </c>
      <c r="S5">
        <v>167.65</v>
      </c>
      <c r="T5">
        <v>102319.46</v>
      </c>
      <c r="U5">
        <v>0.45</v>
      </c>
      <c r="V5">
        <v>0.93</v>
      </c>
      <c r="W5">
        <v>0.61</v>
      </c>
      <c r="X5">
        <v>6.16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0.9502</v>
      </c>
      <c r="E6">
        <v>105.24</v>
      </c>
      <c r="F6">
        <v>100.58</v>
      </c>
      <c r="G6">
        <v>46.42</v>
      </c>
      <c r="H6">
        <v>0.85</v>
      </c>
      <c r="I6">
        <v>130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704.87</v>
      </c>
      <c r="Q6">
        <v>5793</v>
      </c>
      <c r="R6">
        <v>366.62</v>
      </c>
      <c r="S6">
        <v>167.65</v>
      </c>
      <c r="T6">
        <v>99371.95</v>
      </c>
      <c r="U6">
        <v>0.46</v>
      </c>
      <c r="V6">
        <v>0.9399999999999999</v>
      </c>
      <c r="W6">
        <v>0.65</v>
      </c>
      <c r="X6">
        <v>6.03</v>
      </c>
      <c r="Y6">
        <v>0.5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0.5562</v>
      </c>
      <c r="E2">
        <v>179.78</v>
      </c>
      <c r="F2">
        <v>149.08</v>
      </c>
      <c r="G2">
        <v>8</v>
      </c>
      <c r="H2">
        <v>0.14</v>
      </c>
      <c r="I2">
        <v>1118</v>
      </c>
      <c r="J2">
        <v>124.63</v>
      </c>
      <c r="K2">
        <v>45</v>
      </c>
      <c r="L2">
        <v>1</v>
      </c>
      <c r="M2">
        <v>1116</v>
      </c>
      <c r="N2">
        <v>18.64</v>
      </c>
      <c r="O2">
        <v>15605.44</v>
      </c>
      <c r="P2">
        <v>1527.76</v>
      </c>
      <c r="Q2">
        <v>5793.62</v>
      </c>
      <c r="R2">
        <v>2021.98</v>
      </c>
      <c r="S2">
        <v>167.65</v>
      </c>
      <c r="T2">
        <v>922113.71</v>
      </c>
      <c r="U2">
        <v>0.08</v>
      </c>
      <c r="V2">
        <v>0.63</v>
      </c>
      <c r="W2">
        <v>2.06</v>
      </c>
      <c r="X2">
        <v>54.52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0.7948</v>
      </c>
      <c r="E3">
        <v>125.81</v>
      </c>
      <c r="F3">
        <v>113.36</v>
      </c>
      <c r="G3">
        <v>16.84</v>
      </c>
      <c r="H3">
        <v>0.28</v>
      </c>
      <c r="I3">
        <v>404</v>
      </c>
      <c r="J3">
        <v>125.95</v>
      </c>
      <c r="K3">
        <v>45</v>
      </c>
      <c r="L3">
        <v>2</v>
      </c>
      <c r="M3">
        <v>402</v>
      </c>
      <c r="N3">
        <v>18.95</v>
      </c>
      <c r="O3">
        <v>15767.7</v>
      </c>
      <c r="P3">
        <v>1116.21</v>
      </c>
      <c r="Q3">
        <v>5793.07</v>
      </c>
      <c r="R3">
        <v>806.42</v>
      </c>
      <c r="S3">
        <v>167.65</v>
      </c>
      <c r="T3">
        <v>317904.48</v>
      </c>
      <c r="U3">
        <v>0.21</v>
      </c>
      <c r="V3">
        <v>0.83</v>
      </c>
      <c r="W3">
        <v>0.91</v>
      </c>
      <c r="X3">
        <v>18.81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0.8782</v>
      </c>
      <c r="E4">
        <v>113.87</v>
      </c>
      <c r="F4">
        <v>105.61</v>
      </c>
      <c r="G4">
        <v>26.4</v>
      </c>
      <c r="H4">
        <v>0.42</v>
      </c>
      <c r="I4">
        <v>240</v>
      </c>
      <c r="J4">
        <v>127.27</v>
      </c>
      <c r="K4">
        <v>45</v>
      </c>
      <c r="L4">
        <v>3</v>
      </c>
      <c r="M4">
        <v>238</v>
      </c>
      <c r="N4">
        <v>19.27</v>
      </c>
      <c r="O4">
        <v>15930.42</v>
      </c>
      <c r="P4">
        <v>995.47</v>
      </c>
      <c r="Q4">
        <v>5793.01</v>
      </c>
      <c r="R4">
        <v>543.34</v>
      </c>
      <c r="S4">
        <v>167.65</v>
      </c>
      <c r="T4">
        <v>187181.27</v>
      </c>
      <c r="U4">
        <v>0.31</v>
      </c>
      <c r="V4">
        <v>0.89</v>
      </c>
      <c r="W4">
        <v>0.65</v>
      </c>
      <c r="X4">
        <v>11.06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0.9232</v>
      </c>
      <c r="E5">
        <v>108.32</v>
      </c>
      <c r="F5">
        <v>101.98</v>
      </c>
      <c r="G5">
        <v>37.08</v>
      </c>
      <c r="H5">
        <v>0.55</v>
      </c>
      <c r="I5">
        <v>165</v>
      </c>
      <c r="J5">
        <v>128.59</v>
      </c>
      <c r="K5">
        <v>45</v>
      </c>
      <c r="L5">
        <v>4</v>
      </c>
      <c r="M5">
        <v>163</v>
      </c>
      <c r="N5">
        <v>19.59</v>
      </c>
      <c r="O5">
        <v>16093.6</v>
      </c>
      <c r="P5">
        <v>914.21</v>
      </c>
      <c r="Q5">
        <v>5792.91</v>
      </c>
      <c r="R5">
        <v>419.82</v>
      </c>
      <c r="S5">
        <v>167.65</v>
      </c>
      <c r="T5">
        <v>125795.94</v>
      </c>
      <c r="U5">
        <v>0.4</v>
      </c>
      <c r="V5">
        <v>0.92</v>
      </c>
      <c r="W5">
        <v>0.54</v>
      </c>
      <c r="X5">
        <v>7.43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0.9486</v>
      </c>
      <c r="E6">
        <v>105.42</v>
      </c>
      <c r="F6">
        <v>100.14</v>
      </c>
      <c r="G6">
        <v>48.85</v>
      </c>
      <c r="H6">
        <v>0.68</v>
      </c>
      <c r="I6">
        <v>123</v>
      </c>
      <c r="J6">
        <v>129.92</v>
      </c>
      <c r="K6">
        <v>45</v>
      </c>
      <c r="L6">
        <v>5</v>
      </c>
      <c r="M6">
        <v>121</v>
      </c>
      <c r="N6">
        <v>19.92</v>
      </c>
      <c r="O6">
        <v>16257.24</v>
      </c>
      <c r="P6">
        <v>845.24</v>
      </c>
      <c r="Q6">
        <v>5793.01</v>
      </c>
      <c r="R6">
        <v>357.66</v>
      </c>
      <c r="S6">
        <v>167.65</v>
      </c>
      <c r="T6">
        <v>94929.39999999999</v>
      </c>
      <c r="U6">
        <v>0.47</v>
      </c>
      <c r="V6">
        <v>0.9399999999999999</v>
      </c>
      <c r="W6">
        <v>0.47</v>
      </c>
      <c r="X6">
        <v>5.6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0.9637</v>
      </c>
      <c r="E7">
        <v>103.77</v>
      </c>
      <c r="F7">
        <v>99.08</v>
      </c>
      <c r="G7">
        <v>59.45</v>
      </c>
      <c r="H7">
        <v>0.8100000000000001</v>
      </c>
      <c r="I7">
        <v>100</v>
      </c>
      <c r="J7">
        <v>131.25</v>
      </c>
      <c r="K7">
        <v>45</v>
      </c>
      <c r="L7">
        <v>6</v>
      </c>
      <c r="M7">
        <v>32</v>
      </c>
      <c r="N7">
        <v>20.25</v>
      </c>
      <c r="O7">
        <v>16421.36</v>
      </c>
      <c r="P7">
        <v>793.75</v>
      </c>
      <c r="Q7">
        <v>5792.83</v>
      </c>
      <c r="R7">
        <v>318.8</v>
      </c>
      <c r="S7">
        <v>167.65</v>
      </c>
      <c r="T7">
        <v>75612.64</v>
      </c>
      <c r="U7">
        <v>0.53</v>
      </c>
      <c r="V7">
        <v>0.95</v>
      </c>
      <c r="W7">
        <v>0.52</v>
      </c>
      <c r="X7">
        <v>4.54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0.9641999999999999</v>
      </c>
      <c r="E8">
        <v>103.71</v>
      </c>
      <c r="F8">
        <v>99.06999999999999</v>
      </c>
      <c r="G8">
        <v>60.66</v>
      </c>
      <c r="H8">
        <v>0.93</v>
      </c>
      <c r="I8">
        <v>98</v>
      </c>
      <c r="J8">
        <v>132.58</v>
      </c>
      <c r="K8">
        <v>45</v>
      </c>
      <c r="L8">
        <v>7</v>
      </c>
      <c r="M8">
        <v>0</v>
      </c>
      <c r="N8">
        <v>20.59</v>
      </c>
      <c r="O8">
        <v>16585.95</v>
      </c>
      <c r="P8">
        <v>798.9</v>
      </c>
      <c r="Q8">
        <v>5792.85</v>
      </c>
      <c r="R8">
        <v>317.29</v>
      </c>
      <c r="S8">
        <v>167.65</v>
      </c>
      <c r="T8">
        <v>74867.00999999999</v>
      </c>
      <c r="U8">
        <v>0.53</v>
      </c>
      <c r="V8">
        <v>0.95</v>
      </c>
      <c r="W8">
        <v>0.5600000000000001</v>
      </c>
      <c r="X8">
        <v>4.54</v>
      </c>
      <c r="Y8">
        <v>0.5</v>
      </c>
      <c r="Z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2024-09-26T02:34:03Z</dcterms:created>
  <dcterms:modified xsi:type="dcterms:W3CDTF">2024-09-26T02:34:03Z</dcterms:modified>
</cp:coreProperties>
</file>