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xVal>
          <yVal>
            <numRef>
              <f>gráficos!$B$7:$B$447</f>
              <numCache>
                <formatCode>General</formatCode>
                <ptCount val="4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  <c r="AA2" t="n">
        <v>7331.838547790666</v>
      </c>
      <c r="AB2" t="n">
        <v>10031.74495897598</v>
      </c>
      <c r="AC2" t="n">
        <v>9074.329299733412</v>
      </c>
      <c r="AD2" t="n">
        <v>7331838.547790666</v>
      </c>
      <c r="AE2" t="n">
        <v>10031744.95897598</v>
      </c>
      <c r="AF2" t="n">
        <v>1.688300143821767e-06</v>
      </c>
      <c r="AG2" t="n">
        <v>93</v>
      </c>
      <c r="AH2" t="n">
        <v>9074329.299733412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  <c r="AA3" t="n">
        <v>2613.753674310269</v>
      </c>
      <c r="AB3" t="n">
        <v>3576.253087865407</v>
      </c>
      <c r="AC3" t="n">
        <v>3234.94051246213</v>
      </c>
      <c r="AD3" t="n">
        <v>2613753.674310269</v>
      </c>
      <c r="AE3" t="n">
        <v>3576253.087865407</v>
      </c>
      <c r="AF3" t="n">
        <v>3.159253303487987e-06</v>
      </c>
      <c r="AG3" t="n">
        <v>50</v>
      </c>
      <c r="AH3" t="n">
        <v>3234940.51246213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  <c r="AA4" t="n">
        <v>2054.326269036613</v>
      </c>
      <c r="AB4" t="n">
        <v>2810.819831774505</v>
      </c>
      <c r="AC4" t="n">
        <v>2542.559132040358</v>
      </c>
      <c r="AD4" t="n">
        <v>2054326.269036613</v>
      </c>
      <c r="AE4" t="n">
        <v>2810819.831774505</v>
      </c>
      <c r="AF4" t="n">
        <v>3.69828889157566e-06</v>
      </c>
      <c r="AG4" t="n">
        <v>43</v>
      </c>
      <c r="AH4" t="n">
        <v>2542559.132040358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  <c r="AA5" t="n">
        <v>1837.915468205406</v>
      </c>
      <c r="AB5" t="n">
        <v>2514.717026706535</v>
      </c>
      <c r="AC5" t="n">
        <v>2274.715963105177</v>
      </c>
      <c r="AD5" t="n">
        <v>1837915.468205406</v>
      </c>
      <c r="AE5" t="n">
        <v>2514717.026706535</v>
      </c>
      <c r="AF5" t="n">
        <v>3.981555671618937e-06</v>
      </c>
      <c r="AG5" t="n">
        <v>40</v>
      </c>
      <c r="AH5" t="n">
        <v>2274715.963105177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  <c r="AA6" t="n">
        <v>1719.648553724382</v>
      </c>
      <c r="AB6" t="n">
        <v>2352.899016745568</v>
      </c>
      <c r="AC6" t="n">
        <v>2128.341636901881</v>
      </c>
      <c r="AD6" t="n">
        <v>1719648.553724382</v>
      </c>
      <c r="AE6" t="n">
        <v>2352899.016745568</v>
      </c>
      <c r="AF6" t="n">
        <v>4.156713986406336e-06</v>
      </c>
      <c r="AG6" t="n">
        <v>38</v>
      </c>
      <c r="AH6" t="n">
        <v>2128341.636901882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  <c r="AA7" t="n">
        <v>1647.46036651794</v>
      </c>
      <c r="AB7" t="n">
        <v>2254.127954291661</v>
      </c>
      <c r="AC7" t="n">
        <v>2038.997146022519</v>
      </c>
      <c r="AD7" t="n">
        <v>1647460.36651794</v>
      </c>
      <c r="AE7" t="n">
        <v>2254127.954291661</v>
      </c>
      <c r="AF7" t="n">
        <v>4.27800641083976e-06</v>
      </c>
      <c r="AG7" t="n">
        <v>37</v>
      </c>
      <c r="AH7" t="n">
        <v>2038997.146022519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  <c r="AA8" t="n">
        <v>1596.205235780472</v>
      </c>
      <c r="AB8" t="n">
        <v>2183.998423199878</v>
      </c>
      <c r="AC8" t="n">
        <v>1975.560678950719</v>
      </c>
      <c r="AD8" t="n">
        <v>1596205.235780472</v>
      </c>
      <c r="AE8" t="n">
        <v>2183998.423199878</v>
      </c>
      <c r="AF8" t="n">
        <v>4.362383749576055e-06</v>
      </c>
      <c r="AG8" t="n">
        <v>36</v>
      </c>
      <c r="AH8" t="n">
        <v>1975560.678950719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  <c r="AA9" t="n">
        <v>1563.294055278127</v>
      </c>
      <c r="AB9" t="n">
        <v>2138.967894097758</v>
      </c>
      <c r="AC9" t="n">
        <v>1934.827800345362</v>
      </c>
      <c r="AD9" t="n">
        <v>1563294.055278127</v>
      </c>
      <c r="AE9" t="n">
        <v>2138967.894097758</v>
      </c>
      <c r="AF9" t="n">
        <v>4.433200444586876e-06</v>
      </c>
      <c r="AG9" t="n">
        <v>36</v>
      </c>
      <c r="AH9" t="n">
        <v>1934827.800345362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  <c r="AA10" t="n">
        <v>1541.809190587782</v>
      </c>
      <c r="AB10" t="n">
        <v>2109.571354383093</v>
      </c>
      <c r="AC10" t="n">
        <v>1908.236825122762</v>
      </c>
      <c r="AD10" t="n">
        <v>1541809.190587782</v>
      </c>
      <c r="AE10" t="n">
        <v>2109571.354383093</v>
      </c>
      <c r="AF10" t="n">
        <v>4.481416066721901e-06</v>
      </c>
      <c r="AG10" t="n">
        <v>36</v>
      </c>
      <c r="AH10" t="n">
        <v>1908236.825122762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  <c r="AA11" t="n">
        <v>1513.15547822514</v>
      </c>
      <c r="AB11" t="n">
        <v>2070.366081015955</v>
      </c>
      <c r="AC11" t="n">
        <v>1872.773248020836</v>
      </c>
      <c r="AD11" t="n">
        <v>1513155.47822514</v>
      </c>
      <c r="AE11" t="n">
        <v>2070366.081015955</v>
      </c>
      <c r="AF11" t="n">
        <v>4.52134462880247e-06</v>
      </c>
      <c r="AG11" t="n">
        <v>35</v>
      </c>
      <c r="AH11" t="n">
        <v>1872773.248020836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  <c r="AA12" t="n">
        <v>1495.309195293493</v>
      </c>
      <c r="AB12" t="n">
        <v>2045.948009386438</v>
      </c>
      <c r="AC12" t="n">
        <v>1850.685602876662</v>
      </c>
      <c r="AD12" t="n">
        <v>1495309.195293493</v>
      </c>
      <c r="AE12" t="n">
        <v>2045948.009386438</v>
      </c>
      <c r="AF12" t="n">
        <v>4.561273190883038e-06</v>
      </c>
      <c r="AG12" t="n">
        <v>35</v>
      </c>
      <c r="AH12" t="n">
        <v>1850685.602876662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  <c r="AA13" t="n">
        <v>1482.463142368926</v>
      </c>
      <c r="AB13" t="n">
        <v>2028.371473047188</v>
      </c>
      <c r="AC13" t="n">
        <v>1834.786546496806</v>
      </c>
      <c r="AD13" t="n">
        <v>1482463.142368926</v>
      </c>
      <c r="AE13" t="n">
        <v>2028371.473047188</v>
      </c>
      <c r="AF13" t="n">
        <v>4.589147847429849e-06</v>
      </c>
      <c r="AG13" t="n">
        <v>35</v>
      </c>
      <c r="AH13" t="n">
        <v>1834786.546496806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  <c r="AA14" t="n">
        <v>1471.896364616143</v>
      </c>
      <c r="AB14" t="n">
        <v>2013.913541552497</v>
      </c>
      <c r="AC14" t="n">
        <v>1821.708459692135</v>
      </c>
      <c r="AD14" t="n">
        <v>1471896.364616143</v>
      </c>
      <c r="AE14" t="n">
        <v>2013913.541552498</v>
      </c>
      <c r="AF14" t="n">
        <v>4.612878973949433e-06</v>
      </c>
      <c r="AG14" t="n">
        <v>35</v>
      </c>
      <c r="AH14" t="n">
        <v>1821708.459692135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  <c r="AA15" t="n">
        <v>1453.247527344166</v>
      </c>
      <c r="AB15" t="n">
        <v>1988.397379668344</v>
      </c>
      <c r="AC15" t="n">
        <v>1798.627524486047</v>
      </c>
      <c r="AD15" t="n">
        <v>1453247.527344167</v>
      </c>
      <c r="AE15" t="n">
        <v>1988397.379668344</v>
      </c>
      <c r="AF15" t="n">
        <v>4.632843254989717e-06</v>
      </c>
      <c r="AG15" t="n">
        <v>34</v>
      </c>
      <c r="AH15" t="n">
        <v>1798627.524486047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  <c r="AA16" t="n">
        <v>1445.639522496931</v>
      </c>
      <c r="AB16" t="n">
        <v>1977.98777179487</v>
      </c>
      <c r="AC16" t="n">
        <v>1789.211394978041</v>
      </c>
      <c r="AD16" t="n">
        <v>1445639.522496931</v>
      </c>
      <c r="AE16" t="n">
        <v>1977987.77179487</v>
      </c>
      <c r="AF16" t="n">
        <v>4.649794059646562e-06</v>
      </c>
      <c r="AG16" t="n">
        <v>34</v>
      </c>
      <c r="AH16" t="n">
        <v>1789211.394978041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  <c r="AA17" t="n">
        <v>1436.470859598759</v>
      </c>
      <c r="AB17" t="n">
        <v>1965.442802724732</v>
      </c>
      <c r="AC17" t="n">
        <v>1777.863700148982</v>
      </c>
      <c r="AD17" t="n">
        <v>1436470.859598759</v>
      </c>
      <c r="AE17" t="n">
        <v>1965442.802724732</v>
      </c>
      <c r="AF17" t="n">
        <v>4.666744864303407e-06</v>
      </c>
      <c r="AG17" t="n">
        <v>34</v>
      </c>
      <c r="AH17" t="n">
        <v>1777863.700148982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  <c r="AA18" t="n">
        <v>1430.977667054634</v>
      </c>
      <c r="AB18" t="n">
        <v>1957.92677434331</v>
      </c>
      <c r="AC18" t="n">
        <v>1771.064990967471</v>
      </c>
      <c r="AD18" t="n">
        <v>1430977.667054634</v>
      </c>
      <c r="AE18" t="n">
        <v>1957926.77434331</v>
      </c>
      <c r="AF18" t="n">
        <v>4.680682192576813e-06</v>
      </c>
      <c r="AG18" t="n">
        <v>34</v>
      </c>
      <c r="AH18" t="n">
        <v>1771064.990967471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  <c r="AA19" t="n">
        <v>1423.868303500274</v>
      </c>
      <c r="AB19" t="n">
        <v>1948.19942948525</v>
      </c>
      <c r="AC19" t="n">
        <v>1762.26601025025</v>
      </c>
      <c r="AD19" t="n">
        <v>1423868.303500274</v>
      </c>
      <c r="AE19" t="n">
        <v>1948199.42948525</v>
      </c>
      <c r="AF19" t="n">
        <v>4.694619520850219e-06</v>
      </c>
      <c r="AG19" t="n">
        <v>34</v>
      </c>
      <c r="AH19" t="n">
        <v>1762266.01025025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  <c r="AA20" t="n">
        <v>1419.433054422418</v>
      </c>
      <c r="AB20" t="n">
        <v>1942.130926027548</v>
      </c>
      <c r="AC20" t="n">
        <v>1756.776676245353</v>
      </c>
      <c r="AD20" t="n">
        <v>1419433.054422418</v>
      </c>
      <c r="AE20" t="n">
        <v>1942130.926027548</v>
      </c>
      <c r="AF20" t="n">
        <v>4.705166688192256e-06</v>
      </c>
      <c r="AG20" t="n">
        <v>34</v>
      </c>
      <c r="AH20" t="n">
        <v>1756776.676245352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  <c r="AA21" t="n">
        <v>1414.725893398325</v>
      </c>
      <c r="AB21" t="n">
        <v>1935.690380649096</v>
      </c>
      <c r="AC21" t="n">
        <v>1750.950807478457</v>
      </c>
      <c r="AD21" t="n">
        <v>1414725.893398325</v>
      </c>
      <c r="AE21" t="n">
        <v>1935690.380649096</v>
      </c>
      <c r="AF21" t="n">
        <v>4.714583801890503e-06</v>
      </c>
      <c r="AG21" t="n">
        <v>34</v>
      </c>
      <c r="AH21" t="n">
        <v>1750950.807478457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  <c r="AA22" t="n">
        <v>1408.19476922617</v>
      </c>
      <c r="AB22" t="n">
        <v>1926.75420842389</v>
      </c>
      <c r="AC22" t="n">
        <v>1742.867490988429</v>
      </c>
      <c r="AD22" t="n">
        <v>1408194.76922617</v>
      </c>
      <c r="AE22" t="n">
        <v>1926754.20842389</v>
      </c>
      <c r="AF22" t="n">
        <v>4.725884338328399e-06</v>
      </c>
      <c r="AG22" t="n">
        <v>34</v>
      </c>
      <c r="AH22" t="n">
        <v>1742867.490988429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  <c r="AA23" t="n">
        <v>1403.1828114742</v>
      </c>
      <c r="AB23" t="n">
        <v>1919.896626715674</v>
      </c>
      <c r="AC23" t="n">
        <v>1736.664387253768</v>
      </c>
      <c r="AD23" t="n">
        <v>1403182.8114742</v>
      </c>
      <c r="AE23" t="n">
        <v>1919896.626715674</v>
      </c>
      <c r="AF23" t="n">
        <v>4.735678136574578e-06</v>
      </c>
      <c r="AG23" t="n">
        <v>34</v>
      </c>
      <c r="AH23" t="n">
        <v>1736664.387253768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  <c r="AA24" t="n">
        <v>1401.566185907028</v>
      </c>
      <c r="AB24" t="n">
        <v>1917.684688294182</v>
      </c>
      <c r="AC24" t="n">
        <v>1734.663553130749</v>
      </c>
      <c r="AD24" t="n">
        <v>1401566.185907028</v>
      </c>
      <c r="AE24" t="n">
        <v>1917684.688294183</v>
      </c>
      <c r="AF24" t="n">
        <v>4.739821666601805e-06</v>
      </c>
      <c r="AG24" t="n">
        <v>34</v>
      </c>
      <c r="AH24" t="n">
        <v>1734663.553130749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  <c r="AA25" t="n">
        <v>1395.503330186313</v>
      </c>
      <c r="AB25" t="n">
        <v>1909.389221622783</v>
      </c>
      <c r="AC25" t="n">
        <v>1727.159794155708</v>
      </c>
      <c r="AD25" t="n">
        <v>1395503.330186313</v>
      </c>
      <c r="AE25" t="n">
        <v>1909389.221622783</v>
      </c>
      <c r="AF25" t="n">
        <v>4.750368833943843e-06</v>
      </c>
      <c r="AG25" t="n">
        <v>34</v>
      </c>
      <c r="AH25" t="n">
        <v>1727159.794155708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  <c r="AA26" t="n">
        <v>1383.247295965085</v>
      </c>
      <c r="AB26" t="n">
        <v>1892.61997490323</v>
      </c>
      <c r="AC26" t="n">
        <v>1711.990980807283</v>
      </c>
      <c r="AD26" t="n">
        <v>1383247.295965085</v>
      </c>
      <c r="AE26" t="n">
        <v>1892619.97490323</v>
      </c>
      <c r="AF26" t="n">
        <v>4.756019102162791e-06</v>
      </c>
      <c r="AG26" t="n">
        <v>33</v>
      </c>
      <c r="AH26" t="n">
        <v>1711990.980807283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  <c r="AA27" t="n">
        <v>1380.039779171093</v>
      </c>
      <c r="AB27" t="n">
        <v>1888.231308920036</v>
      </c>
      <c r="AC27" t="n">
        <v>1708.021162945994</v>
      </c>
      <c r="AD27" t="n">
        <v>1380039.779171093</v>
      </c>
      <c r="AE27" t="n">
        <v>1888231.308920036</v>
      </c>
      <c r="AF27" t="n">
        <v>4.76091600128588e-06</v>
      </c>
      <c r="AG27" t="n">
        <v>33</v>
      </c>
      <c r="AH27" t="n">
        <v>1708021.162945994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  <c r="AA28" t="n">
        <v>1376.315076489038</v>
      </c>
      <c r="AB28" t="n">
        <v>1883.135006388163</v>
      </c>
      <c r="AC28" t="n">
        <v>1703.411244375057</v>
      </c>
      <c r="AD28" t="n">
        <v>1376315.076489038</v>
      </c>
      <c r="AE28" t="n">
        <v>1883135.006388163</v>
      </c>
      <c r="AF28" t="n">
        <v>4.766942954052758e-06</v>
      </c>
      <c r="AG28" t="n">
        <v>33</v>
      </c>
      <c r="AH28" t="n">
        <v>1703411.244375057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  <c r="AA29" t="n">
        <v>1374.902749106067</v>
      </c>
      <c r="AB29" t="n">
        <v>1881.202597755296</v>
      </c>
      <c r="AC29" t="n">
        <v>1701.663262109959</v>
      </c>
      <c r="AD29" t="n">
        <v>1374902.749106067</v>
      </c>
      <c r="AE29" t="n">
        <v>1881202.597755296</v>
      </c>
      <c r="AF29" t="n">
        <v>4.770709799532057e-06</v>
      </c>
      <c r="AG29" t="n">
        <v>33</v>
      </c>
      <c r="AH29" t="n">
        <v>1701663.262109959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  <c r="AA30" t="n">
        <v>1371.672611080299</v>
      </c>
      <c r="AB30" t="n">
        <v>1876.782980404808</v>
      </c>
      <c r="AC30" t="n">
        <v>1697.665446836429</v>
      </c>
      <c r="AD30" t="n">
        <v>1371672.611080299</v>
      </c>
      <c r="AE30" t="n">
        <v>1876782.980404808</v>
      </c>
      <c r="AF30" t="n">
        <v>4.775983383203075e-06</v>
      </c>
      <c r="AG30" t="n">
        <v>33</v>
      </c>
      <c r="AH30" t="n">
        <v>1697665.446836429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  <c r="AA31" t="n">
        <v>1367.359262212083</v>
      </c>
      <c r="AB31" t="n">
        <v>1870.881266191792</v>
      </c>
      <c r="AC31" t="n">
        <v>1692.326983944795</v>
      </c>
      <c r="AD31" t="n">
        <v>1367359.262212083</v>
      </c>
      <c r="AE31" t="n">
        <v>1870881.266191792</v>
      </c>
      <c r="AF31" t="n">
        <v>4.781633651422024e-06</v>
      </c>
      <c r="AG31" t="n">
        <v>33</v>
      </c>
      <c r="AH31" t="n">
        <v>1692326.983944795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  <c r="AA32" t="n">
        <v>1365.588212120426</v>
      </c>
      <c r="AB32" t="n">
        <v>1868.458037323172</v>
      </c>
      <c r="AC32" t="n">
        <v>1690.135024638374</v>
      </c>
      <c r="AD32" t="n">
        <v>1365588.212120426</v>
      </c>
      <c r="AE32" t="n">
        <v>1868458.037323172</v>
      </c>
      <c r="AF32" t="n">
        <v>4.785400496901323e-06</v>
      </c>
      <c r="AG32" t="n">
        <v>33</v>
      </c>
      <c r="AH32" t="n">
        <v>1690135.024638374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  <c r="AA33" t="n">
        <v>1364.135819448045</v>
      </c>
      <c r="AB33" t="n">
        <v>1866.470809593777</v>
      </c>
      <c r="AC33" t="n">
        <v>1688.33745513438</v>
      </c>
      <c r="AD33" t="n">
        <v>1364135.819448045</v>
      </c>
      <c r="AE33" t="n">
        <v>1866470.809593777</v>
      </c>
      <c r="AF33" t="n">
        <v>4.785777181449252e-06</v>
      </c>
      <c r="AG33" t="n">
        <v>33</v>
      </c>
      <c r="AH33" t="n">
        <v>1688337.45513438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  <c r="AA34" t="n">
        <v>1360.243114304508</v>
      </c>
      <c r="AB34" t="n">
        <v>1861.14463868236</v>
      </c>
      <c r="AC34" t="n">
        <v>1683.519606499421</v>
      </c>
      <c r="AD34" t="n">
        <v>1360243.114304508</v>
      </c>
      <c r="AE34" t="n">
        <v>1861144.63868236</v>
      </c>
      <c r="AF34" t="n">
        <v>4.791050765120271e-06</v>
      </c>
      <c r="AG34" t="n">
        <v>33</v>
      </c>
      <c r="AH34" t="n">
        <v>1683519.606499421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  <c r="AA35" t="n">
        <v>1359.696031420835</v>
      </c>
      <c r="AB35" t="n">
        <v>1860.396095745325</v>
      </c>
      <c r="AC35" t="n">
        <v>1682.84250344971</v>
      </c>
      <c r="AD35" t="n">
        <v>1359696.031420835</v>
      </c>
      <c r="AE35" t="n">
        <v>1860396.095745325</v>
      </c>
      <c r="AF35" t="n">
        <v>4.79632434879129e-06</v>
      </c>
      <c r="AG35" t="n">
        <v>33</v>
      </c>
      <c r="AH35" t="n">
        <v>1682842.50344971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  <c r="AA36" t="n">
        <v>1353.327164641297</v>
      </c>
      <c r="AB36" t="n">
        <v>1851.681931242989</v>
      </c>
      <c r="AC36" t="n">
        <v>1674.96000657707</v>
      </c>
      <c r="AD36" t="n">
        <v>1353327.164641297</v>
      </c>
      <c r="AE36" t="n">
        <v>1851681.931242989</v>
      </c>
      <c r="AF36" t="n">
        <v>4.800844563366447e-06</v>
      </c>
      <c r="AG36" t="n">
        <v>33</v>
      </c>
      <c r="AH36" t="n">
        <v>1674960.00657707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  <c r="AA37" t="n">
        <v>1354.999742561914</v>
      </c>
      <c r="AB37" t="n">
        <v>1853.970426142907</v>
      </c>
      <c r="AC37" t="n">
        <v>1677.030090735663</v>
      </c>
      <c r="AD37" t="n">
        <v>1354999.742561914</v>
      </c>
      <c r="AE37" t="n">
        <v>1853970.426142907</v>
      </c>
      <c r="AF37" t="n">
        <v>4.802351301558167e-06</v>
      </c>
      <c r="AG37" t="n">
        <v>33</v>
      </c>
      <c r="AH37" t="n">
        <v>1677030.090735663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  <c r="AA38" t="n">
        <v>1349.742385356245</v>
      </c>
      <c r="AB38" t="n">
        <v>1846.777078075881</v>
      </c>
      <c r="AC38" t="n">
        <v>1670.523265712226</v>
      </c>
      <c r="AD38" t="n">
        <v>1349742.385356246</v>
      </c>
      <c r="AE38" t="n">
        <v>1846777.078075881</v>
      </c>
      <c r="AF38" t="n">
        <v>4.808378254325046e-06</v>
      </c>
      <c r="AG38" t="n">
        <v>33</v>
      </c>
      <c r="AH38" t="n">
        <v>1670523.265712226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  <c r="AA39" t="n">
        <v>1351.437607652274</v>
      </c>
      <c r="AB39" t="n">
        <v>1849.096556009236</v>
      </c>
      <c r="AC39" t="n">
        <v>1672.621375927029</v>
      </c>
      <c r="AD39" t="n">
        <v>1351437.607652273</v>
      </c>
      <c r="AE39" t="n">
        <v>1849096.556009236</v>
      </c>
      <c r="AF39" t="n">
        <v>4.807624885229186e-06</v>
      </c>
      <c r="AG39" t="n">
        <v>33</v>
      </c>
      <c r="AH39" t="n">
        <v>1672621.375927029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  <c r="AA40" t="n">
        <v>1346.690445626833</v>
      </c>
      <c r="AB40" t="n">
        <v>1842.60127949602</v>
      </c>
      <c r="AC40" t="n">
        <v>1666.745999488058</v>
      </c>
      <c r="AD40" t="n">
        <v>1346690.445626833</v>
      </c>
      <c r="AE40" t="n">
        <v>1842601.27949602</v>
      </c>
      <c r="AF40" t="n">
        <v>4.812898468900205e-06</v>
      </c>
      <c r="AG40" t="n">
        <v>33</v>
      </c>
      <c r="AH40" t="n">
        <v>1666745.999488058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  <c r="AA41" t="n">
        <v>1346.824633228127</v>
      </c>
      <c r="AB41" t="n">
        <v>1842.784880892051</v>
      </c>
      <c r="AC41" t="n">
        <v>1666.912078224537</v>
      </c>
      <c r="AD41" t="n">
        <v>1346824.633228127</v>
      </c>
      <c r="AE41" t="n">
        <v>1842784.880892051</v>
      </c>
      <c r="AF41" t="n">
        <v>4.812521784352275e-06</v>
      </c>
      <c r="AG41" t="n">
        <v>33</v>
      </c>
      <c r="AH41" t="n">
        <v>1666912.078224537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0.5679</v>
      </c>
      <c r="E2" t="n">
        <v>176.09</v>
      </c>
      <c r="F2" t="n">
        <v>134.61</v>
      </c>
      <c r="G2" t="n">
        <v>6.65</v>
      </c>
      <c r="H2" t="n">
        <v>0.11</v>
      </c>
      <c r="I2" t="n">
        <v>1215</v>
      </c>
      <c r="J2" t="n">
        <v>159.12</v>
      </c>
      <c r="K2" t="n">
        <v>50.28</v>
      </c>
      <c r="L2" t="n">
        <v>1</v>
      </c>
      <c r="M2" t="n">
        <v>1213</v>
      </c>
      <c r="N2" t="n">
        <v>27.84</v>
      </c>
      <c r="O2" t="n">
        <v>19859.16</v>
      </c>
      <c r="P2" t="n">
        <v>1653.19</v>
      </c>
      <c r="Q2" t="n">
        <v>1220.99</v>
      </c>
      <c r="R2" t="n">
        <v>2194.55</v>
      </c>
      <c r="S2" t="n">
        <v>112.51</v>
      </c>
      <c r="T2" t="n">
        <v>1020569.78</v>
      </c>
      <c r="U2" t="n">
        <v>0.05</v>
      </c>
      <c r="V2" t="n">
        <v>0.43</v>
      </c>
      <c r="W2" t="n">
        <v>9.289999999999999</v>
      </c>
      <c r="X2" t="n">
        <v>60.39</v>
      </c>
      <c r="Y2" t="n">
        <v>0.5</v>
      </c>
      <c r="Z2" t="n">
        <v>10</v>
      </c>
      <c r="AA2" t="n">
        <v>4576.085120015195</v>
      </c>
      <c r="AB2" t="n">
        <v>6261.201543832482</v>
      </c>
      <c r="AC2" t="n">
        <v>5663.641256140431</v>
      </c>
      <c r="AD2" t="n">
        <v>4576085.120015195</v>
      </c>
      <c r="AE2" t="n">
        <v>6261201.543832482</v>
      </c>
      <c r="AF2" t="n">
        <v>2.340669375934387e-06</v>
      </c>
      <c r="AG2" t="n">
        <v>74</v>
      </c>
      <c r="AH2" t="n">
        <v>5663641.256140431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0.9137999999999999</v>
      </c>
      <c r="E3" t="n">
        <v>109.43</v>
      </c>
      <c r="F3" t="n">
        <v>93.70999999999999</v>
      </c>
      <c r="G3" t="n">
        <v>13.52</v>
      </c>
      <c r="H3" t="n">
        <v>0.22</v>
      </c>
      <c r="I3" t="n">
        <v>416</v>
      </c>
      <c r="J3" t="n">
        <v>160.54</v>
      </c>
      <c r="K3" t="n">
        <v>50.28</v>
      </c>
      <c r="L3" t="n">
        <v>2</v>
      </c>
      <c r="M3" t="n">
        <v>414</v>
      </c>
      <c r="N3" t="n">
        <v>28.26</v>
      </c>
      <c r="O3" t="n">
        <v>20034.4</v>
      </c>
      <c r="P3" t="n">
        <v>1145.64</v>
      </c>
      <c r="Q3" t="n">
        <v>1220.71</v>
      </c>
      <c r="R3" t="n">
        <v>802.77</v>
      </c>
      <c r="S3" t="n">
        <v>112.51</v>
      </c>
      <c r="T3" t="n">
        <v>328672.82</v>
      </c>
      <c r="U3" t="n">
        <v>0.14</v>
      </c>
      <c r="V3" t="n">
        <v>0.61</v>
      </c>
      <c r="W3" t="n">
        <v>7.94</v>
      </c>
      <c r="X3" t="n">
        <v>19.5</v>
      </c>
      <c r="Y3" t="n">
        <v>0.5</v>
      </c>
      <c r="Z3" t="n">
        <v>10</v>
      </c>
      <c r="AA3" t="n">
        <v>2112.088975896644</v>
      </c>
      <c r="AB3" t="n">
        <v>2889.853315611175</v>
      </c>
      <c r="AC3" t="n">
        <v>2614.049771103846</v>
      </c>
      <c r="AD3" t="n">
        <v>2112088.975896643</v>
      </c>
      <c r="AE3" t="n">
        <v>2889853.315611175</v>
      </c>
      <c r="AF3" t="n">
        <v>3.766338573215078e-06</v>
      </c>
      <c r="AG3" t="n">
        <v>46</v>
      </c>
      <c r="AH3" t="n">
        <v>2614049.771103846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1.0389</v>
      </c>
      <c r="E4" t="n">
        <v>96.26000000000001</v>
      </c>
      <c r="F4" t="n">
        <v>85.81</v>
      </c>
      <c r="G4" t="n">
        <v>20.43</v>
      </c>
      <c r="H4" t="n">
        <v>0.33</v>
      </c>
      <c r="I4" t="n">
        <v>252</v>
      </c>
      <c r="J4" t="n">
        <v>161.97</v>
      </c>
      <c r="K4" t="n">
        <v>50.28</v>
      </c>
      <c r="L4" t="n">
        <v>3</v>
      </c>
      <c r="M4" t="n">
        <v>250</v>
      </c>
      <c r="N4" t="n">
        <v>28.69</v>
      </c>
      <c r="O4" t="n">
        <v>20210.21</v>
      </c>
      <c r="P4" t="n">
        <v>1044.78</v>
      </c>
      <c r="Q4" t="n">
        <v>1220.62</v>
      </c>
      <c r="R4" t="n">
        <v>535.1799999999999</v>
      </c>
      <c r="S4" t="n">
        <v>112.51</v>
      </c>
      <c r="T4" t="n">
        <v>195700.99</v>
      </c>
      <c r="U4" t="n">
        <v>0.21</v>
      </c>
      <c r="V4" t="n">
        <v>0.67</v>
      </c>
      <c r="W4" t="n">
        <v>7.67</v>
      </c>
      <c r="X4" t="n">
        <v>11.61</v>
      </c>
      <c r="Y4" t="n">
        <v>0.5</v>
      </c>
      <c r="Z4" t="n">
        <v>10</v>
      </c>
      <c r="AA4" t="n">
        <v>1736.364386301716</v>
      </c>
      <c r="AB4" t="n">
        <v>2375.770356328364</v>
      </c>
      <c r="AC4" t="n">
        <v>2149.030167935022</v>
      </c>
      <c r="AD4" t="n">
        <v>1736364.386301716</v>
      </c>
      <c r="AE4" t="n">
        <v>2375770.356328364</v>
      </c>
      <c r="AF4" t="n">
        <v>4.281953538753715e-06</v>
      </c>
      <c r="AG4" t="n">
        <v>41</v>
      </c>
      <c r="AH4" t="n">
        <v>2149030.167935022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1.1029</v>
      </c>
      <c r="E5" t="n">
        <v>90.67</v>
      </c>
      <c r="F5" t="n">
        <v>82.52</v>
      </c>
      <c r="G5" t="n">
        <v>27.35</v>
      </c>
      <c r="H5" t="n">
        <v>0.43</v>
      </c>
      <c r="I5" t="n">
        <v>181</v>
      </c>
      <c r="J5" t="n">
        <v>163.4</v>
      </c>
      <c r="K5" t="n">
        <v>50.28</v>
      </c>
      <c r="L5" t="n">
        <v>4</v>
      </c>
      <c r="M5" t="n">
        <v>179</v>
      </c>
      <c r="N5" t="n">
        <v>29.12</v>
      </c>
      <c r="O5" t="n">
        <v>20386.62</v>
      </c>
      <c r="P5" t="n">
        <v>1000.3</v>
      </c>
      <c r="Q5" t="n">
        <v>1220.62</v>
      </c>
      <c r="R5" t="n">
        <v>423.51</v>
      </c>
      <c r="S5" t="n">
        <v>112.51</v>
      </c>
      <c r="T5" t="n">
        <v>140221.39</v>
      </c>
      <c r="U5" t="n">
        <v>0.27</v>
      </c>
      <c r="V5" t="n">
        <v>0.7</v>
      </c>
      <c r="W5" t="n">
        <v>7.55</v>
      </c>
      <c r="X5" t="n">
        <v>8.31</v>
      </c>
      <c r="Y5" t="n">
        <v>0.5</v>
      </c>
      <c r="Z5" t="n">
        <v>10</v>
      </c>
      <c r="AA5" t="n">
        <v>1577.896537238672</v>
      </c>
      <c r="AB5" t="n">
        <v>2158.947654132213</v>
      </c>
      <c r="AC5" t="n">
        <v>1952.900720123898</v>
      </c>
      <c r="AD5" t="n">
        <v>1577896.537238672</v>
      </c>
      <c r="AE5" t="n">
        <v>2158947.654132213</v>
      </c>
      <c r="AF5" t="n">
        <v>4.545737374041267e-06</v>
      </c>
      <c r="AG5" t="n">
        <v>38</v>
      </c>
      <c r="AH5" t="n">
        <v>1952900.720123898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1.1428</v>
      </c>
      <c r="E6" t="n">
        <v>87.51000000000001</v>
      </c>
      <c r="F6" t="n">
        <v>80.64</v>
      </c>
      <c r="G6" t="n">
        <v>34.31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973.75</v>
      </c>
      <c r="Q6" t="n">
        <v>1220.55</v>
      </c>
      <c r="R6" t="n">
        <v>359.79</v>
      </c>
      <c r="S6" t="n">
        <v>112.51</v>
      </c>
      <c r="T6" t="n">
        <v>108558.54</v>
      </c>
      <c r="U6" t="n">
        <v>0.31</v>
      </c>
      <c r="V6" t="n">
        <v>0.71</v>
      </c>
      <c r="W6" t="n">
        <v>7.49</v>
      </c>
      <c r="X6" t="n">
        <v>6.44</v>
      </c>
      <c r="Y6" t="n">
        <v>0.5</v>
      </c>
      <c r="Z6" t="n">
        <v>10</v>
      </c>
      <c r="AA6" t="n">
        <v>1496.664404844734</v>
      </c>
      <c r="AB6" t="n">
        <v>2047.802266882072</v>
      </c>
      <c r="AC6" t="n">
        <v>1852.362892639379</v>
      </c>
      <c r="AD6" t="n">
        <v>1496664.404844734</v>
      </c>
      <c r="AE6" t="n">
        <v>2047802.266882072</v>
      </c>
      <c r="AF6" t="n">
        <v>4.71019010885335e-06</v>
      </c>
      <c r="AG6" t="n">
        <v>37</v>
      </c>
      <c r="AH6" t="n">
        <v>1852362.892639379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1.1692</v>
      </c>
      <c r="E7" t="n">
        <v>85.53</v>
      </c>
      <c r="F7" t="n">
        <v>79.47</v>
      </c>
      <c r="G7" t="n">
        <v>41.11</v>
      </c>
      <c r="H7" t="n">
        <v>0.64</v>
      </c>
      <c r="I7" t="n">
        <v>116</v>
      </c>
      <c r="J7" t="n">
        <v>166.27</v>
      </c>
      <c r="K7" t="n">
        <v>50.28</v>
      </c>
      <c r="L7" t="n">
        <v>6</v>
      </c>
      <c r="M7" t="n">
        <v>114</v>
      </c>
      <c r="N7" t="n">
        <v>29.99</v>
      </c>
      <c r="O7" t="n">
        <v>20741.2</v>
      </c>
      <c r="P7" t="n">
        <v>955.65</v>
      </c>
      <c r="Q7" t="n">
        <v>1220.55</v>
      </c>
      <c r="R7" t="n">
        <v>320.9</v>
      </c>
      <c r="S7" t="n">
        <v>112.51</v>
      </c>
      <c r="T7" t="n">
        <v>89242.34</v>
      </c>
      <c r="U7" t="n">
        <v>0.35</v>
      </c>
      <c r="V7" t="n">
        <v>0.72</v>
      </c>
      <c r="W7" t="n">
        <v>7.43</v>
      </c>
      <c r="X7" t="n">
        <v>5.27</v>
      </c>
      <c r="Y7" t="n">
        <v>0.5</v>
      </c>
      <c r="Z7" t="n">
        <v>10</v>
      </c>
      <c r="AA7" t="n">
        <v>1442.242427682917</v>
      </c>
      <c r="AB7" t="n">
        <v>1973.339716801091</v>
      </c>
      <c r="AC7" t="n">
        <v>1785.006943829282</v>
      </c>
      <c r="AD7" t="n">
        <v>1442242.427682917</v>
      </c>
      <c r="AE7" t="n">
        <v>1973339.716801091</v>
      </c>
      <c r="AF7" t="n">
        <v>4.819000940909466e-06</v>
      </c>
      <c r="AG7" t="n">
        <v>36</v>
      </c>
      <c r="AH7" t="n">
        <v>1785006.943829282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1.189</v>
      </c>
      <c r="E8" t="n">
        <v>84.11</v>
      </c>
      <c r="F8" t="n">
        <v>78.63</v>
      </c>
      <c r="G8" t="n">
        <v>48.14</v>
      </c>
      <c r="H8" t="n">
        <v>0.74</v>
      </c>
      <c r="I8" t="n">
        <v>98</v>
      </c>
      <c r="J8" t="n">
        <v>167.72</v>
      </c>
      <c r="K8" t="n">
        <v>50.28</v>
      </c>
      <c r="L8" t="n">
        <v>7</v>
      </c>
      <c r="M8" t="n">
        <v>96</v>
      </c>
      <c r="N8" t="n">
        <v>30.44</v>
      </c>
      <c r="O8" t="n">
        <v>20919.39</v>
      </c>
      <c r="P8" t="n">
        <v>941.61</v>
      </c>
      <c r="Q8" t="n">
        <v>1220.58</v>
      </c>
      <c r="R8" t="n">
        <v>292.24</v>
      </c>
      <c r="S8" t="n">
        <v>112.51</v>
      </c>
      <c r="T8" t="n">
        <v>74999.57000000001</v>
      </c>
      <c r="U8" t="n">
        <v>0.38</v>
      </c>
      <c r="V8" t="n">
        <v>0.73</v>
      </c>
      <c r="W8" t="n">
        <v>7.4</v>
      </c>
      <c r="X8" t="n">
        <v>4.43</v>
      </c>
      <c r="Y8" t="n">
        <v>0.5</v>
      </c>
      <c r="Z8" t="n">
        <v>10</v>
      </c>
      <c r="AA8" t="n">
        <v>1409.897323801113</v>
      </c>
      <c r="AB8" t="n">
        <v>1929.083718704733</v>
      </c>
      <c r="AC8" t="n">
        <v>1744.974676077557</v>
      </c>
      <c r="AD8" t="n">
        <v>1409897.323801113</v>
      </c>
      <c r="AE8" t="n">
        <v>1929083.718704734</v>
      </c>
      <c r="AF8" t="n">
        <v>4.900609064951553e-06</v>
      </c>
      <c r="AG8" t="n">
        <v>36</v>
      </c>
      <c r="AH8" t="n">
        <v>1744974.676077557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1.2036</v>
      </c>
      <c r="E9" t="n">
        <v>83.08</v>
      </c>
      <c r="F9" t="n">
        <v>78.02</v>
      </c>
      <c r="G9" t="n">
        <v>55.07</v>
      </c>
      <c r="H9" t="n">
        <v>0.84</v>
      </c>
      <c r="I9" t="n">
        <v>85</v>
      </c>
      <c r="J9" t="n">
        <v>169.17</v>
      </c>
      <c r="K9" t="n">
        <v>50.28</v>
      </c>
      <c r="L9" t="n">
        <v>8</v>
      </c>
      <c r="M9" t="n">
        <v>83</v>
      </c>
      <c r="N9" t="n">
        <v>30.89</v>
      </c>
      <c r="O9" t="n">
        <v>21098.19</v>
      </c>
      <c r="P9" t="n">
        <v>929.6900000000001</v>
      </c>
      <c r="Q9" t="n">
        <v>1220.56</v>
      </c>
      <c r="R9" t="n">
        <v>271.71</v>
      </c>
      <c r="S9" t="n">
        <v>112.51</v>
      </c>
      <c r="T9" t="n">
        <v>64801.63</v>
      </c>
      <c r="U9" t="n">
        <v>0.41</v>
      </c>
      <c r="V9" t="n">
        <v>0.74</v>
      </c>
      <c r="W9" t="n">
        <v>7.38</v>
      </c>
      <c r="X9" t="n">
        <v>3.82</v>
      </c>
      <c r="Y9" t="n">
        <v>0.5</v>
      </c>
      <c r="Z9" t="n">
        <v>10</v>
      </c>
      <c r="AA9" t="n">
        <v>1375.857091128642</v>
      </c>
      <c r="AB9" t="n">
        <v>1882.508370613182</v>
      </c>
      <c r="AC9" t="n">
        <v>1702.844413838952</v>
      </c>
      <c r="AD9" t="n">
        <v>1375857.091128642</v>
      </c>
      <c r="AE9" t="n">
        <v>1882508.370613182</v>
      </c>
      <c r="AF9" t="n">
        <v>4.960784752376525e-06</v>
      </c>
      <c r="AG9" t="n">
        <v>35</v>
      </c>
      <c r="AH9" t="n">
        <v>1702844.413838952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1.2147</v>
      </c>
      <c r="E10" t="n">
        <v>82.33</v>
      </c>
      <c r="F10" t="n">
        <v>77.59</v>
      </c>
      <c r="G10" t="n">
        <v>62.07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921.77</v>
      </c>
      <c r="Q10" t="n">
        <v>1220.54</v>
      </c>
      <c r="R10" t="n">
        <v>257.05</v>
      </c>
      <c r="S10" t="n">
        <v>112.51</v>
      </c>
      <c r="T10" t="n">
        <v>57520.24</v>
      </c>
      <c r="U10" t="n">
        <v>0.44</v>
      </c>
      <c r="V10" t="n">
        <v>0.74</v>
      </c>
      <c r="W10" t="n">
        <v>7.36</v>
      </c>
      <c r="X10" t="n">
        <v>3.38</v>
      </c>
      <c r="Y10" t="n">
        <v>0.5</v>
      </c>
      <c r="Z10" t="n">
        <v>10</v>
      </c>
      <c r="AA10" t="n">
        <v>1358.777025381939</v>
      </c>
      <c r="AB10" t="n">
        <v>1859.138671139224</v>
      </c>
      <c r="AC10" t="n">
        <v>1681.705085683208</v>
      </c>
      <c r="AD10" t="n">
        <v>1358777.025381939</v>
      </c>
      <c r="AE10" t="n">
        <v>1859138.671139224</v>
      </c>
      <c r="AF10" t="n">
        <v>5.006534761309209e-06</v>
      </c>
      <c r="AG10" t="n">
        <v>35</v>
      </c>
      <c r="AH10" t="n">
        <v>1681705.085683208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1.2237</v>
      </c>
      <c r="E11" t="n">
        <v>81.72</v>
      </c>
      <c r="F11" t="n">
        <v>77.23999999999999</v>
      </c>
      <c r="G11" t="n">
        <v>69.17</v>
      </c>
      <c r="H11" t="n">
        <v>1.03</v>
      </c>
      <c r="I11" t="n">
        <v>67</v>
      </c>
      <c r="J11" t="n">
        <v>172.08</v>
      </c>
      <c r="K11" t="n">
        <v>50.28</v>
      </c>
      <c r="L11" t="n">
        <v>10</v>
      </c>
      <c r="M11" t="n">
        <v>65</v>
      </c>
      <c r="N11" t="n">
        <v>31.8</v>
      </c>
      <c r="O11" t="n">
        <v>21457.64</v>
      </c>
      <c r="P11" t="n">
        <v>913.55</v>
      </c>
      <c r="Q11" t="n">
        <v>1220.59</v>
      </c>
      <c r="R11" t="n">
        <v>244.64</v>
      </c>
      <c r="S11" t="n">
        <v>112.51</v>
      </c>
      <c r="T11" t="n">
        <v>51355.03</v>
      </c>
      <c r="U11" t="n">
        <v>0.46</v>
      </c>
      <c r="V11" t="n">
        <v>0.74</v>
      </c>
      <c r="W11" t="n">
        <v>7.37</v>
      </c>
      <c r="X11" t="n">
        <v>3.04</v>
      </c>
      <c r="Y11" t="n">
        <v>0.5</v>
      </c>
      <c r="Z11" t="n">
        <v>10</v>
      </c>
      <c r="AA11" t="n">
        <v>1343.870041144393</v>
      </c>
      <c r="AB11" t="n">
        <v>1838.742277655682</v>
      </c>
      <c r="AC11" t="n">
        <v>1663.255295367218</v>
      </c>
      <c r="AD11" t="n">
        <v>1343870.041144393</v>
      </c>
      <c r="AE11" t="n">
        <v>1838742.277655682</v>
      </c>
      <c r="AF11" t="n">
        <v>5.043629363146522e-06</v>
      </c>
      <c r="AG11" t="n">
        <v>35</v>
      </c>
      <c r="AH11" t="n">
        <v>1663255.295367218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1.2323</v>
      </c>
      <c r="E12" t="n">
        <v>81.15000000000001</v>
      </c>
      <c r="F12" t="n">
        <v>76.89</v>
      </c>
      <c r="G12" t="n">
        <v>76.89</v>
      </c>
      <c r="H12" t="n">
        <v>1.12</v>
      </c>
      <c r="I12" t="n">
        <v>60</v>
      </c>
      <c r="J12" t="n">
        <v>173.55</v>
      </c>
      <c r="K12" t="n">
        <v>50.28</v>
      </c>
      <c r="L12" t="n">
        <v>11</v>
      </c>
      <c r="M12" t="n">
        <v>58</v>
      </c>
      <c r="N12" t="n">
        <v>32.27</v>
      </c>
      <c r="O12" t="n">
        <v>21638.31</v>
      </c>
      <c r="P12" t="n">
        <v>904.85</v>
      </c>
      <c r="Q12" t="n">
        <v>1220.54</v>
      </c>
      <c r="R12" t="n">
        <v>233.26</v>
      </c>
      <c r="S12" t="n">
        <v>112.51</v>
      </c>
      <c r="T12" t="n">
        <v>45702.04</v>
      </c>
      <c r="U12" t="n">
        <v>0.48</v>
      </c>
      <c r="V12" t="n">
        <v>0.75</v>
      </c>
      <c r="W12" t="n">
        <v>7.35</v>
      </c>
      <c r="X12" t="n">
        <v>2.69</v>
      </c>
      <c r="Y12" t="n">
        <v>0.5</v>
      </c>
      <c r="Z12" t="n">
        <v>10</v>
      </c>
      <c r="AA12" t="n">
        <v>1319.380594174322</v>
      </c>
      <c r="AB12" t="n">
        <v>1805.234735913082</v>
      </c>
      <c r="AC12" t="n">
        <v>1632.945666380401</v>
      </c>
      <c r="AD12" t="n">
        <v>1319380.594174322</v>
      </c>
      <c r="AE12" t="n">
        <v>1805234.735913082</v>
      </c>
      <c r="AF12" t="n">
        <v>5.079075316013287e-06</v>
      </c>
      <c r="AG12" t="n">
        <v>34</v>
      </c>
      <c r="AH12" t="n">
        <v>1632945.666380401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1.2383</v>
      </c>
      <c r="E13" t="n">
        <v>80.76000000000001</v>
      </c>
      <c r="F13" t="n">
        <v>76.66</v>
      </c>
      <c r="G13" t="n">
        <v>83.63</v>
      </c>
      <c r="H13" t="n">
        <v>1.22</v>
      </c>
      <c r="I13" t="n">
        <v>55</v>
      </c>
      <c r="J13" t="n">
        <v>175.02</v>
      </c>
      <c r="K13" t="n">
        <v>50.28</v>
      </c>
      <c r="L13" t="n">
        <v>12</v>
      </c>
      <c r="M13" t="n">
        <v>53</v>
      </c>
      <c r="N13" t="n">
        <v>32.74</v>
      </c>
      <c r="O13" t="n">
        <v>21819.6</v>
      </c>
      <c r="P13" t="n">
        <v>898.02</v>
      </c>
      <c r="Q13" t="n">
        <v>1220.55</v>
      </c>
      <c r="R13" t="n">
        <v>225.39</v>
      </c>
      <c r="S13" t="n">
        <v>112.51</v>
      </c>
      <c r="T13" t="n">
        <v>41789.34</v>
      </c>
      <c r="U13" t="n">
        <v>0.5</v>
      </c>
      <c r="V13" t="n">
        <v>0.75</v>
      </c>
      <c r="W13" t="n">
        <v>7.34</v>
      </c>
      <c r="X13" t="n">
        <v>2.46</v>
      </c>
      <c r="Y13" t="n">
        <v>0.5</v>
      </c>
      <c r="Z13" t="n">
        <v>10</v>
      </c>
      <c r="AA13" t="n">
        <v>1308.768972208263</v>
      </c>
      <c r="AB13" t="n">
        <v>1790.715446587399</v>
      </c>
      <c r="AC13" t="n">
        <v>1619.812077650011</v>
      </c>
      <c r="AD13" t="n">
        <v>1308768.972208263</v>
      </c>
      <c r="AE13" t="n">
        <v>1790715.446587399</v>
      </c>
      <c r="AF13" t="n">
        <v>5.103805050571494e-06</v>
      </c>
      <c r="AG13" t="n">
        <v>34</v>
      </c>
      <c r="AH13" t="n">
        <v>1619812.077650011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1.2429</v>
      </c>
      <c r="E14" t="n">
        <v>80.45999999999999</v>
      </c>
      <c r="F14" t="n">
        <v>76.48999999999999</v>
      </c>
      <c r="G14" t="n">
        <v>89.98999999999999</v>
      </c>
      <c r="H14" t="n">
        <v>1.31</v>
      </c>
      <c r="I14" t="n">
        <v>51</v>
      </c>
      <c r="J14" t="n">
        <v>176.49</v>
      </c>
      <c r="K14" t="n">
        <v>50.28</v>
      </c>
      <c r="L14" t="n">
        <v>13</v>
      </c>
      <c r="M14" t="n">
        <v>49</v>
      </c>
      <c r="N14" t="n">
        <v>33.21</v>
      </c>
      <c r="O14" t="n">
        <v>22001.54</v>
      </c>
      <c r="P14" t="n">
        <v>893.37</v>
      </c>
      <c r="Q14" t="n">
        <v>1220.58</v>
      </c>
      <c r="R14" t="n">
        <v>219.86</v>
      </c>
      <c r="S14" t="n">
        <v>112.51</v>
      </c>
      <c r="T14" t="n">
        <v>39045.77</v>
      </c>
      <c r="U14" t="n">
        <v>0.51</v>
      </c>
      <c r="V14" t="n">
        <v>0.75</v>
      </c>
      <c r="W14" t="n">
        <v>7.33</v>
      </c>
      <c r="X14" t="n">
        <v>2.29</v>
      </c>
      <c r="Y14" t="n">
        <v>0.5</v>
      </c>
      <c r="Z14" t="n">
        <v>10</v>
      </c>
      <c r="AA14" t="n">
        <v>1301.141841283301</v>
      </c>
      <c r="AB14" t="n">
        <v>1780.279669570597</v>
      </c>
      <c r="AC14" t="n">
        <v>1610.372276544987</v>
      </c>
      <c r="AD14" t="n">
        <v>1301141.841283301</v>
      </c>
      <c r="AE14" t="n">
        <v>1780279.669570596</v>
      </c>
      <c r="AF14" t="n">
        <v>5.122764513732787e-06</v>
      </c>
      <c r="AG14" t="n">
        <v>34</v>
      </c>
      <c r="AH14" t="n">
        <v>1610372.276544987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1.248</v>
      </c>
      <c r="E15" t="n">
        <v>80.13</v>
      </c>
      <c r="F15" t="n">
        <v>76.29000000000001</v>
      </c>
      <c r="G15" t="n">
        <v>97.39</v>
      </c>
      <c r="H15" t="n">
        <v>1.4</v>
      </c>
      <c r="I15" t="n">
        <v>47</v>
      </c>
      <c r="J15" t="n">
        <v>177.97</v>
      </c>
      <c r="K15" t="n">
        <v>50.28</v>
      </c>
      <c r="L15" t="n">
        <v>14</v>
      </c>
      <c r="M15" t="n">
        <v>45</v>
      </c>
      <c r="N15" t="n">
        <v>33.69</v>
      </c>
      <c r="O15" t="n">
        <v>22184.13</v>
      </c>
      <c r="P15" t="n">
        <v>888.22</v>
      </c>
      <c r="Q15" t="n">
        <v>1220.55</v>
      </c>
      <c r="R15" t="n">
        <v>212.98</v>
      </c>
      <c r="S15" t="n">
        <v>112.51</v>
      </c>
      <c r="T15" t="n">
        <v>35627.64</v>
      </c>
      <c r="U15" t="n">
        <v>0.53</v>
      </c>
      <c r="V15" t="n">
        <v>0.75</v>
      </c>
      <c r="W15" t="n">
        <v>7.32</v>
      </c>
      <c r="X15" t="n">
        <v>2.09</v>
      </c>
      <c r="Y15" t="n">
        <v>0.5</v>
      </c>
      <c r="Z15" t="n">
        <v>10</v>
      </c>
      <c r="AA15" t="n">
        <v>1292.703905970595</v>
      </c>
      <c r="AB15" t="n">
        <v>1768.734514220319</v>
      </c>
      <c r="AC15" t="n">
        <v>1599.928974617613</v>
      </c>
      <c r="AD15" t="n">
        <v>1292703.905970595</v>
      </c>
      <c r="AE15" t="n">
        <v>1768734.514220319</v>
      </c>
      <c r="AF15" t="n">
        <v>5.143784788107264e-06</v>
      </c>
      <c r="AG15" t="n">
        <v>34</v>
      </c>
      <c r="AH15" t="n">
        <v>1599928.974617613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1.2527</v>
      </c>
      <c r="E16" t="n">
        <v>79.83</v>
      </c>
      <c r="F16" t="n">
        <v>76.12</v>
      </c>
      <c r="G16" t="n">
        <v>106.21</v>
      </c>
      <c r="H16" t="n">
        <v>1.48</v>
      </c>
      <c r="I16" t="n">
        <v>43</v>
      </c>
      <c r="J16" t="n">
        <v>179.46</v>
      </c>
      <c r="K16" t="n">
        <v>50.28</v>
      </c>
      <c r="L16" t="n">
        <v>15</v>
      </c>
      <c r="M16" t="n">
        <v>41</v>
      </c>
      <c r="N16" t="n">
        <v>34.18</v>
      </c>
      <c r="O16" t="n">
        <v>22367.38</v>
      </c>
      <c r="P16" t="n">
        <v>880.02</v>
      </c>
      <c r="Q16" t="n">
        <v>1220.54</v>
      </c>
      <c r="R16" t="n">
        <v>207.11</v>
      </c>
      <c r="S16" t="n">
        <v>112.51</v>
      </c>
      <c r="T16" t="n">
        <v>32711</v>
      </c>
      <c r="U16" t="n">
        <v>0.54</v>
      </c>
      <c r="V16" t="n">
        <v>0.75</v>
      </c>
      <c r="W16" t="n">
        <v>7.32</v>
      </c>
      <c r="X16" t="n">
        <v>1.92</v>
      </c>
      <c r="Y16" t="n">
        <v>0.5</v>
      </c>
      <c r="Z16" t="n">
        <v>10</v>
      </c>
      <c r="AA16" t="n">
        <v>1282.651361776569</v>
      </c>
      <c r="AB16" t="n">
        <v>1754.980179767103</v>
      </c>
      <c r="AC16" t="n">
        <v>1587.487334540282</v>
      </c>
      <c r="AD16" t="n">
        <v>1282651.361776569</v>
      </c>
      <c r="AE16" t="n">
        <v>1754980.179767103</v>
      </c>
      <c r="AF16" t="n">
        <v>5.163156413511193e-06</v>
      </c>
      <c r="AG16" t="n">
        <v>34</v>
      </c>
      <c r="AH16" t="n">
        <v>1587487.334540282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1.255</v>
      </c>
      <c r="E17" t="n">
        <v>79.68000000000001</v>
      </c>
      <c r="F17" t="n">
        <v>76.03</v>
      </c>
      <c r="G17" t="n">
        <v>111.27</v>
      </c>
      <c r="H17" t="n">
        <v>1.57</v>
      </c>
      <c r="I17" t="n">
        <v>41</v>
      </c>
      <c r="J17" t="n">
        <v>180.95</v>
      </c>
      <c r="K17" t="n">
        <v>50.28</v>
      </c>
      <c r="L17" t="n">
        <v>16</v>
      </c>
      <c r="M17" t="n">
        <v>39</v>
      </c>
      <c r="N17" t="n">
        <v>34.67</v>
      </c>
      <c r="O17" t="n">
        <v>22551.28</v>
      </c>
      <c r="P17" t="n">
        <v>875.25</v>
      </c>
      <c r="Q17" t="n">
        <v>1220.56</v>
      </c>
      <c r="R17" t="n">
        <v>204.02</v>
      </c>
      <c r="S17" t="n">
        <v>112.51</v>
      </c>
      <c r="T17" t="n">
        <v>31174.33</v>
      </c>
      <c r="U17" t="n">
        <v>0.55</v>
      </c>
      <c r="V17" t="n">
        <v>0.75</v>
      </c>
      <c r="W17" t="n">
        <v>7.33</v>
      </c>
      <c r="X17" t="n">
        <v>1.83</v>
      </c>
      <c r="Y17" t="n">
        <v>0.5</v>
      </c>
      <c r="Z17" t="n">
        <v>10</v>
      </c>
      <c r="AA17" t="n">
        <v>1277.203967755617</v>
      </c>
      <c r="AB17" t="n">
        <v>1747.526814945573</v>
      </c>
      <c r="AC17" t="n">
        <v>1580.745308396456</v>
      </c>
      <c r="AD17" t="n">
        <v>1277203.967755617</v>
      </c>
      <c r="AE17" t="n">
        <v>1747526.814945573</v>
      </c>
      <c r="AF17" t="n">
        <v>5.17263614509184e-06</v>
      </c>
      <c r="AG17" t="n">
        <v>34</v>
      </c>
      <c r="AH17" t="n">
        <v>1580745.308396456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1.2587</v>
      </c>
      <c r="E18" t="n">
        <v>79.45</v>
      </c>
      <c r="F18" t="n">
        <v>75.90000000000001</v>
      </c>
      <c r="G18" t="n">
        <v>119.84</v>
      </c>
      <c r="H18" t="n">
        <v>1.65</v>
      </c>
      <c r="I18" t="n">
        <v>38</v>
      </c>
      <c r="J18" t="n">
        <v>182.45</v>
      </c>
      <c r="K18" t="n">
        <v>50.28</v>
      </c>
      <c r="L18" t="n">
        <v>17</v>
      </c>
      <c r="M18" t="n">
        <v>36</v>
      </c>
      <c r="N18" t="n">
        <v>35.17</v>
      </c>
      <c r="O18" t="n">
        <v>22735.98</v>
      </c>
      <c r="P18" t="n">
        <v>872.41</v>
      </c>
      <c r="Q18" t="n">
        <v>1220.56</v>
      </c>
      <c r="R18" t="n">
        <v>199.49</v>
      </c>
      <c r="S18" t="n">
        <v>112.51</v>
      </c>
      <c r="T18" t="n">
        <v>28926.71</v>
      </c>
      <c r="U18" t="n">
        <v>0.5600000000000001</v>
      </c>
      <c r="V18" t="n">
        <v>0.76</v>
      </c>
      <c r="W18" t="n">
        <v>7.32</v>
      </c>
      <c r="X18" t="n">
        <v>1.7</v>
      </c>
      <c r="Y18" t="n">
        <v>0.5</v>
      </c>
      <c r="Z18" t="n">
        <v>10</v>
      </c>
      <c r="AA18" t="n">
        <v>1271.891369781504</v>
      </c>
      <c r="AB18" t="n">
        <v>1740.257884022111</v>
      </c>
      <c r="AC18" t="n">
        <v>1574.17011403832</v>
      </c>
      <c r="AD18" t="n">
        <v>1271891.369781504</v>
      </c>
      <c r="AE18" t="n">
        <v>1740257.884022111</v>
      </c>
      <c r="AF18" t="n">
        <v>5.187886148069402e-06</v>
      </c>
      <c r="AG18" t="n">
        <v>34</v>
      </c>
      <c r="AH18" t="n">
        <v>1574170.11403832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1.2614</v>
      </c>
      <c r="E19" t="n">
        <v>79.28</v>
      </c>
      <c r="F19" t="n">
        <v>75.79000000000001</v>
      </c>
      <c r="G19" t="n">
        <v>126.32</v>
      </c>
      <c r="H19" t="n">
        <v>1.74</v>
      </c>
      <c r="I19" t="n">
        <v>36</v>
      </c>
      <c r="J19" t="n">
        <v>183.95</v>
      </c>
      <c r="K19" t="n">
        <v>50.28</v>
      </c>
      <c r="L19" t="n">
        <v>18</v>
      </c>
      <c r="M19" t="n">
        <v>34</v>
      </c>
      <c r="N19" t="n">
        <v>35.67</v>
      </c>
      <c r="O19" t="n">
        <v>22921.24</v>
      </c>
      <c r="P19" t="n">
        <v>866.5</v>
      </c>
      <c r="Q19" t="n">
        <v>1220.55</v>
      </c>
      <c r="R19" t="n">
        <v>196.32</v>
      </c>
      <c r="S19" t="n">
        <v>112.51</v>
      </c>
      <c r="T19" t="n">
        <v>27349.83</v>
      </c>
      <c r="U19" t="n">
        <v>0.57</v>
      </c>
      <c r="V19" t="n">
        <v>0.76</v>
      </c>
      <c r="W19" t="n">
        <v>7.3</v>
      </c>
      <c r="X19" t="n">
        <v>1.59</v>
      </c>
      <c r="Y19" t="n">
        <v>0.5</v>
      </c>
      <c r="Z19" t="n">
        <v>10</v>
      </c>
      <c r="AA19" t="n">
        <v>1265.318646917485</v>
      </c>
      <c r="AB19" t="n">
        <v>1731.264794631491</v>
      </c>
      <c r="AC19" t="n">
        <v>1566.035312477261</v>
      </c>
      <c r="AD19" t="n">
        <v>1265318.646917485</v>
      </c>
      <c r="AE19" t="n">
        <v>1731264.794631491</v>
      </c>
      <c r="AF19" t="n">
        <v>5.199014528620596e-06</v>
      </c>
      <c r="AG19" t="n">
        <v>34</v>
      </c>
      <c r="AH19" t="n">
        <v>1566035.312477262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1.2637</v>
      </c>
      <c r="E20" t="n">
        <v>79.13</v>
      </c>
      <c r="F20" t="n">
        <v>75.70999999999999</v>
      </c>
      <c r="G20" t="n">
        <v>133.61</v>
      </c>
      <c r="H20" t="n">
        <v>1.82</v>
      </c>
      <c r="I20" t="n">
        <v>34</v>
      </c>
      <c r="J20" t="n">
        <v>185.46</v>
      </c>
      <c r="K20" t="n">
        <v>50.28</v>
      </c>
      <c r="L20" t="n">
        <v>19</v>
      </c>
      <c r="M20" t="n">
        <v>32</v>
      </c>
      <c r="N20" t="n">
        <v>36.18</v>
      </c>
      <c r="O20" t="n">
        <v>23107.19</v>
      </c>
      <c r="P20" t="n">
        <v>861.02</v>
      </c>
      <c r="Q20" t="n">
        <v>1220.54</v>
      </c>
      <c r="R20" t="n">
        <v>193.52</v>
      </c>
      <c r="S20" t="n">
        <v>112.51</v>
      </c>
      <c r="T20" t="n">
        <v>25961.24</v>
      </c>
      <c r="U20" t="n">
        <v>0.58</v>
      </c>
      <c r="V20" t="n">
        <v>0.76</v>
      </c>
      <c r="W20" t="n">
        <v>7.3</v>
      </c>
      <c r="X20" t="n">
        <v>1.51</v>
      </c>
      <c r="Y20" t="n">
        <v>0.5</v>
      </c>
      <c r="Z20" t="n">
        <v>10</v>
      </c>
      <c r="AA20" t="n">
        <v>1249.714033989223</v>
      </c>
      <c r="AB20" t="n">
        <v>1709.913874796108</v>
      </c>
      <c r="AC20" t="n">
        <v>1546.722094464763</v>
      </c>
      <c r="AD20" t="n">
        <v>1249714.033989223</v>
      </c>
      <c r="AE20" t="n">
        <v>1709913.874796108</v>
      </c>
      <c r="AF20" t="n">
        <v>5.208494260201242e-06</v>
      </c>
      <c r="AG20" t="n">
        <v>33</v>
      </c>
      <c r="AH20" t="n">
        <v>1546722.094464763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1.2668</v>
      </c>
      <c r="E21" t="n">
        <v>78.94</v>
      </c>
      <c r="F21" t="n">
        <v>75.58</v>
      </c>
      <c r="G21" t="n">
        <v>141.72</v>
      </c>
      <c r="H21" t="n">
        <v>1.9</v>
      </c>
      <c r="I21" t="n">
        <v>32</v>
      </c>
      <c r="J21" t="n">
        <v>186.97</v>
      </c>
      <c r="K21" t="n">
        <v>50.28</v>
      </c>
      <c r="L21" t="n">
        <v>20</v>
      </c>
      <c r="M21" t="n">
        <v>30</v>
      </c>
      <c r="N21" t="n">
        <v>36.69</v>
      </c>
      <c r="O21" t="n">
        <v>23293.82</v>
      </c>
      <c r="P21" t="n">
        <v>857.49</v>
      </c>
      <c r="Q21" t="n">
        <v>1220.55</v>
      </c>
      <c r="R21" t="n">
        <v>189.25</v>
      </c>
      <c r="S21" t="n">
        <v>112.51</v>
      </c>
      <c r="T21" t="n">
        <v>23837.53</v>
      </c>
      <c r="U21" t="n">
        <v>0.59</v>
      </c>
      <c r="V21" t="n">
        <v>0.76</v>
      </c>
      <c r="W21" t="n">
        <v>7.29</v>
      </c>
      <c r="X21" t="n">
        <v>1.38</v>
      </c>
      <c r="Y21" t="n">
        <v>0.5</v>
      </c>
      <c r="Z21" t="n">
        <v>10</v>
      </c>
      <c r="AA21" t="n">
        <v>1244.451487341648</v>
      </c>
      <c r="AB21" t="n">
        <v>1702.713426305723</v>
      </c>
      <c r="AC21" t="n">
        <v>1540.208846672407</v>
      </c>
      <c r="AD21" t="n">
        <v>1244451.487341648</v>
      </c>
      <c r="AE21" t="n">
        <v>1702713.426305723</v>
      </c>
      <c r="AF21" t="n">
        <v>5.221271289722982e-06</v>
      </c>
      <c r="AG21" t="n">
        <v>33</v>
      </c>
      <c r="AH21" t="n">
        <v>1540208.846672407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1.2687</v>
      </c>
      <c r="E22" t="n">
        <v>78.81999999999999</v>
      </c>
      <c r="F22" t="n">
        <v>75.53</v>
      </c>
      <c r="G22" t="n">
        <v>151.06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849.64</v>
      </c>
      <c r="Q22" t="n">
        <v>1220.54</v>
      </c>
      <c r="R22" t="n">
        <v>187.44</v>
      </c>
      <c r="S22" t="n">
        <v>112.51</v>
      </c>
      <c r="T22" t="n">
        <v>22941.84</v>
      </c>
      <c r="U22" t="n">
        <v>0.6</v>
      </c>
      <c r="V22" t="n">
        <v>0.76</v>
      </c>
      <c r="W22" t="n">
        <v>7.29</v>
      </c>
      <c r="X22" t="n">
        <v>1.33</v>
      </c>
      <c r="Y22" t="n">
        <v>0.5</v>
      </c>
      <c r="Z22" t="n">
        <v>10</v>
      </c>
      <c r="AA22" t="n">
        <v>1237.466078798597</v>
      </c>
      <c r="AB22" t="n">
        <v>1693.155682162646</v>
      </c>
      <c r="AC22" t="n">
        <v>1531.563280215967</v>
      </c>
      <c r="AD22" t="n">
        <v>1237466.078798597</v>
      </c>
      <c r="AE22" t="n">
        <v>1693155.682162646</v>
      </c>
      <c r="AF22" t="n">
        <v>5.229102372333081e-06</v>
      </c>
      <c r="AG22" t="n">
        <v>33</v>
      </c>
      <c r="AH22" t="n">
        <v>1531563.280215967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1.2704</v>
      </c>
      <c r="E23" t="n">
        <v>78.72</v>
      </c>
      <c r="F23" t="n">
        <v>75.45999999999999</v>
      </c>
      <c r="G23" t="n">
        <v>156.12</v>
      </c>
      <c r="H23" t="n">
        <v>2.05</v>
      </c>
      <c r="I23" t="n">
        <v>29</v>
      </c>
      <c r="J23" t="n">
        <v>190.01</v>
      </c>
      <c r="K23" t="n">
        <v>50.28</v>
      </c>
      <c r="L23" t="n">
        <v>22</v>
      </c>
      <c r="M23" t="n">
        <v>27</v>
      </c>
      <c r="N23" t="n">
        <v>37.74</v>
      </c>
      <c r="O23" t="n">
        <v>23669.2</v>
      </c>
      <c r="P23" t="n">
        <v>847.1799999999999</v>
      </c>
      <c r="Q23" t="n">
        <v>1220.55</v>
      </c>
      <c r="R23" t="n">
        <v>185.15</v>
      </c>
      <c r="S23" t="n">
        <v>112.51</v>
      </c>
      <c r="T23" t="n">
        <v>21801.45</v>
      </c>
      <c r="U23" t="n">
        <v>0.61</v>
      </c>
      <c r="V23" t="n">
        <v>0.76</v>
      </c>
      <c r="W23" t="n">
        <v>7.29</v>
      </c>
      <c r="X23" t="n">
        <v>1.26</v>
      </c>
      <c r="Y23" t="n">
        <v>0.5</v>
      </c>
      <c r="Z23" t="n">
        <v>10</v>
      </c>
      <c r="AA23" t="n">
        <v>1234.251101492632</v>
      </c>
      <c r="AB23" t="n">
        <v>1688.756808377835</v>
      </c>
      <c r="AC23" t="n">
        <v>1527.584228771321</v>
      </c>
      <c r="AD23" t="n">
        <v>1234251.101492631</v>
      </c>
      <c r="AE23" t="n">
        <v>1688756.808377835</v>
      </c>
      <c r="AF23" t="n">
        <v>5.236109130457907e-06</v>
      </c>
      <c r="AG23" t="n">
        <v>33</v>
      </c>
      <c r="AH23" t="n">
        <v>1527584.228771321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1.2714</v>
      </c>
      <c r="E24" t="n">
        <v>78.65000000000001</v>
      </c>
      <c r="F24" t="n">
        <v>75.42</v>
      </c>
      <c r="G24" t="n">
        <v>161.62</v>
      </c>
      <c r="H24" t="n">
        <v>2.13</v>
      </c>
      <c r="I24" t="n">
        <v>28</v>
      </c>
      <c r="J24" t="n">
        <v>191.55</v>
      </c>
      <c r="K24" t="n">
        <v>50.28</v>
      </c>
      <c r="L24" t="n">
        <v>23</v>
      </c>
      <c r="M24" t="n">
        <v>26</v>
      </c>
      <c r="N24" t="n">
        <v>38.27</v>
      </c>
      <c r="O24" t="n">
        <v>23857.96</v>
      </c>
      <c r="P24" t="n">
        <v>839.5599999999999</v>
      </c>
      <c r="Q24" t="n">
        <v>1220.56</v>
      </c>
      <c r="R24" t="n">
        <v>183.75</v>
      </c>
      <c r="S24" t="n">
        <v>112.51</v>
      </c>
      <c r="T24" t="n">
        <v>21106.01</v>
      </c>
      <c r="U24" t="n">
        <v>0.61</v>
      </c>
      <c r="V24" t="n">
        <v>0.76</v>
      </c>
      <c r="W24" t="n">
        <v>7.29</v>
      </c>
      <c r="X24" t="n">
        <v>1.23</v>
      </c>
      <c r="Y24" t="n">
        <v>0.5</v>
      </c>
      <c r="Z24" t="n">
        <v>10</v>
      </c>
      <c r="AA24" t="n">
        <v>1228.14157993598</v>
      </c>
      <c r="AB24" t="n">
        <v>1680.397491450957</v>
      </c>
      <c r="AC24" t="n">
        <v>1520.022713319569</v>
      </c>
      <c r="AD24" t="n">
        <v>1228141.57993598</v>
      </c>
      <c r="AE24" t="n">
        <v>1680397.491450957</v>
      </c>
      <c r="AF24" t="n">
        <v>5.240230752884275e-06</v>
      </c>
      <c r="AG24" t="n">
        <v>33</v>
      </c>
      <c r="AH24" t="n">
        <v>1520022.713319568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1.2739</v>
      </c>
      <c r="E25" t="n">
        <v>78.5</v>
      </c>
      <c r="F25" t="n">
        <v>75.34</v>
      </c>
      <c r="G25" t="n">
        <v>173.85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837.04</v>
      </c>
      <c r="Q25" t="n">
        <v>1220.54</v>
      </c>
      <c r="R25" t="n">
        <v>180.58</v>
      </c>
      <c r="S25" t="n">
        <v>112.51</v>
      </c>
      <c r="T25" t="n">
        <v>19529.52</v>
      </c>
      <c r="U25" t="n">
        <v>0.62</v>
      </c>
      <c r="V25" t="n">
        <v>0.76</v>
      </c>
      <c r="W25" t="n">
        <v>7.29</v>
      </c>
      <c r="X25" t="n">
        <v>1.14</v>
      </c>
      <c r="Y25" t="n">
        <v>0.5</v>
      </c>
      <c r="Z25" t="n">
        <v>10</v>
      </c>
      <c r="AA25" t="n">
        <v>1224.295244066818</v>
      </c>
      <c r="AB25" t="n">
        <v>1675.134765026406</v>
      </c>
      <c r="AC25" t="n">
        <v>1515.262254118694</v>
      </c>
      <c r="AD25" t="n">
        <v>1224295.244066817</v>
      </c>
      <c r="AE25" t="n">
        <v>1675134.765026406</v>
      </c>
      <c r="AF25" t="n">
        <v>5.250534808950196e-06</v>
      </c>
      <c r="AG25" t="n">
        <v>33</v>
      </c>
      <c r="AH25" t="n">
        <v>1515262.254118694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1.2755</v>
      </c>
      <c r="E26" t="n">
        <v>78.40000000000001</v>
      </c>
      <c r="F26" t="n">
        <v>75.27</v>
      </c>
      <c r="G26" t="n">
        <v>180.66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831.45</v>
      </c>
      <c r="Q26" t="n">
        <v>1220.55</v>
      </c>
      <c r="R26" t="n">
        <v>178.77</v>
      </c>
      <c r="S26" t="n">
        <v>112.51</v>
      </c>
      <c r="T26" t="n">
        <v>18631.91</v>
      </c>
      <c r="U26" t="n">
        <v>0.63</v>
      </c>
      <c r="V26" t="n">
        <v>0.76</v>
      </c>
      <c r="W26" t="n">
        <v>7.28</v>
      </c>
      <c r="X26" t="n">
        <v>1.07</v>
      </c>
      <c r="Y26" t="n">
        <v>0.5</v>
      </c>
      <c r="Z26" t="n">
        <v>10</v>
      </c>
      <c r="AA26" t="n">
        <v>1219.044609460183</v>
      </c>
      <c r="AB26" t="n">
        <v>1667.950615115958</v>
      </c>
      <c r="AC26" t="n">
        <v>1508.763749392681</v>
      </c>
      <c r="AD26" t="n">
        <v>1219044.609460183</v>
      </c>
      <c r="AE26" t="n">
        <v>1667950.615115958</v>
      </c>
      <c r="AF26" t="n">
        <v>5.257129404832385e-06</v>
      </c>
      <c r="AG26" t="n">
        <v>33</v>
      </c>
      <c r="AH26" t="n">
        <v>1508763.749392681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1.2762</v>
      </c>
      <c r="E27" t="n">
        <v>78.36</v>
      </c>
      <c r="F27" t="n">
        <v>75.26000000000001</v>
      </c>
      <c r="G27" t="n">
        <v>188.15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829.53</v>
      </c>
      <c r="Q27" t="n">
        <v>1220.55</v>
      </c>
      <c r="R27" t="n">
        <v>178.11</v>
      </c>
      <c r="S27" t="n">
        <v>112.51</v>
      </c>
      <c r="T27" t="n">
        <v>18303.19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1217.199991893285</v>
      </c>
      <c r="AB27" t="n">
        <v>1665.426727982144</v>
      </c>
      <c r="AC27" t="n">
        <v>1506.480738504621</v>
      </c>
      <c r="AD27" t="n">
        <v>1217199.991893284</v>
      </c>
      <c r="AE27" t="n">
        <v>1665426.727982144</v>
      </c>
      <c r="AF27" t="n">
        <v>5.260014540530842e-06</v>
      </c>
      <c r="AG27" t="n">
        <v>33</v>
      </c>
      <c r="AH27" t="n">
        <v>1506480.738504621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1.2778</v>
      </c>
      <c r="E28" t="n">
        <v>78.26000000000001</v>
      </c>
      <c r="F28" t="n">
        <v>75.19</v>
      </c>
      <c r="G28" t="n">
        <v>196.16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825.45</v>
      </c>
      <c r="Q28" t="n">
        <v>1220.55</v>
      </c>
      <c r="R28" t="n">
        <v>175.88</v>
      </c>
      <c r="S28" t="n">
        <v>112.51</v>
      </c>
      <c r="T28" t="n">
        <v>17196.65</v>
      </c>
      <c r="U28" t="n">
        <v>0.64</v>
      </c>
      <c r="V28" t="n">
        <v>0.76</v>
      </c>
      <c r="W28" t="n">
        <v>7.29</v>
      </c>
      <c r="X28" t="n">
        <v>0.99</v>
      </c>
      <c r="Y28" t="n">
        <v>0.5</v>
      </c>
      <c r="Z28" t="n">
        <v>10</v>
      </c>
      <c r="AA28" t="n">
        <v>1212.996630766733</v>
      </c>
      <c r="AB28" t="n">
        <v>1659.675503849591</v>
      </c>
      <c r="AC28" t="n">
        <v>1501.278403131385</v>
      </c>
      <c r="AD28" t="n">
        <v>1212996.630766733</v>
      </c>
      <c r="AE28" t="n">
        <v>1659675.503849591</v>
      </c>
      <c r="AF28" t="n">
        <v>5.266609136413031e-06</v>
      </c>
      <c r="AG28" t="n">
        <v>33</v>
      </c>
      <c r="AH28" t="n">
        <v>1501278.403131385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1.2788</v>
      </c>
      <c r="E29" t="n">
        <v>78.2</v>
      </c>
      <c r="F29" t="n">
        <v>75.17</v>
      </c>
      <c r="G29" t="n">
        <v>205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820.34</v>
      </c>
      <c r="Q29" t="n">
        <v>1220.54</v>
      </c>
      <c r="R29" t="n">
        <v>175</v>
      </c>
      <c r="S29" t="n">
        <v>112.51</v>
      </c>
      <c r="T29" t="n">
        <v>16759.31</v>
      </c>
      <c r="U29" t="n">
        <v>0.64</v>
      </c>
      <c r="V29" t="n">
        <v>0.76</v>
      </c>
      <c r="W29" t="n">
        <v>7.29</v>
      </c>
      <c r="X29" t="n">
        <v>0.97</v>
      </c>
      <c r="Y29" t="n">
        <v>0.5</v>
      </c>
      <c r="Z29" t="n">
        <v>10</v>
      </c>
      <c r="AA29" t="n">
        <v>1208.734979614399</v>
      </c>
      <c r="AB29" t="n">
        <v>1653.844524732188</v>
      </c>
      <c r="AC29" t="n">
        <v>1496.003924477116</v>
      </c>
      <c r="AD29" t="n">
        <v>1208734.979614399</v>
      </c>
      <c r="AE29" t="n">
        <v>1653844.524732188</v>
      </c>
      <c r="AF29" t="n">
        <v>5.270730758839398e-06</v>
      </c>
      <c r="AG29" t="n">
        <v>33</v>
      </c>
      <c r="AH29" t="n">
        <v>1496003.924477116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1.2787</v>
      </c>
      <c r="E30" t="n">
        <v>78.2</v>
      </c>
      <c r="F30" t="n">
        <v>75.17</v>
      </c>
      <c r="G30" t="n">
        <v>205.01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812.09</v>
      </c>
      <c r="Q30" t="n">
        <v>1220.54</v>
      </c>
      <c r="R30" t="n">
        <v>175.13</v>
      </c>
      <c r="S30" t="n">
        <v>112.51</v>
      </c>
      <c r="T30" t="n">
        <v>16825.77</v>
      </c>
      <c r="U30" t="n">
        <v>0.64</v>
      </c>
      <c r="V30" t="n">
        <v>0.76</v>
      </c>
      <c r="W30" t="n">
        <v>7.29</v>
      </c>
      <c r="X30" t="n">
        <v>0.97</v>
      </c>
      <c r="Y30" t="n">
        <v>0.5</v>
      </c>
      <c r="Z30" t="n">
        <v>10</v>
      </c>
      <c r="AA30" t="n">
        <v>1203.186472400193</v>
      </c>
      <c r="AB30" t="n">
        <v>1646.252812378849</v>
      </c>
      <c r="AC30" t="n">
        <v>1489.136754495745</v>
      </c>
      <c r="AD30" t="n">
        <v>1203186.472400193</v>
      </c>
      <c r="AE30" t="n">
        <v>1646252.812378849</v>
      </c>
      <c r="AF30" t="n">
        <v>5.270318596596761e-06</v>
      </c>
      <c r="AG30" t="n">
        <v>33</v>
      </c>
      <c r="AH30" t="n">
        <v>1489136.754495745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1.2799</v>
      </c>
      <c r="E31" t="n">
        <v>78.13</v>
      </c>
      <c r="F31" t="n">
        <v>75.13</v>
      </c>
      <c r="G31" t="n">
        <v>214.66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814.65</v>
      </c>
      <c r="Q31" t="n">
        <v>1220.56</v>
      </c>
      <c r="R31" t="n">
        <v>173.8</v>
      </c>
      <c r="S31" t="n">
        <v>112.51</v>
      </c>
      <c r="T31" t="n">
        <v>16166.41</v>
      </c>
      <c r="U31" t="n">
        <v>0.65</v>
      </c>
      <c r="V31" t="n">
        <v>0.76</v>
      </c>
      <c r="W31" t="n">
        <v>7.28</v>
      </c>
      <c r="X31" t="n">
        <v>0.93</v>
      </c>
      <c r="Y31" t="n">
        <v>0.5</v>
      </c>
      <c r="Z31" t="n">
        <v>10</v>
      </c>
      <c r="AA31" t="n">
        <v>1203.929790214172</v>
      </c>
      <c r="AB31" t="n">
        <v>1647.269852604802</v>
      </c>
      <c r="AC31" t="n">
        <v>1490.056729829958</v>
      </c>
      <c r="AD31" t="n">
        <v>1203929.790214172</v>
      </c>
      <c r="AE31" t="n">
        <v>1647269.852604802</v>
      </c>
      <c r="AF31" t="n">
        <v>5.275264543508404e-06</v>
      </c>
      <c r="AG31" t="n">
        <v>33</v>
      </c>
      <c r="AH31" t="n">
        <v>1490056.729829958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1.2814</v>
      </c>
      <c r="E32" t="n">
        <v>78.04000000000001</v>
      </c>
      <c r="F32" t="n">
        <v>75.06999999999999</v>
      </c>
      <c r="G32" t="n">
        <v>225.22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809.3</v>
      </c>
      <c r="Q32" t="n">
        <v>1220.54</v>
      </c>
      <c r="R32" t="n">
        <v>171.92</v>
      </c>
      <c r="S32" t="n">
        <v>112.51</v>
      </c>
      <c r="T32" t="n">
        <v>15228.3</v>
      </c>
      <c r="U32" t="n">
        <v>0.65</v>
      </c>
      <c r="V32" t="n">
        <v>0.76</v>
      </c>
      <c r="W32" t="n">
        <v>7.28</v>
      </c>
      <c r="X32" t="n">
        <v>0.87</v>
      </c>
      <c r="Y32" t="n">
        <v>0.5</v>
      </c>
      <c r="Z32" t="n">
        <v>10</v>
      </c>
      <c r="AA32" t="n">
        <v>1199.003889402688</v>
      </c>
      <c r="AB32" t="n">
        <v>1640.530017799124</v>
      </c>
      <c r="AC32" t="n">
        <v>1483.960135398716</v>
      </c>
      <c r="AD32" t="n">
        <v>1199003.889402688</v>
      </c>
      <c r="AE32" t="n">
        <v>1640530.017799124</v>
      </c>
      <c r="AF32" t="n">
        <v>5.281446977147956e-06</v>
      </c>
      <c r="AG32" t="n">
        <v>33</v>
      </c>
      <c r="AH32" t="n">
        <v>1483960.135398716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1.2827</v>
      </c>
      <c r="E33" t="n">
        <v>77.95999999999999</v>
      </c>
      <c r="F33" t="n">
        <v>75.03</v>
      </c>
      <c r="G33" t="n">
        <v>236.92</v>
      </c>
      <c r="H33" t="n">
        <v>2.76</v>
      </c>
      <c r="I33" t="n">
        <v>19</v>
      </c>
      <c r="J33" t="n">
        <v>205.59</v>
      </c>
      <c r="K33" t="n">
        <v>50.28</v>
      </c>
      <c r="L33" t="n">
        <v>32</v>
      </c>
      <c r="M33" t="n">
        <v>16</v>
      </c>
      <c r="N33" t="n">
        <v>43.31</v>
      </c>
      <c r="O33" t="n">
        <v>25590.57</v>
      </c>
      <c r="P33" t="n">
        <v>800.71</v>
      </c>
      <c r="Q33" t="n">
        <v>1220.54</v>
      </c>
      <c r="R33" t="n">
        <v>170.23</v>
      </c>
      <c r="S33" t="n">
        <v>112.51</v>
      </c>
      <c r="T33" t="n">
        <v>14391.83</v>
      </c>
      <c r="U33" t="n">
        <v>0.66</v>
      </c>
      <c r="V33" t="n">
        <v>0.76</v>
      </c>
      <c r="W33" t="n">
        <v>7.28</v>
      </c>
      <c r="X33" t="n">
        <v>0.83</v>
      </c>
      <c r="Y33" t="n">
        <v>0.5</v>
      </c>
      <c r="Z33" t="n">
        <v>10</v>
      </c>
      <c r="AA33" t="n">
        <v>1192.112489591115</v>
      </c>
      <c r="AB33" t="n">
        <v>1631.100900549827</v>
      </c>
      <c r="AC33" t="n">
        <v>1475.430919865843</v>
      </c>
      <c r="AD33" t="n">
        <v>1192112.489591115</v>
      </c>
      <c r="AE33" t="n">
        <v>1631100.900549827</v>
      </c>
      <c r="AF33" t="n">
        <v>5.286805086302233e-06</v>
      </c>
      <c r="AG33" t="n">
        <v>33</v>
      </c>
      <c r="AH33" t="n">
        <v>1475430.919865843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1.2828</v>
      </c>
      <c r="E34" t="n">
        <v>77.95999999999999</v>
      </c>
      <c r="F34" t="n">
        <v>75.02</v>
      </c>
      <c r="G34" t="n">
        <v>236.9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16</v>
      </c>
      <c r="N34" t="n">
        <v>43.91</v>
      </c>
      <c r="O34" t="n">
        <v>25786.97</v>
      </c>
      <c r="P34" t="n">
        <v>796.35</v>
      </c>
      <c r="Q34" t="n">
        <v>1220.56</v>
      </c>
      <c r="R34" t="n">
        <v>170.04</v>
      </c>
      <c r="S34" t="n">
        <v>112.51</v>
      </c>
      <c r="T34" t="n">
        <v>14296.73</v>
      </c>
      <c r="U34" t="n">
        <v>0.66</v>
      </c>
      <c r="V34" t="n">
        <v>0.76</v>
      </c>
      <c r="W34" t="n">
        <v>7.28</v>
      </c>
      <c r="X34" t="n">
        <v>0.82</v>
      </c>
      <c r="Y34" t="n">
        <v>0.5</v>
      </c>
      <c r="Z34" t="n">
        <v>10</v>
      </c>
      <c r="AA34" t="n">
        <v>1189.04209064191</v>
      </c>
      <c r="AB34" t="n">
        <v>1626.899845251083</v>
      </c>
      <c r="AC34" t="n">
        <v>1471.630807388593</v>
      </c>
      <c r="AD34" t="n">
        <v>1189042.09064191</v>
      </c>
      <c r="AE34" t="n">
        <v>1626899.845251083</v>
      </c>
      <c r="AF34" t="n">
        <v>5.28721724854487e-06</v>
      </c>
      <c r="AG34" t="n">
        <v>33</v>
      </c>
      <c r="AH34" t="n">
        <v>1471630.807388593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1.2841</v>
      </c>
      <c r="E35" t="n">
        <v>77.88</v>
      </c>
      <c r="F35" t="n">
        <v>74.97</v>
      </c>
      <c r="G35" t="n">
        <v>249.9</v>
      </c>
      <c r="H35" t="n">
        <v>2.89</v>
      </c>
      <c r="I35" t="n">
        <v>18</v>
      </c>
      <c r="J35" t="n">
        <v>208.78</v>
      </c>
      <c r="K35" t="n">
        <v>50.28</v>
      </c>
      <c r="L35" t="n">
        <v>34</v>
      </c>
      <c r="M35" t="n">
        <v>13</v>
      </c>
      <c r="N35" t="n">
        <v>44.5</v>
      </c>
      <c r="O35" t="n">
        <v>25984.2</v>
      </c>
      <c r="P35" t="n">
        <v>794.47</v>
      </c>
      <c r="Q35" t="n">
        <v>1220.54</v>
      </c>
      <c r="R35" t="n">
        <v>168.21</v>
      </c>
      <c r="S35" t="n">
        <v>112.51</v>
      </c>
      <c r="T35" t="n">
        <v>13383.93</v>
      </c>
      <c r="U35" t="n">
        <v>0.67</v>
      </c>
      <c r="V35" t="n">
        <v>0.77</v>
      </c>
      <c r="W35" t="n">
        <v>7.28</v>
      </c>
      <c r="X35" t="n">
        <v>0.77</v>
      </c>
      <c r="Y35" t="n">
        <v>0.5</v>
      </c>
      <c r="Z35" t="n">
        <v>10</v>
      </c>
      <c r="AA35" t="n">
        <v>1186.67489799836</v>
      </c>
      <c r="AB35" t="n">
        <v>1623.660947843009</v>
      </c>
      <c r="AC35" t="n">
        <v>1468.701025803324</v>
      </c>
      <c r="AD35" t="n">
        <v>1186674.89799836</v>
      </c>
      <c r="AE35" t="n">
        <v>1623660.947843009</v>
      </c>
      <c r="AF35" t="n">
        <v>5.292575357699149e-06</v>
      </c>
      <c r="AG35" t="n">
        <v>33</v>
      </c>
      <c r="AH35" t="n">
        <v>1468701.025803325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1.284</v>
      </c>
      <c r="E36" t="n">
        <v>77.88</v>
      </c>
      <c r="F36" t="n">
        <v>74.98</v>
      </c>
      <c r="G36" t="n">
        <v>249.93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12</v>
      </c>
      <c r="N36" t="n">
        <v>45.11</v>
      </c>
      <c r="O36" t="n">
        <v>26182.25</v>
      </c>
      <c r="P36" t="n">
        <v>796.5700000000001</v>
      </c>
      <c r="Q36" t="n">
        <v>1220.54</v>
      </c>
      <c r="R36" t="n">
        <v>168.65</v>
      </c>
      <c r="S36" t="n">
        <v>112.51</v>
      </c>
      <c r="T36" t="n">
        <v>13604.13</v>
      </c>
      <c r="U36" t="n">
        <v>0.67</v>
      </c>
      <c r="V36" t="n">
        <v>0.77</v>
      </c>
      <c r="W36" t="n">
        <v>7.28</v>
      </c>
      <c r="X36" t="n">
        <v>0.78</v>
      </c>
      <c r="Y36" t="n">
        <v>0.5</v>
      </c>
      <c r="Z36" t="n">
        <v>10</v>
      </c>
      <c r="AA36" t="n">
        <v>1188.209439894832</v>
      </c>
      <c r="AB36" t="n">
        <v>1625.760575764972</v>
      </c>
      <c r="AC36" t="n">
        <v>1470.600268183261</v>
      </c>
      <c r="AD36" t="n">
        <v>1188209.439894832</v>
      </c>
      <c r="AE36" t="n">
        <v>1625760.575764972</v>
      </c>
      <c r="AF36" t="n">
        <v>5.292163195456512e-06</v>
      </c>
      <c r="AG36" t="n">
        <v>33</v>
      </c>
      <c r="AH36" t="n">
        <v>1470600.268183261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1.2858</v>
      </c>
      <c r="E37" t="n">
        <v>77.77</v>
      </c>
      <c r="F37" t="n">
        <v>74.90000000000001</v>
      </c>
      <c r="G37" t="n">
        <v>264.36</v>
      </c>
      <c r="H37" t="n">
        <v>3.02</v>
      </c>
      <c r="I37" t="n">
        <v>17</v>
      </c>
      <c r="J37" t="n">
        <v>212</v>
      </c>
      <c r="K37" t="n">
        <v>50.28</v>
      </c>
      <c r="L37" t="n">
        <v>36</v>
      </c>
      <c r="M37" t="n">
        <v>9</v>
      </c>
      <c r="N37" t="n">
        <v>45.72</v>
      </c>
      <c r="O37" t="n">
        <v>26381.14</v>
      </c>
      <c r="P37" t="n">
        <v>789.13</v>
      </c>
      <c r="Q37" t="n">
        <v>1220.54</v>
      </c>
      <c r="R37" t="n">
        <v>165.99</v>
      </c>
      <c r="S37" t="n">
        <v>112.51</v>
      </c>
      <c r="T37" t="n">
        <v>12280.44</v>
      </c>
      <c r="U37" t="n">
        <v>0.68</v>
      </c>
      <c r="V37" t="n">
        <v>0.77</v>
      </c>
      <c r="W37" t="n">
        <v>7.28</v>
      </c>
      <c r="X37" t="n">
        <v>0.7</v>
      </c>
      <c r="Y37" t="n">
        <v>0.5</v>
      </c>
      <c r="Z37" t="n">
        <v>10</v>
      </c>
      <c r="AA37" t="n">
        <v>1181.615311227639</v>
      </c>
      <c r="AB37" t="n">
        <v>1616.738198010094</v>
      </c>
      <c r="AC37" t="n">
        <v>1462.438973498322</v>
      </c>
      <c r="AD37" t="n">
        <v>1181615.311227639</v>
      </c>
      <c r="AE37" t="n">
        <v>1616738.198010094</v>
      </c>
      <c r="AF37" t="n">
        <v>5.299582115823975e-06</v>
      </c>
      <c r="AG37" t="n">
        <v>33</v>
      </c>
      <c r="AH37" t="n">
        <v>1462438.973498322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1.2854</v>
      </c>
      <c r="E38" t="n">
        <v>77.8</v>
      </c>
      <c r="F38" t="n">
        <v>74.93000000000001</v>
      </c>
      <c r="G38" t="n">
        <v>264.44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792.38</v>
      </c>
      <c r="Q38" t="n">
        <v>1220.56</v>
      </c>
      <c r="R38" t="n">
        <v>166.61</v>
      </c>
      <c r="S38" t="n">
        <v>112.51</v>
      </c>
      <c r="T38" t="n">
        <v>12588.08</v>
      </c>
      <c r="U38" t="n">
        <v>0.68</v>
      </c>
      <c r="V38" t="n">
        <v>0.77</v>
      </c>
      <c r="W38" t="n">
        <v>7.28</v>
      </c>
      <c r="X38" t="n">
        <v>0.73</v>
      </c>
      <c r="Y38" t="n">
        <v>0.5</v>
      </c>
      <c r="Z38" t="n">
        <v>10</v>
      </c>
      <c r="AA38" t="n">
        <v>1184.213458804457</v>
      </c>
      <c r="AB38" t="n">
        <v>1620.293098146878</v>
      </c>
      <c r="AC38" t="n">
        <v>1465.654598955385</v>
      </c>
      <c r="AD38" t="n">
        <v>1184213.458804457</v>
      </c>
      <c r="AE38" t="n">
        <v>1620293.098146878</v>
      </c>
      <c r="AF38" t="n">
        <v>5.297933466853428e-06</v>
      </c>
      <c r="AG38" t="n">
        <v>33</v>
      </c>
      <c r="AH38" t="n">
        <v>1465654.598955385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1.2853</v>
      </c>
      <c r="E39" t="n">
        <v>77.8</v>
      </c>
      <c r="F39" t="n">
        <v>74.93000000000001</v>
      </c>
      <c r="G39" t="n">
        <v>264.46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5</v>
      </c>
      <c r="N39" t="n">
        <v>46.97</v>
      </c>
      <c r="O39" t="n">
        <v>26781.46</v>
      </c>
      <c r="P39" t="n">
        <v>795.12</v>
      </c>
      <c r="Q39" t="n">
        <v>1220.54</v>
      </c>
      <c r="R39" t="n">
        <v>166.68</v>
      </c>
      <c r="S39" t="n">
        <v>112.51</v>
      </c>
      <c r="T39" t="n">
        <v>12625.8</v>
      </c>
      <c r="U39" t="n">
        <v>0.67</v>
      </c>
      <c r="V39" t="n">
        <v>0.77</v>
      </c>
      <c r="W39" t="n">
        <v>7.29</v>
      </c>
      <c r="X39" t="n">
        <v>0.73</v>
      </c>
      <c r="Y39" t="n">
        <v>0.5</v>
      </c>
      <c r="Z39" t="n">
        <v>10</v>
      </c>
      <c r="AA39" t="n">
        <v>1186.136598629598</v>
      </c>
      <c r="AB39" t="n">
        <v>1622.924422898578</v>
      </c>
      <c r="AC39" t="n">
        <v>1468.03479376587</v>
      </c>
      <c r="AD39" t="n">
        <v>1186136.598629599</v>
      </c>
      <c r="AE39" t="n">
        <v>1622924.422898578</v>
      </c>
      <c r="AF39" t="n">
        <v>5.297521304610791e-06</v>
      </c>
      <c r="AG39" t="n">
        <v>33</v>
      </c>
      <c r="AH39" t="n">
        <v>1468034.79376587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1.2851</v>
      </c>
      <c r="E40" t="n">
        <v>77.81</v>
      </c>
      <c r="F40" t="n">
        <v>74.94</v>
      </c>
      <c r="G40" t="n">
        <v>264.5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796.04</v>
      </c>
      <c r="Q40" t="n">
        <v>1220.54</v>
      </c>
      <c r="R40" t="n">
        <v>166.75</v>
      </c>
      <c r="S40" t="n">
        <v>112.51</v>
      </c>
      <c r="T40" t="n">
        <v>12659.69</v>
      </c>
      <c r="U40" t="n">
        <v>0.67</v>
      </c>
      <c r="V40" t="n">
        <v>0.77</v>
      </c>
      <c r="W40" t="n">
        <v>7.29</v>
      </c>
      <c r="X40" t="n">
        <v>0.74</v>
      </c>
      <c r="Y40" t="n">
        <v>0.5</v>
      </c>
      <c r="Z40" t="n">
        <v>10</v>
      </c>
      <c r="AA40" t="n">
        <v>1186.937396608878</v>
      </c>
      <c r="AB40" t="n">
        <v>1624.020110022541</v>
      </c>
      <c r="AC40" t="n">
        <v>1469.025910048529</v>
      </c>
      <c r="AD40" t="n">
        <v>1186937.396608878</v>
      </c>
      <c r="AE40" t="n">
        <v>1624020.110022541</v>
      </c>
      <c r="AF40" t="n">
        <v>5.296696980125517e-06</v>
      </c>
      <c r="AG40" t="n">
        <v>33</v>
      </c>
      <c r="AH40" t="n">
        <v>1469025.910048529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1.2852</v>
      </c>
      <c r="E41" t="n">
        <v>77.81</v>
      </c>
      <c r="F41" t="n">
        <v>74.93000000000001</v>
      </c>
      <c r="G41" t="n">
        <v>264.47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800.87</v>
      </c>
      <c r="Q41" t="n">
        <v>1220.54</v>
      </c>
      <c r="R41" t="n">
        <v>166.53</v>
      </c>
      <c r="S41" t="n">
        <v>112.51</v>
      </c>
      <c r="T41" t="n">
        <v>12551.95</v>
      </c>
      <c r="U41" t="n">
        <v>0.68</v>
      </c>
      <c r="V41" t="n">
        <v>0.77</v>
      </c>
      <c r="W41" t="n">
        <v>7.29</v>
      </c>
      <c r="X41" t="n">
        <v>0.74</v>
      </c>
      <c r="Y41" t="n">
        <v>0.5</v>
      </c>
      <c r="Z41" t="n">
        <v>10</v>
      </c>
      <c r="AA41" t="n">
        <v>1190.099290177283</v>
      </c>
      <c r="AB41" t="n">
        <v>1628.346352295732</v>
      </c>
      <c r="AC41" t="n">
        <v>1472.939261831086</v>
      </c>
      <c r="AD41" t="n">
        <v>1190099.290177283</v>
      </c>
      <c r="AE41" t="n">
        <v>1628346.352295732</v>
      </c>
      <c r="AF41" t="n">
        <v>5.297109142368154e-06</v>
      </c>
      <c r="AG41" t="n">
        <v>33</v>
      </c>
      <c r="AH41" t="n">
        <v>1472939.261831086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0.8827</v>
      </c>
      <c r="E2" t="n">
        <v>113.29</v>
      </c>
      <c r="F2" t="n">
        <v>101.49</v>
      </c>
      <c r="G2" t="n">
        <v>10.59</v>
      </c>
      <c r="H2" t="n">
        <v>0.22</v>
      </c>
      <c r="I2" t="n">
        <v>575</v>
      </c>
      <c r="J2" t="n">
        <v>80.84</v>
      </c>
      <c r="K2" t="n">
        <v>35.1</v>
      </c>
      <c r="L2" t="n">
        <v>1</v>
      </c>
      <c r="M2" t="n">
        <v>573</v>
      </c>
      <c r="N2" t="n">
        <v>9.74</v>
      </c>
      <c r="O2" t="n">
        <v>10204.21</v>
      </c>
      <c r="P2" t="n">
        <v>789.89</v>
      </c>
      <c r="Q2" t="n">
        <v>1220.67</v>
      </c>
      <c r="R2" t="n">
        <v>1067.28</v>
      </c>
      <c r="S2" t="n">
        <v>112.51</v>
      </c>
      <c r="T2" t="n">
        <v>460133.55</v>
      </c>
      <c r="U2" t="n">
        <v>0.11</v>
      </c>
      <c r="V2" t="n">
        <v>0.57</v>
      </c>
      <c r="W2" t="n">
        <v>8.19</v>
      </c>
      <c r="X2" t="n">
        <v>27.28</v>
      </c>
      <c r="Y2" t="n">
        <v>0.5</v>
      </c>
      <c r="Z2" t="n">
        <v>10</v>
      </c>
      <c r="AA2" t="n">
        <v>1691.513993753532</v>
      </c>
      <c r="AB2" t="n">
        <v>2314.404070584265</v>
      </c>
      <c r="AC2" t="n">
        <v>2093.520594374217</v>
      </c>
      <c r="AD2" t="n">
        <v>1691513.993753532</v>
      </c>
      <c r="AE2" t="n">
        <v>2314404.070584266</v>
      </c>
      <c r="AF2" t="n">
        <v>5.078077185186866e-06</v>
      </c>
      <c r="AG2" t="n">
        <v>48</v>
      </c>
      <c r="AH2" t="n">
        <v>2093520.594374217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1.0985</v>
      </c>
      <c r="E3" t="n">
        <v>91.03</v>
      </c>
      <c r="F3" t="n">
        <v>85.06999999999999</v>
      </c>
      <c r="G3" t="n">
        <v>21.63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651.09</v>
      </c>
      <c r="Q3" t="n">
        <v>1220.6</v>
      </c>
      <c r="R3" t="n">
        <v>510.1</v>
      </c>
      <c r="S3" t="n">
        <v>112.51</v>
      </c>
      <c r="T3" t="n">
        <v>183242.42</v>
      </c>
      <c r="U3" t="n">
        <v>0.22</v>
      </c>
      <c r="V3" t="n">
        <v>0.67</v>
      </c>
      <c r="W3" t="n">
        <v>7.64</v>
      </c>
      <c r="X3" t="n">
        <v>10.87</v>
      </c>
      <c r="Y3" t="n">
        <v>0.5</v>
      </c>
      <c r="Z3" t="n">
        <v>10</v>
      </c>
      <c r="AA3" t="n">
        <v>1184.485445670963</v>
      </c>
      <c r="AB3" t="n">
        <v>1620.665242576845</v>
      </c>
      <c r="AC3" t="n">
        <v>1465.991226443264</v>
      </c>
      <c r="AD3" t="n">
        <v>1184485.445670963</v>
      </c>
      <c r="AE3" t="n">
        <v>1620665.242576845</v>
      </c>
      <c r="AF3" t="n">
        <v>6.319551136204568e-06</v>
      </c>
      <c r="AG3" t="n">
        <v>38</v>
      </c>
      <c r="AH3" t="n">
        <v>1465991.226443264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1.1717</v>
      </c>
      <c r="E4" t="n">
        <v>85.34999999999999</v>
      </c>
      <c r="F4" t="n">
        <v>80.93000000000001</v>
      </c>
      <c r="G4" t="n">
        <v>33.03</v>
      </c>
      <c r="H4" t="n">
        <v>0.63</v>
      </c>
      <c r="I4" t="n">
        <v>147</v>
      </c>
      <c r="J4" t="n">
        <v>83.25</v>
      </c>
      <c r="K4" t="n">
        <v>35.1</v>
      </c>
      <c r="L4" t="n">
        <v>3</v>
      </c>
      <c r="M4" t="n">
        <v>145</v>
      </c>
      <c r="N4" t="n">
        <v>10.15</v>
      </c>
      <c r="O4" t="n">
        <v>10501.19</v>
      </c>
      <c r="P4" t="n">
        <v>608.78</v>
      </c>
      <c r="Q4" t="n">
        <v>1220.67</v>
      </c>
      <c r="R4" t="n">
        <v>370.22</v>
      </c>
      <c r="S4" t="n">
        <v>112.51</v>
      </c>
      <c r="T4" t="n">
        <v>113744.38</v>
      </c>
      <c r="U4" t="n">
        <v>0.3</v>
      </c>
      <c r="V4" t="n">
        <v>0.71</v>
      </c>
      <c r="W4" t="n">
        <v>7.48</v>
      </c>
      <c r="X4" t="n">
        <v>6.72</v>
      </c>
      <c r="Y4" t="n">
        <v>0.5</v>
      </c>
      <c r="Z4" t="n">
        <v>10</v>
      </c>
      <c r="AA4" t="n">
        <v>1068.573801039355</v>
      </c>
      <c r="AB4" t="n">
        <v>1462.069816731021</v>
      </c>
      <c r="AC4" t="n">
        <v>1322.531925450088</v>
      </c>
      <c r="AD4" t="n">
        <v>1068573.801039355</v>
      </c>
      <c r="AE4" t="n">
        <v>1462069.816731021</v>
      </c>
      <c r="AF4" t="n">
        <v>6.740662782240229e-06</v>
      </c>
      <c r="AG4" t="n">
        <v>36</v>
      </c>
      <c r="AH4" t="n">
        <v>1322531.925450088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1.2093</v>
      </c>
      <c r="E5" t="n">
        <v>82.69</v>
      </c>
      <c r="F5" t="n">
        <v>78.97</v>
      </c>
      <c r="G5" t="n">
        <v>44.7</v>
      </c>
      <c r="H5" t="n">
        <v>0.83</v>
      </c>
      <c r="I5" t="n">
        <v>106</v>
      </c>
      <c r="J5" t="n">
        <v>84.45999999999999</v>
      </c>
      <c r="K5" t="n">
        <v>35.1</v>
      </c>
      <c r="L5" t="n">
        <v>4</v>
      </c>
      <c r="M5" t="n">
        <v>104</v>
      </c>
      <c r="N5" t="n">
        <v>10.36</v>
      </c>
      <c r="O5" t="n">
        <v>10650.22</v>
      </c>
      <c r="P5" t="n">
        <v>582.9</v>
      </c>
      <c r="Q5" t="n">
        <v>1220.6</v>
      </c>
      <c r="R5" t="n">
        <v>303.64</v>
      </c>
      <c r="S5" t="n">
        <v>112.51</v>
      </c>
      <c r="T5" t="n">
        <v>80662.37</v>
      </c>
      <c r="U5" t="n">
        <v>0.37</v>
      </c>
      <c r="V5" t="n">
        <v>0.73</v>
      </c>
      <c r="W5" t="n">
        <v>7.42</v>
      </c>
      <c r="X5" t="n">
        <v>4.77</v>
      </c>
      <c r="Y5" t="n">
        <v>0.5</v>
      </c>
      <c r="Z5" t="n">
        <v>10</v>
      </c>
      <c r="AA5" t="n">
        <v>1011.420230068005</v>
      </c>
      <c r="AB5" t="n">
        <v>1383.869779490424</v>
      </c>
      <c r="AC5" t="n">
        <v>1251.795190009291</v>
      </c>
      <c r="AD5" t="n">
        <v>1011420.230068005</v>
      </c>
      <c r="AE5" t="n">
        <v>1383869.779490424</v>
      </c>
      <c r="AF5" t="n">
        <v>6.956971496597346e-06</v>
      </c>
      <c r="AG5" t="n">
        <v>35</v>
      </c>
      <c r="AH5" t="n">
        <v>1251795.190009291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1.231</v>
      </c>
      <c r="E6" t="n">
        <v>81.23999999999999</v>
      </c>
      <c r="F6" t="n">
        <v>77.93000000000001</v>
      </c>
      <c r="G6" t="n">
        <v>57.02</v>
      </c>
      <c r="H6" t="n">
        <v>1.02</v>
      </c>
      <c r="I6" t="n">
        <v>82</v>
      </c>
      <c r="J6" t="n">
        <v>85.67</v>
      </c>
      <c r="K6" t="n">
        <v>35.1</v>
      </c>
      <c r="L6" t="n">
        <v>5</v>
      </c>
      <c r="M6" t="n">
        <v>80</v>
      </c>
      <c r="N6" t="n">
        <v>10.57</v>
      </c>
      <c r="O6" t="n">
        <v>10799.59</v>
      </c>
      <c r="P6" t="n">
        <v>563.75</v>
      </c>
      <c r="Q6" t="n">
        <v>1220.54</v>
      </c>
      <c r="R6" t="n">
        <v>268.43</v>
      </c>
      <c r="S6" t="n">
        <v>112.51</v>
      </c>
      <c r="T6" t="n">
        <v>63173.01</v>
      </c>
      <c r="U6" t="n">
        <v>0.42</v>
      </c>
      <c r="V6" t="n">
        <v>0.74</v>
      </c>
      <c r="W6" t="n">
        <v>7.39</v>
      </c>
      <c r="X6" t="n">
        <v>3.73</v>
      </c>
      <c r="Y6" t="n">
        <v>0.5</v>
      </c>
      <c r="Z6" t="n">
        <v>10</v>
      </c>
      <c r="AA6" t="n">
        <v>973.0768756633354</v>
      </c>
      <c r="AB6" t="n">
        <v>1331.406710404545</v>
      </c>
      <c r="AC6" t="n">
        <v>1204.339122604589</v>
      </c>
      <c r="AD6" t="n">
        <v>973076.8756633354</v>
      </c>
      <c r="AE6" t="n">
        <v>1331406.710404545</v>
      </c>
      <c r="AF6" t="n">
        <v>7.081809238659831e-06</v>
      </c>
      <c r="AG6" t="n">
        <v>34</v>
      </c>
      <c r="AH6" t="n">
        <v>1204339.122604589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1.2458</v>
      </c>
      <c r="E7" t="n">
        <v>80.27</v>
      </c>
      <c r="F7" t="n">
        <v>77.22</v>
      </c>
      <c r="G7" t="n">
        <v>69.15000000000001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65</v>
      </c>
      <c r="N7" t="n">
        <v>10.78</v>
      </c>
      <c r="O7" t="n">
        <v>10949.33</v>
      </c>
      <c r="P7" t="n">
        <v>547.54</v>
      </c>
      <c r="Q7" t="n">
        <v>1220.55</v>
      </c>
      <c r="R7" t="n">
        <v>244.7</v>
      </c>
      <c r="S7" t="n">
        <v>112.51</v>
      </c>
      <c r="T7" t="n">
        <v>51387.44</v>
      </c>
      <c r="U7" t="n">
        <v>0.46</v>
      </c>
      <c r="V7" t="n">
        <v>0.74</v>
      </c>
      <c r="W7" t="n">
        <v>7.36</v>
      </c>
      <c r="X7" t="n">
        <v>3.02</v>
      </c>
      <c r="Y7" t="n">
        <v>0.5</v>
      </c>
      <c r="Z7" t="n">
        <v>10</v>
      </c>
      <c r="AA7" t="n">
        <v>951.7488856449398</v>
      </c>
      <c r="AB7" t="n">
        <v>1302.224813536864</v>
      </c>
      <c r="AC7" t="n">
        <v>1177.942305016909</v>
      </c>
      <c r="AD7" t="n">
        <v>951748.8856449398</v>
      </c>
      <c r="AE7" t="n">
        <v>1302224.813536864</v>
      </c>
      <c r="AF7" t="n">
        <v>7.166952030481248e-06</v>
      </c>
      <c r="AG7" t="n">
        <v>34</v>
      </c>
      <c r="AH7" t="n">
        <v>1177942.305016909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1.2567</v>
      </c>
      <c r="E8" t="n">
        <v>79.58</v>
      </c>
      <c r="F8" t="n">
        <v>76.72</v>
      </c>
      <c r="G8" t="n">
        <v>82.2</v>
      </c>
      <c r="H8" t="n">
        <v>1.39</v>
      </c>
      <c r="I8" t="n">
        <v>56</v>
      </c>
      <c r="J8" t="n">
        <v>88.09999999999999</v>
      </c>
      <c r="K8" t="n">
        <v>35.1</v>
      </c>
      <c r="L8" t="n">
        <v>7</v>
      </c>
      <c r="M8" t="n">
        <v>54</v>
      </c>
      <c r="N8" t="n">
        <v>11</v>
      </c>
      <c r="O8" t="n">
        <v>11099.43</v>
      </c>
      <c r="P8" t="n">
        <v>530.88</v>
      </c>
      <c r="Q8" t="n">
        <v>1220.54</v>
      </c>
      <c r="R8" t="n">
        <v>227.43</v>
      </c>
      <c r="S8" t="n">
        <v>112.51</v>
      </c>
      <c r="T8" t="n">
        <v>42804.51</v>
      </c>
      <c r="U8" t="n">
        <v>0.49</v>
      </c>
      <c r="V8" t="n">
        <v>0.75</v>
      </c>
      <c r="W8" t="n">
        <v>7.34</v>
      </c>
      <c r="X8" t="n">
        <v>2.52</v>
      </c>
      <c r="Y8" t="n">
        <v>0.5</v>
      </c>
      <c r="Z8" t="n">
        <v>10</v>
      </c>
      <c r="AA8" t="n">
        <v>933.1635175272904</v>
      </c>
      <c r="AB8" t="n">
        <v>1276.795492949722</v>
      </c>
      <c r="AC8" t="n">
        <v>1154.939923096329</v>
      </c>
      <c r="AD8" t="n">
        <v>933163.5175272904</v>
      </c>
      <c r="AE8" t="n">
        <v>1276795.492949722</v>
      </c>
      <c r="AF8" t="n">
        <v>7.229658546079454e-06</v>
      </c>
      <c r="AG8" t="n">
        <v>34</v>
      </c>
      <c r="AH8" t="n">
        <v>1154939.923096329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1.2648</v>
      </c>
      <c r="E9" t="n">
        <v>79.06</v>
      </c>
      <c r="F9" t="n">
        <v>76.34</v>
      </c>
      <c r="G9" t="n">
        <v>95.43000000000001</v>
      </c>
      <c r="H9" t="n">
        <v>1.57</v>
      </c>
      <c r="I9" t="n">
        <v>48</v>
      </c>
      <c r="J9" t="n">
        <v>89.31999999999999</v>
      </c>
      <c r="K9" t="n">
        <v>35.1</v>
      </c>
      <c r="L9" t="n">
        <v>8</v>
      </c>
      <c r="M9" t="n">
        <v>46</v>
      </c>
      <c r="N9" t="n">
        <v>11.22</v>
      </c>
      <c r="O9" t="n">
        <v>11249.89</v>
      </c>
      <c r="P9" t="n">
        <v>514.75</v>
      </c>
      <c r="Q9" t="n">
        <v>1220.57</v>
      </c>
      <c r="R9" t="n">
        <v>214.97</v>
      </c>
      <c r="S9" t="n">
        <v>112.51</v>
      </c>
      <c r="T9" t="n">
        <v>36616.24</v>
      </c>
      <c r="U9" t="n">
        <v>0.52</v>
      </c>
      <c r="V9" t="n">
        <v>0.75</v>
      </c>
      <c r="W9" t="n">
        <v>7.32</v>
      </c>
      <c r="X9" t="n">
        <v>2.14</v>
      </c>
      <c r="Y9" t="n">
        <v>0.5</v>
      </c>
      <c r="Z9" t="n">
        <v>10</v>
      </c>
      <c r="AA9" t="n">
        <v>907.4960088541154</v>
      </c>
      <c r="AB9" t="n">
        <v>1241.67607521252</v>
      </c>
      <c r="AC9" t="n">
        <v>1123.172253297553</v>
      </c>
      <c r="AD9" t="n">
        <v>907496.0088541154</v>
      </c>
      <c r="AE9" t="n">
        <v>1241676.07521252</v>
      </c>
      <c r="AF9" t="n">
        <v>7.276256965927662e-06</v>
      </c>
      <c r="AG9" t="n">
        <v>33</v>
      </c>
      <c r="AH9" t="n">
        <v>1123172.253297553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1.2706</v>
      </c>
      <c r="E10" t="n">
        <v>78.7</v>
      </c>
      <c r="F10" t="n">
        <v>76.09</v>
      </c>
      <c r="G10" t="n">
        <v>108.7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37</v>
      </c>
      <c r="N10" t="n">
        <v>11.44</v>
      </c>
      <c r="O10" t="n">
        <v>11400.71</v>
      </c>
      <c r="P10" t="n">
        <v>502.08</v>
      </c>
      <c r="Q10" t="n">
        <v>1220.54</v>
      </c>
      <c r="R10" t="n">
        <v>206.37</v>
      </c>
      <c r="S10" t="n">
        <v>112.51</v>
      </c>
      <c r="T10" t="n">
        <v>32347.3</v>
      </c>
      <c r="U10" t="n">
        <v>0.55</v>
      </c>
      <c r="V10" t="n">
        <v>0.75</v>
      </c>
      <c r="W10" t="n">
        <v>7.31</v>
      </c>
      <c r="X10" t="n">
        <v>1.89</v>
      </c>
      <c r="Y10" t="n">
        <v>0.5</v>
      </c>
      <c r="Z10" t="n">
        <v>10</v>
      </c>
      <c r="AA10" t="n">
        <v>895.3163522168426</v>
      </c>
      <c r="AB10" t="n">
        <v>1225.011331672875</v>
      </c>
      <c r="AC10" t="n">
        <v>1108.097969492218</v>
      </c>
      <c r="AD10" t="n">
        <v>895316.3522168426</v>
      </c>
      <c r="AE10" t="n">
        <v>1225011.331672875</v>
      </c>
      <c r="AF10" t="n">
        <v>7.309623735695515e-06</v>
      </c>
      <c r="AG10" t="n">
        <v>33</v>
      </c>
      <c r="AH10" t="n">
        <v>1108097.969492218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1.2746</v>
      </c>
      <c r="E11" t="n">
        <v>78.45999999999999</v>
      </c>
      <c r="F11" t="n">
        <v>75.91</v>
      </c>
      <c r="G11" t="n">
        <v>119.86</v>
      </c>
      <c r="H11" t="n">
        <v>1.91</v>
      </c>
      <c r="I11" t="n">
        <v>38</v>
      </c>
      <c r="J11" t="n">
        <v>91.77</v>
      </c>
      <c r="K11" t="n">
        <v>35.1</v>
      </c>
      <c r="L11" t="n">
        <v>10</v>
      </c>
      <c r="M11" t="n">
        <v>20</v>
      </c>
      <c r="N11" t="n">
        <v>11.67</v>
      </c>
      <c r="O11" t="n">
        <v>11551.91</v>
      </c>
      <c r="P11" t="n">
        <v>491.75</v>
      </c>
      <c r="Q11" t="n">
        <v>1220.55</v>
      </c>
      <c r="R11" t="n">
        <v>199.58</v>
      </c>
      <c r="S11" t="n">
        <v>112.51</v>
      </c>
      <c r="T11" t="n">
        <v>28971.34</v>
      </c>
      <c r="U11" t="n">
        <v>0.5600000000000001</v>
      </c>
      <c r="V11" t="n">
        <v>0.76</v>
      </c>
      <c r="W11" t="n">
        <v>7.33</v>
      </c>
      <c r="X11" t="n">
        <v>1.71</v>
      </c>
      <c r="Y11" t="n">
        <v>0.5</v>
      </c>
      <c r="Z11" t="n">
        <v>10</v>
      </c>
      <c r="AA11" t="n">
        <v>885.8698996254828</v>
      </c>
      <c r="AB11" t="n">
        <v>1212.086278489301</v>
      </c>
      <c r="AC11" t="n">
        <v>1096.406465244058</v>
      </c>
      <c r="AD11" t="n">
        <v>885869.8996254829</v>
      </c>
      <c r="AE11" t="n">
        <v>1212086.278489301</v>
      </c>
      <c r="AF11" t="n">
        <v>7.332635301052655e-06</v>
      </c>
      <c r="AG11" t="n">
        <v>33</v>
      </c>
      <c r="AH11" t="n">
        <v>1096406.465244058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1.2761</v>
      </c>
      <c r="E12" t="n">
        <v>78.36</v>
      </c>
      <c r="F12" t="n">
        <v>75.84999999999999</v>
      </c>
      <c r="G12" t="n">
        <v>126.42</v>
      </c>
      <c r="H12" t="n">
        <v>2.08</v>
      </c>
      <c r="I12" t="n">
        <v>36</v>
      </c>
      <c r="J12" t="n">
        <v>93</v>
      </c>
      <c r="K12" t="n">
        <v>35.1</v>
      </c>
      <c r="L12" t="n">
        <v>11</v>
      </c>
      <c r="M12" t="n">
        <v>3</v>
      </c>
      <c r="N12" t="n">
        <v>11.9</v>
      </c>
      <c r="O12" t="n">
        <v>11703.47</v>
      </c>
      <c r="P12" t="n">
        <v>491.78</v>
      </c>
      <c r="Q12" t="n">
        <v>1220.55</v>
      </c>
      <c r="R12" t="n">
        <v>196.81</v>
      </c>
      <c r="S12" t="n">
        <v>112.51</v>
      </c>
      <c r="T12" t="n">
        <v>27595.71</v>
      </c>
      <c r="U12" t="n">
        <v>0.57</v>
      </c>
      <c r="V12" t="n">
        <v>0.76</v>
      </c>
      <c r="W12" t="n">
        <v>7.35</v>
      </c>
      <c r="X12" t="n">
        <v>1.65</v>
      </c>
      <c r="Y12" t="n">
        <v>0.5</v>
      </c>
      <c r="Z12" t="n">
        <v>10</v>
      </c>
      <c r="AA12" t="n">
        <v>885.029760117104</v>
      </c>
      <c r="AB12" t="n">
        <v>1210.936762549598</v>
      </c>
      <c r="AC12" t="n">
        <v>1095.366657492284</v>
      </c>
      <c r="AD12" t="n">
        <v>885029.760117104</v>
      </c>
      <c r="AE12" t="n">
        <v>1210936.762549598</v>
      </c>
      <c r="AF12" t="n">
        <v>7.341264638061583e-06</v>
      </c>
      <c r="AG12" t="n">
        <v>33</v>
      </c>
      <c r="AH12" t="n">
        <v>1095366.657492284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1.2765</v>
      </c>
      <c r="E13" t="n">
        <v>78.34</v>
      </c>
      <c r="F13" t="n">
        <v>75.83</v>
      </c>
      <c r="G13" t="n">
        <v>126.38</v>
      </c>
      <c r="H13" t="n">
        <v>2.24</v>
      </c>
      <c r="I13" t="n">
        <v>36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497.94</v>
      </c>
      <c r="Q13" t="n">
        <v>1220.67</v>
      </c>
      <c r="R13" t="n">
        <v>195.8</v>
      </c>
      <c r="S13" t="n">
        <v>112.51</v>
      </c>
      <c r="T13" t="n">
        <v>27092.18</v>
      </c>
      <c r="U13" t="n">
        <v>0.57</v>
      </c>
      <c r="V13" t="n">
        <v>0.76</v>
      </c>
      <c r="W13" t="n">
        <v>7.35</v>
      </c>
      <c r="X13" t="n">
        <v>1.63</v>
      </c>
      <c r="Y13" t="n">
        <v>0.5</v>
      </c>
      <c r="Z13" t="n">
        <v>10</v>
      </c>
      <c r="AA13" t="n">
        <v>888.9899256412029</v>
      </c>
      <c r="AB13" t="n">
        <v>1216.355235729843</v>
      </c>
      <c r="AC13" t="n">
        <v>1100.267999197081</v>
      </c>
      <c r="AD13" t="n">
        <v>888989.9256412029</v>
      </c>
      <c r="AE13" t="n">
        <v>1216355.235729843</v>
      </c>
      <c r="AF13" t="n">
        <v>7.343565794597297e-06</v>
      </c>
      <c r="AG13" t="n">
        <v>33</v>
      </c>
      <c r="AH13" t="n">
        <v>1100267.999197081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0.7671</v>
      </c>
      <c r="E2" t="n">
        <v>130.36</v>
      </c>
      <c r="F2" t="n">
        <v>111.23</v>
      </c>
      <c r="G2" t="n">
        <v>8.68</v>
      </c>
      <c r="H2" t="n">
        <v>0.16</v>
      </c>
      <c r="I2" t="n">
        <v>769</v>
      </c>
      <c r="J2" t="n">
        <v>107.41</v>
      </c>
      <c r="K2" t="n">
        <v>41.65</v>
      </c>
      <c r="L2" t="n">
        <v>1</v>
      </c>
      <c r="M2" t="n">
        <v>767</v>
      </c>
      <c r="N2" t="n">
        <v>14.77</v>
      </c>
      <c r="O2" t="n">
        <v>13481.73</v>
      </c>
      <c r="P2" t="n">
        <v>1053.29</v>
      </c>
      <c r="Q2" t="n">
        <v>1220.77</v>
      </c>
      <c r="R2" t="n">
        <v>1398.74</v>
      </c>
      <c r="S2" t="n">
        <v>112.51</v>
      </c>
      <c r="T2" t="n">
        <v>624896.04</v>
      </c>
      <c r="U2" t="n">
        <v>0.08</v>
      </c>
      <c r="V2" t="n">
        <v>0.52</v>
      </c>
      <c r="W2" t="n">
        <v>8.52</v>
      </c>
      <c r="X2" t="n">
        <v>37.02</v>
      </c>
      <c r="Y2" t="n">
        <v>0.5</v>
      </c>
      <c r="Z2" t="n">
        <v>10</v>
      </c>
      <c r="AA2" t="n">
        <v>2389.878665828126</v>
      </c>
      <c r="AB2" t="n">
        <v>3269.937424591806</v>
      </c>
      <c r="AC2" t="n">
        <v>2957.859186174641</v>
      </c>
      <c r="AD2" t="n">
        <v>2389878.665828126</v>
      </c>
      <c r="AE2" t="n">
        <v>3269937.424591806</v>
      </c>
      <c r="AF2" t="n">
        <v>3.821691782173678e-06</v>
      </c>
      <c r="AG2" t="n">
        <v>55</v>
      </c>
      <c r="AH2" t="n">
        <v>2957859.186174641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1.0338</v>
      </c>
      <c r="E3" t="n">
        <v>96.73</v>
      </c>
      <c r="F3" t="n">
        <v>88.05</v>
      </c>
      <c r="G3" t="n">
        <v>17.67</v>
      </c>
      <c r="H3" t="n">
        <v>0.32</v>
      </c>
      <c r="I3" t="n">
        <v>299</v>
      </c>
      <c r="J3" t="n">
        <v>108.68</v>
      </c>
      <c r="K3" t="n">
        <v>41.65</v>
      </c>
      <c r="L3" t="n">
        <v>2</v>
      </c>
      <c r="M3" t="n">
        <v>297</v>
      </c>
      <c r="N3" t="n">
        <v>15.03</v>
      </c>
      <c r="O3" t="n">
        <v>13638.32</v>
      </c>
      <c r="P3" t="n">
        <v>825.88</v>
      </c>
      <c r="Q3" t="n">
        <v>1220.62</v>
      </c>
      <c r="R3" t="n">
        <v>611.37</v>
      </c>
      <c r="S3" t="n">
        <v>112.51</v>
      </c>
      <c r="T3" t="n">
        <v>233562.21</v>
      </c>
      <c r="U3" t="n">
        <v>0.18</v>
      </c>
      <c r="V3" t="n">
        <v>0.65</v>
      </c>
      <c r="W3" t="n">
        <v>7.74</v>
      </c>
      <c r="X3" t="n">
        <v>13.85</v>
      </c>
      <c r="Y3" t="n">
        <v>0.5</v>
      </c>
      <c r="Z3" t="n">
        <v>10</v>
      </c>
      <c r="AA3" t="n">
        <v>1480.791116548615</v>
      </c>
      <c r="AB3" t="n">
        <v>2026.083733555265</v>
      </c>
      <c r="AC3" t="n">
        <v>1832.71714565113</v>
      </c>
      <c r="AD3" t="n">
        <v>1480791.116548615</v>
      </c>
      <c r="AE3" t="n">
        <v>2026083.733555265</v>
      </c>
      <c r="AF3" t="n">
        <v>5.150391036906725e-06</v>
      </c>
      <c r="AG3" t="n">
        <v>41</v>
      </c>
      <c r="AH3" t="n">
        <v>1832717.14565113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1.1244</v>
      </c>
      <c r="E4" t="n">
        <v>88.93000000000001</v>
      </c>
      <c r="F4" t="n">
        <v>82.77</v>
      </c>
      <c r="G4" t="n">
        <v>26.7</v>
      </c>
      <c r="H4" t="n">
        <v>0.48</v>
      </c>
      <c r="I4" t="n">
        <v>186</v>
      </c>
      <c r="J4" t="n">
        <v>109.96</v>
      </c>
      <c r="K4" t="n">
        <v>41.65</v>
      </c>
      <c r="L4" t="n">
        <v>3</v>
      </c>
      <c r="M4" t="n">
        <v>184</v>
      </c>
      <c r="N4" t="n">
        <v>15.31</v>
      </c>
      <c r="O4" t="n">
        <v>13795.21</v>
      </c>
      <c r="P4" t="n">
        <v>768.45</v>
      </c>
      <c r="Q4" t="n">
        <v>1220.57</v>
      </c>
      <c r="R4" t="n">
        <v>432.51</v>
      </c>
      <c r="S4" t="n">
        <v>112.51</v>
      </c>
      <c r="T4" t="n">
        <v>144694.19</v>
      </c>
      <c r="U4" t="n">
        <v>0.26</v>
      </c>
      <c r="V4" t="n">
        <v>0.6899999999999999</v>
      </c>
      <c r="W4" t="n">
        <v>7.55</v>
      </c>
      <c r="X4" t="n">
        <v>8.56</v>
      </c>
      <c r="Y4" t="n">
        <v>0.5</v>
      </c>
      <c r="Z4" t="n">
        <v>10</v>
      </c>
      <c r="AA4" t="n">
        <v>1298.400806715109</v>
      </c>
      <c r="AB4" t="n">
        <v>1776.529265148486</v>
      </c>
      <c r="AC4" t="n">
        <v>1606.979805457197</v>
      </c>
      <c r="AD4" t="n">
        <v>1298400.806715109</v>
      </c>
      <c r="AE4" t="n">
        <v>1776529.265148486</v>
      </c>
      <c r="AF4" t="n">
        <v>5.601760187558446e-06</v>
      </c>
      <c r="AG4" t="n">
        <v>38</v>
      </c>
      <c r="AH4" t="n">
        <v>1606979.805457197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1.1717</v>
      </c>
      <c r="E5" t="n">
        <v>85.34999999999999</v>
      </c>
      <c r="F5" t="n">
        <v>80.34</v>
      </c>
      <c r="G5" t="n">
        <v>35.97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132</v>
      </c>
      <c r="N5" t="n">
        <v>15.58</v>
      </c>
      <c r="O5" t="n">
        <v>13952.52</v>
      </c>
      <c r="P5" t="n">
        <v>738.8</v>
      </c>
      <c r="Q5" t="n">
        <v>1220.62</v>
      </c>
      <c r="R5" t="n">
        <v>349.75</v>
      </c>
      <c r="S5" t="n">
        <v>112.51</v>
      </c>
      <c r="T5" t="n">
        <v>103573.32</v>
      </c>
      <c r="U5" t="n">
        <v>0.32</v>
      </c>
      <c r="V5" t="n">
        <v>0.71</v>
      </c>
      <c r="W5" t="n">
        <v>7.47</v>
      </c>
      <c r="X5" t="n">
        <v>6.13</v>
      </c>
      <c r="Y5" t="n">
        <v>0.5</v>
      </c>
      <c r="Z5" t="n">
        <v>10</v>
      </c>
      <c r="AA5" t="n">
        <v>1209.990977014035</v>
      </c>
      <c r="AB5" t="n">
        <v>1655.563035785065</v>
      </c>
      <c r="AC5" t="n">
        <v>1497.558423247051</v>
      </c>
      <c r="AD5" t="n">
        <v>1209990.977014035</v>
      </c>
      <c r="AE5" t="n">
        <v>1655563.035785065</v>
      </c>
      <c r="AF5" t="n">
        <v>5.83740876179494e-06</v>
      </c>
      <c r="AG5" t="n">
        <v>36</v>
      </c>
      <c r="AH5" t="n">
        <v>1497558.423247051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1.2009</v>
      </c>
      <c r="E6" t="n">
        <v>83.27</v>
      </c>
      <c r="F6" t="n">
        <v>78.92</v>
      </c>
      <c r="G6" t="n">
        <v>45.53</v>
      </c>
      <c r="H6" t="n">
        <v>0.78</v>
      </c>
      <c r="I6" t="n">
        <v>104</v>
      </c>
      <c r="J6" t="n">
        <v>112.51</v>
      </c>
      <c r="K6" t="n">
        <v>41.65</v>
      </c>
      <c r="L6" t="n">
        <v>5</v>
      </c>
      <c r="M6" t="n">
        <v>102</v>
      </c>
      <c r="N6" t="n">
        <v>15.86</v>
      </c>
      <c r="O6" t="n">
        <v>14110.24</v>
      </c>
      <c r="P6" t="n">
        <v>717.89</v>
      </c>
      <c r="Q6" t="n">
        <v>1220.56</v>
      </c>
      <c r="R6" t="n">
        <v>302.04</v>
      </c>
      <c r="S6" t="n">
        <v>112.51</v>
      </c>
      <c r="T6" t="n">
        <v>79869.07000000001</v>
      </c>
      <c r="U6" t="n">
        <v>0.37</v>
      </c>
      <c r="V6" t="n">
        <v>0.73</v>
      </c>
      <c r="W6" t="n">
        <v>7.42</v>
      </c>
      <c r="X6" t="n">
        <v>4.72</v>
      </c>
      <c r="Y6" t="n">
        <v>0.5</v>
      </c>
      <c r="Z6" t="n">
        <v>10</v>
      </c>
      <c r="AA6" t="n">
        <v>1158.801492689486</v>
      </c>
      <c r="AB6" t="n">
        <v>1585.523325011553</v>
      </c>
      <c r="AC6" t="n">
        <v>1434.203204168412</v>
      </c>
      <c r="AD6" t="n">
        <v>1158801.492689486</v>
      </c>
      <c r="AE6" t="n">
        <v>1585523.325011553</v>
      </c>
      <c r="AF6" t="n">
        <v>5.982883145890197e-06</v>
      </c>
      <c r="AG6" t="n">
        <v>35</v>
      </c>
      <c r="AH6" t="n">
        <v>1434203.204168412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78.09999999999999</v>
      </c>
      <c r="G7" t="n">
        <v>54.49</v>
      </c>
      <c r="H7" t="n">
        <v>0.93</v>
      </c>
      <c r="I7" t="n">
        <v>86</v>
      </c>
      <c r="J7" t="n">
        <v>113.79</v>
      </c>
      <c r="K7" t="n">
        <v>41.65</v>
      </c>
      <c r="L7" t="n">
        <v>6</v>
      </c>
      <c r="M7" t="n">
        <v>84</v>
      </c>
      <c r="N7" t="n">
        <v>16.14</v>
      </c>
      <c r="O7" t="n">
        <v>14268.39</v>
      </c>
      <c r="P7" t="n">
        <v>703.74</v>
      </c>
      <c r="Q7" t="n">
        <v>1220.54</v>
      </c>
      <c r="R7" t="n">
        <v>274.72</v>
      </c>
      <c r="S7" t="n">
        <v>112.51</v>
      </c>
      <c r="T7" t="n">
        <v>66301.17</v>
      </c>
      <c r="U7" t="n">
        <v>0.41</v>
      </c>
      <c r="V7" t="n">
        <v>0.73</v>
      </c>
      <c r="W7" t="n">
        <v>7.38</v>
      </c>
      <c r="X7" t="n">
        <v>3.9</v>
      </c>
      <c r="Y7" t="n">
        <v>0.5</v>
      </c>
      <c r="Z7" t="n">
        <v>10</v>
      </c>
      <c r="AA7" t="n">
        <v>1133.520658837795</v>
      </c>
      <c r="AB7" t="n">
        <v>1550.932972823995</v>
      </c>
      <c r="AC7" t="n">
        <v>1402.91410664577</v>
      </c>
      <c r="AD7" t="n">
        <v>1133520.658837795</v>
      </c>
      <c r="AE7" t="n">
        <v>1550932.972823995</v>
      </c>
      <c r="AF7" t="n">
        <v>6.072060936140372e-06</v>
      </c>
      <c r="AG7" t="n">
        <v>35</v>
      </c>
      <c r="AH7" t="n">
        <v>1402914.10664577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1.2332</v>
      </c>
      <c r="E8" t="n">
        <v>81.09</v>
      </c>
      <c r="F8" t="n">
        <v>77.45</v>
      </c>
      <c r="G8" t="n">
        <v>64.55</v>
      </c>
      <c r="H8" t="n">
        <v>1.07</v>
      </c>
      <c r="I8" t="n">
        <v>72</v>
      </c>
      <c r="J8" t="n">
        <v>115.08</v>
      </c>
      <c r="K8" t="n">
        <v>41.65</v>
      </c>
      <c r="L8" t="n">
        <v>7</v>
      </c>
      <c r="M8" t="n">
        <v>70</v>
      </c>
      <c r="N8" t="n">
        <v>16.43</v>
      </c>
      <c r="O8" t="n">
        <v>14426.96</v>
      </c>
      <c r="P8" t="n">
        <v>689.99</v>
      </c>
      <c r="Q8" t="n">
        <v>1220.54</v>
      </c>
      <c r="R8" t="n">
        <v>252.64</v>
      </c>
      <c r="S8" t="n">
        <v>112.51</v>
      </c>
      <c r="T8" t="n">
        <v>55330.96</v>
      </c>
      <c r="U8" t="n">
        <v>0.45</v>
      </c>
      <c r="V8" t="n">
        <v>0.74</v>
      </c>
      <c r="W8" t="n">
        <v>7.36</v>
      </c>
      <c r="X8" t="n">
        <v>3.25</v>
      </c>
      <c r="Y8" t="n">
        <v>0.5</v>
      </c>
      <c r="Z8" t="n">
        <v>10</v>
      </c>
      <c r="AA8" t="n">
        <v>1102.497587404672</v>
      </c>
      <c r="AB8" t="n">
        <v>1508.485837847877</v>
      </c>
      <c r="AC8" t="n">
        <v>1364.518066656846</v>
      </c>
      <c r="AD8" t="n">
        <v>1102497.587404672</v>
      </c>
      <c r="AE8" t="n">
        <v>1508485.837847877</v>
      </c>
      <c r="AF8" t="n">
        <v>6.143801728296937e-06</v>
      </c>
      <c r="AG8" t="n">
        <v>34</v>
      </c>
      <c r="AH8" t="n">
        <v>1364518.066656846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1.244</v>
      </c>
      <c r="E9" t="n">
        <v>80.39</v>
      </c>
      <c r="F9" t="n">
        <v>76.97</v>
      </c>
      <c r="G9" t="n">
        <v>74.48999999999999</v>
      </c>
      <c r="H9" t="n">
        <v>1.21</v>
      </c>
      <c r="I9" t="n">
        <v>62</v>
      </c>
      <c r="J9" t="n">
        <v>116.37</v>
      </c>
      <c r="K9" t="n">
        <v>41.65</v>
      </c>
      <c r="L9" t="n">
        <v>8</v>
      </c>
      <c r="M9" t="n">
        <v>60</v>
      </c>
      <c r="N9" t="n">
        <v>16.72</v>
      </c>
      <c r="O9" t="n">
        <v>14585.96</v>
      </c>
      <c r="P9" t="n">
        <v>677.87</v>
      </c>
      <c r="Q9" t="n">
        <v>1220.55</v>
      </c>
      <c r="R9" t="n">
        <v>236.36</v>
      </c>
      <c r="S9" t="n">
        <v>112.51</v>
      </c>
      <c r="T9" t="n">
        <v>47238.67</v>
      </c>
      <c r="U9" t="n">
        <v>0.48</v>
      </c>
      <c r="V9" t="n">
        <v>0.75</v>
      </c>
      <c r="W9" t="n">
        <v>7.34</v>
      </c>
      <c r="X9" t="n">
        <v>2.77</v>
      </c>
      <c r="Y9" t="n">
        <v>0.5</v>
      </c>
      <c r="Z9" t="n">
        <v>10</v>
      </c>
      <c r="AA9" t="n">
        <v>1085.505886982997</v>
      </c>
      <c r="AB9" t="n">
        <v>1485.237043710025</v>
      </c>
      <c r="AC9" t="n">
        <v>1343.488104801623</v>
      </c>
      <c r="AD9" t="n">
        <v>1085505.886982997</v>
      </c>
      <c r="AE9" t="n">
        <v>1485237.043710025</v>
      </c>
      <c r="AF9" t="n">
        <v>6.19760732241436e-06</v>
      </c>
      <c r="AG9" t="n">
        <v>34</v>
      </c>
      <c r="AH9" t="n">
        <v>1343488.104801623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1.251</v>
      </c>
      <c r="E10" t="n">
        <v>79.94</v>
      </c>
      <c r="F10" t="n">
        <v>76.68000000000001</v>
      </c>
      <c r="G10" t="n">
        <v>83.65000000000001</v>
      </c>
      <c r="H10" t="n">
        <v>1.35</v>
      </c>
      <c r="I10" t="n">
        <v>55</v>
      </c>
      <c r="J10" t="n">
        <v>117.66</v>
      </c>
      <c r="K10" t="n">
        <v>41.65</v>
      </c>
      <c r="L10" t="n">
        <v>9</v>
      </c>
      <c r="M10" t="n">
        <v>53</v>
      </c>
      <c r="N10" t="n">
        <v>17.01</v>
      </c>
      <c r="O10" t="n">
        <v>14745.39</v>
      </c>
      <c r="P10" t="n">
        <v>667.35</v>
      </c>
      <c r="Q10" t="n">
        <v>1220.56</v>
      </c>
      <c r="R10" t="n">
        <v>226.47</v>
      </c>
      <c r="S10" t="n">
        <v>112.51</v>
      </c>
      <c r="T10" t="n">
        <v>42331.6</v>
      </c>
      <c r="U10" t="n">
        <v>0.5</v>
      </c>
      <c r="V10" t="n">
        <v>0.75</v>
      </c>
      <c r="W10" t="n">
        <v>7.33</v>
      </c>
      <c r="X10" t="n">
        <v>2.48</v>
      </c>
      <c r="Y10" t="n">
        <v>0.5</v>
      </c>
      <c r="Z10" t="n">
        <v>10</v>
      </c>
      <c r="AA10" t="n">
        <v>1072.872513729485</v>
      </c>
      <c r="AB10" t="n">
        <v>1467.951505079478</v>
      </c>
      <c r="AC10" t="n">
        <v>1327.852273717569</v>
      </c>
      <c r="AD10" t="n">
        <v>1072872.513729485</v>
      </c>
      <c r="AE10" t="n">
        <v>1467951.505079478</v>
      </c>
      <c r="AF10" t="n">
        <v>6.232481318601578e-06</v>
      </c>
      <c r="AG10" t="n">
        <v>34</v>
      </c>
      <c r="AH10" t="n">
        <v>1327852.273717569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1.2585</v>
      </c>
      <c r="E11" t="n">
        <v>79.45999999999999</v>
      </c>
      <c r="F11" t="n">
        <v>76.36</v>
      </c>
      <c r="G11" t="n">
        <v>95.45</v>
      </c>
      <c r="H11" t="n">
        <v>1.48</v>
      </c>
      <c r="I11" t="n">
        <v>48</v>
      </c>
      <c r="J11" t="n">
        <v>118.96</v>
      </c>
      <c r="K11" t="n">
        <v>41.65</v>
      </c>
      <c r="L11" t="n">
        <v>10</v>
      </c>
      <c r="M11" t="n">
        <v>46</v>
      </c>
      <c r="N11" t="n">
        <v>17.31</v>
      </c>
      <c r="O11" t="n">
        <v>14905.25</v>
      </c>
      <c r="P11" t="n">
        <v>655.86</v>
      </c>
      <c r="Q11" t="n">
        <v>1220.56</v>
      </c>
      <c r="R11" t="n">
        <v>215.48</v>
      </c>
      <c r="S11" t="n">
        <v>112.51</v>
      </c>
      <c r="T11" t="n">
        <v>36868.71</v>
      </c>
      <c r="U11" t="n">
        <v>0.52</v>
      </c>
      <c r="V11" t="n">
        <v>0.75</v>
      </c>
      <c r="W11" t="n">
        <v>7.32</v>
      </c>
      <c r="X11" t="n">
        <v>2.16</v>
      </c>
      <c r="Y11" t="n">
        <v>0.5</v>
      </c>
      <c r="Z11" t="n">
        <v>10</v>
      </c>
      <c r="AA11" t="n">
        <v>1059.307579797525</v>
      </c>
      <c r="AB11" t="n">
        <v>1449.391364031121</v>
      </c>
      <c r="AC11" t="n">
        <v>1311.063486481546</v>
      </c>
      <c r="AD11" t="n">
        <v>1059307.579797525</v>
      </c>
      <c r="AE11" t="n">
        <v>1449391.364031121</v>
      </c>
      <c r="AF11" t="n">
        <v>6.269846314516456e-06</v>
      </c>
      <c r="AG11" t="n">
        <v>34</v>
      </c>
      <c r="AH11" t="n">
        <v>1311063.486481546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1.264</v>
      </c>
      <c r="E12" t="n">
        <v>79.11</v>
      </c>
      <c r="F12" t="n">
        <v>76.12</v>
      </c>
      <c r="G12" t="n">
        <v>106.22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645.15</v>
      </c>
      <c r="Q12" t="n">
        <v>1220.54</v>
      </c>
      <c r="R12" t="n">
        <v>207.25</v>
      </c>
      <c r="S12" t="n">
        <v>112.51</v>
      </c>
      <c r="T12" t="n">
        <v>32782.67</v>
      </c>
      <c r="U12" t="n">
        <v>0.54</v>
      </c>
      <c r="V12" t="n">
        <v>0.75</v>
      </c>
      <c r="W12" t="n">
        <v>7.32</v>
      </c>
      <c r="X12" t="n">
        <v>1.92</v>
      </c>
      <c r="Y12" t="n">
        <v>0.5</v>
      </c>
      <c r="Z12" t="n">
        <v>10</v>
      </c>
      <c r="AA12" t="n">
        <v>1038.286489416281</v>
      </c>
      <c r="AB12" t="n">
        <v>1420.629380786447</v>
      </c>
      <c r="AC12" t="n">
        <v>1285.046506550047</v>
      </c>
      <c r="AD12" t="n">
        <v>1038286.489416281</v>
      </c>
      <c r="AE12" t="n">
        <v>1420629.380786447</v>
      </c>
      <c r="AF12" t="n">
        <v>6.2972473115207e-06</v>
      </c>
      <c r="AG12" t="n">
        <v>33</v>
      </c>
      <c r="AH12" t="n">
        <v>1285046.506550047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1.2689</v>
      </c>
      <c r="E13" t="n">
        <v>78.81</v>
      </c>
      <c r="F13" t="n">
        <v>75.91</v>
      </c>
      <c r="G13" t="n">
        <v>116.78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634.38</v>
      </c>
      <c r="Q13" t="n">
        <v>1220.54</v>
      </c>
      <c r="R13" t="n">
        <v>200.16</v>
      </c>
      <c r="S13" t="n">
        <v>112.51</v>
      </c>
      <c r="T13" t="n">
        <v>29257.21</v>
      </c>
      <c r="U13" t="n">
        <v>0.5600000000000001</v>
      </c>
      <c r="V13" t="n">
        <v>0.76</v>
      </c>
      <c r="W13" t="n">
        <v>7.31</v>
      </c>
      <c r="X13" t="n">
        <v>1.71</v>
      </c>
      <c r="Y13" t="n">
        <v>0.5</v>
      </c>
      <c r="Z13" t="n">
        <v>10</v>
      </c>
      <c r="AA13" t="n">
        <v>1027.350681565274</v>
      </c>
      <c r="AB13" t="n">
        <v>1405.666526030906</v>
      </c>
      <c r="AC13" t="n">
        <v>1271.511685651876</v>
      </c>
      <c r="AD13" t="n">
        <v>1027350.681565274</v>
      </c>
      <c r="AE13" t="n">
        <v>1405666.526030906</v>
      </c>
      <c r="AF13" t="n">
        <v>6.321659108851753e-06</v>
      </c>
      <c r="AG13" t="n">
        <v>33</v>
      </c>
      <c r="AH13" t="n">
        <v>1271511.685651876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1.2716</v>
      </c>
      <c r="E14" t="n">
        <v>78.64</v>
      </c>
      <c r="F14" t="n">
        <v>75.8</v>
      </c>
      <c r="G14" t="n">
        <v>126.34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626.86</v>
      </c>
      <c r="Q14" t="n">
        <v>1220.55</v>
      </c>
      <c r="R14" t="n">
        <v>196.51</v>
      </c>
      <c r="S14" t="n">
        <v>112.51</v>
      </c>
      <c r="T14" t="n">
        <v>27447.42</v>
      </c>
      <c r="U14" t="n">
        <v>0.57</v>
      </c>
      <c r="V14" t="n">
        <v>0.76</v>
      </c>
      <c r="W14" t="n">
        <v>7.31</v>
      </c>
      <c r="X14" t="n">
        <v>1.6</v>
      </c>
      <c r="Y14" t="n">
        <v>0.5</v>
      </c>
      <c r="Z14" t="n">
        <v>10</v>
      </c>
      <c r="AA14" t="n">
        <v>1020.295835484508</v>
      </c>
      <c r="AB14" t="n">
        <v>1396.013774385358</v>
      </c>
      <c r="AC14" t="n">
        <v>1262.780179075657</v>
      </c>
      <c r="AD14" t="n">
        <v>1020295.835484508</v>
      </c>
      <c r="AE14" t="n">
        <v>1396013.774385358</v>
      </c>
      <c r="AF14" t="n">
        <v>6.33511050738111e-06</v>
      </c>
      <c r="AG14" t="n">
        <v>33</v>
      </c>
      <c r="AH14" t="n">
        <v>1262780.179075657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1.2753</v>
      </c>
      <c r="E15" t="n">
        <v>78.41</v>
      </c>
      <c r="F15" t="n">
        <v>75.64</v>
      </c>
      <c r="G15" t="n">
        <v>137.53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616.27</v>
      </c>
      <c r="Q15" t="n">
        <v>1220.54</v>
      </c>
      <c r="R15" t="n">
        <v>191.22</v>
      </c>
      <c r="S15" t="n">
        <v>112.51</v>
      </c>
      <c r="T15" t="n">
        <v>24814.79</v>
      </c>
      <c r="U15" t="n">
        <v>0.59</v>
      </c>
      <c r="V15" t="n">
        <v>0.76</v>
      </c>
      <c r="W15" t="n">
        <v>7.3</v>
      </c>
      <c r="X15" t="n">
        <v>1.44</v>
      </c>
      <c r="Y15" t="n">
        <v>0.5</v>
      </c>
      <c r="Z15" t="n">
        <v>10</v>
      </c>
      <c r="AA15" t="n">
        <v>1010.448775533419</v>
      </c>
      <c r="AB15" t="n">
        <v>1382.540592538653</v>
      </c>
      <c r="AC15" t="n">
        <v>1250.592858794672</v>
      </c>
      <c r="AD15" t="n">
        <v>1010448.775533419</v>
      </c>
      <c r="AE15" t="n">
        <v>1382540.592538653</v>
      </c>
      <c r="AF15" t="n">
        <v>6.353543905365782e-06</v>
      </c>
      <c r="AG15" t="n">
        <v>33</v>
      </c>
      <c r="AH15" t="n">
        <v>1250592.858794672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1.2784</v>
      </c>
      <c r="E16" t="n">
        <v>78.22</v>
      </c>
      <c r="F16" t="n">
        <v>75.52</v>
      </c>
      <c r="G16" t="n">
        <v>151.04</v>
      </c>
      <c r="H16" t="n">
        <v>2.11</v>
      </c>
      <c r="I16" t="n">
        <v>30</v>
      </c>
      <c r="J16" t="n">
        <v>125.49</v>
      </c>
      <c r="K16" t="n">
        <v>41.65</v>
      </c>
      <c r="L16" t="n">
        <v>15</v>
      </c>
      <c r="M16" t="n">
        <v>27</v>
      </c>
      <c r="N16" t="n">
        <v>18.84</v>
      </c>
      <c r="O16" t="n">
        <v>15711.24</v>
      </c>
      <c r="P16" t="n">
        <v>605.36</v>
      </c>
      <c r="Q16" t="n">
        <v>1220.54</v>
      </c>
      <c r="R16" t="n">
        <v>186.76</v>
      </c>
      <c r="S16" t="n">
        <v>112.51</v>
      </c>
      <c r="T16" t="n">
        <v>22599.88</v>
      </c>
      <c r="U16" t="n">
        <v>0.6</v>
      </c>
      <c r="V16" t="n">
        <v>0.76</v>
      </c>
      <c r="W16" t="n">
        <v>7.3</v>
      </c>
      <c r="X16" t="n">
        <v>1.32</v>
      </c>
      <c r="Y16" t="n">
        <v>0.5</v>
      </c>
      <c r="Z16" t="n">
        <v>10</v>
      </c>
      <c r="AA16" t="n">
        <v>1000.905347814582</v>
      </c>
      <c r="AB16" t="n">
        <v>1369.482853707424</v>
      </c>
      <c r="AC16" t="n">
        <v>1238.781332230844</v>
      </c>
      <c r="AD16" t="n">
        <v>1000905.347814582</v>
      </c>
      <c r="AE16" t="n">
        <v>1369482.853707424</v>
      </c>
      <c r="AF16" t="n">
        <v>6.368988103677265e-06</v>
      </c>
      <c r="AG16" t="n">
        <v>33</v>
      </c>
      <c r="AH16" t="n">
        <v>1238781.332230844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1.2807</v>
      </c>
      <c r="E17" t="n">
        <v>78.08</v>
      </c>
      <c r="F17" t="n">
        <v>75.43000000000001</v>
      </c>
      <c r="G17" t="n">
        <v>161.63</v>
      </c>
      <c r="H17" t="n">
        <v>2.23</v>
      </c>
      <c r="I17" t="n">
        <v>28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599.9400000000001</v>
      </c>
      <c r="Q17" t="n">
        <v>1220.54</v>
      </c>
      <c r="R17" t="n">
        <v>183.64</v>
      </c>
      <c r="S17" t="n">
        <v>112.51</v>
      </c>
      <c r="T17" t="n">
        <v>21052.24</v>
      </c>
      <c r="U17" t="n">
        <v>0.61</v>
      </c>
      <c r="V17" t="n">
        <v>0.76</v>
      </c>
      <c r="W17" t="n">
        <v>7.3</v>
      </c>
      <c r="X17" t="n">
        <v>1.23</v>
      </c>
      <c r="Y17" t="n">
        <v>0.5</v>
      </c>
      <c r="Z17" t="n">
        <v>10</v>
      </c>
      <c r="AA17" t="n">
        <v>995.6694537992104</v>
      </c>
      <c r="AB17" t="n">
        <v>1362.318872524252</v>
      </c>
      <c r="AC17" t="n">
        <v>1232.301071357083</v>
      </c>
      <c r="AD17" t="n">
        <v>995669.4537992104</v>
      </c>
      <c r="AE17" t="n">
        <v>1362318.872524252</v>
      </c>
      <c r="AF17" t="n">
        <v>6.380446702424494e-06</v>
      </c>
      <c r="AG17" t="n">
        <v>33</v>
      </c>
      <c r="AH17" t="n">
        <v>1232301.071357083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1.2816</v>
      </c>
      <c r="E18" t="n">
        <v>78.02</v>
      </c>
      <c r="F18" t="n">
        <v>75.39</v>
      </c>
      <c r="G18" t="n">
        <v>167.53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16</v>
      </c>
      <c r="N18" t="n">
        <v>19.48</v>
      </c>
      <c r="O18" t="n">
        <v>16036.82</v>
      </c>
      <c r="P18" t="n">
        <v>592.49</v>
      </c>
      <c r="Q18" t="n">
        <v>1220.54</v>
      </c>
      <c r="R18" t="n">
        <v>182.16</v>
      </c>
      <c r="S18" t="n">
        <v>112.51</v>
      </c>
      <c r="T18" t="n">
        <v>20317.33</v>
      </c>
      <c r="U18" t="n">
        <v>0.62</v>
      </c>
      <c r="V18" t="n">
        <v>0.76</v>
      </c>
      <c r="W18" t="n">
        <v>7.3</v>
      </c>
      <c r="X18" t="n">
        <v>1.19</v>
      </c>
      <c r="Y18" t="n">
        <v>0.5</v>
      </c>
      <c r="Z18" t="n">
        <v>10</v>
      </c>
      <c r="AA18" t="n">
        <v>989.9880036815797</v>
      </c>
      <c r="AB18" t="n">
        <v>1354.54526182542</v>
      </c>
      <c r="AC18" t="n">
        <v>1225.269363153016</v>
      </c>
      <c r="AD18" t="n">
        <v>989988.0036815797</v>
      </c>
      <c r="AE18" t="n">
        <v>1354545.26182542</v>
      </c>
      <c r="AF18" t="n">
        <v>6.38493050193428e-06</v>
      </c>
      <c r="AG18" t="n">
        <v>33</v>
      </c>
      <c r="AH18" t="n">
        <v>1225269.363153016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1.2824</v>
      </c>
      <c r="E19" t="n">
        <v>77.98</v>
      </c>
      <c r="F19" t="n">
        <v>75.36</v>
      </c>
      <c r="G19" t="n">
        <v>173.92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591.8099999999999</v>
      </c>
      <c r="Q19" t="n">
        <v>1220.54</v>
      </c>
      <c r="R19" t="n">
        <v>180.89</v>
      </c>
      <c r="S19" t="n">
        <v>112.51</v>
      </c>
      <c r="T19" t="n">
        <v>19686.77</v>
      </c>
      <c r="U19" t="n">
        <v>0.62</v>
      </c>
      <c r="V19" t="n">
        <v>0.76</v>
      </c>
      <c r="W19" t="n">
        <v>7.32</v>
      </c>
      <c r="X19" t="n">
        <v>1.17</v>
      </c>
      <c r="Y19" t="n">
        <v>0.5</v>
      </c>
      <c r="Z19" t="n">
        <v>10</v>
      </c>
      <c r="AA19" t="n">
        <v>988.9990308837715</v>
      </c>
      <c r="AB19" t="n">
        <v>1353.192105613058</v>
      </c>
      <c r="AC19" t="n">
        <v>1224.045350270396</v>
      </c>
      <c r="AD19" t="n">
        <v>988999.0308837715</v>
      </c>
      <c r="AE19" t="n">
        <v>1353192.105613058</v>
      </c>
      <c r="AF19" t="n">
        <v>6.388916101498533e-06</v>
      </c>
      <c r="AG19" t="n">
        <v>33</v>
      </c>
      <c r="AH19" t="n">
        <v>1224045.350270396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1.2824</v>
      </c>
      <c r="E20" t="n">
        <v>77.98</v>
      </c>
      <c r="F20" t="n">
        <v>75.36</v>
      </c>
      <c r="G20" t="n">
        <v>173.91</v>
      </c>
      <c r="H20" t="n">
        <v>2.57</v>
      </c>
      <c r="I20" t="n">
        <v>26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597</v>
      </c>
      <c r="Q20" t="n">
        <v>1220.54</v>
      </c>
      <c r="R20" t="n">
        <v>180.8</v>
      </c>
      <c r="S20" t="n">
        <v>112.51</v>
      </c>
      <c r="T20" t="n">
        <v>19640.1</v>
      </c>
      <c r="U20" t="n">
        <v>0.62</v>
      </c>
      <c r="V20" t="n">
        <v>0.76</v>
      </c>
      <c r="W20" t="n">
        <v>7.32</v>
      </c>
      <c r="X20" t="n">
        <v>1.16</v>
      </c>
      <c r="Y20" t="n">
        <v>0.5</v>
      </c>
      <c r="Z20" t="n">
        <v>10</v>
      </c>
      <c r="AA20" t="n">
        <v>992.5228942602549</v>
      </c>
      <c r="AB20" t="n">
        <v>1358.013610946643</v>
      </c>
      <c r="AC20" t="n">
        <v>1228.406697901969</v>
      </c>
      <c r="AD20" t="n">
        <v>992522.8942602549</v>
      </c>
      <c r="AE20" t="n">
        <v>1358013.610946643</v>
      </c>
      <c r="AF20" t="n">
        <v>6.388916101498533e-06</v>
      </c>
      <c r="AG20" t="n">
        <v>33</v>
      </c>
      <c r="AH20" t="n">
        <v>1228406.697901969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1.2823</v>
      </c>
      <c r="E21" t="n">
        <v>77.98999999999999</v>
      </c>
      <c r="F21" t="n">
        <v>75.37</v>
      </c>
      <c r="G21" t="n">
        <v>173.94</v>
      </c>
      <c r="H21" t="n">
        <v>2.67</v>
      </c>
      <c r="I21" t="n">
        <v>26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602.78</v>
      </c>
      <c r="Q21" t="n">
        <v>1220.54</v>
      </c>
      <c r="R21" t="n">
        <v>180.87</v>
      </c>
      <c r="S21" t="n">
        <v>112.51</v>
      </c>
      <c r="T21" t="n">
        <v>19674.67</v>
      </c>
      <c r="U21" t="n">
        <v>0.62</v>
      </c>
      <c r="V21" t="n">
        <v>0.76</v>
      </c>
      <c r="W21" t="n">
        <v>7.33</v>
      </c>
      <c r="X21" t="n">
        <v>1.17</v>
      </c>
      <c r="Y21" t="n">
        <v>0.5</v>
      </c>
      <c r="Z21" t="n">
        <v>10</v>
      </c>
      <c r="AA21" t="n">
        <v>996.5361686124285</v>
      </c>
      <c r="AB21" t="n">
        <v>1363.504749968456</v>
      </c>
      <c r="AC21" t="n">
        <v>1233.373770322401</v>
      </c>
      <c r="AD21" t="n">
        <v>996536.1686124285</v>
      </c>
      <c r="AE21" t="n">
        <v>1363504.749968456</v>
      </c>
      <c r="AF21" t="n">
        <v>6.388417901553002e-06</v>
      </c>
      <c r="AG21" t="n">
        <v>33</v>
      </c>
      <c r="AH21" t="n">
        <v>1233373.770322402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0.9718</v>
      </c>
      <c r="E2" t="n">
        <v>102.9</v>
      </c>
      <c r="F2" t="n">
        <v>94.97</v>
      </c>
      <c r="G2" t="n">
        <v>12.89</v>
      </c>
      <c r="H2" t="n">
        <v>0.28</v>
      </c>
      <c r="I2" t="n">
        <v>442</v>
      </c>
      <c r="J2" t="n">
        <v>61.76</v>
      </c>
      <c r="K2" t="n">
        <v>28.92</v>
      </c>
      <c r="L2" t="n">
        <v>1</v>
      </c>
      <c r="M2" t="n">
        <v>440</v>
      </c>
      <c r="N2" t="n">
        <v>6.84</v>
      </c>
      <c r="O2" t="n">
        <v>7851.41</v>
      </c>
      <c r="P2" t="n">
        <v>608.48</v>
      </c>
      <c r="Q2" t="n">
        <v>1220.69</v>
      </c>
      <c r="R2" t="n">
        <v>845.42</v>
      </c>
      <c r="S2" t="n">
        <v>112.51</v>
      </c>
      <c r="T2" t="n">
        <v>349869.34</v>
      </c>
      <c r="U2" t="n">
        <v>0.13</v>
      </c>
      <c r="V2" t="n">
        <v>0.6</v>
      </c>
      <c r="W2" t="n">
        <v>7.98</v>
      </c>
      <c r="X2" t="n">
        <v>20.76</v>
      </c>
      <c r="Y2" t="n">
        <v>0.5</v>
      </c>
      <c r="Z2" t="n">
        <v>10</v>
      </c>
      <c r="AA2" t="n">
        <v>1287.755556012896</v>
      </c>
      <c r="AB2" t="n">
        <v>1761.963963502402</v>
      </c>
      <c r="AC2" t="n">
        <v>1593.804595757687</v>
      </c>
      <c r="AD2" t="n">
        <v>1287755.556012896</v>
      </c>
      <c r="AE2" t="n">
        <v>1761963.963502402</v>
      </c>
      <c r="AF2" t="n">
        <v>6.403338210070668e-06</v>
      </c>
      <c r="AG2" t="n">
        <v>43</v>
      </c>
      <c r="AH2" t="n">
        <v>1593804.595757687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1.1468</v>
      </c>
      <c r="E3" t="n">
        <v>87.2</v>
      </c>
      <c r="F3" t="n">
        <v>82.81</v>
      </c>
      <c r="G3" t="n">
        <v>26.57</v>
      </c>
      <c r="H3" t="n">
        <v>0.55</v>
      </c>
      <c r="I3" t="n">
        <v>187</v>
      </c>
      <c r="J3" t="n">
        <v>62.92</v>
      </c>
      <c r="K3" t="n">
        <v>28.92</v>
      </c>
      <c r="L3" t="n">
        <v>2</v>
      </c>
      <c r="M3" t="n">
        <v>185</v>
      </c>
      <c r="N3" t="n">
        <v>7</v>
      </c>
      <c r="O3" t="n">
        <v>7994.37</v>
      </c>
      <c r="P3" t="n">
        <v>515.65</v>
      </c>
      <c r="Q3" t="n">
        <v>1220.6</v>
      </c>
      <c r="R3" t="n">
        <v>433.52</v>
      </c>
      <c r="S3" t="n">
        <v>112.51</v>
      </c>
      <c r="T3" t="n">
        <v>145193.49</v>
      </c>
      <c r="U3" t="n">
        <v>0.26</v>
      </c>
      <c r="V3" t="n">
        <v>0.6899999999999999</v>
      </c>
      <c r="W3" t="n">
        <v>7.56</v>
      </c>
      <c r="X3" t="n">
        <v>8.6</v>
      </c>
      <c r="Y3" t="n">
        <v>0.5</v>
      </c>
      <c r="Z3" t="n">
        <v>10</v>
      </c>
      <c r="AA3" t="n">
        <v>989.3057233958884</v>
      </c>
      <c r="AB3" t="n">
        <v>1353.611735838456</v>
      </c>
      <c r="AC3" t="n">
        <v>1224.424931576036</v>
      </c>
      <c r="AD3" t="n">
        <v>989305.7233958885</v>
      </c>
      <c r="AE3" t="n">
        <v>1353611.735838456</v>
      </c>
      <c r="AF3" t="n">
        <v>7.556439863458574e-06</v>
      </c>
      <c r="AG3" t="n">
        <v>37</v>
      </c>
      <c r="AH3" t="n">
        <v>1224424.931576036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1.2069</v>
      </c>
      <c r="E4" t="n">
        <v>82.86</v>
      </c>
      <c r="F4" t="n">
        <v>79.45</v>
      </c>
      <c r="G4" t="n">
        <v>41.09</v>
      </c>
      <c r="H4" t="n">
        <v>0.8100000000000001</v>
      </c>
      <c r="I4" t="n">
        <v>116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479.36</v>
      </c>
      <c r="Q4" t="n">
        <v>1220.6</v>
      </c>
      <c r="R4" t="n">
        <v>320.03</v>
      </c>
      <c r="S4" t="n">
        <v>112.51</v>
      </c>
      <c r="T4" t="n">
        <v>88803.67</v>
      </c>
      <c r="U4" t="n">
        <v>0.35</v>
      </c>
      <c r="V4" t="n">
        <v>0.72</v>
      </c>
      <c r="W4" t="n">
        <v>7.44</v>
      </c>
      <c r="X4" t="n">
        <v>5.25</v>
      </c>
      <c r="Y4" t="n">
        <v>0.5</v>
      </c>
      <c r="Z4" t="n">
        <v>10</v>
      </c>
      <c r="AA4" t="n">
        <v>902.7565429400354</v>
      </c>
      <c r="AB4" t="n">
        <v>1235.191328858396</v>
      </c>
      <c r="AC4" t="n">
        <v>1117.306402034068</v>
      </c>
      <c r="AD4" t="n">
        <v>902756.5429400353</v>
      </c>
      <c r="AE4" t="n">
        <v>1235191.328858396</v>
      </c>
      <c r="AF4" t="n">
        <v>7.952447916993505e-06</v>
      </c>
      <c r="AG4" t="n">
        <v>35</v>
      </c>
      <c r="AH4" t="n">
        <v>1117306.402034068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1.2361</v>
      </c>
      <c r="E5" t="n">
        <v>80.90000000000001</v>
      </c>
      <c r="F5" t="n">
        <v>77.95</v>
      </c>
      <c r="G5" t="n">
        <v>56.35</v>
      </c>
      <c r="H5" t="n">
        <v>1.07</v>
      </c>
      <c r="I5" t="n">
        <v>83</v>
      </c>
      <c r="J5" t="n">
        <v>65.25</v>
      </c>
      <c r="K5" t="n">
        <v>28.92</v>
      </c>
      <c r="L5" t="n">
        <v>4</v>
      </c>
      <c r="M5" t="n">
        <v>81</v>
      </c>
      <c r="N5" t="n">
        <v>7.33</v>
      </c>
      <c r="O5" t="n">
        <v>8281.25</v>
      </c>
      <c r="P5" t="n">
        <v>454.31</v>
      </c>
      <c r="Q5" t="n">
        <v>1220.55</v>
      </c>
      <c r="R5" t="n">
        <v>268.88</v>
      </c>
      <c r="S5" t="n">
        <v>112.51</v>
      </c>
      <c r="T5" t="n">
        <v>63393.89</v>
      </c>
      <c r="U5" t="n">
        <v>0.42</v>
      </c>
      <c r="V5" t="n">
        <v>0.74</v>
      </c>
      <c r="W5" t="n">
        <v>7.39</v>
      </c>
      <c r="X5" t="n">
        <v>3.75</v>
      </c>
      <c r="Y5" t="n">
        <v>0.5</v>
      </c>
      <c r="Z5" t="n">
        <v>10</v>
      </c>
      <c r="AA5" t="n">
        <v>857.9698478985225</v>
      </c>
      <c r="AB5" t="n">
        <v>1173.912196853062</v>
      </c>
      <c r="AC5" t="n">
        <v>1061.875664381521</v>
      </c>
      <c r="AD5" t="n">
        <v>857969.8478985225</v>
      </c>
      <c r="AE5" t="n">
        <v>1173912.196853062</v>
      </c>
      <c r="AF5" t="n">
        <v>8.144851164301659e-06</v>
      </c>
      <c r="AG5" t="n">
        <v>34</v>
      </c>
      <c r="AH5" t="n">
        <v>1061875.664381521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1.2535</v>
      </c>
      <c r="E6" t="n">
        <v>79.78</v>
      </c>
      <c r="F6" t="n">
        <v>77.09</v>
      </c>
      <c r="G6" t="n">
        <v>72.27</v>
      </c>
      <c r="H6" t="n">
        <v>1.31</v>
      </c>
      <c r="I6" t="n">
        <v>64</v>
      </c>
      <c r="J6" t="n">
        <v>66.42</v>
      </c>
      <c r="K6" t="n">
        <v>28.92</v>
      </c>
      <c r="L6" t="n">
        <v>5</v>
      </c>
      <c r="M6" t="n">
        <v>59</v>
      </c>
      <c r="N6" t="n">
        <v>7.49</v>
      </c>
      <c r="O6" t="n">
        <v>8425.16</v>
      </c>
      <c r="P6" t="n">
        <v>433.18</v>
      </c>
      <c r="Q6" t="n">
        <v>1220.54</v>
      </c>
      <c r="R6" t="n">
        <v>239.85</v>
      </c>
      <c r="S6" t="n">
        <v>112.51</v>
      </c>
      <c r="T6" t="n">
        <v>48975.91</v>
      </c>
      <c r="U6" t="n">
        <v>0.47</v>
      </c>
      <c r="V6" t="n">
        <v>0.74</v>
      </c>
      <c r="W6" t="n">
        <v>7.36</v>
      </c>
      <c r="X6" t="n">
        <v>2.89</v>
      </c>
      <c r="Y6" t="n">
        <v>0.5</v>
      </c>
      <c r="Z6" t="n">
        <v>10</v>
      </c>
      <c r="AA6" t="n">
        <v>833.4245363070594</v>
      </c>
      <c r="AB6" t="n">
        <v>1140.328218670899</v>
      </c>
      <c r="AC6" t="n">
        <v>1031.496893941655</v>
      </c>
      <c r="AD6" t="n">
        <v>833424.5363070593</v>
      </c>
      <c r="AE6" t="n">
        <v>1140328.218670899</v>
      </c>
      <c r="AF6" t="n">
        <v>8.259502414409943e-06</v>
      </c>
      <c r="AG6" t="n">
        <v>34</v>
      </c>
      <c r="AH6" t="n">
        <v>1031496.893941655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1.2642</v>
      </c>
      <c r="E7" t="n">
        <v>79.09999999999999</v>
      </c>
      <c r="F7" t="n">
        <v>76.56999999999999</v>
      </c>
      <c r="G7" t="n">
        <v>86.68000000000001</v>
      </c>
      <c r="H7" t="n">
        <v>1.55</v>
      </c>
      <c r="I7" t="n">
        <v>53</v>
      </c>
      <c r="J7" t="n">
        <v>67.59</v>
      </c>
      <c r="K7" t="n">
        <v>28.92</v>
      </c>
      <c r="L7" t="n">
        <v>6</v>
      </c>
      <c r="M7" t="n">
        <v>32</v>
      </c>
      <c r="N7" t="n">
        <v>7.66</v>
      </c>
      <c r="O7" t="n">
        <v>8569.4</v>
      </c>
      <c r="P7" t="n">
        <v>416.88</v>
      </c>
      <c r="Q7" t="n">
        <v>1220.55</v>
      </c>
      <c r="R7" t="n">
        <v>221.4</v>
      </c>
      <c r="S7" t="n">
        <v>112.51</v>
      </c>
      <c r="T7" t="n">
        <v>39803.77</v>
      </c>
      <c r="U7" t="n">
        <v>0.51</v>
      </c>
      <c r="V7" t="n">
        <v>0.75</v>
      </c>
      <c r="W7" t="n">
        <v>7.37</v>
      </c>
      <c r="X7" t="n">
        <v>2.37</v>
      </c>
      <c r="Y7" t="n">
        <v>0.5</v>
      </c>
      <c r="Z7" t="n">
        <v>10</v>
      </c>
      <c r="AA7" t="n">
        <v>807.0615123417629</v>
      </c>
      <c r="AB7" t="n">
        <v>1104.257166227047</v>
      </c>
      <c r="AC7" t="n">
        <v>998.868412117004</v>
      </c>
      <c r="AD7" t="n">
        <v>807061.5123417629</v>
      </c>
      <c r="AE7" t="n">
        <v>1104257.166227048</v>
      </c>
      <c r="AF7" t="n">
        <v>8.330006344074231e-06</v>
      </c>
      <c r="AG7" t="n">
        <v>33</v>
      </c>
      <c r="AH7" t="n">
        <v>998868.412117004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1.2662</v>
      </c>
      <c r="E8" t="n">
        <v>78.98</v>
      </c>
      <c r="F8" t="n">
        <v>76.48999999999999</v>
      </c>
      <c r="G8" t="n">
        <v>91.79000000000001</v>
      </c>
      <c r="H8" t="n">
        <v>1.78</v>
      </c>
      <c r="I8" t="n">
        <v>50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417.12</v>
      </c>
      <c r="Q8" t="n">
        <v>1220.57</v>
      </c>
      <c r="R8" t="n">
        <v>217.55</v>
      </c>
      <c r="S8" t="n">
        <v>112.51</v>
      </c>
      <c r="T8" t="n">
        <v>37895.11</v>
      </c>
      <c r="U8" t="n">
        <v>0.52</v>
      </c>
      <c r="V8" t="n">
        <v>0.75</v>
      </c>
      <c r="W8" t="n">
        <v>7.39</v>
      </c>
      <c r="X8" t="n">
        <v>2.29</v>
      </c>
      <c r="Y8" t="n">
        <v>0.5</v>
      </c>
      <c r="Z8" t="n">
        <v>10</v>
      </c>
      <c r="AA8" t="n">
        <v>806.2210596955842</v>
      </c>
      <c r="AB8" t="n">
        <v>1103.107221838392</v>
      </c>
      <c r="AC8" t="n">
        <v>997.8282168068447</v>
      </c>
      <c r="AD8" t="n">
        <v>806221.0596955842</v>
      </c>
      <c r="AE8" t="n">
        <v>1103107.221838392</v>
      </c>
      <c r="AF8" t="n">
        <v>8.343184648684378e-06</v>
      </c>
      <c r="AG8" t="n">
        <v>33</v>
      </c>
      <c r="AH8" t="n">
        <v>997828.2168068447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1.2661</v>
      </c>
      <c r="E9" t="n">
        <v>78.98</v>
      </c>
      <c r="F9" t="n">
        <v>76.48999999999999</v>
      </c>
      <c r="G9" t="n">
        <v>91.79000000000001</v>
      </c>
      <c r="H9" t="n">
        <v>2</v>
      </c>
      <c r="I9" t="n">
        <v>50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423.82</v>
      </c>
      <c r="Q9" t="n">
        <v>1220.61</v>
      </c>
      <c r="R9" t="n">
        <v>217.3</v>
      </c>
      <c r="S9" t="n">
        <v>112.51</v>
      </c>
      <c r="T9" t="n">
        <v>37772.78</v>
      </c>
      <c r="U9" t="n">
        <v>0.52</v>
      </c>
      <c r="V9" t="n">
        <v>0.75</v>
      </c>
      <c r="W9" t="n">
        <v>7.4</v>
      </c>
      <c r="X9" t="n">
        <v>2.29</v>
      </c>
      <c r="Y9" t="n">
        <v>0.5</v>
      </c>
      <c r="Z9" t="n">
        <v>10</v>
      </c>
      <c r="AA9" t="n">
        <v>810.8679707097476</v>
      </c>
      <c r="AB9" t="n">
        <v>1109.465330495216</v>
      </c>
      <c r="AC9" t="n">
        <v>1003.579516497122</v>
      </c>
      <c r="AD9" t="n">
        <v>810867.9707097476</v>
      </c>
      <c r="AE9" t="n">
        <v>1109465.330495215</v>
      </c>
      <c r="AF9" t="n">
        <v>8.342525733453871e-06</v>
      </c>
      <c r="AG9" t="n">
        <v>33</v>
      </c>
      <c r="AH9" t="n">
        <v>1003579.516497122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0.5373</v>
      </c>
      <c r="E2" t="n">
        <v>186.13</v>
      </c>
      <c r="F2" t="n">
        <v>139.53</v>
      </c>
      <c r="G2" t="n">
        <v>6.42</v>
      </c>
      <c r="H2" t="n">
        <v>0.11</v>
      </c>
      <c r="I2" t="n">
        <v>1305</v>
      </c>
      <c r="J2" t="n">
        <v>167.88</v>
      </c>
      <c r="K2" t="n">
        <v>51.39</v>
      </c>
      <c r="L2" t="n">
        <v>1</v>
      </c>
      <c r="M2" t="n">
        <v>1303</v>
      </c>
      <c r="N2" t="n">
        <v>30.49</v>
      </c>
      <c r="O2" t="n">
        <v>20939.59</v>
      </c>
      <c r="P2" t="n">
        <v>1774.1</v>
      </c>
      <c r="Q2" t="n">
        <v>1221.16</v>
      </c>
      <c r="R2" t="n">
        <v>2361.91</v>
      </c>
      <c r="S2" t="n">
        <v>112.51</v>
      </c>
      <c r="T2" t="n">
        <v>1103798.93</v>
      </c>
      <c r="U2" t="n">
        <v>0.05</v>
      </c>
      <c r="V2" t="n">
        <v>0.41</v>
      </c>
      <c r="W2" t="n">
        <v>9.460000000000001</v>
      </c>
      <c r="X2" t="n">
        <v>65.31</v>
      </c>
      <c r="Y2" t="n">
        <v>0.5</v>
      </c>
      <c r="Z2" t="n">
        <v>10</v>
      </c>
      <c r="AA2" t="n">
        <v>5119.284336794174</v>
      </c>
      <c r="AB2" t="n">
        <v>7004.430676487656</v>
      </c>
      <c r="AC2" t="n">
        <v>6335.937643503607</v>
      </c>
      <c r="AD2" t="n">
        <v>5119284.336794174</v>
      </c>
      <c r="AE2" t="n">
        <v>7004430.676487655</v>
      </c>
      <c r="AF2" t="n">
        <v>2.161049891132653e-06</v>
      </c>
      <c r="AG2" t="n">
        <v>78</v>
      </c>
      <c r="AH2" t="n">
        <v>6335937.643503607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0.8947000000000001</v>
      </c>
      <c r="E3" t="n">
        <v>111.77</v>
      </c>
      <c r="F3" t="n">
        <v>94.66</v>
      </c>
      <c r="G3" t="n">
        <v>13.06</v>
      </c>
      <c r="H3" t="n">
        <v>0.21</v>
      </c>
      <c r="I3" t="n">
        <v>435</v>
      </c>
      <c r="J3" t="n">
        <v>169.33</v>
      </c>
      <c r="K3" t="n">
        <v>51.39</v>
      </c>
      <c r="L3" t="n">
        <v>2</v>
      </c>
      <c r="M3" t="n">
        <v>433</v>
      </c>
      <c r="N3" t="n">
        <v>30.94</v>
      </c>
      <c r="O3" t="n">
        <v>21118.46</v>
      </c>
      <c r="P3" t="n">
        <v>1198.72</v>
      </c>
      <c r="Q3" t="n">
        <v>1220.62</v>
      </c>
      <c r="R3" t="n">
        <v>834.48</v>
      </c>
      <c r="S3" t="n">
        <v>112.51</v>
      </c>
      <c r="T3" t="n">
        <v>344432.85</v>
      </c>
      <c r="U3" t="n">
        <v>0.13</v>
      </c>
      <c r="V3" t="n">
        <v>0.61</v>
      </c>
      <c r="W3" t="n">
        <v>7.99</v>
      </c>
      <c r="X3" t="n">
        <v>20.45</v>
      </c>
      <c r="Y3" t="n">
        <v>0.5</v>
      </c>
      <c r="Z3" t="n">
        <v>10</v>
      </c>
      <c r="AA3" t="n">
        <v>2230.773884845378</v>
      </c>
      <c r="AB3" t="n">
        <v>3052.243244043652</v>
      </c>
      <c r="AC3" t="n">
        <v>2760.941432682309</v>
      </c>
      <c r="AD3" t="n">
        <v>2230773.884845378</v>
      </c>
      <c r="AE3" t="n">
        <v>3052243.244043652</v>
      </c>
      <c r="AF3" t="n">
        <v>3.598532174942089e-06</v>
      </c>
      <c r="AG3" t="n">
        <v>47</v>
      </c>
      <c r="AH3" t="n">
        <v>2760941.432682309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1.024</v>
      </c>
      <c r="E4" t="n">
        <v>97.66</v>
      </c>
      <c r="F4" t="n">
        <v>86.38</v>
      </c>
      <c r="G4" t="n">
        <v>19.71</v>
      </c>
      <c r="H4" t="n">
        <v>0.31</v>
      </c>
      <c r="I4" t="n">
        <v>263</v>
      </c>
      <c r="J4" t="n">
        <v>170.79</v>
      </c>
      <c r="K4" t="n">
        <v>51.39</v>
      </c>
      <c r="L4" t="n">
        <v>3</v>
      </c>
      <c r="M4" t="n">
        <v>261</v>
      </c>
      <c r="N4" t="n">
        <v>31.4</v>
      </c>
      <c r="O4" t="n">
        <v>21297.94</v>
      </c>
      <c r="P4" t="n">
        <v>1089.85</v>
      </c>
      <c r="Q4" t="n">
        <v>1220.6</v>
      </c>
      <c r="R4" t="n">
        <v>554.39</v>
      </c>
      <c r="S4" t="n">
        <v>112.51</v>
      </c>
      <c r="T4" t="n">
        <v>205252.25</v>
      </c>
      <c r="U4" t="n">
        <v>0.2</v>
      </c>
      <c r="V4" t="n">
        <v>0.66</v>
      </c>
      <c r="W4" t="n">
        <v>7.68</v>
      </c>
      <c r="X4" t="n">
        <v>12.17</v>
      </c>
      <c r="Y4" t="n">
        <v>0.5</v>
      </c>
      <c r="Z4" t="n">
        <v>10</v>
      </c>
      <c r="AA4" t="n">
        <v>1809.96144105482</v>
      </c>
      <c r="AB4" t="n">
        <v>2476.469093514463</v>
      </c>
      <c r="AC4" t="n">
        <v>2240.118358975644</v>
      </c>
      <c r="AD4" t="n">
        <v>1809961.44105482</v>
      </c>
      <c r="AE4" t="n">
        <v>2476469.093514463</v>
      </c>
      <c r="AF4" t="n">
        <v>4.118583823785289e-06</v>
      </c>
      <c r="AG4" t="n">
        <v>41</v>
      </c>
      <c r="AH4" t="n">
        <v>2240118.358975644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1.091</v>
      </c>
      <c r="E5" t="n">
        <v>91.66</v>
      </c>
      <c r="F5" t="n">
        <v>82.88</v>
      </c>
      <c r="G5" t="n">
        <v>26.31</v>
      </c>
      <c r="H5" t="n">
        <v>0.41</v>
      </c>
      <c r="I5" t="n">
        <v>189</v>
      </c>
      <c r="J5" t="n">
        <v>172.25</v>
      </c>
      <c r="K5" t="n">
        <v>51.39</v>
      </c>
      <c r="L5" t="n">
        <v>4</v>
      </c>
      <c r="M5" t="n">
        <v>187</v>
      </c>
      <c r="N5" t="n">
        <v>31.86</v>
      </c>
      <c r="O5" t="n">
        <v>21478.05</v>
      </c>
      <c r="P5" t="n">
        <v>1042.01</v>
      </c>
      <c r="Q5" t="n">
        <v>1220.59</v>
      </c>
      <c r="R5" t="n">
        <v>436.99</v>
      </c>
      <c r="S5" t="n">
        <v>112.51</v>
      </c>
      <c r="T5" t="n">
        <v>146921.71</v>
      </c>
      <c r="U5" t="n">
        <v>0.26</v>
      </c>
      <c r="V5" t="n">
        <v>0.6899999999999999</v>
      </c>
      <c r="W5" t="n">
        <v>7.54</v>
      </c>
      <c r="X5" t="n">
        <v>8.68</v>
      </c>
      <c r="Y5" t="n">
        <v>0.5</v>
      </c>
      <c r="Z5" t="n">
        <v>10</v>
      </c>
      <c r="AA5" t="n">
        <v>1647.49968981755</v>
      </c>
      <c r="AB5" t="n">
        <v>2254.181758165009</v>
      </c>
      <c r="AC5" t="n">
        <v>2039.045814929708</v>
      </c>
      <c r="AD5" t="n">
        <v>1647499.68981755</v>
      </c>
      <c r="AE5" t="n">
        <v>2254181.758165009</v>
      </c>
      <c r="AF5" t="n">
        <v>4.388061476318116e-06</v>
      </c>
      <c r="AG5" t="n">
        <v>39</v>
      </c>
      <c r="AH5" t="n">
        <v>2039045.814929708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1.1324</v>
      </c>
      <c r="E6" t="n">
        <v>88.31</v>
      </c>
      <c r="F6" t="n">
        <v>80.95</v>
      </c>
      <c r="G6" t="n">
        <v>33.04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1014.1</v>
      </c>
      <c r="Q6" t="n">
        <v>1220.64</v>
      </c>
      <c r="R6" t="n">
        <v>370.76</v>
      </c>
      <c r="S6" t="n">
        <v>112.51</v>
      </c>
      <c r="T6" t="n">
        <v>114014.17</v>
      </c>
      <c r="U6" t="n">
        <v>0.3</v>
      </c>
      <c r="V6" t="n">
        <v>0.71</v>
      </c>
      <c r="W6" t="n">
        <v>7.49</v>
      </c>
      <c r="X6" t="n">
        <v>6.75</v>
      </c>
      <c r="Y6" t="n">
        <v>0.5</v>
      </c>
      <c r="Z6" t="n">
        <v>10</v>
      </c>
      <c r="AA6" t="n">
        <v>1550.504959574748</v>
      </c>
      <c r="AB6" t="n">
        <v>2121.469289141314</v>
      </c>
      <c r="AC6" t="n">
        <v>1918.999237686514</v>
      </c>
      <c r="AD6" t="n">
        <v>1550504.959574748</v>
      </c>
      <c r="AE6" t="n">
        <v>2121469.289141314</v>
      </c>
      <c r="AF6" t="n">
        <v>4.554574533256311e-06</v>
      </c>
      <c r="AG6" t="n">
        <v>37</v>
      </c>
      <c r="AH6" t="n">
        <v>1918999.237686514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1.1613</v>
      </c>
      <c r="E7" t="n">
        <v>86.11</v>
      </c>
      <c r="F7" t="n">
        <v>79.67</v>
      </c>
      <c r="G7" t="n">
        <v>39.84</v>
      </c>
      <c r="H7" t="n">
        <v>0.61</v>
      </c>
      <c r="I7" t="n">
        <v>120</v>
      </c>
      <c r="J7" t="n">
        <v>175.18</v>
      </c>
      <c r="K7" t="n">
        <v>51.39</v>
      </c>
      <c r="L7" t="n">
        <v>6</v>
      </c>
      <c r="M7" t="n">
        <v>118</v>
      </c>
      <c r="N7" t="n">
        <v>32.79</v>
      </c>
      <c r="O7" t="n">
        <v>21840.16</v>
      </c>
      <c r="P7" t="n">
        <v>994.3</v>
      </c>
      <c r="Q7" t="n">
        <v>1220.58</v>
      </c>
      <c r="R7" t="n">
        <v>327.4</v>
      </c>
      <c r="S7" t="n">
        <v>112.51</v>
      </c>
      <c r="T7" t="n">
        <v>92472.58</v>
      </c>
      <c r="U7" t="n">
        <v>0.34</v>
      </c>
      <c r="V7" t="n">
        <v>0.72</v>
      </c>
      <c r="W7" t="n">
        <v>7.45</v>
      </c>
      <c r="X7" t="n">
        <v>5.47</v>
      </c>
      <c r="Y7" t="n">
        <v>0.5</v>
      </c>
      <c r="Z7" t="n">
        <v>10</v>
      </c>
      <c r="AA7" t="n">
        <v>1490.043801613536</v>
      </c>
      <c r="AB7" t="n">
        <v>2038.743665460747</v>
      </c>
      <c r="AC7" t="n">
        <v>1844.168831423878</v>
      </c>
      <c r="AD7" t="n">
        <v>1490043.801613536</v>
      </c>
      <c r="AE7" t="n">
        <v>2038743.665460747</v>
      </c>
      <c r="AF7" t="n">
        <v>4.670811908751814e-06</v>
      </c>
      <c r="AG7" t="n">
        <v>36</v>
      </c>
      <c r="AH7" t="n">
        <v>1844168.831423878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1.1812</v>
      </c>
      <c r="E8" t="n">
        <v>84.66</v>
      </c>
      <c r="F8" t="n">
        <v>78.83</v>
      </c>
      <c r="G8" t="n">
        <v>46.37</v>
      </c>
      <c r="H8" t="n">
        <v>0.7</v>
      </c>
      <c r="I8" t="n">
        <v>102</v>
      </c>
      <c r="J8" t="n">
        <v>176.66</v>
      </c>
      <c r="K8" t="n">
        <v>51.39</v>
      </c>
      <c r="L8" t="n">
        <v>7</v>
      </c>
      <c r="M8" t="n">
        <v>100</v>
      </c>
      <c r="N8" t="n">
        <v>33.27</v>
      </c>
      <c r="O8" t="n">
        <v>22022.17</v>
      </c>
      <c r="P8" t="n">
        <v>980.34</v>
      </c>
      <c r="Q8" t="n">
        <v>1220.54</v>
      </c>
      <c r="R8" t="n">
        <v>299.31</v>
      </c>
      <c r="S8" t="n">
        <v>112.51</v>
      </c>
      <c r="T8" t="n">
        <v>78517.62</v>
      </c>
      <c r="U8" t="n">
        <v>0.38</v>
      </c>
      <c r="V8" t="n">
        <v>0.73</v>
      </c>
      <c r="W8" t="n">
        <v>7.41</v>
      </c>
      <c r="X8" t="n">
        <v>4.63</v>
      </c>
      <c r="Y8" t="n">
        <v>0.5</v>
      </c>
      <c r="Z8" t="n">
        <v>10</v>
      </c>
      <c r="AA8" t="n">
        <v>1456.565958298317</v>
      </c>
      <c r="AB8" t="n">
        <v>1992.937803298654</v>
      </c>
      <c r="AC8" t="n">
        <v>1802.734616457604</v>
      </c>
      <c r="AD8" t="n">
        <v>1456565.958298317</v>
      </c>
      <c r="AE8" t="n">
        <v>1992937.803298654</v>
      </c>
      <c r="AF8" t="n">
        <v>4.750850793608578e-06</v>
      </c>
      <c r="AG8" t="n">
        <v>36</v>
      </c>
      <c r="AH8" t="n">
        <v>1802734.616457604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1.1968</v>
      </c>
      <c r="E9" t="n">
        <v>83.56</v>
      </c>
      <c r="F9" t="n">
        <v>78.2</v>
      </c>
      <c r="G9" t="n">
        <v>53.32</v>
      </c>
      <c r="H9" t="n">
        <v>0.8</v>
      </c>
      <c r="I9" t="n">
        <v>88</v>
      </c>
      <c r="J9" t="n">
        <v>178.14</v>
      </c>
      <c r="K9" t="n">
        <v>51.39</v>
      </c>
      <c r="L9" t="n">
        <v>8</v>
      </c>
      <c r="M9" t="n">
        <v>86</v>
      </c>
      <c r="N9" t="n">
        <v>33.75</v>
      </c>
      <c r="O9" t="n">
        <v>22204.83</v>
      </c>
      <c r="P9" t="n">
        <v>969.27</v>
      </c>
      <c r="Q9" t="n">
        <v>1220.56</v>
      </c>
      <c r="R9" t="n">
        <v>278.29</v>
      </c>
      <c r="S9" t="n">
        <v>112.51</v>
      </c>
      <c r="T9" t="n">
        <v>68075.75999999999</v>
      </c>
      <c r="U9" t="n">
        <v>0.4</v>
      </c>
      <c r="V9" t="n">
        <v>0.73</v>
      </c>
      <c r="W9" t="n">
        <v>7.38</v>
      </c>
      <c r="X9" t="n">
        <v>4</v>
      </c>
      <c r="Y9" t="n">
        <v>0.5</v>
      </c>
      <c r="Z9" t="n">
        <v>10</v>
      </c>
      <c r="AA9" t="n">
        <v>1421.334580995385</v>
      </c>
      <c r="AB9" t="n">
        <v>1944.732678574112</v>
      </c>
      <c r="AC9" t="n">
        <v>1759.130121180455</v>
      </c>
      <c r="AD9" t="n">
        <v>1421334.580995385</v>
      </c>
      <c r="AE9" t="n">
        <v>1944732.678574112</v>
      </c>
      <c r="AF9" t="n">
        <v>4.813594844049058e-06</v>
      </c>
      <c r="AG9" t="n">
        <v>35</v>
      </c>
      <c r="AH9" t="n">
        <v>1759130.121180455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1.2083</v>
      </c>
      <c r="E10" t="n">
        <v>82.76000000000001</v>
      </c>
      <c r="F10" t="n">
        <v>77.75</v>
      </c>
      <c r="G10" t="n">
        <v>59.8</v>
      </c>
      <c r="H10" t="n">
        <v>0.89</v>
      </c>
      <c r="I10" t="n">
        <v>78</v>
      </c>
      <c r="J10" t="n">
        <v>179.63</v>
      </c>
      <c r="K10" t="n">
        <v>51.39</v>
      </c>
      <c r="L10" t="n">
        <v>9</v>
      </c>
      <c r="M10" t="n">
        <v>76</v>
      </c>
      <c r="N10" t="n">
        <v>34.24</v>
      </c>
      <c r="O10" t="n">
        <v>22388.15</v>
      </c>
      <c r="P10" t="n">
        <v>960.17</v>
      </c>
      <c r="Q10" t="n">
        <v>1220.54</v>
      </c>
      <c r="R10" t="n">
        <v>262.11</v>
      </c>
      <c r="S10" t="n">
        <v>112.51</v>
      </c>
      <c r="T10" t="n">
        <v>60033.78</v>
      </c>
      <c r="U10" t="n">
        <v>0.43</v>
      </c>
      <c r="V10" t="n">
        <v>0.74</v>
      </c>
      <c r="W10" t="n">
        <v>7.38</v>
      </c>
      <c r="X10" t="n">
        <v>3.55</v>
      </c>
      <c r="Y10" t="n">
        <v>0.5</v>
      </c>
      <c r="Z10" t="n">
        <v>10</v>
      </c>
      <c r="AA10" t="n">
        <v>1402.405332522119</v>
      </c>
      <c r="AB10" t="n">
        <v>1918.832845713486</v>
      </c>
      <c r="AC10" t="n">
        <v>1735.702132017404</v>
      </c>
      <c r="AD10" t="n">
        <v>1402405.332522119</v>
      </c>
      <c r="AE10" t="n">
        <v>1918832.845713486</v>
      </c>
      <c r="AF10" t="n">
        <v>4.859848470976333e-06</v>
      </c>
      <c r="AG10" t="n">
        <v>35</v>
      </c>
      <c r="AH10" t="n">
        <v>1735702.132017404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1.2177</v>
      </c>
      <c r="E11" t="n">
        <v>82.12</v>
      </c>
      <c r="F11" t="n">
        <v>77.37</v>
      </c>
      <c r="G11" t="n">
        <v>66.31999999999999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952.28</v>
      </c>
      <c r="Q11" t="n">
        <v>1220.57</v>
      </c>
      <c r="R11" t="n">
        <v>249.5</v>
      </c>
      <c r="S11" t="n">
        <v>112.51</v>
      </c>
      <c r="T11" t="n">
        <v>53770.22</v>
      </c>
      <c r="U11" t="n">
        <v>0.45</v>
      </c>
      <c r="V11" t="n">
        <v>0.74</v>
      </c>
      <c r="W11" t="n">
        <v>7.37</v>
      </c>
      <c r="X11" t="n">
        <v>3.17</v>
      </c>
      <c r="Y11" t="n">
        <v>0.5</v>
      </c>
      <c r="Z11" t="n">
        <v>10</v>
      </c>
      <c r="AA11" t="n">
        <v>1386.818367233527</v>
      </c>
      <c r="AB11" t="n">
        <v>1897.506072157258</v>
      </c>
      <c r="AC11" t="n">
        <v>1716.410755797068</v>
      </c>
      <c r="AD11" t="n">
        <v>1386818.367233527</v>
      </c>
      <c r="AE11" t="n">
        <v>1897506.072157258</v>
      </c>
      <c r="AF11" t="n">
        <v>4.897655783421237e-06</v>
      </c>
      <c r="AG11" t="n">
        <v>35</v>
      </c>
      <c r="AH11" t="n">
        <v>1716410.755797068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1.2261</v>
      </c>
      <c r="E12" t="n">
        <v>81.56</v>
      </c>
      <c r="F12" t="n">
        <v>77.05</v>
      </c>
      <c r="G12" t="n">
        <v>73.38</v>
      </c>
      <c r="H12" t="n">
        <v>1.07</v>
      </c>
      <c r="I12" t="n">
        <v>63</v>
      </c>
      <c r="J12" t="n">
        <v>182.62</v>
      </c>
      <c r="K12" t="n">
        <v>51.39</v>
      </c>
      <c r="L12" t="n">
        <v>11</v>
      </c>
      <c r="M12" t="n">
        <v>61</v>
      </c>
      <c r="N12" t="n">
        <v>35.22</v>
      </c>
      <c r="O12" t="n">
        <v>22756.91</v>
      </c>
      <c r="P12" t="n">
        <v>944.5700000000001</v>
      </c>
      <c r="Q12" t="n">
        <v>1220.54</v>
      </c>
      <c r="R12" t="n">
        <v>238.65</v>
      </c>
      <c r="S12" t="n">
        <v>112.51</v>
      </c>
      <c r="T12" t="n">
        <v>48381.78</v>
      </c>
      <c r="U12" t="n">
        <v>0.47</v>
      </c>
      <c r="V12" t="n">
        <v>0.74</v>
      </c>
      <c r="W12" t="n">
        <v>7.36</v>
      </c>
      <c r="X12" t="n">
        <v>2.85</v>
      </c>
      <c r="Y12" t="n">
        <v>0.5</v>
      </c>
      <c r="Z12" t="n">
        <v>10</v>
      </c>
      <c r="AA12" t="n">
        <v>1362.90503503294</v>
      </c>
      <c r="AB12" t="n">
        <v>1864.786796058655</v>
      </c>
      <c r="AC12" t="n">
        <v>1686.814161487522</v>
      </c>
      <c r="AD12" t="n">
        <v>1362905.03503294</v>
      </c>
      <c r="AE12" t="n">
        <v>1864786.796058655</v>
      </c>
      <c r="AF12" t="n">
        <v>4.931441041350726e-06</v>
      </c>
      <c r="AG12" t="n">
        <v>34</v>
      </c>
      <c r="AH12" t="n">
        <v>1686814.161487522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1.2337</v>
      </c>
      <c r="E13" t="n">
        <v>81.06</v>
      </c>
      <c r="F13" t="n">
        <v>76.76000000000001</v>
      </c>
      <c r="G13" t="n">
        <v>80.8</v>
      </c>
      <c r="H13" t="n">
        <v>1.16</v>
      </c>
      <c r="I13" t="n">
        <v>57</v>
      </c>
      <c r="J13" t="n">
        <v>184.12</v>
      </c>
      <c r="K13" t="n">
        <v>51.39</v>
      </c>
      <c r="L13" t="n">
        <v>12</v>
      </c>
      <c r="M13" t="n">
        <v>55</v>
      </c>
      <c r="N13" t="n">
        <v>35.73</v>
      </c>
      <c r="O13" t="n">
        <v>22942.24</v>
      </c>
      <c r="P13" t="n">
        <v>937.7</v>
      </c>
      <c r="Q13" t="n">
        <v>1220.55</v>
      </c>
      <c r="R13" t="n">
        <v>228.45</v>
      </c>
      <c r="S13" t="n">
        <v>112.51</v>
      </c>
      <c r="T13" t="n">
        <v>43308.85</v>
      </c>
      <c r="U13" t="n">
        <v>0.49</v>
      </c>
      <c r="V13" t="n">
        <v>0.75</v>
      </c>
      <c r="W13" t="n">
        <v>7.35</v>
      </c>
      <c r="X13" t="n">
        <v>2.56</v>
      </c>
      <c r="Y13" t="n">
        <v>0.5</v>
      </c>
      <c r="Z13" t="n">
        <v>10</v>
      </c>
      <c r="AA13" t="n">
        <v>1350.382245218625</v>
      </c>
      <c r="AB13" t="n">
        <v>1847.652562568213</v>
      </c>
      <c r="AC13" t="n">
        <v>1671.315195193361</v>
      </c>
      <c r="AD13" t="n">
        <v>1350382.245218625</v>
      </c>
      <c r="AE13" t="n">
        <v>1847652.562568213</v>
      </c>
      <c r="AF13" t="n">
        <v>4.962008655667883e-06</v>
      </c>
      <c r="AG13" t="n">
        <v>34</v>
      </c>
      <c r="AH13" t="n">
        <v>1671315.195193361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1.238</v>
      </c>
      <c r="E14" t="n">
        <v>80.77</v>
      </c>
      <c r="F14" t="n">
        <v>76.59999999999999</v>
      </c>
      <c r="G14" t="n">
        <v>86.72</v>
      </c>
      <c r="H14" t="n">
        <v>1.24</v>
      </c>
      <c r="I14" t="n">
        <v>53</v>
      </c>
      <c r="J14" t="n">
        <v>185.63</v>
      </c>
      <c r="K14" t="n">
        <v>51.39</v>
      </c>
      <c r="L14" t="n">
        <v>13</v>
      </c>
      <c r="M14" t="n">
        <v>51</v>
      </c>
      <c r="N14" t="n">
        <v>36.24</v>
      </c>
      <c r="O14" t="n">
        <v>23128.27</v>
      </c>
      <c r="P14" t="n">
        <v>931.63</v>
      </c>
      <c r="Q14" t="n">
        <v>1220.54</v>
      </c>
      <c r="R14" t="n">
        <v>223.44</v>
      </c>
      <c r="S14" t="n">
        <v>112.51</v>
      </c>
      <c r="T14" t="n">
        <v>40823.43</v>
      </c>
      <c r="U14" t="n">
        <v>0.5</v>
      </c>
      <c r="V14" t="n">
        <v>0.75</v>
      </c>
      <c r="W14" t="n">
        <v>7.34</v>
      </c>
      <c r="X14" t="n">
        <v>2.4</v>
      </c>
      <c r="Y14" t="n">
        <v>0.5</v>
      </c>
      <c r="Z14" t="n">
        <v>10</v>
      </c>
      <c r="AA14" t="n">
        <v>1341.848472178495</v>
      </c>
      <c r="AB14" t="n">
        <v>1835.976277811212</v>
      </c>
      <c r="AC14" t="n">
        <v>1660.753278665799</v>
      </c>
      <c r="AD14" t="n">
        <v>1341848.472178495</v>
      </c>
      <c r="AE14" t="n">
        <v>1835976.277811212</v>
      </c>
      <c r="AF14" t="n">
        <v>4.979303490084168e-06</v>
      </c>
      <c r="AG14" t="n">
        <v>34</v>
      </c>
      <c r="AH14" t="n">
        <v>1660753.278665799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1.2436</v>
      </c>
      <c r="E15" t="n">
        <v>80.41</v>
      </c>
      <c r="F15" t="n">
        <v>76.38</v>
      </c>
      <c r="G15" t="n">
        <v>93.53</v>
      </c>
      <c r="H15" t="n">
        <v>1.33</v>
      </c>
      <c r="I15" t="n">
        <v>49</v>
      </c>
      <c r="J15" t="n">
        <v>187.14</v>
      </c>
      <c r="K15" t="n">
        <v>51.39</v>
      </c>
      <c r="L15" t="n">
        <v>14</v>
      </c>
      <c r="M15" t="n">
        <v>47</v>
      </c>
      <c r="N15" t="n">
        <v>36.75</v>
      </c>
      <c r="O15" t="n">
        <v>23314.98</v>
      </c>
      <c r="P15" t="n">
        <v>925.37</v>
      </c>
      <c r="Q15" t="n">
        <v>1220.56</v>
      </c>
      <c r="R15" t="n">
        <v>215.95</v>
      </c>
      <c r="S15" t="n">
        <v>112.51</v>
      </c>
      <c r="T15" t="n">
        <v>37102.66</v>
      </c>
      <c r="U15" t="n">
        <v>0.52</v>
      </c>
      <c r="V15" t="n">
        <v>0.75</v>
      </c>
      <c r="W15" t="n">
        <v>7.33</v>
      </c>
      <c r="X15" t="n">
        <v>2.18</v>
      </c>
      <c r="Y15" t="n">
        <v>0.5</v>
      </c>
      <c r="Z15" t="n">
        <v>10</v>
      </c>
      <c r="AA15" t="n">
        <v>1331.921805606891</v>
      </c>
      <c r="AB15" t="n">
        <v>1822.394174674322</v>
      </c>
      <c r="AC15" t="n">
        <v>1648.467432389693</v>
      </c>
      <c r="AD15" t="n">
        <v>1331921.805606891</v>
      </c>
      <c r="AE15" t="n">
        <v>1822394.174674322</v>
      </c>
      <c r="AF15" t="n">
        <v>5.001826995370495e-06</v>
      </c>
      <c r="AG15" t="n">
        <v>34</v>
      </c>
      <c r="AH15" t="n">
        <v>1648467.432389693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1.2484</v>
      </c>
      <c r="E16" t="n">
        <v>80.09999999999999</v>
      </c>
      <c r="F16" t="n">
        <v>76.2</v>
      </c>
      <c r="G16" t="n">
        <v>101.6</v>
      </c>
      <c r="H16" t="n">
        <v>1.41</v>
      </c>
      <c r="I16" t="n">
        <v>45</v>
      </c>
      <c r="J16" t="n">
        <v>188.66</v>
      </c>
      <c r="K16" t="n">
        <v>51.39</v>
      </c>
      <c r="L16" t="n">
        <v>15</v>
      </c>
      <c r="M16" t="n">
        <v>43</v>
      </c>
      <c r="N16" t="n">
        <v>37.27</v>
      </c>
      <c r="O16" t="n">
        <v>23502.4</v>
      </c>
      <c r="P16" t="n">
        <v>919.4400000000001</v>
      </c>
      <c r="Q16" t="n">
        <v>1220.55</v>
      </c>
      <c r="R16" t="n">
        <v>210</v>
      </c>
      <c r="S16" t="n">
        <v>112.51</v>
      </c>
      <c r="T16" t="n">
        <v>34145.81</v>
      </c>
      <c r="U16" t="n">
        <v>0.54</v>
      </c>
      <c r="V16" t="n">
        <v>0.75</v>
      </c>
      <c r="W16" t="n">
        <v>7.32</v>
      </c>
      <c r="X16" t="n">
        <v>2</v>
      </c>
      <c r="Y16" t="n">
        <v>0.5</v>
      </c>
      <c r="Z16" t="n">
        <v>10</v>
      </c>
      <c r="AA16" t="n">
        <v>1323.129632485839</v>
      </c>
      <c r="AB16" t="n">
        <v>1810.364335526795</v>
      </c>
      <c r="AC16" t="n">
        <v>1637.585704206421</v>
      </c>
      <c r="AD16" t="n">
        <v>1323129.632485839</v>
      </c>
      <c r="AE16" t="n">
        <v>1810364.335526795</v>
      </c>
      <c r="AF16" t="n">
        <v>5.021132857044487e-06</v>
      </c>
      <c r="AG16" t="n">
        <v>34</v>
      </c>
      <c r="AH16" t="n">
        <v>1637585.704206421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1.252</v>
      </c>
      <c r="E17" t="n">
        <v>79.87</v>
      </c>
      <c r="F17" t="n">
        <v>76.06999999999999</v>
      </c>
      <c r="G17" t="n">
        <v>108.68</v>
      </c>
      <c r="H17" t="n">
        <v>1.49</v>
      </c>
      <c r="I17" t="n">
        <v>42</v>
      </c>
      <c r="J17" t="n">
        <v>190.19</v>
      </c>
      <c r="K17" t="n">
        <v>51.39</v>
      </c>
      <c r="L17" t="n">
        <v>16</v>
      </c>
      <c r="M17" t="n">
        <v>40</v>
      </c>
      <c r="N17" t="n">
        <v>37.79</v>
      </c>
      <c r="O17" t="n">
        <v>23690.52</v>
      </c>
      <c r="P17" t="n">
        <v>915.24</v>
      </c>
      <c r="Q17" t="n">
        <v>1220.56</v>
      </c>
      <c r="R17" t="n">
        <v>205.78</v>
      </c>
      <c r="S17" t="n">
        <v>112.51</v>
      </c>
      <c r="T17" t="n">
        <v>32047.95</v>
      </c>
      <c r="U17" t="n">
        <v>0.55</v>
      </c>
      <c r="V17" t="n">
        <v>0.75</v>
      </c>
      <c r="W17" t="n">
        <v>7.32</v>
      </c>
      <c r="X17" t="n">
        <v>1.88</v>
      </c>
      <c r="Y17" t="n">
        <v>0.5</v>
      </c>
      <c r="Z17" t="n">
        <v>10</v>
      </c>
      <c r="AA17" t="n">
        <v>1316.774604191701</v>
      </c>
      <c r="AB17" t="n">
        <v>1801.669105450695</v>
      </c>
      <c r="AC17" t="n">
        <v>1629.720334684951</v>
      </c>
      <c r="AD17" t="n">
        <v>1316774.604191701</v>
      </c>
      <c r="AE17" t="n">
        <v>1801669.105450695</v>
      </c>
      <c r="AF17" t="n">
        <v>5.035612253299983e-06</v>
      </c>
      <c r="AG17" t="n">
        <v>34</v>
      </c>
      <c r="AH17" t="n">
        <v>1629720.334684951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1.2549</v>
      </c>
      <c r="E18" t="n">
        <v>79.69</v>
      </c>
      <c r="F18" t="n">
        <v>75.95999999999999</v>
      </c>
      <c r="G18" t="n">
        <v>113.94</v>
      </c>
      <c r="H18" t="n">
        <v>1.57</v>
      </c>
      <c r="I18" t="n">
        <v>40</v>
      </c>
      <c r="J18" t="n">
        <v>191.72</v>
      </c>
      <c r="K18" t="n">
        <v>51.39</v>
      </c>
      <c r="L18" t="n">
        <v>17</v>
      </c>
      <c r="M18" t="n">
        <v>38</v>
      </c>
      <c r="N18" t="n">
        <v>38.33</v>
      </c>
      <c r="O18" t="n">
        <v>23879.37</v>
      </c>
      <c r="P18" t="n">
        <v>912.9</v>
      </c>
      <c r="Q18" t="n">
        <v>1220.55</v>
      </c>
      <c r="R18" t="n">
        <v>202.08</v>
      </c>
      <c r="S18" t="n">
        <v>112.51</v>
      </c>
      <c r="T18" t="n">
        <v>30208.45</v>
      </c>
      <c r="U18" t="n">
        <v>0.5600000000000001</v>
      </c>
      <c r="V18" t="n">
        <v>0.76</v>
      </c>
      <c r="W18" t="n">
        <v>7.31</v>
      </c>
      <c r="X18" t="n">
        <v>1.76</v>
      </c>
      <c r="Y18" t="n">
        <v>0.5</v>
      </c>
      <c r="Z18" t="n">
        <v>10</v>
      </c>
      <c r="AA18" t="n">
        <v>1312.381768599833</v>
      </c>
      <c r="AB18" t="n">
        <v>1795.658633995673</v>
      </c>
      <c r="AC18" t="n">
        <v>1624.283494189847</v>
      </c>
      <c r="AD18" t="n">
        <v>1312381.768599833</v>
      </c>
      <c r="AE18" t="n">
        <v>1795658.633995673</v>
      </c>
      <c r="AF18" t="n">
        <v>5.047276211394687e-06</v>
      </c>
      <c r="AG18" t="n">
        <v>34</v>
      </c>
      <c r="AH18" t="n">
        <v>1624283.494189847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1.2571</v>
      </c>
      <c r="E19" t="n">
        <v>79.55</v>
      </c>
      <c r="F19" t="n">
        <v>75.89</v>
      </c>
      <c r="G19" t="n">
        <v>119.82</v>
      </c>
      <c r="H19" t="n">
        <v>1.65</v>
      </c>
      <c r="I19" t="n">
        <v>38</v>
      </c>
      <c r="J19" t="n">
        <v>193.26</v>
      </c>
      <c r="K19" t="n">
        <v>51.39</v>
      </c>
      <c r="L19" t="n">
        <v>18</v>
      </c>
      <c r="M19" t="n">
        <v>36</v>
      </c>
      <c r="N19" t="n">
        <v>38.86</v>
      </c>
      <c r="O19" t="n">
        <v>24068.93</v>
      </c>
      <c r="P19" t="n">
        <v>907.4299999999999</v>
      </c>
      <c r="Q19" t="n">
        <v>1220.54</v>
      </c>
      <c r="R19" t="n">
        <v>199.58</v>
      </c>
      <c r="S19" t="n">
        <v>112.51</v>
      </c>
      <c r="T19" t="n">
        <v>28969.67</v>
      </c>
      <c r="U19" t="n">
        <v>0.5600000000000001</v>
      </c>
      <c r="V19" t="n">
        <v>0.76</v>
      </c>
      <c r="W19" t="n">
        <v>7.31</v>
      </c>
      <c r="X19" t="n">
        <v>1.69</v>
      </c>
      <c r="Y19" t="n">
        <v>0.5</v>
      </c>
      <c r="Z19" t="n">
        <v>10</v>
      </c>
      <c r="AA19" t="n">
        <v>1306.564518276353</v>
      </c>
      <c r="AB19" t="n">
        <v>1787.699215464115</v>
      </c>
      <c r="AC19" t="n">
        <v>1617.083711391827</v>
      </c>
      <c r="AD19" t="n">
        <v>1306564.518276353</v>
      </c>
      <c r="AE19" t="n">
        <v>1787699.215464115</v>
      </c>
      <c r="AF19" t="n">
        <v>5.056124731328601e-06</v>
      </c>
      <c r="AG19" t="n">
        <v>34</v>
      </c>
      <c r="AH19" t="n">
        <v>1617083.711391827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1.2589</v>
      </c>
      <c r="E20" t="n">
        <v>79.43000000000001</v>
      </c>
      <c r="F20" t="n">
        <v>75.84</v>
      </c>
      <c r="G20" t="n">
        <v>126.4</v>
      </c>
      <c r="H20" t="n">
        <v>1.73</v>
      </c>
      <c r="I20" t="n">
        <v>36</v>
      </c>
      <c r="J20" t="n">
        <v>194.8</v>
      </c>
      <c r="K20" t="n">
        <v>51.39</v>
      </c>
      <c r="L20" t="n">
        <v>19</v>
      </c>
      <c r="M20" t="n">
        <v>34</v>
      </c>
      <c r="N20" t="n">
        <v>39.41</v>
      </c>
      <c r="O20" t="n">
        <v>24259.23</v>
      </c>
      <c r="P20" t="n">
        <v>903.77</v>
      </c>
      <c r="Q20" t="n">
        <v>1220.54</v>
      </c>
      <c r="R20" t="n">
        <v>197.74</v>
      </c>
      <c r="S20" t="n">
        <v>112.51</v>
      </c>
      <c r="T20" t="n">
        <v>28058.13</v>
      </c>
      <c r="U20" t="n">
        <v>0.57</v>
      </c>
      <c r="V20" t="n">
        <v>0.76</v>
      </c>
      <c r="W20" t="n">
        <v>7.31</v>
      </c>
      <c r="X20" t="n">
        <v>1.64</v>
      </c>
      <c r="Y20" t="n">
        <v>0.5</v>
      </c>
      <c r="Z20" t="n">
        <v>10</v>
      </c>
      <c r="AA20" t="n">
        <v>1302.416965090728</v>
      </c>
      <c r="AB20" t="n">
        <v>1782.02435021841</v>
      </c>
      <c r="AC20" t="n">
        <v>1611.950447320449</v>
      </c>
      <c r="AD20" t="n">
        <v>1302416.965090728</v>
      </c>
      <c r="AE20" t="n">
        <v>1782024.35021841</v>
      </c>
      <c r="AF20" t="n">
        <v>5.063364429456348e-06</v>
      </c>
      <c r="AG20" t="n">
        <v>34</v>
      </c>
      <c r="AH20" t="n">
        <v>1611950.447320449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1.2619</v>
      </c>
      <c r="E21" t="n">
        <v>79.25</v>
      </c>
      <c r="F21" t="n">
        <v>75.72</v>
      </c>
      <c r="G21" t="n">
        <v>133.63</v>
      </c>
      <c r="H21" t="n">
        <v>1.81</v>
      </c>
      <c r="I21" t="n">
        <v>34</v>
      </c>
      <c r="J21" t="n">
        <v>196.35</v>
      </c>
      <c r="K21" t="n">
        <v>51.39</v>
      </c>
      <c r="L21" t="n">
        <v>20</v>
      </c>
      <c r="M21" t="n">
        <v>32</v>
      </c>
      <c r="N21" t="n">
        <v>39.96</v>
      </c>
      <c r="O21" t="n">
        <v>24450.27</v>
      </c>
      <c r="P21" t="n">
        <v>897.64</v>
      </c>
      <c r="Q21" t="n">
        <v>1220.55</v>
      </c>
      <c r="R21" t="n">
        <v>193.75</v>
      </c>
      <c r="S21" t="n">
        <v>112.51</v>
      </c>
      <c r="T21" t="n">
        <v>26076.65</v>
      </c>
      <c r="U21" t="n">
        <v>0.58</v>
      </c>
      <c r="V21" t="n">
        <v>0.76</v>
      </c>
      <c r="W21" t="n">
        <v>7.31</v>
      </c>
      <c r="X21" t="n">
        <v>1.52</v>
      </c>
      <c r="Y21" t="n">
        <v>0.5</v>
      </c>
      <c r="Z21" t="n">
        <v>10</v>
      </c>
      <c r="AA21" t="n">
        <v>1295.344562825761</v>
      </c>
      <c r="AB21" t="n">
        <v>1772.347577427116</v>
      </c>
      <c r="AC21" t="n">
        <v>1603.197212142919</v>
      </c>
      <c r="AD21" t="n">
        <v>1295344.562825761</v>
      </c>
      <c r="AE21" t="n">
        <v>1772347.577427116</v>
      </c>
      <c r="AF21" t="n">
        <v>5.075430593002595e-06</v>
      </c>
      <c r="AG21" t="n">
        <v>34</v>
      </c>
      <c r="AH21" t="n">
        <v>1603197.212142919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1.2644</v>
      </c>
      <c r="E22" t="n">
        <v>79.09</v>
      </c>
      <c r="F22" t="n">
        <v>75.63</v>
      </c>
      <c r="G22" t="n">
        <v>141.81</v>
      </c>
      <c r="H22" t="n">
        <v>1.88</v>
      </c>
      <c r="I22" t="n">
        <v>32</v>
      </c>
      <c r="J22" t="n">
        <v>197.9</v>
      </c>
      <c r="K22" t="n">
        <v>51.39</v>
      </c>
      <c r="L22" t="n">
        <v>21</v>
      </c>
      <c r="M22" t="n">
        <v>30</v>
      </c>
      <c r="N22" t="n">
        <v>40.51</v>
      </c>
      <c r="O22" t="n">
        <v>24642.07</v>
      </c>
      <c r="P22" t="n">
        <v>895.04</v>
      </c>
      <c r="Q22" t="n">
        <v>1220.54</v>
      </c>
      <c r="R22" t="n">
        <v>190.43</v>
      </c>
      <c r="S22" t="n">
        <v>112.51</v>
      </c>
      <c r="T22" t="n">
        <v>24427.25</v>
      </c>
      <c r="U22" t="n">
        <v>0.59</v>
      </c>
      <c r="V22" t="n">
        <v>0.76</v>
      </c>
      <c r="W22" t="n">
        <v>7.31</v>
      </c>
      <c r="X22" t="n">
        <v>1.43</v>
      </c>
      <c r="Y22" t="n">
        <v>0.5</v>
      </c>
      <c r="Z22" t="n">
        <v>10</v>
      </c>
      <c r="AA22" t="n">
        <v>1281.439482772542</v>
      </c>
      <c r="AB22" t="n">
        <v>1753.322033449465</v>
      </c>
      <c r="AC22" t="n">
        <v>1585.987439379977</v>
      </c>
      <c r="AD22" t="n">
        <v>1281439.482772542</v>
      </c>
      <c r="AE22" t="n">
        <v>1753322.033449465</v>
      </c>
      <c r="AF22" t="n">
        <v>5.085485729291133e-06</v>
      </c>
      <c r="AG22" t="n">
        <v>33</v>
      </c>
      <c r="AH22" t="n">
        <v>1585987.439379977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1.2673</v>
      </c>
      <c r="E23" t="n">
        <v>78.91</v>
      </c>
      <c r="F23" t="n">
        <v>75.52</v>
      </c>
      <c r="G23" t="n">
        <v>151.04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888.45</v>
      </c>
      <c r="Q23" t="n">
        <v>1220.54</v>
      </c>
      <c r="R23" t="n">
        <v>187.02</v>
      </c>
      <c r="S23" t="n">
        <v>112.51</v>
      </c>
      <c r="T23" t="n">
        <v>22731.38</v>
      </c>
      <c r="U23" t="n">
        <v>0.6</v>
      </c>
      <c r="V23" t="n">
        <v>0.76</v>
      </c>
      <c r="W23" t="n">
        <v>7.3</v>
      </c>
      <c r="X23" t="n">
        <v>1.32</v>
      </c>
      <c r="Y23" t="n">
        <v>0.5</v>
      </c>
      <c r="Z23" t="n">
        <v>10</v>
      </c>
      <c r="AA23" t="n">
        <v>1274.228028005678</v>
      </c>
      <c r="AB23" t="n">
        <v>1743.455002890511</v>
      </c>
      <c r="AC23" t="n">
        <v>1577.062104369104</v>
      </c>
      <c r="AD23" t="n">
        <v>1274228.028005678</v>
      </c>
      <c r="AE23" t="n">
        <v>1743455.00289051</v>
      </c>
      <c r="AF23" t="n">
        <v>5.097149687385838e-06</v>
      </c>
      <c r="AG23" t="n">
        <v>33</v>
      </c>
      <c r="AH23" t="n">
        <v>1577062.104369104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1.2687</v>
      </c>
      <c r="E24" t="n">
        <v>78.81999999999999</v>
      </c>
      <c r="F24" t="n">
        <v>75.45999999999999</v>
      </c>
      <c r="G24" t="n">
        <v>156.13</v>
      </c>
      <c r="H24" t="n">
        <v>2.03</v>
      </c>
      <c r="I24" t="n">
        <v>29</v>
      </c>
      <c r="J24" t="n">
        <v>201.03</v>
      </c>
      <c r="K24" t="n">
        <v>51.39</v>
      </c>
      <c r="L24" t="n">
        <v>23</v>
      </c>
      <c r="M24" t="n">
        <v>27</v>
      </c>
      <c r="N24" t="n">
        <v>41.64</v>
      </c>
      <c r="O24" t="n">
        <v>25027.94</v>
      </c>
      <c r="P24" t="n">
        <v>885.74</v>
      </c>
      <c r="Q24" t="n">
        <v>1220.54</v>
      </c>
      <c r="R24" t="n">
        <v>185.12</v>
      </c>
      <c r="S24" t="n">
        <v>112.51</v>
      </c>
      <c r="T24" t="n">
        <v>21784.35</v>
      </c>
      <c r="U24" t="n">
        <v>0.61</v>
      </c>
      <c r="V24" t="n">
        <v>0.76</v>
      </c>
      <c r="W24" t="n">
        <v>7.29</v>
      </c>
      <c r="X24" t="n">
        <v>1.27</v>
      </c>
      <c r="Y24" t="n">
        <v>0.5</v>
      </c>
      <c r="Z24" t="n">
        <v>10</v>
      </c>
      <c r="AA24" t="n">
        <v>1271.051000437865</v>
      </c>
      <c r="AB24" t="n">
        <v>1739.108053611665</v>
      </c>
      <c r="AC24" t="n">
        <v>1573.13002182845</v>
      </c>
      <c r="AD24" t="n">
        <v>1271051.000437865</v>
      </c>
      <c r="AE24" t="n">
        <v>1739108.053611665</v>
      </c>
      <c r="AF24" t="n">
        <v>5.102780563707419e-06</v>
      </c>
      <c r="AG24" t="n">
        <v>33</v>
      </c>
      <c r="AH24" t="n">
        <v>1573130.02182845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1.2698</v>
      </c>
      <c r="E25" t="n">
        <v>78.75</v>
      </c>
      <c r="F25" t="n">
        <v>75.43000000000001</v>
      </c>
      <c r="G25" t="n">
        <v>161.63</v>
      </c>
      <c r="H25" t="n">
        <v>2.1</v>
      </c>
      <c r="I25" t="n">
        <v>28</v>
      </c>
      <c r="J25" t="n">
        <v>202.61</v>
      </c>
      <c r="K25" t="n">
        <v>51.39</v>
      </c>
      <c r="L25" t="n">
        <v>24</v>
      </c>
      <c r="M25" t="n">
        <v>26</v>
      </c>
      <c r="N25" t="n">
        <v>42.21</v>
      </c>
      <c r="O25" t="n">
        <v>25222.04</v>
      </c>
      <c r="P25" t="n">
        <v>880.77</v>
      </c>
      <c r="Q25" t="n">
        <v>1220.54</v>
      </c>
      <c r="R25" t="n">
        <v>183.68</v>
      </c>
      <c r="S25" t="n">
        <v>112.51</v>
      </c>
      <c r="T25" t="n">
        <v>21068.78</v>
      </c>
      <c r="U25" t="n">
        <v>0.61</v>
      </c>
      <c r="V25" t="n">
        <v>0.76</v>
      </c>
      <c r="W25" t="n">
        <v>7.3</v>
      </c>
      <c r="X25" t="n">
        <v>1.23</v>
      </c>
      <c r="Y25" t="n">
        <v>0.5</v>
      </c>
      <c r="Z25" t="n">
        <v>10</v>
      </c>
      <c r="AA25" t="n">
        <v>1266.688627870468</v>
      </c>
      <c r="AB25" t="n">
        <v>1733.139263010657</v>
      </c>
      <c r="AC25" t="n">
        <v>1567.730884225152</v>
      </c>
      <c r="AD25" t="n">
        <v>1266688.627870468</v>
      </c>
      <c r="AE25" t="n">
        <v>1733139.263010657</v>
      </c>
      <c r="AF25" t="n">
        <v>5.107204823674376e-06</v>
      </c>
      <c r="AG25" t="n">
        <v>33</v>
      </c>
      <c r="AH25" t="n">
        <v>1567730.884225152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1.2711</v>
      </c>
      <c r="E26" t="n">
        <v>78.67</v>
      </c>
      <c r="F26" t="n">
        <v>75.38</v>
      </c>
      <c r="G26" t="n">
        <v>167.52</v>
      </c>
      <c r="H26" t="n">
        <v>2.17</v>
      </c>
      <c r="I26" t="n">
        <v>27</v>
      </c>
      <c r="J26" t="n">
        <v>204.19</v>
      </c>
      <c r="K26" t="n">
        <v>51.39</v>
      </c>
      <c r="L26" t="n">
        <v>25</v>
      </c>
      <c r="M26" t="n">
        <v>25</v>
      </c>
      <c r="N26" t="n">
        <v>42.79</v>
      </c>
      <c r="O26" t="n">
        <v>25417.05</v>
      </c>
      <c r="P26" t="n">
        <v>877.29</v>
      </c>
      <c r="Q26" t="n">
        <v>1220.54</v>
      </c>
      <c r="R26" t="n">
        <v>182.66</v>
      </c>
      <c r="S26" t="n">
        <v>112.51</v>
      </c>
      <c r="T26" t="n">
        <v>20566.97</v>
      </c>
      <c r="U26" t="n">
        <v>0.62</v>
      </c>
      <c r="V26" t="n">
        <v>0.76</v>
      </c>
      <c r="W26" t="n">
        <v>7.28</v>
      </c>
      <c r="X26" t="n">
        <v>1.18</v>
      </c>
      <c r="Y26" t="n">
        <v>0.5</v>
      </c>
      <c r="Z26" t="n">
        <v>10</v>
      </c>
      <c r="AA26" t="n">
        <v>1263.117349142075</v>
      </c>
      <c r="AB26" t="n">
        <v>1728.252881900772</v>
      </c>
      <c r="AC26" t="n">
        <v>1563.310852470315</v>
      </c>
      <c r="AD26" t="n">
        <v>1263117.349142075</v>
      </c>
      <c r="AE26" t="n">
        <v>1728252.881900772</v>
      </c>
      <c r="AF26" t="n">
        <v>5.112433494544415e-06</v>
      </c>
      <c r="AG26" t="n">
        <v>33</v>
      </c>
      <c r="AH26" t="n">
        <v>1563310.852470315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1.2742</v>
      </c>
      <c r="E27" t="n">
        <v>78.48</v>
      </c>
      <c r="F27" t="n">
        <v>75.26000000000001</v>
      </c>
      <c r="G27" t="n">
        <v>180.63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871.22</v>
      </c>
      <c r="Q27" t="n">
        <v>1220.54</v>
      </c>
      <c r="R27" t="n">
        <v>178.3</v>
      </c>
      <c r="S27" t="n">
        <v>112.51</v>
      </c>
      <c r="T27" t="n">
        <v>18397.32</v>
      </c>
      <c r="U27" t="n">
        <v>0.63</v>
      </c>
      <c r="V27" t="n">
        <v>0.76</v>
      </c>
      <c r="W27" t="n">
        <v>7.29</v>
      </c>
      <c r="X27" t="n">
        <v>1.06</v>
      </c>
      <c r="Y27" t="n">
        <v>0.5</v>
      </c>
      <c r="Z27" t="n">
        <v>10</v>
      </c>
      <c r="AA27" t="n">
        <v>1256.149993393541</v>
      </c>
      <c r="AB27" t="n">
        <v>1718.719838387586</v>
      </c>
      <c r="AC27" t="n">
        <v>1554.687629250318</v>
      </c>
      <c r="AD27" t="n">
        <v>1256149.993393541</v>
      </c>
      <c r="AE27" t="n">
        <v>1718719.838387586</v>
      </c>
      <c r="AF27" t="n">
        <v>5.124901863542203e-06</v>
      </c>
      <c r="AG27" t="n">
        <v>33</v>
      </c>
      <c r="AH27" t="n">
        <v>1554687.629250318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1.2754</v>
      </c>
      <c r="E28" t="n">
        <v>78.41</v>
      </c>
      <c r="F28" t="n">
        <v>75.22</v>
      </c>
      <c r="G28" t="n">
        <v>188.06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867.22</v>
      </c>
      <c r="Q28" t="n">
        <v>1220.54</v>
      </c>
      <c r="R28" t="n">
        <v>176.99</v>
      </c>
      <c r="S28" t="n">
        <v>112.51</v>
      </c>
      <c r="T28" t="n">
        <v>17744.65</v>
      </c>
      <c r="U28" t="n">
        <v>0.64</v>
      </c>
      <c r="V28" t="n">
        <v>0.76</v>
      </c>
      <c r="W28" t="n">
        <v>7.28</v>
      </c>
      <c r="X28" t="n">
        <v>1.02</v>
      </c>
      <c r="Y28" t="n">
        <v>0.5</v>
      </c>
      <c r="Z28" t="n">
        <v>10</v>
      </c>
      <c r="AA28" t="n">
        <v>1252.364169052804</v>
      </c>
      <c r="AB28" t="n">
        <v>1713.539906505807</v>
      </c>
      <c r="AC28" t="n">
        <v>1550.002062797256</v>
      </c>
      <c r="AD28" t="n">
        <v>1252364.169052804</v>
      </c>
      <c r="AE28" t="n">
        <v>1713539.906505807</v>
      </c>
      <c r="AF28" t="n">
        <v>5.129728328960702e-06</v>
      </c>
      <c r="AG28" t="n">
        <v>33</v>
      </c>
      <c r="AH28" t="n">
        <v>1550002.062797257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1.2749</v>
      </c>
      <c r="E29" t="n">
        <v>78.44</v>
      </c>
      <c r="F29" t="n">
        <v>75.25</v>
      </c>
      <c r="G29" t="n">
        <v>188.14</v>
      </c>
      <c r="H29" t="n">
        <v>2.38</v>
      </c>
      <c r="I29" t="n">
        <v>24</v>
      </c>
      <c r="J29" t="n">
        <v>208.97</v>
      </c>
      <c r="K29" t="n">
        <v>51.39</v>
      </c>
      <c r="L29" t="n">
        <v>28</v>
      </c>
      <c r="M29" t="n">
        <v>22</v>
      </c>
      <c r="N29" t="n">
        <v>44.57</v>
      </c>
      <c r="O29" t="n">
        <v>26006.56</v>
      </c>
      <c r="P29" t="n">
        <v>866.61</v>
      </c>
      <c r="Q29" t="n">
        <v>1220.54</v>
      </c>
      <c r="R29" t="n">
        <v>178.06</v>
      </c>
      <c r="S29" t="n">
        <v>112.51</v>
      </c>
      <c r="T29" t="n">
        <v>18280.34</v>
      </c>
      <c r="U29" t="n">
        <v>0.63</v>
      </c>
      <c r="V29" t="n">
        <v>0.76</v>
      </c>
      <c r="W29" t="n">
        <v>7.29</v>
      </c>
      <c r="X29" t="n">
        <v>1.05</v>
      </c>
      <c r="Y29" t="n">
        <v>0.5</v>
      </c>
      <c r="Z29" t="n">
        <v>10</v>
      </c>
      <c r="AA29" t="n">
        <v>1252.445378687204</v>
      </c>
      <c r="AB29" t="n">
        <v>1713.65102111031</v>
      </c>
      <c r="AC29" t="n">
        <v>1550.102572779855</v>
      </c>
      <c r="AD29" t="n">
        <v>1252445.378687204</v>
      </c>
      <c r="AE29" t="n">
        <v>1713651.02111031</v>
      </c>
      <c r="AF29" t="n">
        <v>5.127717301702993e-06</v>
      </c>
      <c r="AG29" t="n">
        <v>33</v>
      </c>
      <c r="AH29" t="n">
        <v>1550102.572779855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1.276</v>
      </c>
      <c r="E30" t="n">
        <v>78.37</v>
      </c>
      <c r="F30" t="n">
        <v>75.22</v>
      </c>
      <c r="G30" t="n">
        <v>196.21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863.02</v>
      </c>
      <c r="Q30" t="n">
        <v>1220.54</v>
      </c>
      <c r="R30" t="n">
        <v>176.76</v>
      </c>
      <c r="S30" t="n">
        <v>112.51</v>
      </c>
      <c r="T30" t="n">
        <v>17636.07</v>
      </c>
      <c r="U30" t="n">
        <v>0.64</v>
      </c>
      <c r="V30" t="n">
        <v>0.76</v>
      </c>
      <c r="W30" t="n">
        <v>7.28</v>
      </c>
      <c r="X30" t="n">
        <v>1.02</v>
      </c>
      <c r="Y30" t="n">
        <v>0.5</v>
      </c>
      <c r="Z30" t="n">
        <v>10</v>
      </c>
      <c r="AA30" t="n">
        <v>1249.06192253472</v>
      </c>
      <c r="AB30" t="n">
        <v>1709.02162713493</v>
      </c>
      <c r="AC30" t="n">
        <v>1545.91500166809</v>
      </c>
      <c r="AD30" t="n">
        <v>1249061.92253472</v>
      </c>
      <c r="AE30" t="n">
        <v>1709021.62713493</v>
      </c>
      <c r="AF30" t="n">
        <v>5.13214156166995e-06</v>
      </c>
      <c r="AG30" t="n">
        <v>33</v>
      </c>
      <c r="AH30" t="n">
        <v>1545915.00166809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1.2775</v>
      </c>
      <c r="E31" t="n">
        <v>78.28</v>
      </c>
      <c r="F31" t="n">
        <v>75.16</v>
      </c>
      <c r="G31" t="n">
        <v>204.98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860.13</v>
      </c>
      <c r="Q31" t="n">
        <v>1220.54</v>
      </c>
      <c r="R31" t="n">
        <v>174.62</v>
      </c>
      <c r="S31" t="n">
        <v>112.51</v>
      </c>
      <c r="T31" t="n">
        <v>16571.28</v>
      </c>
      <c r="U31" t="n">
        <v>0.64</v>
      </c>
      <c r="V31" t="n">
        <v>0.76</v>
      </c>
      <c r="W31" t="n">
        <v>7.29</v>
      </c>
      <c r="X31" t="n">
        <v>0.96</v>
      </c>
      <c r="Y31" t="n">
        <v>0.5</v>
      </c>
      <c r="Z31" t="n">
        <v>10</v>
      </c>
      <c r="AA31" t="n">
        <v>1245.739308906763</v>
      </c>
      <c r="AB31" t="n">
        <v>1704.475480585791</v>
      </c>
      <c r="AC31" t="n">
        <v>1541.802732965044</v>
      </c>
      <c r="AD31" t="n">
        <v>1245739.308906763</v>
      </c>
      <c r="AE31" t="n">
        <v>1704475.480585791</v>
      </c>
      <c r="AF31" t="n">
        <v>5.138174643443074e-06</v>
      </c>
      <c r="AG31" t="n">
        <v>33</v>
      </c>
      <c r="AH31" t="n">
        <v>1541802.732965044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1.2786</v>
      </c>
      <c r="E32" t="n">
        <v>78.20999999999999</v>
      </c>
      <c r="F32" t="n">
        <v>75.13</v>
      </c>
      <c r="G32" t="n">
        <v>214.65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857</v>
      </c>
      <c r="Q32" t="n">
        <v>1220.54</v>
      </c>
      <c r="R32" t="n">
        <v>173.76</v>
      </c>
      <c r="S32" t="n">
        <v>112.51</v>
      </c>
      <c r="T32" t="n">
        <v>16147.44</v>
      </c>
      <c r="U32" t="n">
        <v>0.65</v>
      </c>
      <c r="V32" t="n">
        <v>0.76</v>
      </c>
      <c r="W32" t="n">
        <v>7.28</v>
      </c>
      <c r="X32" t="n">
        <v>0.93</v>
      </c>
      <c r="Y32" t="n">
        <v>0.5</v>
      </c>
      <c r="Z32" t="n">
        <v>10</v>
      </c>
      <c r="AA32" t="n">
        <v>1242.681757504226</v>
      </c>
      <c r="AB32" t="n">
        <v>1700.292003867193</v>
      </c>
      <c r="AC32" t="n">
        <v>1538.018521392923</v>
      </c>
      <c r="AD32" t="n">
        <v>1242681.757504226</v>
      </c>
      <c r="AE32" t="n">
        <v>1700292.003867193</v>
      </c>
      <c r="AF32" t="n">
        <v>5.14259890341003e-06</v>
      </c>
      <c r="AG32" t="n">
        <v>33</v>
      </c>
      <c r="AH32" t="n">
        <v>1538018.521392923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1.2802</v>
      </c>
      <c r="E33" t="n">
        <v>78.11</v>
      </c>
      <c r="F33" t="n">
        <v>75.06</v>
      </c>
      <c r="G33" t="n">
        <v>225.19</v>
      </c>
      <c r="H33" t="n">
        <v>2.64</v>
      </c>
      <c r="I33" t="n">
        <v>20</v>
      </c>
      <c r="J33" t="n">
        <v>215.43</v>
      </c>
      <c r="K33" t="n">
        <v>51.39</v>
      </c>
      <c r="L33" t="n">
        <v>32</v>
      </c>
      <c r="M33" t="n">
        <v>18</v>
      </c>
      <c r="N33" t="n">
        <v>47.04</v>
      </c>
      <c r="O33" t="n">
        <v>26804.21</v>
      </c>
      <c r="P33" t="n">
        <v>849.8099999999999</v>
      </c>
      <c r="Q33" t="n">
        <v>1220.54</v>
      </c>
      <c r="R33" t="n">
        <v>171.49</v>
      </c>
      <c r="S33" t="n">
        <v>112.51</v>
      </c>
      <c r="T33" t="n">
        <v>15013.79</v>
      </c>
      <c r="U33" t="n">
        <v>0.66</v>
      </c>
      <c r="V33" t="n">
        <v>0.76</v>
      </c>
      <c r="W33" t="n">
        <v>7.28</v>
      </c>
      <c r="X33" t="n">
        <v>0.86</v>
      </c>
      <c r="Y33" t="n">
        <v>0.5</v>
      </c>
      <c r="Z33" t="n">
        <v>10</v>
      </c>
      <c r="AA33" t="n">
        <v>1236.332849452294</v>
      </c>
      <c r="AB33" t="n">
        <v>1691.605147776484</v>
      </c>
      <c r="AC33" t="n">
        <v>1530.160726655432</v>
      </c>
      <c r="AD33" t="n">
        <v>1236332.849452294</v>
      </c>
      <c r="AE33" t="n">
        <v>1691605.147776484</v>
      </c>
      <c r="AF33" t="n">
        <v>5.149034190634695e-06</v>
      </c>
      <c r="AG33" t="n">
        <v>33</v>
      </c>
      <c r="AH33" t="n">
        <v>1530160.726655432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1.2804</v>
      </c>
      <c r="E34" t="n">
        <v>78.09999999999999</v>
      </c>
      <c r="F34" t="n">
        <v>75.05</v>
      </c>
      <c r="G34" t="n">
        <v>225.15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849.36</v>
      </c>
      <c r="Q34" t="n">
        <v>1220.54</v>
      </c>
      <c r="R34" t="n">
        <v>171.3</v>
      </c>
      <c r="S34" t="n">
        <v>112.51</v>
      </c>
      <c r="T34" t="n">
        <v>14919.83</v>
      </c>
      <c r="U34" t="n">
        <v>0.66</v>
      </c>
      <c r="V34" t="n">
        <v>0.76</v>
      </c>
      <c r="W34" t="n">
        <v>7.27</v>
      </c>
      <c r="X34" t="n">
        <v>0.85</v>
      </c>
      <c r="Y34" t="n">
        <v>0.5</v>
      </c>
      <c r="Z34" t="n">
        <v>10</v>
      </c>
      <c r="AA34" t="n">
        <v>1235.839958694783</v>
      </c>
      <c r="AB34" t="n">
        <v>1690.930752897253</v>
      </c>
      <c r="AC34" t="n">
        <v>1529.550695076955</v>
      </c>
      <c r="AD34" t="n">
        <v>1235839.958694784</v>
      </c>
      <c r="AE34" t="n">
        <v>1690930.752897253</v>
      </c>
      <c r="AF34" t="n">
        <v>5.149838601537778e-06</v>
      </c>
      <c r="AG34" t="n">
        <v>33</v>
      </c>
      <c r="AH34" t="n">
        <v>1529550.695076955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1.2816</v>
      </c>
      <c r="E35" t="n">
        <v>78.03</v>
      </c>
      <c r="F35" t="n">
        <v>75.01000000000001</v>
      </c>
      <c r="G35" t="n">
        <v>236.87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843.84</v>
      </c>
      <c r="Q35" t="n">
        <v>1220.57</v>
      </c>
      <c r="R35" t="n">
        <v>169.72</v>
      </c>
      <c r="S35" t="n">
        <v>112.51</v>
      </c>
      <c r="T35" t="n">
        <v>14137.23</v>
      </c>
      <c r="U35" t="n">
        <v>0.66</v>
      </c>
      <c r="V35" t="n">
        <v>0.76</v>
      </c>
      <c r="W35" t="n">
        <v>7.28</v>
      </c>
      <c r="X35" t="n">
        <v>0.8100000000000001</v>
      </c>
      <c r="Y35" t="n">
        <v>0.5</v>
      </c>
      <c r="Z35" t="n">
        <v>10</v>
      </c>
      <c r="AA35" t="n">
        <v>1231.058784657626</v>
      </c>
      <c r="AB35" t="n">
        <v>1684.388939649101</v>
      </c>
      <c r="AC35" t="n">
        <v>1523.633223303715</v>
      </c>
      <c r="AD35" t="n">
        <v>1231058.784657626</v>
      </c>
      <c r="AE35" t="n">
        <v>1684388.939649101</v>
      </c>
      <c r="AF35" t="n">
        <v>5.154665066956277e-06</v>
      </c>
      <c r="AG35" t="n">
        <v>33</v>
      </c>
      <c r="AH35" t="n">
        <v>1523633.223303715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1.2814</v>
      </c>
      <c r="E36" t="n">
        <v>78.04000000000001</v>
      </c>
      <c r="F36" t="n">
        <v>75.03</v>
      </c>
      <c r="G36" t="n">
        <v>236.92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838.61</v>
      </c>
      <c r="Q36" t="n">
        <v>1220.54</v>
      </c>
      <c r="R36" t="n">
        <v>170.34</v>
      </c>
      <c r="S36" t="n">
        <v>112.51</v>
      </c>
      <c r="T36" t="n">
        <v>14446.79</v>
      </c>
      <c r="U36" t="n">
        <v>0.66</v>
      </c>
      <c r="V36" t="n">
        <v>0.76</v>
      </c>
      <c r="W36" t="n">
        <v>7.28</v>
      </c>
      <c r="X36" t="n">
        <v>0.83</v>
      </c>
      <c r="Y36" t="n">
        <v>0.5</v>
      </c>
      <c r="Z36" t="n">
        <v>10</v>
      </c>
      <c r="AA36" t="n">
        <v>1227.735323084575</v>
      </c>
      <c r="AB36" t="n">
        <v>1679.841632904077</v>
      </c>
      <c r="AC36" t="n">
        <v>1519.519905132251</v>
      </c>
      <c r="AD36" t="n">
        <v>1227735.323084575</v>
      </c>
      <c r="AE36" t="n">
        <v>1679841.632904077</v>
      </c>
      <c r="AF36" t="n">
        <v>5.153860656053194e-06</v>
      </c>
      <c r="AG36" t="n">
        <v>33</v>
      </c>
      <c r="AH36" t="n">
        <v>1519519.905132251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1.2826</v>
      </c>
      <c r="E37" t="n">
        <v>77.97</v>
      </c>
      <c r="F37" t="n">
        <v>74.98</v>
      </c>
      <c r="G37" t="n">
        <v>249.94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15</v>
      </c>
      <c r="N37" t="n">
        <v>49.62</v>
      </c>
      <c r="O37" t="n">
        <v>27615.8</v>
      </c>
      <c r="P37" t="n">
        <v>836.4400000000001</v>
      </c>
      <c r="Q37" t="n">
        <v>1220.54</v>
      </c>
      <c r="R37" t="n">
        <v>168.78</v>
      </c>
      <c r="S37" t="n">
        <v>112.51</v>
      </c>
      <c r="T37" t="n">
        <v>13668.07</v>
      </c>
      <c r="U37" t="n">
        <v>0.67</v>
      </c>
      <c r="V37" t="n">
        <v>0.77</v>
      </c>
      <c r="W37" t="n">
        <v>7.28</v>
      </c>
      <c r="X37" t="n">
        <v>0.78</v>
      </c>
      <c r="Y37" t="n">
        <v>0.5</v>
      </c>
      <c r="Z37" t="n">
        <v>10</v>
      </c>
      <c r="AA37" t="n">
        <v>1225.195277034062</v>
      </c>
      <c r="AB37" t="n">
        <v>1676.366229838843</v>
      </c>
      <c r="AC37" t="n">
        <v>1516.376189657803</v>
      </c>
      <c r="AD37" t="n">
        <v>1225195.277034062</v>
      </c>
      <c r="AE37" t="n">
        <v>1676366.229838843</v>
      </c>
      <c r="AF37" t="n">
        <v>5.158687121471692e-06</v>
      </c>
      <c r="AG37" t="n">
        <v>33</v>
      </c>
      <c r="AH37" t="n">
        <v>1516376.189657803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1.2825</v>
      </c>
      <c r="E38" t="n">
        <v>77.97</v>
      </c>
      <c r="F38" t="n">
        <v>74.98999999999999</v>
      </c>
      <c r="G38" t="n">
        <v>249.96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15</v>
      </c>
      <c r="N38" t="n">
        <v>50.29</v>
      </c>
      <c r="O38" t="n">
        <v>27821.09</v>
      </c>
      <c r="P38" t="n">
        <v>833.97</v>
      </c>
      <c r="Q38" t="n">
        <v>1220.54</v>
      </c>
      <c r="R38" t="n">
        <v>168.91</v>
      </c>
      <c r="S38" t="n">
        <v>112.51</v>
      </c>
      <c r="T38" t="n">
        <v>13733.27</v>
      </c>
      <c r="U38" t="n">
        <v>0.67</v>
      </c>
      <c r="V38" t="n">
        <v>0.77</v>
      </c>
      <c r="W38" t="n">
        <v>7.28</v>
      </c>
      <c r="X38" t="n">
        <v>0.79</v>
      </c>
      <c r="Y38" t="n">
        <v>0.5</v>
      </c>
      <c r="Z38" t="n">
        <v>10</v>
      </c>
      <c r="AA38" t="n">
        <v>1223.63295754723</v>
      </c>
      <c r="AB38" t="n">
        <v>1674.228595392287</v>
      </c>
      <c r="AC38" t="n">
        <v>1514.442568042638</v>
      </c>
      <c r="AD38" t="n">
        <v>1223632.95754723</v>
      </c>
      <c r="AE38" t="n">
        <v>1674228.595392287</v>
      </c>
      <c r="AF38" t="n">
        <v>5.15828491602015e-06</v>
      </c>
      <c r="AG38" t="n">
        <v>33</v>
      </c>
      <c r="AH38" t="n">
        <v>1514442.568042638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1.2842</v>
      </c>
      <c r="E39" t="n">
        <v>77.87</v>
      </c>
      <c r="F39" t="n">
        <v>74.92</v>
      </c>
      <c r="G39" t="n">
        <v>264.42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830.97</v>
      </c>
      <c r="Q39" t="n">
        <v>1220.55</v>
      </c>
      <c r="R39" t="n">
        <v>166.71</v>
      </c>
      <c r="S39" t="n">
        <v>112.51</v>
      </c>
      <c r="T39" t="n">
        <v>12639.11</v>
      </c>
      <c r="U39" t="n">
        <v>0.67</v>
      </c>
      <c r="V39" t="n">
        <v>0.77</v>
      </c>
      <c r="W39" t="n">
        <v>7.27</v>
      </c>
      <c r="X39" t="n">
        <v>0.72</v>
      </c>
      <c r="Y39" t="n">
        <v>0.5</v>
      </c>
      <c r="Z39" t="n">
        <v>10</v>
      </c>
      <c r="AA39" t="n">
        <v>1220.098453370524</v>
      </c>
      <c r="AB39" t="n">
        <v>1669.392530846399</v>
      </c>
      <c r="AC39" t="n">
        <v>1510.068050709551</v>
      </c>
      <c r="AD39" t="n">
        <v>1220098.453370524</v>
      </c>
      <c r="AE39" t="n">
        <v>1669392.530846399</v>
      </c>
      <c r="AF39" t="n">
        <v>5.165122408696357e-06</v>
      </c>
      <c r="AG39" t="n">
        <v>33</v>
      </c>
      <c r="AH39" t="n">
        <v>1510068.050709551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1.2843</v>
      </c>
      <c r="E40" t="n">
        <v>77.86</v>
      </c>
      <c r="F40" t="n">
        <v>74.91</v>
      </c>
      <c r="G40" t="n">
        <v>264.4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11</v>
      </c>
      <c r="N40" t="n">
        <v>51.64</v>
      </c>
      <c r="O40" t="n">
        <v>28234.24</v>
      </c>
      <c r="P40" t="n">
        <v>829.58</v>
      </c>
      <c r="Q40" t="n">
        <v>1220.54</v>
      </c>
      <c r="R40" t="n">
        <v>166.34</v>
      </c>
      <c r="S40" t="n">
        <v>112.51</v>
      </c>
      <c r="T40" t="n">
        <v>12456.21</v>
      </c>
      <c r="U40" t="n">
        <v>0.68</v>
      </c>
      <c r="V40" t="n">
        <v>0.77</v>
      </c>
      <c r="W40" t="n">
        <v>7.28</v>
      </c>
      <c r="X40" t="n">
        <v>0.71</v>
      </c>
      <c r="Y40" t="n">
        <v>0.5</v>
      </c>
      <c r="Z40" t="n">
        <v>10</v>
      </c>
      <c r="AA40" t="n">
        <v>1219.042026377824</v>
      </c>
      <c r="AB40" t="n">
        <v>1667.947080828716</v>
      </c>
      <c r="AC40" t="n">
        <v>1508.760552412854</v>
      </c>
      <c r="AD40" t="n">
        <v>1219042.026377824</v>
      </c>
      <c r="AE40" t="n">
        <v>1667947.080828717</v>
      </c>
      <c r="AF40" t="n">
        <v>5.165524614147898e-06</v>
      </c>
      <c r="AG40" t="n">
        <v>33</v>
      </c>
      <c r="AH40" t="n">
        <v>1508760.552412854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1.2854</v>
      </c>
      <c r="E41" t="n">
        <v>77.8</v>
      </c>
      <c r="F41" t="n">
        <v>74.88</v>
      </c>
      <c r="G41" t="n">
        <v>280.81</v>
      </c>
      <c r="H41" t="n">
        <v>3.11</v>
      </c>
      <c r="I41" t="n">
        <v>16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825.35</v>
      </c>
      <c r="Q41" t="n">
        <v>1220.54</v>
      </c>
      <c r="R41" t="n">
        <v>165.15</v>
      </c>
      <c r="S41" t="n">
        <v>112.51</v>
      </c>
      <c r="T41" t="n">
        <v>11866.34</v>
      </c>
      <c r="U41" t="n">
        <v>0.68</v>
      </c>
      <c r="V41" t="n">
        <v>0.77</v>
      </c>
      <c r="W41" t="n">
        <v>7.28</v>
      </c>
      <c r="X41" t="n">
        <v>0.68</v>
      </c>
      <c r="Y41" t="n">
        <v>0.5</v>
      </c>
      <c r="Z41" t="n">
        <v>10</v>
      </c>
      <c r="AA41" t="n">
        <v>1215.278370768452</v>
      </c>
      <c r="AB41" t="n">
        <v>1662.797481183207</v>
      </c>
      <c r="AC41" t="n">
        <v>1504.102423330003</v>
      </c>
      <c r="AD41" t="n">
        <v>1215278.370768452</v>
      </c>
      <c r="AE41" t="n">
        <v>1662797.481183207</v>
      </c>
      <c r="AF41" t="n">
        <v>5.169948874114855e-06</v>
      </c>
      <c r="AG41" t="n">
        <v>33</v>
      </c>
      <c r="AH41" t="n">
        <v>1504102.423330003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1.0225</v>
      </c>
      <c r="E2" t="n">
        <v>97.8</v>
      </c>
      <c r="F2" t="n">
        <v>91.53</v>
      </c>
      <c r="G2" t="n">
        <v>14.84</v>
      </c>
      <c r="H2" t="n">
        <v>0.34</v>
      </c>
      <c r="I2" t="n">
        <v>370</v>
      </c>
      <c r="J2" t="n">
        <v>51.33</v>
      </c>
      <c r="K2" t="n">
        <v>24.83</v>
      </c>
      <c r="L2" t="n">
        <v>1</v>
      </c>
      <c r="M2" t="n">
        <v>368</v>
      </c>
      <c r="N2" t="n">
        <v>5.51</v>
      </c>
      <c r="O2" t="n">
        <v>6564.78</v>
      </c>
      <c r="P2" t="n">
        <v>509.55</v>
      </c>
      <c r="Q2" t="n">
        <v>1220.67</v>
      </c>
      <c r="R2" t="n">
        <v>728.08</v>
      </c>
      <c r="S2" t="n">
        <v>112.51</v>
      </c>
      <c r="T2" t="n">
        <v>291559.81</v>
      </c>
      <c r="U2" t="n">
        <v>0.15</v>
      </c>
      <c r="V2" t="n">
        <v>0.63</v>
      </c>
      <c r="W2" t="n">
        <v>7.89</v>
      </c>
      <c r="X2" t="n">
        <v>17.32</v>
      </c>
      <c r="Y2" t="n">
        <v>0.5</v>
      </c>
      <c r="Z2" t="n">
        <v>10</v>
      </c>
      <c r="AA2" t="n">
        <v>1099.942579635435</v>
      </c>
      <c r="AB2" t="n">
        <v>1504.98996349902</v>
      </c>
      <c r="AC2" t="n">
        <v>1361.355833649353</v>
      </c>
      <c r="AD2" t="n">
        <v>1099942.579635435</v>
      </c>
      <c r="AE2" t="n">
        <v>1504989.96349902</v>
      </c>
      <c r="AF2" t="n">
        <v>7.371964955015923e-06</v>
      </c>
      <c r="AG2" t="n">
        <v>41</v>
      </c>
      <c r="AH2" t="n">
        <v>1361355.833649353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1.1744</v>
      </c>
      <c r="E3" t="n">
        <v>85.15000000000001</v>
      </c>
      <c r="F3" t="n">
        <v>81.47</v>
      </c>
      <c r="G3" t="n">
        <v>30.94</v>
      </c>
      <c r="H3" t="n">
        <v>0.66</v>
      </c>
      <c r="I3" t="n">
        <v>158</v>
      </c>
      <c r="J3" t="n">
        <v>52.47</v>
      </c>
      <c r="K3" t="n">
        <v>24.83</v>
      </c>
      <c r="L3" t="n">
        <v>2</v>
      </c>
      <c r="M3" t="n">
        <v>156</v>
      </c>
      <c r="N3" t="n">
        <v>5.64</v>
      </c>
      <c r="O3" t="n">
        <v>6705.1</v>
      </c>
      <c r="P3" t="n">
        <v>434.68</v>
      </c>
      <c r="Q3" t="n">
        <v>1220.55</v>
      </c>
      <c r="R3" t="n">
        <v>388.99</v>
      </c>
      <c r="S3" t="n">
        <v>112.51</v>
      </c>
      <c r="T3" t="n">
        <v>123073.87</v>
      </c>
      <c r="U3" t="n">
        <v>0.29</v>
      </c>
      <c r="V3" t="n">
        <v>0.7</v>
      </c>
      <c r="W3" t="n">
        <v>7.5</v>
      </c>
      <c r="X3" t="n">
        <v>7.27</v>
      </c>
      <c r="Y3" t="n">
        <v>0.5</v>
      </c>
      <c r="Z3" t="n">
        <v>10</v>
      </c>
      <c r="AA3" t="n">
        <v>877.8883374259444</v>
      </c>
      <c r="AB3" t="n">
        <v>1201.16555296622</v>
      </c>
      <c r="AC3" t="n">
        <v>1086.527998437565</v>
      </c>
      <c r="AD3" t="n">
        <v>877888.3374259444</v>
      </c>
      <c r="AE3" t="n">
        <v>1201165.55296622</v>
      </c>
      <c r="AF3" t="n">
        <v>8.467125323394329e-06</v>
      </c>
      <c r="AG3" t="n">
        <v>36</v>
      </c>
      <c r="AH3" t="n">
        <v>1086527.998437565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1.2266</v>
      </c>
      <c r="E4" t="n">
        <v>81.52</v>
      </c>
      <c r="F4" t="n">
        <v>78.59</v>
      </c>
      <c r="G4" t="n">
        <v>48.61</v>
      </c>
      <c r="H4" t="n">
        <v>0.97</v>
      </c>
      <c r="I4" t="n">
        <v>97</v>
      </c>
      <c r="J4" t="n">
        <v>53.61</v>
      </c>
      <c r="K4" t="n">
        <v>24.83</v>
      </c>
      <c r="L4" t="n">
        <v>3</v>
      </c>
      <c r="M4" t="n">
        <v>94</v>
      </c>
      <c r="N4" t="n">
        <v>5.78</v>
      </c>
      <c r="O4" t="n">
        <v>6845.59</v>
      </c>
      <c r="P4" t="n">
        <v>400.01</v>
      </c>
      <c r="Q4" t="n">
        <v>1220.56</v>
      </c>
      <c r="R4" t="n">
        <v>291.14</v>
      </c>
      <c r="S4" t="n">
        <v>112.51</v>
      </c>
      <c r="T4" t="n">
        <v>74457.75</v>
      </c>
      <c r="U4" t="n">
        <v>0.39</v>
      </c>
      <c r="V4" t="n">
        <v>0.73</v>
      </c>
      <c r="W4" t="n">
        <v>7.4</v>
      </c>
      <c r="X4" t="n">
        <v>4.39</v>
      </c>
      <c r="Y4" t="n">
        <v>0.5</v>
      </c>
      <c r="Z4" t="n">
        <v>10</v>
      </c>
      <c r="AA4" t="n">
        <v>804.1508395127046</v>
      </c>
      <c r="AB4" t="n">
        <v>1100.274655252507</v>
      </c>
      <c r="AC4" t="n">
        <v>995.2659864003847</v>
      </c>
      <c r="AD4" t="n">
        <v>804150.8395127045</v>
      </c>
      <c r="AE4" t="n">
        <v>1100274.655252507</v>
      </c>
      <c r="AF4" t="n">
        <v>8.843474047748197e-06</v>
      </c>
      <c r="AG4" t="n">
        <v>34</v>
      </c>
      <c r="AH4" t="n">
        <v>995265.9864003847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1.2503</v>
      </c>
      <c r="E5" t="n">
        <v>79.98</v>
      </c>
      <c r="F5" t="n">
        <v>77.38</v>
      </c>
      <c r="G5" t="n">
        <v>66.33</v>
      </c>
      <c r="H5" t="n">
        <v>1.27</v>
      </c>
      <c r="I5" t="n">
        <v>70</v>
      </c>
      <c r="J5" t="n">
        <v>54.75</v>
      </c>
      <c r="K5" t="n">
        <v>24.83</v>
      </c>
      <c r="L5" t="n">
        <v>4</v>
      </c>
      <c r="M5" t="n">
        <v>50</v>
      </c>
      <c r="N5" t="n">
        <v>5.92</v>
      </c>
      <c r="O5" t="n">
        <v>6986.39</v>
      </c>
      <c r="P5" t="n">
        <v>374.96</v>
      </c>
      <c r="Q5" t="n">
        <v>1220.57</v>
      </c>
      <c r="R5" t="n">
        <v>249.5</v>
      </c>
      <c r="S5" t="n">
        <v>112.51</v>
      </c>
      <c r="T5" t="n">
        <v>53772.33</v>
      </c>
      <c r="U5" t="n">
        <v>0.45</v>
      </c>
      <c r="V5" t="n">
        <v>0.74</v>
      </c>
      <c r="W5" t="n">
        <v>7.38</v>
      </c>
      <c r="X5" t="n">
        <v>3.18</v>
      </c>
      <c r="Y5" t="n">
        <v>0.5</v>
      </c>
      <c r="Z5" t="n">
        <v>10</v>
      </c>
      <c r="AA5" t="n">
        <v>774.3933193269088</v>
      </c>
      <c r="AB5" t="n">
        <v>1059.559103325164</v>
      </c>
      <c r="AC5" t="n">
        <v>958.4362696043514</v>
      </c>
      <c r="AD5" t="n">
        <v>774393.3193269088</v>
      </c>
      <c r="AE5" t="n">
        <v>1059559.103325164</v>
      </c>
      <c r="AF5" t="n">
        <v>9.014345020299667e-06</v>
      </c>
      <c r="AG5" t="n">
        <v>34</v>
      </c>
      <c r="AH5" t="n">
        <v>958436.2696043514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1.256</v>
      </c>
      <c r="E6" t="n">
        <v>79.62</v>
      </c>
      <c r="F6" t="n">
        <v>77.09999999999999</v>
      </c>
      <c r="G6" t="n">
        <v>73.43000000000001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369.6</v>
      </c>
      <c r="Q6" t="n">
        <v>1220.57</v>
      </c>
      <c r="R6" t="n">
        <v>237.91</v>
      </c>
      <c r="S6" t="n">
        <v>112.51</v>
      </c>
      <c r="T6" t="n">
        <v>48012.28</v>
      </c>
      <c r="U6" t="n">
        <v>0.47</v>
      </c>
      <c r="V6" t="n">
        <v>0.74</v>
      </c>
      <c r="W6" t="n">
        <v>7.43</v>
      </c>
      <c r="X6" t="n">
        <v>2.9</v>
      </c>
      <c r="Y6" t="n">
        <v>0.5</v>
      </c>
      <c r="Z6" t="n">
        <v>10</v>
      </c>
      <c r="AA6" t="n">
        <v>767.8926046922917</v>
      </c>
      <c r="AB6" t="n">
        <v>1050.664538770792</v>
      </c>
      <c r="AC6" t="n">
        <v>950.3905898074489</v>
      </c>
      <c r="AD6" t="n">
        <v>767892.6046922917</v>
      </c>
      <c r="AE6" t="n">
        <v>1050664.538770792</v>
      </c>
      <c r="AF6" t="n">
        <v>9.055440570660146e-06</v>
      </c>
      <c r="AG6" t="n">
        <v>34</v>
      </c>
      <c r="AH6" t="n">
        <v>950390.5898074489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1.2571</v>
      </c>
      <c r="E7" t="n">
        <v>79.55</v>
      </c>
      <c r="F7" t="n">
        <v>77.04000000000001</v>
      </c>
      <c r="G7" t="n">
        <v>74.56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375.89</v>
      </c>
      <c r="Q7" t="n">
        <v>1220.63</v>
      </c>
      <c r="R7" t="n">
        <v>235.55</v>
      </c>
      <c r="S7" t="n">
        <v>112.51</v>
      </c>
      <c r="T7" t="n">
        <v>46836.89</v>
      </c>
      <c r="U7" t="n">
        <v>0.48</v>
      </c>
      <c r="V7" t="n">
        <v>0.74</v>
      </c>
      <c r="W7" t="n">
        <v>7.43</v>
      </c>
      <c r="X7" t="n">
        <v>2.84</v>
      </c>
      <c r="Y7" t="n">
        <v>0.5</v>
      </c>
      <c r="Z7" t="n">
        <v>10</v>
      </c>
      <c r="AA7" t="n">
        <v>771.7029355545029</v>
      </c>
      <c r="AB7" t="n">
        <v>1055.878001556403</v>
      </c>
      <c r="AC7" t="n">
        <v>955.1064870219421</v>
      </c>
      <c r="AD7" t="n">
        <v>771702.9355545029</v>
      </c>
      <c r="AE7" t="n">
        <v>1055878.001556403</v>
      </c>
      <c r="AF7" t="n">
        <v>9.063371290905152e-06</v>
      </c>
      <c r="AG7" t="n">
        <v>34</v>
      </c>
      <c r="AH7" t="n">
        <v>955106.4870219422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0.6639</v>
      </c>
      <c r="E2" t="n">
        <v>150.62</v>
      </c>
      <c r="F2" t="n">
        <v>121.87</v>
      </c>
      <c r="G2" t="n">
        <v>7.49</v>
      </c>
      <c r="H2" t="n">
        <v>0.13</v>
      </c>
      <c r="I2" t="n">
        <v>976</v>
      </c>
      <c r="J2" t="n">
        <v>133.21</v>
      </c>
      <c r="K2" t="n">
        <v>46.47</v>
      </c>
      <c r="L2" t="n">
        <v>1</v>
      </c>
      <c r="M2" t="n">
        <v>974</v>
      </c>
      <c r="N2" t="n">
        <v>20.75</v>
      </c>
      <c r="O2" t="n">
        <v>16663.42</v>
      </c>
      <c r="P2" t="n">
        <v>1332.33</v>
      </c>
      <c r="Q2" t="n">
        <v>1220.92</v>
      </c>
      <c r="R2" t="n">
        <v>1761.44</v>
      </c>
      <c r="S2" t="n">
        <v>112.51</v>
      </c>
      <c r="T2" t="n">
        <v>805211.05</v>
      </c>
      <c r="U2" t="n">
        <v>0.06</v>
      </c>
      <c r="V2" t="n">
        <v>0.47</v>
      </c>
      <c r="W2" t="n">
        <v>8.84</v>
      </c>
      <c r="X2" t="n">
        <v>47.65</v>
      </c>
      <c r="Y2" t="n">
        <v>0.5</v>
      </c>
      <c r="Z2" t="n">
        <v>10</v>
      </c>
      <c r="AA2" t="n">
        <v>3296.435780858328</v>
      </c>
      <c r="AB2" t="n">
        <v>4510.328863853446</v>
      </c>
      <c r="AC2" t="n">
        <v>4079.869407373421</v>
      </c>
      <c r="AD2" t="n">
        <v>3296435.780858328</v>
      </c>
      <c r="AE2" t="n">
        <v>4510328.863853446</v>
      </c>
      <c r="AF2" t="n">
        <v>2.975399194045235e-06</v>
      </c>
      <c r="AG2" t="n">
        <v>63</v>
      </c>
      <c r="AH2" t="n">
        <v>4079869.407373421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0.9722</v>
      </c>
      <c r="E3" t="n">
        <v>102.86</v>
      </c>
      <c r="F3" t="n">
        <v>90.93000000000001</v>
      </c>
      <c r="G3" t="n">
        <v>15.24</v>
      </c>
      <c r="H3" t="n">
        <v>0.26</v>
      </c>
      <c r="I3" t="n">
        <v>358</v>
      </c>
      <c r="J3" t="n">
        <v>134.55</v>
      </c>
      <c r="K3" t="n">
        <v>46.47</v>
      </c>
      <c r="L3" t="n">
        <v>2</v>
      </c>
      <c r="M3" t="n">
        <v>356</v>
      </c>
      <c r="N3" t="n">
        <v>21.09</v>
      </c>
      <c r="O3" t="n">
        <v>16828.84</v>
      </c>
      <c r="P3" t="n">
        <v>987.74</v>
      </c>
      <c r="Q3" t="n">
        <v>1220.62</v>
      </c>
      <c r="R3" t="n">
        <v>708.71</v>
      </c>
      <c r="S3" t="n">
        <v>112.51</v>
      </c>
      <c r="T3" t="n">
        <v>281934.84</v>
      </c>
      <c r="U3" t="n">
        <v>0.16</v>
      </c>
      <c r="V3" t="n">
        <v>0.63</v>
      </c>
      <c r="W3" t="n">
        <v>7.84</v>
      </c>
      <c r="X3" t="n">
        <v>16.73</v>
      </c>
      <c r="Y3" t="n">
        <v>0.5</v>
      </c>
      <c r="Z3" t="n">
        <v>10</v>
      </c>
      <c r="AA3" t="n">
        <v>1779.946242300941</v>
      </c>
      <c r="AB3" t="n">
        <v>2435.400974402293</v>
      </c>
      <c r="AC3" t="n">
        <v>2202.969723512073</v>
      </c>
      <c r="AD3" t="n">
        <v>1779946.242300941</v>
      </c>
      <c r="AE3" t="n">
        <v>2435400.974402293</v>
      </c>
      <c r="AF3" t="n">
        <v>4.357106637220631e-06</v>
      </c>
      <c r="AG3" t="n">
        <v>43</v>
      </c>
      <c r="AH3" t="n">
        <v>2202969.723512073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1.0807</v>
      </c>
      <c r="E4" t="n">
        <v>92.53</v>
      </c>
      <c r="F4" t="n">
        <v>84.36</v>
      </c>
      <c r="G4" t="n">
        <v>23.01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910.63</v>
      </c>
      <c r="Q4" t="n">
        <v>1220.57</v>
      </c>
      <c r="R4" t="n">
        <v>485.92</v>
      </c>
      <c r="S4" t="n">
        <v>112.51</v>
      </c>
      <c r="T4" t="n">
        <v>171231.51</v>
      </c>
      <c r="U4" t="n">
        <v>0.23</v>
      </c>
      <c r="V4" t="n">
        <v>0.68</v>
      </c>
      <c r="W4" t="n">
        <v>7.62</v>
      </c>
      <c r="X4" t="n">
        <v>10.16</v>
      </c>
      <c r="Y4" t="n">
        <v>0.5</v>
      </c>
      <c r="Z4" t="n">
        <v>10</v>
      </c>
      <c r="AA4" t="n">
        <v>1511.218044320228</v>
      </c>
      <c r="AB4" t="n">
        <v>2067.715198473702</v>
      </c>
      <c r="AC4" t="n">
        <v>1870.375361987879</v>
      </c>
      <c r="AD4" t="n">
        <v>1511218.044320228</v>
      </c>
      <c r="AE4" t="n">
        <v>2067715.198473702</v>
      </c>
      <c r="AF4" t="n">
        <v>4.84337085254509e-06</v>
      </c>
      <c r="AG4" t="n">
        <v>39</v>
      </c>
      <c r="AH4" t="n">
        <v>1870375.361987879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1.1374</v>
      </c>
      <c r="E5" t="n">
        <v>87.92</v>
      </c>
      <c r="F5" t="n">
        <v>81.43000000000001</v>
      </c>
      <c r="G5" t="n">
        <v>30.92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156</v>
      </c>
      <c r="N5" t="n">
        <v>21.78</v>
      </c>
      <c r="O5" t="n">
        <v>17160.92</v>
      </c>
      <c r="P5" t="n">
        <v>873.52</v>
      </c>
      <c r="Q5" t="n">
        <v>1220.6</v>
      </c>
      <c r="R5" t="n">
        <v>387.29</v>
      </c>
      <c r="S5" t="n">
        <v>112.51</v>
      </c>
      <c r="T5" t="n">
        <v>122226.31</v>
      </c>
      <c r="U5" t="n">
        <v>0.29</v>
      </c>
      <c r="V5" t="n">
        <v>0.7</v>
      </c>
      <c r="W5" t="n">
        <v>7.5</v>
      </c>
      <c r="X5" t="n">
        <v>7.23</v>
      </c>
      <c r="Y5" t="n">
        <v>0.5</v>
      </c>
      <c r="Z5" t="n">
        <v>10</v>
      </c>
      <c r="AA5" t="n">
        <v>1393.816262389483</v>
      </c>
      <c r="AB5" t="n">
        <v>1907.080901034982</v>
      </c>
      <c r="AC5" t="n">
        <v>1725.071776445058</v>
      </c>
      <c r="AD5" t="n">
        <v>1393816.262389483</v>
      </c>
      <c r="AE5" t="n">
        <v>1907080.901034982</v>
      </c>
      <c r="AF5" t="n">
        <v>5.097483119908195e-06</v>
      </c>
      <c r="AG5" t="n">
        <v>37</v>
      </c>
      <c r="AH5" t="n">
        <v>1725071.776445058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1.1712</v>
      </c>
      <c r="E6" t="n">
        <v>85.39</v>
      </c>
      <c r="F6" t="n">
        <v>79.83</v>
      </c>
      <c r="G6" t="n">
        <v>38.63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122</v>
      </c>
      <c r="N6" t="n">
        <v>22.13</v>
      </c>
      <c r="O6" t="n">
        <v>17327.69</v>
      </c>
      <c r="P6" t="n">
        <v>850.8</v>
      </c>
      <c r="Q6" t="n">
        <v>1220.56</v>
      </c>
      <c r="R6" t="n">
        <v>333.15</v>
      </c>
      <c r="S6" t="n">
        <v>112.51</v>
      </c>
      <c r="T6" t="n">
        <v>95325.66</v>
      </c>
      <c r="U6" t="n">
        <v>0.34</v>
      </c>
      <c r="V6" t="n">
        <v>0.72</v>
      </c>
      <c r="W6" t="n">
        <v>7.44</v>
      </c>
      <c r="X6" t="n">
        <v>5.63</v>
      </c>
      <c r="Y6" t="n">
        <v>0.5</v>
      </c>
      <c r="Z6" t="n">
        <v>10</v>
      </c>
      <c r="AA6" t="n">
        <v>1330.403617784021</v>
      </c>
      <c r="AB6" t="n">
        <v>1820.316923117351</v>
      </c>
      <c r="AC6" t="n">
        <v>1646.588430805878</v>
      </c>
      <c r="AD6" t="n">
        <v>1330403.617784021</v>
      </c>
      <c r="AE6" t="n">
        <v>1820316.923117351</v>
      </c>
      <c r="AF6" t="n">
        <v>5.248964506801897e-06</v>
      </c>
      <c r="AG6" t="n">
        <v>36</v>
      </c>
      <c r="AH6" t="n">
        <v>1646588.430805878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1.1944</v>
      </c>
      <c r="E7" t="n">
        <v>83.72</v>
      </c>
      <c r="F7" t="n">
        <v>78.79000000000001</v>
      </c>
      <c r="G7" t="n">
        <v>46.81</v>
      </c>
      <c r="H7" t="n">
        <v>0.76</v>
      </c>
      <c r="I7" t="n">
        <v>101</v>
      </c>
      <c r="J7" t="n">
        <v>139.95</v>
      </c>
      <c r="K7" t="n">
        <v>46.47</v>
      </c>
      <c r="L7" t="n">
        <v>6</v>
      </c>
      <c r="M7" t="n">
        <v>99</v>
      </c>
      <c r="N7" t="n">
        <v>22.49</v>
      </c>
      <c r="O7" t="n">
        <v>17494.97</v>
      </c>
      <c r="P7" t="n">
        <v>835</v>
      </c>
      <c r="Q7" t="n">
        <v>1220.56</v>
      </c>
      <c r="R7" t="n">
        <v>297.89</v>
      </c>
      <c r="S7" t="n">
        <v>112.51</v>
      </c>
      <c r="T7" t="n">
        <v>77809.5</v>
      </c>
      <c r="U7" t="n">
        <v>0.38</v>
      </c>
      <c r="V7" t="n">
        <v>0.73</v>
      </c>
      <c r="W7" t="n">
        <v>7.41</v>
      </c>
      <c r="X7" t="n">
        <v>4.59</v>
      </c>
      <c r="Y7" t="n">
        <v>0.5</v>
      </c>
      <c r="Z7" t="n">
        <v>10</v>
      </c>
      <c r="AA7" t="n">
        <v>1285.69848601667</v>
      </c>
      <c r="AB7" t="n">
        <v>1759.149389582043</v>
      </c>
      <c r="AC7" t="n">
        <v>1591.258640822007</v>
      </c>
      <c r="AD7" t="n">
        <v>1285698.48601667</v>
      </c>
      <c r="AE7" t="n">
        <v>1759149.389582043</v>
      </c>
      <c r="AF7" t="n">
        <v>5.352939896622426e-06</v>
      </c>
      <c r="AG7" t="n">
        <v>35</v>
      </c>
      <c r="AH7" t="n">
        <v>1591258.640822007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1.2098</v>
      </c>
      <c r="E8" t="n">
        <v>82.66</v>
      </c>
      <c r="F8" t="n">
        <v>78.13</v>
      </c>
      <c r="G8" t="n">
        <v>54.51</v>
      </c>
      <c r="H8" t="n">
        <v>0.88</v>
      </c>
      <c r="I8" t="n">
        <v>86</v>
      </c>
      <c r="J8" t="n">
        <v>141.31</v>
      </c>
      <c r="K8" t="n">
        <v>46.47</v>
      </c>
      <c r="L8" t="n">
        <v>7</v>
      </c>
      <c r="M8" t="n">
        <v>84</v>
      </c>
      <c r="N8" t="n">
        <v>22.85</v>
      </c>
      <c r="O8" t="n">
        <v>17662.75</v>
      </c>
      <c r="P8" t="n">
        <v>821.99</v>
      </c>
      <c r="Q8" t="n">
        <v>1220.54</v>
      </c>
      <c r="R8" t="n">
        <v>275.51</v>
      </c>
      <c r="S8" t="n">
        <v>112.51</v>
      </c>
      <c r="T8" t="n">
        <v>66697.50999999999</v>
      </c>
      <c r="U8" t="n">
        <v>0.41</v>
      </c>
      <c r="V8" t="n">
        <v>0.73</v>
      </c>
      <c r="W8" t="n">
        <v>7.39</v>
      </c>
      <c r="X8" t="n">
        <v>3.94</v>
      </c>
      <c r="Y8" t="n">
        <v>0.5</v>
      </c>
      <c r="Z8" t="n">
        <v>10</v>
      </c>
      <c r="AA8" t="n">
        <v>1261.509539740336</v>
      </c>
      <c r="AB8" t="n">
        <v>1726.053006145768</v>
      </c>
      <c r="AC8" t="n">
        <v>1561.320929769824</v>
      </c>
      <c r="AD8" t="n">
        <v>1261509.539740336</v>
      </c>
      <c r="AE8" t="n">
        <v>1726053.006145768</v>
      </c>
      <c r="AF8" t="n">
        <v>5.42195804331364e-06</v>
      </c>
      <c r="AG8" t="n">
        <v>35</v>
      </c>
      <c r="AH8" t="n">
        <v>1561320.929769824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1.2237</v>
      </c>
      <c r="E9" t="n">
        <v>81.72</v>
      </c>
      <c r="F9" t="n">
        <v>77.53</v>
      </c>
      <c r="G9" t="n">
        <v>62.86</v>
      </c>
      <c r="H9" t="n">
        <v>0.99</v>
      </c>
      <c r="I9" t="n">
        <v>74</v>
      </c>
      <c r="J9" t="n">
        <v>142.68</v>
      </c>
      <c r="K9" t="n">
        <v>46.47</v>
      </c>
      <c r="L9" t="n">
        <v>8</v>
      </c>
      <c r="M9" t="n">
        <v>72</v>
      </c>
      <c r="N9" t="n">
        <v>23.21</v>
      </c>
      <c r="O9" t="n">
        <v>17831.04</v>
      </c>
      <c r="P9" t="n">
        <v>810.63</v>
      </c>
      <c r="Q9" t="n">
        <v>1220.57</v>
      </c>
      <c r="R9" t="n">
        <v>254.96</v>
      </c>
      <c r="S9" t="n">
        <v>112.51</v>
      </c>
      <c r="T9" t="n">
        <v>56482.27</v>
      </c>
      <c r="U9" t="n">
        <v>0.44</v>
      </c>
      <c r="V9" t="n">
        <v>0.74</v>
      </c>
      <c r="W9" t="n">
        <v>7.37</v>
      </c>
      <c r="X9" t="n">
        <v>3.33</v>
      </c>
      <c r="Y9" t="n">
        <v>0.5</v>
      </c>
      <c r="Z9" t="n">
        <v>10</v>
      </c>
      <c r="AA9" t="n">
        <v>1240.453901674834</v>
      </c>
      <c r="AB9" t="n">
        <v>1697.243753235357</v>
      </c>
      <c r="AC9" t="n">
        <v>1535.261191523142</v>
      </c>
      <c r="AD9" t="n">
        <v>1240453.901674835</v>
      </c>
      <c r="AE9" t="n">
        <v>1697243.753235356</v>
      </c>
      <c r="AF9" t="n">
        <v>5.484253643249216e-06</v>
      </c>
      <c r="AG9" t="n">
        <v>35</v>
      </c>
      <c r="AH9" t="n">
        <v>1535261.191523142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1.2337</v>
      </c>
      <c r="E10" t="n">
        <v>81.06</v>
      </c>
      <c r="F10" t="n">
        <v>77.11</v>
      </c>
      <c r="G10" t="n">
        <v>71.17</v>
      </c>
      <c r="H10" t="n">
        <v>1.11</v>
      </c>
      <c r="I10" t="n">
        <v>65</v>
      </c>
      <c r="J10" t="n">
        <v>144.05</v>
      </c>
      <c r="K10" t="n">
        <v>46.47</v>
      </c>
      <c r="L10" t="n">
        <v>9</v>
      </c>
      <c r="M10" t="n">
        <v>63</v>
      </c>
      <c r="N10" t="n">
        <v>23.58</v>
      </c>
      <c r="O10" t="n">
        <v>17999.83</v>
      </c>
      <c r="P10" t="n">
        <v>800.64</v>
      </c>
      <c r="Q10" t="n">
        <v>1220.55</v>
      </c>
      <c r="R10" t="n">
        <v>240.7</v>
      </c>
      <c r="S10" t="n">
        <v>112.51</v>
      </c>
      <c r="T10" t="n">
        <v>49394.23</v>
      </c>
      <c r="U10" t="n">
        <v>0.47</v>
      </c>
      <c r="V10" t="n">
        <v>0.74</v>
      </c>
      <c r="W10" t="n">
        <v>7.35</v>
      </c>
      <c r="X10" t="n">
        <v>2.91</v>
      </c>
      <c r="Y10" t="n">
        <v>0.5</v>
      </c>
      <c r="Z10" t="n">
        <v>10</v>
      </c>
      <c r="AA10" t="n">
        <v>1214.676129909744</v>
      </c>
      <c r="AB10" t="n">
        <v>1661.973468671331</v>
      </c>
      <c r="AC10" t="n">
        <v>1503.357053415752</v>
      </c>
      <c r="AD10" t="n">
        <v>1214676.129909744</v>
      </c>
      <c r="AE10" t="n">
        <v>1661973.468671331</v>
      </c>
      <c r="AF10" t="n">
        <v>5.529070621620133e-06</v>
      </c>
      <c r="AG10" t="n">
        <v>34</v>
      </c>
      <c r="AH10" t="n">
        <v>1503357.053415752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1.2415</v>
      </c>
      <c r="E11" t="n">
        <v>80.55</v>
      </c>
      <c r="F11" t="n">
        <v>76.79000000000001</v>
      </c>
      <c r="G11" t="n">
        <v>79.44</v>
      </c>
      <c r="H11" t="n">
        <v>1.22</v>
      </c>
      <c r="I11" t="n">
        <v>58</v>
      </c>
      <c r="J11" t="n">
        <v>145.42</v>
      </c>
      <c r="K11" t="n">
        <v>46.47</v>
      </c>
      <c r="L11" t="n">
        <v>10</v>
      </c>
      <c r="M11" t="n">
        <v>56</v>
      </c>
      <c r="N11" t="n">
        <v>23.95</v>
      </c>
      <c r="O11" t="n">
        <v>18169.15</v>
      </c>
      <c r="P11" t="n">
        <v>792.17</v>
      </c>
      <c r="Q11" t="n">
        <v>1220.56</v>
      </c>
      <c r="R11" t="n">
        <v>230.22</v>
      </c>
      <c r="S11" t="n">
        <v>112.51</v>
      </c>
      <c r="T11" t="n">
        <v>44191.48</v>
      </c>
      <c r="U11" t="n">
        <v>0.49</v>
      </c>
      <c r="V11" t="n">
        <v>0.75</v>
      </c>
      <c r="W11" t="n">
        <v>7.33</v>
      </c>
      <c r="X11" t="n">
        <v>2.59</v>
      </c>
      <c r="Y11" t="n">
        <v>0.5</v>
      </c>
      <c r="Z11" t="n">
        <v>10</v>
      </c>
      <c r="AA11" t="n">
        <v>1201.862655285327</v>
      </c>
      <c r="AB11" t="n">
        <v>1644.441507399599</v>
      </c>
      <c r="AC11" t="n">
        <v>1487.498317921532</v>
      </c>
      <c r="AD11" t="n">
        <v>1201862.655285327</v>
      </c>
      <c r="AE11" t="n">
        <v>1644441.507399599</v>
      </c>
      <c r="AF11" t="n">
        <v>5.56402786474945e-06</v>
      </c>
      <c r="AG11" t="n">
        <v>34</v>
      </c>
      <c r="AH11" t="n">
        <v>1487498.317921532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1.2465</v>
      </c>
      <c r="E12" t="n">
        <v>80.22</v>
      </c>
      <c r="F12" t="n">
        <v>76.59999999999999</v>
      </c>
      <c r="G12" t="n">
        <v>86.72</v>
      </c>
      <c r="H12" t="n">
        <v>1.33</v>
      </c>
      <c r="I12" t="n">
        <v>53</v>
      </c>
      <c r="J12" t="n">
        <v>146.8</v>
      </c>
      <c r="K12" t="n">
        <v>46.47</v>
      </c>
      <c r="L12" t="n">
        <v>11</v>
      </c>
      <c r="M12" t="n">
        <v>51</v>
      </c>
      <c r="N12" t="n">
        <v>24.33</v>
      </c>
      <c r="O12" t="n">
        <v>18338.99</v>
      </c>
      <c r="P12" t="n">
        <v>784.49</v>
      </c>
      <c r="Q12" t="n">
        <v>1220.54</v>
      </c>
      <c r="R12" t="n">
        <v>223.52</v>
      </c>
      <c r="S12" t="n">
        <v>112.51</v>
      </c>
      <c r="T12" t="n">
        <v>40866.91</v>
      </c>
      <c r="U12" t="n">
        <v>0.5</v>
      </c>
      <c r="V12" t="n">
        <v>0.75</v>
      </c>
      <c r="W12" t="n">
        <v>7.34</v>
      </c>
      <c r="X12" t="n">
        <v>2.4</v>
      </c>
      <c r="Y12" t="n">
        <v>0.5</v>
      </c>
      <c r="Z12" t="n">
        <v>10</v>
      </c>
      <c r="AA12" t="n">
        <v>1192.223194158941</v>
      </c>
      <c r="AB12" t="n">
        <v>1631.252371423467</v>
      </c>
      <c r="AC12" t="n">
        <v>1475.567934571893</v>
      </c>
      <c r="AD12" t="n">
        <v>1192223.194158941</v>
      </c>
      <c r="AE12" t="n">
        <v>1631252.371423467</v>
      </c>
      <c r="AF12" t="n">
        <v>5.586436353934908e-06</v>
      </c>
      <c r="AG12" t="n">
        <v>34</v>
      </c>
      <c r="AH12" t="n">
        <v>1475567.934571893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1.2528</v>
      </c>
      <c r="E13" t="n">
        <v>79.81999999999999</v>
      </c>
      <c r="F13" t="n">
        <v>76.33</v>
      </c>
      <c r="G13" t="n">
        <v>95.42</v>
      </c>
      <c r="H13" t="n">
        <v>1.43</v>
      </c>
      <c r="I13" t="n">
        <v>48</v>
      </c>
      <c r="J13" t="n">
        <v>148.18</v>
      </c>
      <c r="K13" t="n">
        <v>46.47</v>
      </c>
      <c r="L13" t="n">
        <v>12</v>
      </c>
      <c r="M13" t="n">
        <v>46</v>
      </c>
      <c r="N13" t="n">
        <v>24.71</v>
      </c>
      <c r="O13" t="n">
        <v>18509.36</v>
      </c>
      <c r="P13" t="n">
        <v>776.39</v>
      </c>
      <c r="Q13" t="n">
        <v>1220.55</v>
      </c>
      <c r="R13" t="n">
        <v>214.73</v>
      </c>
      <c r="S13" t="n">
        <v>112.51</v>
      </c>
      <c r="T13" t="n">
        <v>36495.44</v>
      </c>
      <c r="U13" t="n">
        <v>0.52</v>
      </c>
      <c r="V13" t="n">
        <v>0.75</v>
      </c>
      <c r="W13" t="n">
        <v>7.32</v>
      </c>
      <c r="X13" t="n">
        <v>2.14</v>
      </c>
      <c r="Y13" t="n">
        <v>0.5</v>
      </c>
      <c r="Z13" t="n">
        <v>10</v>
      </c>
      <c r="AA13" t="n">
        <v>1181.15814033366</v>
      </c>
      <c r="AB13" t="n">
        <v>1616.112676623996</v>
      </c>
      <c r="AC13" t="n">
        <v>1461.873150995388</v>
      </c>
      <c r="AD13" t="n">
        <v>1181158.14033366</v>
      </c>
      <c r="AE13" t="n">
        <v>1616112.676623996</v>
      </c>
      <c r="AF13" t="n">
        <v>5.614671050308586e-06</v>
      </c>
      <c r="AG13" t="n">
        <v>34</v>
      </c>
      <c r="AH13" t="n">
        <v>1461873.150995388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1.2571</v>
      </c>
      <c r="E14" t="n">
        <v>79.55</v>
      </c>
      <c r="F14" t="n">
        <v>76.17</v>
      </c>
      <c r="G14" t="n">
        <v>103.86</v>
      </c>
      <c r="H14" t="n">
        <v>1.54</v>
      </c>
      <c r="I14" t="n">
        <v>44</v>
      </c>
      <c r="J14" t="n">
        <v>149.56</v>
      </c>
      <c r="K14" t="n">
        <v>46.47</v>
      </c>
      <c r="L14" t="n">
        <v>13</v>
      </c>
      <c r="M14" t="n">
        <v>42</v>
      </c>
      <c r="N14" t="n">
        <v>25.1</v>
      </c>
      <c r="O14" t="n">
        <v>18680.25</v>
      </c>
      <c r="P14" t="n">
        <v>769.3099999999999</v>
      </c>
      <c r="Q14" t="n">
        <v>1220.55</v>
      </c>
      <c r="R14" t="n">
        <v>209.12</v>
      </c>
      <c r="S14" t="n">
        <v>112.51</v>
      </c>
      <c r="T14" t="n">
        <v>33710.54</v>
      </c>
      <c r="U14" t="n">
        <v>0.54</v>
      </c>
      <c r="V14" t="n">
        <v>0.75</v>
      </c>
      <c r="W14" t="n">
        <v>7.31</v>
      </c>
      <c r="X14" t="n">
        <v>1.97</v>
      </c>
      <c r="Y14" t="n">
        <v>0.5</v>
      </c>
      <c r="Z14" t="n">
        <v>10</v>
      </c>
      <c r="AA14" t="n">
        <v>1172.693603084679</v>
      </c>
      <c r="AB14" t="n">
        <v>1604.531123330911</v>
      </c>
      <c r="AC14" t="n">
        <v>1451.396924893784</v>
      </c>
      <c r="AD14" t="n">
        <v>1172693.603084679</v>
      </c>
      <c r="AE14" t="n">
        <v>1604531.123330911</v>
      </c>
      <c r="AF14" t="n">
        <v>5.633942351008082e-06</v>
      </c>
      <c r="AG14" t="n">
        <v>34</v>
      </c>
      <c r="AH14" t="n">
        <v>1451396.924893784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1.2617</v>
      </c>
      <c r="E15" t="n">
        <v>79.26000000000001</v>
      </c>
      <c r="F15" t="n">
        <v>75.98999999999999</v>
      </c>
      <c r="G15" t="n">
        <v>113.98</v>
      </c>
      <c r="H15" t="n">
        <v>1.64</v>
      </c>
      <c r="I15" t="n">
        <v>40</v>
      </c>
      <c r="J15" t="n">
        <v>150.95</v>
      </c>
      <c r="K15" t="n">
        <v>46.47</v>
      </c>
      <c r="L15" t="n">
        <v>14</v>
      </c>
      <c r="M15" t="n">
        <v>38</v>
      </c>
      <c r="N15" t="n">
        <v>25.49</v>
      </c>
      <c r="O15" t="n">
        <v>18851.69</v>
      </c>
      <c r="P15" t="n">
        <v>760.78</v>
      </c>
      <c r="Q15" t="n">
        <v>1220.54</v>
      </c>
      <c r="R15" t="n">
        <v>202.9</v>
      </c>
      <c r="S15" t="n">
        <v>112.51</v>
      </c>
      <c r="T15" t="n">
        <v>30620.77</v>
      </c>
      <c r="U15" t="n">
        <v>0.55</v>
      </c>
      <c r="V15" t="n">
        <v>0.76</v>
      </c>
      <c r="W15" t="n">
        <v>7.31</v>
      </c>
      <c r="X15" t="n">
        <v>1.79</v>
      </c>
      <c r="Y15" t="n">
        <v>0.5</v>
      </c>
      <c r="Z15" t="n">
        <v>10</v>
      </c>
      <c r="AA15" t="n">
        <v>1163.006829897669</v>
      </c>
      <c r="AB15" t="n">
        <v>1591.277252906173</v>
      </c>
      <c r="AC15" t="n">
        <v>1439.407985260458</v>
      </c>
      <c r="AD15" t="n">
        <v>1163006.829897669</v>
      </c>
      <c r="AE15" t="n">
        <v>1591277.252906173</v>
      </c>
      <c r="AF15" t="n">
        <v>5.654558161058704e-06</v>
      </c>
      <c r="AG15" t="n">
        <v>34</v>
      </c>
      <c r="AH15" t="n">
        <v>1439407.985260458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1.2655</v>
      </c>
      <c r="E16" t="n">
        <v>79.02</v>
      </c>
      <c r="F16" t="n">
        <v>75.83</v>
      </c>
      <c r="G16" t="n">
        <v>122.97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754.45</v>
      </c>
      <c r="Q16" t="n">
        <v>1220.55</v>
      </c>
      <c r="R16" t="n">
        <v>197.62</v>
      </c>
      <c r="S16" t="n">
        <v>112.51</v>
      </c>
      <c r="T16" t="n">
        <v>27993.96</v>
      </c>
      <c r="U16" t="n">
        <v>0.57</v>
      </c>
      <c r="V16" t="n">
        <v>0.76</v>
      </c>
      <c r="W16" t="n">
        <v>7.31</v>
      </c>
      <c r="X16" t="n">
        <v>1.63</v>
      </c>
      <c r="Y16" t="n">
        <v>0.5</v>
      </c>
      <c r="Z16" t="n">
        <v>10</v>
      </c>
      <c r="AA16" t="n">
        <v>1145.816270479136</v>
      </c>
      <c r="AB16" t="n">
        <v>1567.756371115779</v>
      </c>
      <c r="AC16" t="n">
        <v>1418.131903416375</v>
      </c>
      <c r="AD16" t="n">
        <v>1145816.270479136</v>
      </c>
      <c r="AE16" t="n">
        <v>1567756.371115779</v>
      </c>
      <c r="AF16" t="n">
        <v>5.671588612839653e-06</v>
      </c>
      <c r="AG16" t="n">
        <v>33</v>
      </c>
      <c r="AH16" t="n">
        <v>1418131.903416375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1.2677</v>
      </c>
      <c r="E17" t="n">
        <v>78.89</v>
      </c>
      <c r="F17" t="n">
        <v>75.75</v>
      </c>
      <c r="G17" t="n">
        <v>129.86</v>
      </c>
      <c r="H17" t="n">
        <v>1.84</v>
      </c>
      <c r="I17" t="n">
        <v>35</v>
      </c>
      <c r="J17" t="n">
        <v>153.75</v>
      </c>
      <c r="K17" t="n">
        <v>46.47</v>
      </c>
      <c r="L17" t="n">
        <v>16</v>
      </c>
      <c r="M17" t="n">
        <v>33</v>
      </c>
      <c r="N17" t="n">
        <v>26.28</v>
      </c>
      <c r="O17" t="n">
        <v>19196.18</v>
      </c>
      <c r="P17" t="n">
        <v>749.09</v>
      </c>
      <c r="Q17" t="n">
        <v>1220.54</v>
      </c>
      <c r="R17" t="n">
        <v>194.63</v>
      </c>
      <c r="S17" t="n">
        <v>112.51</v>
      </c>
      <c r="T17" t="n">
        <v>26511.51</v>
      </c>
      <c r="U17" t="n">
        <v>0.58</v>
      </c>
      <c r="V17" t="n">
        <v>0.76</v>
      </c>
      <c r="W17" t="n">
        <v>7.31</v>
      </c>
      <c r="X17" t="n">
        <v>1.55</v>
      </c>
      <c r="Y17" t="n">
        <v>0.5</v>
      </c>
      <c r="Z17" t="n">
        <v>10</v>
      </c>
      <c r="AA17" t="n">
        <v>1140.380291950144</v>
      </c>
      <c r="AB17" t="n">
        <v>1560.318625473964</v>
      </c>
      <c r="AC17" t="n">
        <v>1411.404005779673</v>
      </c>
      <c r="AD17" t="n">
        <v>1140380.291950144</v>
      </c>
      <c r="AE17" t="n">
        <v>1560318.625473964</v>
      </c>
      <c r="AF17" t="n">
        <v>5.681448348081254e-06</v>
      </c>
      <c r="AG17" t="n">
        <v>33</v>
      </c>
      <c r="AH17" t="n">
        <v>1411404.005779673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1.2699</v>
      </c>
      <c r="E18" t="n">
        <v>78.75</v>
      </c>
      <c r="F18" t="n">
        <v>75.67</v>
      </c>
      <c r="G18" t="n">
        <v>137.58</v>
      </c>
      <c r="H18" t="n">
        <v>1.94</v>
      </c>
      <c r="I18" t="n">
        <v>33</v>
      </c>
      <c r="J18" t="n">
        <v>155.15</v>
      </c>
      <c r="K18" t="n">
        <v>46.47</v>
      </c>
      <c r="L18" t="n">
        <v>17</v>
      </c>
      <c r="M18" t="n">
        <v>31</v>
      </c>
      <c r="N18" t="n">
        <v>26.68</v>
      </c>
      <c r="O18" t="n">
        <v>19369.26</v>
      </c>
      <c r="P18" t="n">
        <v>741.3099999999999</v>
      </c>
      <c r="Q18" t="n">
        <v>1220.54</v>
      </c>
      <c r="R18" t="n">
        <v>191.98</v>
      </c>
      <c r="S18" t="n">
        <v>112.51</v>
      </c>
      <c r="T18" t="n">
        <v>25197.14</v>
      </c>
      <c r="U18" t="n">
        <v>0.59</v>
      </c>
      <c r="V18" t="n">
        <v>0.76</v>
      </c>
      <c r="W18" t="n">
        <v>7.31</v>
      </c>
      <c r="X18" t="n">
        <v>1.47</v>
      </c>
      <c r="Y18" t="n">
        <v>0.5</v>
      </c>
      <c r="Z18" t="n">
        <v>10</v>
      </c>
      <c r="AA18" t="n">
        <v>1133.303862951351</v>
      </c>
      <c r="AB18" t="n">
        <v>1550.636343127802</v>
      </c>
      <c r="AC18" t="n">
        <v>1402.64578687146</v>
      </c>
      <c r="AD18" t="n">
        <v>1133303.862951351</v>
      </c>
      <c r="AE18" t="n">
        <v>1550636.343127802</v>
      </c>
      <c r="AF18" t="n">
        <v>5.691308083322856e-06</v>
      </c>
      <c r="AG18" t="n">
        <v>33</v>
      </c>
      <c r="AH18" t="n">
        <v>1402645.78687146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1.2721</v>
      </c>
      <c r="E19" t="n">
        <v>78.61</v>
      </c>
      <c r="F19" t="n">
        <v>75.59</v>
      </c>
      <c r="G19" t="n">
        <v>146.3</v>
      </c>
      <c r="H19" t="n">
        <v>2.04</v>
      </c>
      <c r="I19" t="n">
        <v>31</v>
      </c>
      <c r="J19" t="n">
        <v>156.56</v>
      </c>
      <c r="K19" t="n">
        <v>46.47</v>
      </c>
      <c r="L19" t="n">
        <v>18</v>
      </c>
      <c r="M19" t="n">
        <v>29</v>
      </c>
      <c r="N19" t="n">
        <v>27.09</v>
      </c>
      <c r="O19" t="n">
        <v>19542.89</v>
      </c>
      <c r="P19" t="n">
        <v>733.22</v>
      </c>
      <c r="Q19" t="n">
        <v>1220.54</v>
      </c>
      <c r="R19" t="n">
        <v>189.04</v>
      </c>
      <c r="S19" t="n">
        <v>112.51</v>
      </c>
      <c r="T19" t="n">
        <v>23736.47</v>
      </c>
      <c r="U19" t="n">
        <v>0.6</v>
      </c>
      <c r="V19" t="n">
        <v>0.76</v>
      </c>
      <c r="W19" t="n">
        <v>7.3</v>
      </c>
      <c r="X19" t="n">
        <v>1.39</v>
      </c>
      <c r="Y19" t="n">
        <v>0.5</v>
      </c>
      <c r="Z19" t="n">
        <v>10</v>
      </c>
      <c r="AA19" t="n">
        <v>1126.039724765131</v>
      </c>
      <c r="AB19" t="n">
        <v>1540.697228790257</v>
      </c>
      <c r="AC19" t="n">
        <v>1393.655247656656</v>
      </c>
      <c r="AD19" t="n">
        <v>1126039.724765131</v>
      </c>
      <c r="AE19" t="n">
        <v>1540697.228790257</v>
      </c>
      <c r="AF19" t="n">
        <v>5.701167818564458e-06</v>
      </c>
      <c r="AG19" t="n">
        <v>33</v>
      </c>
      <c r="AH19" t="n">
        <v>1393655.247656656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1.2749</v>
      </c>
      <c r="E20" t="n">
        <v>78.44</v>
      </c>
      <c r="F20" t="n">
        <v>75.47</v>
      </c>
      <c r="G20" t="n">
        <v>156.15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728.72</v>
      </c>
      <c r="Q20" t="n">
        <v>1220.54</v>
      </c>
      <c r="R20" t="n">
        <v>185.08</v>
      </c>
      <c r="S20" t="n">
        <v>112.51</v>
      </c>
      <c r="T20" t="n">
        <v>21764.31</v>
      </c>
      <c r="U20" t="n">
        <v>0.61</v>
      </c>
      <c r="V20" t="n">
        <v>0.76</v>
      </c>
      <c r="W20" t="n">
        <v>7.3</v>
      </c>
      <c r="X20" t="n">
        <v>1.27</v>
      </c>
      <c r="Y20" t="n">
        <v>0.5</v>
      </c>
      <c r="Z20" t="n">
        <v>10</v>
      </c>
      <c r="AA20" t="n">
        <v>1120.716578432399</v>
      </c>
      <c r="AB20" t="n">
        <v>1533.413865137171</v>
      </c>
      <c r="AC20" t="n">
        <v>1387.066998008356</v>
      </c>
      <c r="AD20" t="n">
        <v>1120716.578432399</v>
      </c>
      <c r="AE20" t="n">
        <v>1533413.865137171</v>
      </c>
      <c r="AF20" t="n">
        <v>5.713716572508314e-06</v>
      </c>
      <c r="AG20" t="n">
        <v>33</v>
      </c>
      <c r="AH20" t="n">
        <v>1387066.998008355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1.2776</v>
      </c>
      <c r="E21" t="n">
        <v>78.27</v>
      </c>
      <c r="F21" t="n">
        <v>75.36</v>
      </c>
      <c r="G21" t="n">
        <v>167.46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720.35</v>
      </c>
      <c r="Q21" t="n">
        <v>1220.56</v>
      </c>
      <c r="R21" t="n">
        <v>181.58</v>
      </c>
      <c r="S21" t="n">
        <v>112.51</v>
      </c>
      <c r="T21" t="n">
        <v>20023.79</v>
      </c>
      <c r="U21" t="n">
        <v>0.62</v>
      </c>
      <c r="V21" t="n">
        <v>0.76</v>
      </c>
      <c r="W21" t="n">
        <v>7.29</v>
      </c>
      <c r="X21" t="n">
        <v>1.16</v>
      </c>
      <c r="Y21" t="n">
        <v>0.5</v>
      </c>
      <c r="Z21" t="n">
        <v>10</v>
      </c>
      <c r="AA21" t="n">
        <v>1112.881468466354</v>
      </c>
      <c r="AB21" t="n">
        <v>1522.693522020971</v>
      </c>
      <c r="AC21" t="n">
        <v>1377.36978939307</v>
      </c>
      <c r="AD21" t="n">
        <v>1112881.468466354</v>
      </c>
      <c r="AE21" t="n">
        <v>1522693.522020971</v>
      </c>
      <c r="AF21" t="n">
        <v>5.725817156668463e-06</v>
      </c>
      <c r="AG21" t="n">
        <v>33</v>
      </c>
      <c r="AH21" t="n">
        <v>1377369.78939307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1.2781</v>
      </c>
      <c r="E22" t="n">
        <v>78.23999999999999</v>
      </c>
      <c r="F22" t="n">
        <v>75.34999999999999</v>
      </c>
      <c r="G22" t="n">
        <v>173.89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715.05</v>
      </c>
      <c r="Q22" t="n">
        <v>1220.54</v>
      </c>
      <c r="R22" t="n">
        <v>181.39</v>
      </c>
      <c r="S22" t="n">
        <v>112.51</v>
      </c>
      <c r="T22" t="n">
        <v>19935.33</v>
      </c>
      <c r="U22" t="n">
        <v>0.62</v>
      </c>
      <c r="V22" t="n">
        <v>0.76</v>
      </c>
      <c r="W22" t="n">
        <v>7.29</v>
      </c>
      <c r="X22" t="n">
        <v>1.15</v>
      </c>
      <c r="Y22" t="n">
        <v>0.5</v>
      </c>
      <c r="Z22" t="n">
        <v>10</v>
      </c>
      <c r="AA22" t="n">
        <v>1108.920896542096</v>
      </c>
      <c r="AB22" t="n">
        <v>1517.274492786101</v>
      </c>
      <c r="AC22" t="n">
        <v>1372.46794470272</v>
      </c>
      <c r="AD22" t="n">
        <v>1108920.896542096</v>
      </c>
      <c r="AE22" t="n">
        <v>1517274.492786101</v>
      </c>
      <c r="AF22" t="n">
        <v>5.728058005587009e-06</v>
      </c>
      <c r="AG22" t="n">
        <v>33</v>
      </c>
      <c r="AH22" t="n">
        <v>1372467.94470272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1.2808</v>
      </c>
      <c r="E23" t="n">
        <v>78.06999999999999</v>
      </c>
      <c r="F23" t="n">
        <v>75.23999999999999</v>
      </c>
      <c r="G23" t="n">
        <v>188.1</v>
      </c>
      <c r="H23" t="n">
        <v>2.4</v>
      </c>
      <c r="I23" t="n">
        <v>24</v>
      </c>
      <c r="J23" t="n">
        <v>162.24</v>
      </c>
      <c r="K23" t="n">
        <v>46.47</v>
      </c>
      <c r="L23" t="n">
        <v>22</v>
      </c>
      <c r="M23" t="n">
        <v>22</v>
      </c>
      <c r="N23" t="n">
        <v>28.77</v>
      </c>
      <c r="O23" t="n">
        <v>20243.25</v>
      </c>
      <c r="P23" t="n">
        <v>705.51</v>
      </c>
      <c r="Q23" t="n">
        <v>1220.54</v>
      </c>
      <c r="R23" t="n">
        <v>177.62</v>
      </c>
      <c r="S23" t="n">
        <v>112.51</v>
      </c>
      <c r="T23" t="n">
        <v>18060.25</v>
      </c>
      <c r="U23" t="n">
        <v>0.63</v>
      </c>
      <c r="V23" t="n">
        <v>0.76</v>
      </c>
      <c r="W23" t="n">
        <v>7.28</v>
      </c>
      <c r="X23" t="n">
        <v>1.04</v>
      </c>
      <c r="Y23" t="n">
        <v>0.5</v>
      </c>
      <c r="Z23" t="n">
        <v>10</v>
      </c>
      <c r="AA23" t="n">
        <v>1100.334838769415</v>
      </c>
      <c r="AB23" t="n">
        <v>1505.526669751383</v>
      </c>
      <c r="AC23" t="n">
        <v>1361.841317410262</v>
      </c>
      <c r="AD23" t="n">
        <v>1100334.838769414</v>
      </c>
      <c r="AE23" t="n">
        <v>1505526.669751382</v>
      </c>
      <c r="AF23" t="n">
        <v>5.740158589747156e-06</v>
      </c>
      <c r="AG23" t="n">
        <v>33</v>
      </c>
      <c r="AH23" t="n">
        <v>1361841.317410262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1.282</v>
      </c>
      <c r="E24" t="n">
        <v>78</v>
      </c>
      <c r="F24" t="n">
        <v>75.2</v>
      </c>
      <c r="G24" t="n">
        <v>196.17</v>
      </c>
      <c r="H24" t="n">
        <v>2.49</v>
      </c>
      <c r="I24" t="n">
        <v>23</v>
      </c>
      <c r="J24" t="n">
        <v>163.67</v>
      </c>
      <c r="K24" t="n">
        <v>46.47</v>
      </c>
      <c r="L24" t="n">
        <v>23</v>
      </c>
      <c r="M24" t="n">
        <v>20</v>
      </c>
      <c r="N24" t="n">
        <v>29.2</v>
      </c>
      <c r="O24" t="n">
        <v>20419.76</v>
      </c>
      <c r="P24" t="n">
        <v>701.92</v>
      </c>
      <c r="Q24" t="n">
        <v>1220.54</v>
      </c>
      <c r="R24" t="n">
        <v>176.02</v>
      </c>
      <c r="S24" t="n">
        <v>112.51</v>
      </c>
      <c r="T24" t="n">
        <v>17265.17</v>
      </c>
      <c r="U24" t="n">
        <v>0.64</v>
      </c>
      <c r="V24" t="n">
        <v>0.76</v>
      </c>
      <c r="W24" t="n">
        <v>7.29</v>
      </c>
      <c r="X24" t="n">
        <v>1</v>
      </c>
      <c r="Y24" t="n">
        <v>0.5</v>
      </c>
      <c r="Z24" t="n">
        <v>10</v>
      </c>
      <c r="AA24" t="n">
        <v>1097.007313301181</v>
      </c>
      <c r="AB24" t="n">
        <v>1500.973802605683</v>
      </c>
      <c r="AC24" t="n">
        <v>1357.722969514958</v>
      </c>
      <c r="AD24" t="n">
        <v>1097007.313301181</v>
      </c>
      <c r="AE24" t="n">
        <v>1500973.802605683</v>
      </c>
      <c r="AF24" t="n">
        <v>5.745536627151667e-06</v>
      </c>
      <c r="AG24" t="n">
        <v>33</v>
      </c>
      <c r="AH24" t="n">
        <v>1357722.969514958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1.283</v>
      </c>
      <c r="E25" t="n">
        <v>77.94</v>
      </c>
      <c r="F25" t="n">
        <v>75.16</v>
      </c>
      <c r="G25" t="n">
        <v>204.98</v>
      </c>
      <c r="H25" t="n">
        <v>2.58</v>
      </c>
      <c r="I25" t="n">
        <v>22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695.15</v>
      </c>
      <c r="Q25" t="n">
        <v>1220.54</v>
      </c>
      <c r="R25" t="n">
        <v>174.93</v>
      </c>
      <c r="S25" t="n">
        <v>112.51</v>
      </c>
      <c r="T25" t="n">
        <v>16723.62</v>
      </c>
      <c r="U25" t="n">
        <v>0.64</v>
      </c>
      <c r="V25" t="n">
        <v>0.76</v>
      </c>
      <c r="W25" t="n">
        <v>7.28</v>
      </c>
      <c r="X25" t="n">
        <v>0.96</v>
      </c>
      <c r="Y25" t="n">
        <v>0.5</v>
      </c>
      <c r="Z25" t="n">
        <v>10</v>
      </c>
      <c r="AA25" t="n">
        <v>1091.648402537919</v>
      </c>
      <c r="AB25" t="n">
        <v>1493.64150448093</v>
      </c>
      <c r="AC25" t="n">
        <v>1351.090455632287</v>
      </c>
      <c r="AD25" t="n">
        <v>1091648.402537919</v>
      </c>
      <c r="AE25" t="n">
        <v>1493641.50448093</v>
      </c>
      <c r="AF25" t="n">
        <v>5.750018324988758e-06</v>
      </c>
      <c r="AG25" t="n">
        <v>33</v>
      </c>
      <c r="AH25" t="n">
        <v>1351090.455632287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1.2838</v>
      </c>
      <c r="E26" t="n">
        <v>77.89</v>
      </c>
      <c r="F26" t="n">
        <v>75.14</v>
      </c>
      <c r="G26" t="n">
        <v>214.69</v>
      </c>
      <c r="H26" t="n">
        <v>2.66</v>
      </c>
      <c r="I26" t="n">
        <v>21</v>
      </c>
      <c r="J26" t="n">
        <v>166.54</v>
      </c>
      <c r="K26" t="n">
        <v>46.47</v>
      </c>
      <c r="L26" t="n">
        <v>25</v>
      </c>
      <c r="M26" t="n">
        <v>13</v>
      </c>
      <c r="N26" t="n">
        <v>30.08</v>
      </c>
      <c r="O26" t="n">
        <v>20774.56</v>
      </c>
      <c r="P26" t="n">
        <v>689.01</v>
      </c>
      <c r="Q26" t="n">
        <v>1220.54</v>
      </c>
      <c r="R26" t="n">
        <v>173.99</v>
      </c>
      <c r="S26" t="n">
        <v>112.51</v>
      </c>
      <c r="T26" t="n">
        <v>16260.18</v>
      </c>
      <c r="U26" t="n">
        <v>0.65</v>
      </c>
      <c r="V26" t="n">
        <v>0.76</v>
      </c>
      <c r="W26" t="n">
        <v>7.29</v>
      </c>
      <c r="X26" t="n">
        <v>0.9399999999999999</v>
      </c>
      <c r="Y26" t="n">
        <v>0.5</v>
      </c>
      <c r="Z26" t="n">
        <v>10</v>
      </c>
      <c r="AA26" t="n">
        <v>1086.923998108636</v>
      </c>
      <c r="AB26" t="n">
        <v>1487.177365914772</v>
      </c>
      <c r="AC26" t="n">
        <v>1345.243245378408</v>
      </c>
      <c r="AD26" t="n">
        <v>1086923.998108636</v>
      </c>
      <c r="AE26" t="n">
        <v>1487177.365914772</v>
      </c>
      <c r="AF26" t="n">
        <v>5.753603683258432e-06</v>
      </c>
      <c r="AG26" t="n">
        <v>33</v>
      </c>
      <c r="AH26" t="n">
        <v>1345243.245378408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1.2841</v>
      </c>
      <c r="E27" t="n">
        <v>77.88</v>
      </c>
      <c r="F27" t="n">
        <v>75.13</v>
      </c>
      <c r="G27" t="n">
        <v>214.65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691.89</v>
      </c>
      <c r="Q27" t="n">
        <v>1220.56</v>
      </c>
      <c r="R27" t="n">
        <v>173.17</v>
      </c>
      <c r="S27" t="n">
        <v>112.51</v>
      </c>
      <c r="T27" t="n">
        <v>15851.57</v>
      </c>
      <c r="U27" t="n">
        <v>0.65</v>
      </c>
      <c r="V27" t="n">
        <v>0.76</v>
      </c>
      <c r="W27" t="n">
        <v>7.3</v>
      </c>
      <c r="X27" t="n">
        <v>0.93</v>
      </c>
      <c r="Y27" t="n">
        <v>0.5</v>
      </c>
      <c r="Z27" t="n">
        <v>10</v>
      </c>
      <c r="AA27" t="n">
        <v>1088.658030580795</v>
      </c>
      <c r="AB27" t="n">
        <v>1489.549945643293</v>
      </c>
      <c r="AC27" t="n">
        <v>1347.389389427575</v>
      </c>
      <c r="AD27" t="n">
        <v>1088658.030580795</v>
      </c>
      <c r="AE27" t="n">
        <v>1489549.945643293</v>
      </c>
      <c r="AF27" t="n">
        <v>5.75494819260956e-06</v>
      </c>
      <c r="AG27" t="n">
        <v>33</v>
      </c>
      <c r="AH27" t="n">
        <v>1347389.389427576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1.2842</v>
      </c>
      <c r="E28" t="n">
        <v>77.87</v>
      </c>
      <c r="F28" t="n">
        <v>75.12</v>
      </c>
      <c r="G28" t="n">
        <v>214.62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691.55</v>
      </c>
      <c r="Q28" t="n">
        <v>1220.54</v>
      </c>
      <c r="R28" t="n">
        <v>172.82</v>
      </c>
      <c r="S28" t="n">
        <v>112.51</v>
      </c>
      <c r="T28" t="n">
        <v>15673.95</v>
      </c>
      <c r="U28" t="n">
        <v>0.65</v>
      </c>
      <c r="V28" t="n">
        <v>0.76</v>
      </c>
      <c r="W28" t="n">
        <v>7.3</v>
      </c>
      <c r="X28" t="n">
        <v>0.92</v>
      </c>
      <c r="Y28" t="n">
        <v>0.5</v>
      </c>
      <c r="Z28" t="n">
        <v>10</v>
      </c>
      <c r="AA28" t="n">
        <v>1088.327914249097</v>
      </c>
      <c r="AB28" t="n">
        <v>1489.098265914559</v>
      </c>
      <c r="AC28" t="n">
        <v>1346.980817378215</v>
      </c>
      <c r="AD28" t="n">
        <v>1088327.914249097</v>
      </c>
      <c r="AE28" t="n">
        <v>1489098.265914559</v>
      </c>
      <c r="AF28" t="n">
        <v>5.755396362393268e-06</v>
      </c>
      <c r="AG28" t="n">
        <v>33</v>
      </c>
      <c r="AH28" t="n">
        <v>1346980.817378215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1.2852</v>
      </c>
      <c r="E29" t="n">
        <v>77.81</v>
      </c>
      <c r="F29" t="n">
        <v>75.08</v>
      </c>
      <c r="G29" t="n">
        <v>225.24</v>
      </c>
      <c r="H29" t="n">
        <v>2.9</v>
      </c>
      <c r="I29" t="n">
        <v>20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692.27</v>
      </c>
      <c r="Q29" t="n">
        <v>1220.54</v>
      </c>
      <c r="R29" t="n">
        <v>171.41</v>
      </c>
      <c r="S29" t="n">
        <v>112.51</v>
      </c>
      <c r="T29" t="n">
        <v>14974.57</v>
      </c>
      <c r="U29" t="n">
        <v>0.66</v>
      </c>
      <c r="V29" t="n">
        <v>0.76</v>
      </c>
      <c r="W29" t="n">
        <v>7.3</v>
      </c>
      <c r="X29" t="n">
        <v>0.88</v>
      </c>
      <c r="Y29" t="n">
        <v>0.5</v>
      </c>
      <c r="Z29" t="n">
        <v>10</v>
      </c>
      <c r="AA29" t="n">
        <v>1088.059349073583</v>
      </c>
      <c r="AB29" t="n">
        <v>1488.730803193162</v>
      </c>
      <c r="AC29" t="n">
        <v>1346.648424783211</v>
      </c>
      <c r="AD29" t="n">
        <v>1088059.349073583</v>
      </c>
      <c r="AE29" t="n">
        <v>1488730.803193162</v>
      </c>
      <c r="AF29" t="n">
        <v>5.75987806023036e-06</v>
      </c>
      <c r="AG29" t="n">
        <v>33</v>
      </c>
      <c r="AH29" t="n">
        <v>1346648.424783211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1.2852</v>
      </c>
      <c r="E30" t="n">
        <v>77.81</v>
      </c>
      <c r="F30" t="n">
        <v>75.09</v>
      </c>
      <c r="G30" t="n">
        <v>225.26</v>
      </c>
      <c r="H30" t="n">
        <v>2.98</v>
      </c>
      <c r="I30" t="n">
        <v>20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697.3200000000001</v>
      </c>
      <c r="Q30" t="n">
        <v>1220.54</v>
      </c>
      <c r="R30" t="n">
        <v>171.44</v>
      </c>
      <c r="S30" t="n">
        <v>112.51</v>
      </c>
      <c r="T30" t="n">
        <v>14990.7</v>
      </c>
      <c r="U30" t="n">
        <v>0.66</v>
      </c>
      <c r="V30" t="n">
        <v>0.76</v>
      </c>
      <c r="W30" t="n">
        <v>7.31</v>
      </c>
      <c r="X30" t="n">
        <v>0.89</v>
      </c>
      <c r="Y30" t="n">
        <v>0.5</v>
      </c>
      <c r="Z30" t="n">
        <v>10</v>
      </c>
      <c r="AA30" t="n">
        <v>1091.520436828673</v>
      </c>
      <c r="AB30" t="n">
        <v>1493.46641615209</v>
      </c>
      <c r="AC30" t="n">
        <v>1350.932077487814</v>
      </c>
      <c r="AD30" t="n">
        <v>1091520.436828673</v>
      </c>
      <c r="AE30" t="n">
        <v>1493466.41615209</v>
      </c>
      <c r="AF30" t="n">
        <v>5.75987806023036e-06</v>
      </c>
      <c r="AG30" t="n">
        <v>33</v>
      </c>
      <c r="AH30" t="n">
        <v>1350932.077487814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75.08</v>
      </c>
      <c r="G31" t="n">
        <v>225.25</v>
      </c>
      <c r="H31" t="n">
        <v>3.06</v>
      </c>
      <c r="I31" t="n">
        <v>20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702.75</v>
      </c>
      <c r="Q31" t="n">
        <v>1220.54</v>
      </c>
      <c r="R31" t="n">
        <v>171.42</v>
      </c>
      <c r="S31" t="n">
        <v>112.51</v>
      </c>
      <c r="T31" t="n">
        <v>14980.93</v>
      </c>
      <c r="U31" t="n">
        <v>0.66</v>
      </c>
      <c r="V31" t="n">
        <v>0.76</v>
      </c>
      <c r="W31" t="n">
        <v>7.31</v>
      </c>
      <c r="X31" t="n">
        <v>0.89</v>
      </c>
      <c r="Y31" t="n">
        <v>0.5</v>
      </c>
      <c r="Z31" t="n">
        <v>10</v>
      </c>
      <c r="AA31" t="n">
        <v>1095.15947055279</v>
      </c>
      <c r="AB31" t="n">
        <v>1498.445502636265</v>
      </c>
      <c r="AC31" t="n">
        <v>1355.435966946131</v>
      </c>
      <c r="AD31" t="n">
        <v>1095159.47055279</v>
      </c>
      <c r="AE31" t="n">
        <v>1498445.502636265</v>
      </c>
      <c r="AF31" t="n">
        <v>5.75987806023036e-06</v>
      </c>
      <c r="AG31" t="n">
        <v>33</v>
      </c>
      <c r="AH31" t="n">
        <v>1355435.966946131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0.5995</v>
      </c>
      <c r="E2" t="n">
        <v>166.81</v>
      </c>
      <c r="F2" t="n">
        <v>130.01</v>
      </c>
      <c r="G2" t="n">
        <v>6.9</v>
      </c>
      <c r="H2" t="n">
        <v>0.12</v>
      </c>
      <c r="I2" t="n">
        <v>1130</v>
      </c>
      <c r="J2" t="n">
        <v>150.44</v>
      </c>
      <c r="K2" t="n">
        <v>49.1</v>
      </c>
      <c r="L2" t="n">
        <v>1</v>
      </c>
      <c r="M2" t="n">
        <v>1128</v>
      </c>
      <c r="N2" t="n">
        <v>25.34</v>
      </c>
      <c r="O2" t="n">
        <v>18787.76</v>
      </c>
      <c r="P2" t="n">
        <v>1539.33</v>
      </c>
      <c r="Q2" t="n">
        <v>1220.78</v>
      </c>
      <c r="R2" t="n">
        <v>2038.85</v>
      </c>
      <c r="S2" t="n">
        <v>112.51</v>
      </c>
      <c r="T2" t="n">
        <v>943145.53</v>
      </c>
      <c r="U2" t="n">
        <v>0.06</v>
      </c>
      <c r="V2" t="n">
        <v>0.44</v>
      </c>
      <c r="W2" t="n">
        <v>9.1</v>
      </c>
      <c r="X2" t="n">
        <v>55.79</v>
      </c>
      <c r="Y2" t="n">
        <v>0.5</v>
      </c>
      <c r="Z2" t="n">
        <v>10</v>
      </c>
      <c r="AA2" t="n">
        <v>4092.937025447724</v>
      </c>
      <c r="AB2" t="n">
        <v>5600.137005855636</v>
      </c>
      <c r="AC2" t="n">
        <v>5065.667789858215</v>
      </c>
      <c r="AD2" t="n">
        <v>4092937.025447724</v>
      </c>
      <c r="AE2" t="n">
        <v>5600137.005855636</v>
      </c>
      <c r="AF2" t="n">
        <v>2.536081945660328e-06</v>
      </c>
      <c r="AG2" t="n">
        <v>70</v>
      </c>
      <c r="AH2" t="n">
        <v>5065667.789858215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0.9338</v>
      </c>
      <c r="E3" t="n">
        <v>107.09</v>
      </c>
      <c r="F3" t="n">
        <v>92.70999999999999</v>
      </c>
      <c r="G3" t="n">
        <v>14.05</v>
      </c>
      <c r="H3" t="n">
        <v>0.23</v>
      </c>
      <c r="I3" t="n">
        <v>396</v>
      </c>
      <c r="J3" t="n">
        <v>151.83</v>
      </c>
      <c r="K3" t="n">
        <v>49.1</v>
      </c>
      <c r="L3" t="n">
        <v>2</v>
      </c>
      <c r="M3" t="n">
        <v>394</v>
      </c>
      <c r="N3" t="n">
        <v>25.73</v>
      </c>
      <c r="O3" t="n">
        <v>18959.54</v>
      </c>
      <c r="P3" t="n">
        <v>1092.21</v>
      </c>
      <c r="Q3" t="n">
        <v>1220.63</v>
      </c>
      <c r="R3" t="n">
        <v>769.39</v>
      </c>
      <c r="S3" t="n">
        <v>112.51</v>
      </c>
      <c r="T3" t="n">
        <v>312087.17</v>
      </c>
      <c r="U3" t="n">
        <v>0.15</v>
      </c>
      <c r="V3" t="n">
        <v>0.62</v>
      </c>
      <c r="W3" t="n">
        <v>7.9</v>
      </c>
      <c r="X3" t="n">
        <v>18.51</v>
      </c>
      <c r="Y3" t="n">
        <v>0.5</v>
      </c>
      <c r="Z3" t="n">
        <v>10</v>
      </c>
      <c r="AA3" t="n">
        <v>1995.459463403756</v>
      </c>
      <c r="AB3" t="n">
        <v>2730.275671287453</v>
      </c>
      <c r="AC3" t="n">
        <v>2469.70199318575</v>
      </c>
      <c r="AD3" t="n">
        <v>1995459.463403756</v>
      </c>
      <c r="AE3" t="n">
        <v>2730275.671287453</v>
      </c>
      <c r="AF3" t="n">
        <v>3.950280768736638e-06</v>
      </c>
      <c r="AG3" t="n">
        <v>45</v>
      </c>
      <c r="AH3" t="n">
        <v>2469701.99318575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1.0524</v>
      </c>
      <c r="E4" t="n">
        <v>95.02</v>
      </c>
      <c r="F4" t="n">
        <v>85.34999999999999</v>
      </c>
      <c r="G4" t="n">
        <v>21.16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1000.87</v>
      </c>
      <c r="Q4" t="n">
        <v>1220.62</v>
      </c>
      <c r="R4" t="n">
        <v>520</v>
      </c>
      <c r="S4" t="n">
        <v>112.51</v>
      </c>
      <c r="T4" t="n">
        <v>188162.52</v>
      </c>
      <c r="U4" t="n">
        <v>0.22</v>
      </c>
      <c r="V4" t="n">
        <v>0.67</v>
      </c>
      <c r="W4" t="n">
        <v>7.63</v>
      </c>
      <c r="X4" t="n">
        <v>11.15</v>
      </c>
      <c r="Y4" t="n">
        <v>0.5</v>
      </c>
      <c r="Z4" t="n">
        <v>10</v>
      </c>
      <c r="AA4" t="n">
        <v>1657.952307465611</v>
      </c>
      <c r="AB4" t="n">
        <v>2268.483490768032</v>
      </c>
      <c r="AC4" t="n">
        <v>2051.982610245706</v>
      </c>
      <c r="AD4" t="n">
        <v>1657952.307465611</v>
      </c>
      <c r="AE4" t="n">
        <v>2268483.490768032</v>
      </c>
      <c r="AF4" t="n">
        <v>4.451997730797214e-06</v>
      </c>
      <c r="AG4" t="n">
        <v>40</v>
      </c>
      <c r="AH4" t="n">
        <v>2051982.610245706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1.1139</v>
      </c>
      <c r="E5" t="n">
        <v>89.77</v>
      </c>
      <c r="F5" t="n">
        <v>82.18000000000001</v>
      </c>
      <c r="G5" t="n">
        <v>28.34</v>
      </c>
      <c r="H5" t="n">
        <v>0.46</v>
      </c>
      <c r="I5" t="n">
        <v>174</v>
      </c>
      <c r="J5" t="n">
        <v>154.63</v>
      </c>
      <c r="K5" t="n">
        <v>49.1</v>
      </c>
      <c r="L5" t="n">
        <v>4</v>
      </c>
      <c r="M5" t="n">
        <v>172</v>
      </c>
      <c r="N5" t="n">
        <v>26.53</v>
      </c>
      <c r="O5" t="n">
        <v>19304.72</v>
      </c>
      <c r="P5" t="n">
        <v>958.91</v>
      </c>
      <c r="Q5" t="n">
        <v>1220.64</v>
      </c>
      <c r="R5" t="n">
        <v>412.22</v>
      </c>
      <c r="S5" t="n">
        <v>112.51</v>
      </c>
      <c r="T5" t="n">
        <v>134609.88</v>
      </c>
      <c r="U5" t="n">
        <v>0.27</v>
      </c>
      <c r="V5" t="n">
        <v>0.7</v>
      </c>
      <c r="W5" t="n">
        <v>7.54</v>
      </c>
      <c r="X5" t="n">
        <v>7.98</v>
      </c>
      <c r="Y5" t="n">
        <v>0.5</v>
      </c>
      <c r="Z5" t="n">
        <v>10</v>
      </c>
      <c r="AA5" t="n">
        <v>1520.293256121364</v>
      </c>
      <c r="AB5" t="n">
        <v>2080.132303630105</v>
      </c>
      <c r="AC5" t="n">
        <v>1881.607396055671</v>
      </c>
      <c r="AD5" t="n">
        <v>1520293.256121364</v>
      </c>
      <c r="AE5" t="n">
        <v>2080132.303630105</v>
      </c>
      <c r="AF5" t="n">
        <v>4.712162934563869e-06</v>
      </c>
      <c r="AG5" t="n">
        <v>38</v>
      </c>
      <c r="AH5" t="n">
        <v>1881607.396055671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1.1513</v>
      </c>
      <c r="E6" t="n">
        <v>86.86</v>
      </c>
      <c r="F6" t="n">
        <v>80.43000000000001</v>
      </c>
      <c r="G6" t="n">
        <v>35.48</v>
      </c>
      <c r="H6" t="n">
        <v>0.57</v>
      </c>
      <c r="I6" t="n">
        <v>136</v>
      </c>
      <c r="J6" t="n">
        <v>156.03</v>
      </c>
      <c r="K6" t="n">
        <v>49.1</v>
      </c>
      <c r="L6" t="n">
        <v>5</v>
      </c>
      <c r="M6" t="n">
        <v>134</v>
      </c>
      <c r="N6" t="n">
        <v>26.94</v>
      </c>
      <c r="O6" t="n">
        <v>19478.15</v>
      </c>
      <c r="P6" t="n">
        <v>933.9299999999999</v>
      </c>
      <c r="Q6" t="n">
        <v>1220.59</v>
      </c>
      <c r="R6" t="n">
        <v>352.79</v>
      </c>
      <c r="S6" t="n">
        <v>112.51</v>
      </c>
      <c r="T6" t="n">
        <v>105086.62</v>
      </c>
      <c r="U6" t="n">
        <v>0.32</v>
      </c>
      <c r="V6" t="n">
        <v>0.71</v>
      </c>
      <c r="W6" t="n">
        <v>7.48</v>
      </c>
      <c r="X6" t="n">
        <v>6.23</v>
      </c>
      <c r="Y6" t="n">
        <v>0.5</v>
      </c>
      <c r="Z6" t="n">
        <v>10</v>
      </c>
      <c r="AA6" t="n">
        <v>1446.101948404558</v>
      </c>
      <c r="AB6" t="n">
        <v>1978.620483322477</v>
      </c>
      <c r="AC6" t="n">
        <v>1789.783721405469</v>
      </c>
      <c r="AD6" t="n">
        <v>1446101.948404558</v>
      </c>
      <c r="AE6" t="n">
        <v>1978620.483322477</v>
      </c>
      <c r="AF6" t="n">
        <v>4.870377221082129e-06</v>
      </c>
      <c r="AG6" t="n">
        <v>37</v>
      </c>
      <c r="AH6" t="n">
        <v>1789783.721405469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1.1776</v>
      </c>
      <c r="E7" t="n">
        <v>84.92</v>
      </c>
      <c r="F7" t="n">
        <v>79.25</v>
      </c>
      <c r="G7" t="n">
        <v>42.84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109</v>
      </c>
      <c r="N7" t="n">
        <v>27.35</v>
      </c>
      <c r="O7" t="n">
        <v>19652.13</v>
      </c>
      <c r="P7" t="n">
        <v>916.28</v>
      </c>
      <c r="Q7" t="n">
        <v>1220.55</v>
      </c>
      <c r="R7" t="n">
        <v>312.93</v>
      </c>
      <c r="S7" t="n">
        <v>112.51</v>
      </c>
      <c r="T7" t="n">
        <v>85280.75</v>
      </c>
      <c r="U7" t="n">
        <v>0.36</v>
      </c>
      <c r="V7" t="n">
        <v>0.72</v>
      </c>
      <c r="W7" t="n">
        <v>7.44</v>
      </c>
      <c r="X7" t="n">
        <v>5.05</v>
      </c>
      <c r="Y7" t="n">
        <v>0.5</v>
      </c>
      <c r="Z7" t="n">
        <v>10</v>
      </c>
      <c r="AA7" t="n">
        <v>1393.657640272021</v>
      </c>
      <c r="AB7" t="n">
        <v>1906.863867255957</v>
      </c>
      <c r="AC7" t="n">
        <v>1724.875456065294</v>
      </c>
      <c r="AD7" t="n">
        <v>1393657.640272021</v>
      </c>
      <c r="AE7" t="n">
        <v>1906863.867255957</v>
      </c>
      <c r="AF7" t="n">
        <v>4.981634861066894e-06</v>
      </c>
      <c r="AG7" t="n">
        <v>36</v>
      </c>
      <c r="AH7" t="n">
        <v>1724875.456065294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1.1956</v>
      </c>
      <c r="E8" t="n">
        <v>83.64</v>
      </c>
      <c r="F8" t="n">
        <v>78.48999999999999</v>
      </c>
      <c r="G8" t="n">
        <v>50.1</v>
      </c>
      <c r="H8" t="n">
        <v>0.78</v>
      </c>
      <c r="I8" t="n">
        <v>94</v>
      </c>
      <c r="J8" t="n">
        <v>158.86</v>
      </c>
      <c r="K8" t="n">
        <v>49.1</v>
      </c>
      <c r="L8" t="n">
        <v>7</v>
      </c>
      <c r="M8" t="n">
        <v>92</v>
      </c>
      <c r="N8" t="n">
        <v>27.77</v>
      </c>
      <c r="O8" t="n">
        <v>19826.68</v>
      </c>
      <c r="P8" t="n">
        <v>902.51</v>
      </c>
      <c r="Q8" t="n">
        <v>1220.58</v>
      </c>
      <c r="R8" t="n">
        <v>287.45</v>
      </c>
      <c r="S8" t="n">
        <v>112.51</v>
      </c>
      <c r="T8" t="n">
        <v>72627.56</v>
      </c>
      <c r="U8" t="n">
        <v>0.39</v>
      </c>
      <c r="V8" t="n">
        <v>0.73</v>
      </c>
      <c r="W8" t="n">
        <v>7.41</v>
      </c>
      <c r="X8" t="n">
        <v>4.29</v>
      </c>
      <c r="Y8" t="n">
        <v>0.5</v>
      </c>
      <c r="Z8" t="n">
        <v>10</v>
      </c>
      <c r="AA8" t="n">
        <v>1354.753979725633</v>
      </c>
      <c r="AB8" t="n">
        <v>1853.634162588016</v>
      </c>
      <c r="AC8" t="n">
        <v>1676.725919702502</v>
      </c>
      <c r="AD8" t="n">
        <v>1354753.979725633</v>
      </c>
      <c r="AE8" t="n">
        <v>1853634.162588016</v>
      </c>
      <c r="AF8" t="n">
        <v>5.057780774364452e-06</v>
      </c>
      <c r="AG8" t="n">
        <v>35</v>
      </c>
      <c r="AH8" t="n">
        <v>1676725.919702502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1.2104</v>
      </c>
      <c r="E9" t="n">
        <v>82.62</v>
      </c>
      <c r="F9" t="n">
        <v>77.87</v>
      </c>
      <c r="G9" t="n">
        <v>57.68</v>
      </c>
      <c r="H9" t="n">
        <v>0.88</v>
      </c>
      <c r="I9" t="n">
        <v>81</v>
      </c>
      <c r="J9" t="n">
        <v>160.28</v>
      </c>
      <c r="K9" t="n">
        <v>49.1</v>
      </c>
      <c r="L9" t="n">
        <v>8</v>
      </c>
      <c r="M9" t="n">
        <v>79</v>
      </c>
      <c r="N9" t="n">
        <v>28.19</v>
      </c>
      <c r="O9" t="n">
        <v>20001.93</v>
      </c>
      <c r="P9" t="n">
        <v>892.01</v>
      </c>
      <c r="Q9" t="n">
        <v>1220.57</v>
      </c>
      <c r="R9" t="n">
        <v>266.33</v>
      </c>
      <c r="S9" t="n">
        <v>112.51</v>
      </c>
      <c r="T9" t="n">
        <v>62128.18</v>
      </c>
      <c r="U9" t="n">
        <v>0.42</v>
      </c>
      <c r="V9" t="n">
        <v>0.74</v>
      </c>
      <c r="W9" t="n">
        <v>7.38</v>
      </c>
      <c r="X9" t="n">
        <v>3.67</v>
      </c>
      <c r="Y9" t="n">
        <v>0.5</v>
      </c>
      <c r="Z9" t="n">
        <v>10</v>
      </c>
      <c r="AA9" t="n">
        <v>1332.047190318122</v>
      </c>
      <c r="AB9" t="n">
        <v>1822.565731567812</v>
      </c>
      <c r="AC9" t="n">
        <v>1648.622616134048</v>
      </c>
      <c r="AD9" t="n">
        <v>1332047.190318122</v>
      </c>
      <c r="AE9" t="n">
        <v>1822565.731567811</v>
      </c>
      <c r="AF9" t="n">
        <v>5.12038963640911e-06</v>
      </c>
      <c r="AG9" t="n">
        <v>35</v>
      </c>
      <c r="AH9" t="n">
        <v>1648622.616134048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1.2204</v>
      </c>
      <c r="E10" t="n">
        <v>81.94</v>
      </c>
      <c r="F10" t="n">
        <v>77.45999999999999</v>
      </c>
      <c r="G10" t="n">
        <v>64.55</v>
      </c>
      <c r="H10" t="n">
        <v>0.99</v>
      </c>
      <c r="I10" t="n">
        <v>72</v>
      </c>
      <c r="J10" t="n">
        <v>161.71</v>
      </c>
      <c r="K10" t="n">
        <v>49.1</v>
      </c>
      <c r="L10" t="n">
        <v>9</v>
      </c>
      <c r="M10" t="n">
        <v>70</v>
      </c>
      <c r="N10" t="n">
        <v>28.61</v>
      </c>
      <c r="O10" t="n">
        <v>20177.64</v>
      </c>
      <c r="P10" t="n">
        <v>882.48</v>
      </c>
      <c r="Q10" t="n">
        <v>1220.56</v>
      </c>
      <c r="R10" t="n">
        <v>252.62</v>
      </c>
      <c r="S10" t="n">
        <v>112.51</v>
      </c>
      <c r="T10" t="n">
        <v>55318.28</v>
      </c>
      <c r="U10" t="n">
        <v>0.45</v>
      </c>
      <c r="V10" t="n">
        <v>0.74</v>
      </c>
      <c r="W10" t="n">
        <v>7.37</v>
      </c>
      <c r="X10" t="n">
        <v>3.26</v>
      </c>
      <c r="Y10" t="n">
        <v>0.5</v>
      </c>
      <c r="Z10" t="n">
        <v>10</v>
      </c>
      <c r="AA10" t="n">
        <v>1315.318517964628</v>
      </c>
      <c r="AB10" t="n">
        <v>1799.676824036823</v>
      </c>
      <c r="AC10" t="n">
        <v>1627.918193813035</v>
      </c>
      <c r="AD10" t="n">
        <v>1315318.517964628</v>
      </c>
      <c r="AE10" t="n">
        <v>1799676.824036823</v>
      </c>
      <c r="AF10" t="n">
        <v>5.16269292157442e-06</v>
      </c>
      <c r="AG10" t="n">
        <v>35</v>
      </c>
      <c r="AH10" t="n">
        <v>1627918.193813035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1.2299</v>
      </c>
      <c r="E11" t="n">
        <v>81.31</v>
      </c>
      <c r="F11" t="n">
        <v>77.08</v>
      </c>
      <c r="G11" t="n">
        <v>72.26000000000001</v>
      </c>
      <c r="H11" t="n">
        <v>1.09</v>
      </c>
      <c r="I11" t="n">
        <v>64</v>
      </c>
      <c r="J11" t="n">
        <v>163.13</v>
      </c>
      <c r="K11" t="n">
        <v>49.1</v>
      </c>
      <c r="L11" t="n">
        <v>10</v>
      </c>
      <c r="M11" t="n">
        <v>62</v>
      </c>
      <c r="N11" t="n">
        <v>29.04</v>
      </c>
      <c r="O11" t="n">
        <v>20353.94</v>
      </c>
      <c r="P11" t="n">
        <v>873.77</v>
      </c>
      <c r="Q11" t="n">
        <v>1220.54</v>
      </c>
      <c r="R11" t="n">
        <v>239.69</v>
      </c>
      <c r="S11" t="n">
        <v>112.51</v>
      </c>
      <c r="T11" t="n">
        <v>48895.14</v>
      </c>
      <c r="U11" t="n">
        <v>0.47</v>
      </c>
      <c r="V11" t="n">
        <v>0.74</v>
      </c>
      <c r="W11" t="n">
        <v>7.35</v>
      </c>
      <c r="X11" t="n">
        <v>2.88</v>
      </c>
      <c r="Y11" t="n">
        <v>0.5</v>
      </c>
      <c r="Z11" t="n">
        <v>10</v>
      </c>
      <c r="AA11" t="n">
        <v>1290.211673423594</v>
      </c>
      <c r="AB11" t="n">
        <v>1765.324531699972</v>
      </c>
      <c r="AC11" t="n">
        <v>1596.844436043068</v>
      </c>
      <c r="AD11" t="n">
        <v>1290211.673423594</v>
      </c>
      <c r="AE11" t="n">
        <v>1765324.531699972</v>
      </c>
      <c r="AF11" t="n">
        <v>5.202881042481465e-06</v>
      </c>
      <c r="AG11" t="n">
        <v>34</v>
      </c>
      <c r="AH11" t="n">
        <v>1596844.436043068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1.2363</v>
      </c>
      <c r="E12" t="n">
        <v>80.88</v>
      </c>
      <c r="F12" t="n">
        <v>76.83</v>
      </c>
      <c r="G12" t="n">
        <v>79.48</v>
      </c>
      <c r="H12" t="n">
        <v>1.18</v>
      </c>
      <c r="I12" t="n">
        <v>58</v>
      </c>
      <c r="J12" t="n">
        <v>164.57</v>
      </c>
      <c r="K12" t="n">
        <v>49.1</v>
      </c>
      <c r="L12" t="n">
        <v>11</v>
      </c>
      <c r="M12" t="n">
        <v>56</v>
      </c>
      <c r="N12" t="n">
        <v>29.47</v>
      </c>
      <c r="O12" t="n">
        <v>20530.82</v>
      </c>
      <c r="P12" t="n">
        <v>866.9</v>
      </c>
      <c r="Q12" t="n">
        <v>1220.54</v>
      </c>
      <c r="R12" t="n">
        <v>231.57</v>
      </c>
      <c r="S12" t="n">
        <v>112.51</v>
      </c>
      <c r="T12" t="n">
        <v>44865.75</v>
      </c>
      <c r="U12" t="n">
        <v>0.49</v>
      </c>
      <c r="V12" t="n">
        <v>0.75</v>
      </c>
      <c r="W12" t="n">
        <v>7.34</v>
      </c>
      <c r="X12" t="n">
        <v>2.63</v>
      </c>
      <c r="Y12" t="n">
        <v>0.5</v>
      </c>
      <c r="Z12" t="n">
        <v>10</v>
      </c>
      <c r="AA12" t="n">
        <v>1279.320525788577</v>
      </c>
      <c r="AB12" t="n">
        <v>1750.42278302222</v>
      </c>
      <c r="AC12" t="n">
        <v>1583.364889344384</v>
      </c>
      <c r="AD12" t="n">
        <v>1279320.525788578</v>
      </c>
      <c r="AE12" t="n">
        <v>1750422.78302222</v>
      </c>
      <c r="AF12" t="n">
        <v>5.229955144987262e-06</v>
      </c>
      <c r="AG12" t="n">
        <v>34</v>
      </c>
      <c r="AH12" t="n">
        <v>1583364.889344384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1.2423</v>
      </c>
      <c r="E13" t="n">
        <v>80.5</v>
      </c>
      <c r="F13" t="n">
        <v>76.59999999999999</v>
      </c>
      <c r="G13" t="n">
        <v>86.72</v>
      </c>
      <c r="H13" t="n">
        <v>1.28</v>
      </c>
      <c r="I13" t="n">
        <v>53</v>
      </c>
      <c r="J13" t="n">
        <v>166.01</v>
      </c>
      <c r="K13" t="n">
        <v>49.1</v>
      </c>
      <c r="L13" t="n">
        <v>12</v>
      </c>
      <c r="M13" t="n">
        <v>51</v>
      </c>
      <c r="N13" t="n">
        <v>29.91</v>
      </c>
      <c r="O13" t="n">
        <v>20708.3</v>
      </c>
      <c r="P13" t="n">
        <v>859.41</v>
      </c>
      <c r="Q13" t="n">
        <v>1220.55</v>
      </c>
      <c r="R13" t="n">
        <v>223.56</v>
      </c>
      <c r="S13" t="n">
        <v>112.51</v>
      </c>
      <c r="T13" t="n">
        <v>40883.43</v>
      </c>
      <c r="U13" t="n">
        <v>0.5</v>
      </c>
      <c r="V13" t="n">
        <v>0.75</v>
      </c>
      <c r="W13" t="n">
        <v>7.34</v>
      </c>
      <c r="X13" t="n">
        <v>2.4</v>
      </c>
      <c r="Y13" t="n">
        <v>0.5</v>
      </c>
      <c r="Z13" t="n">
        <v>10</v>
      </c>
      <c r="AA13" t="n">
        <v>1268.495556335508</v>
      </c>
      <c r="AB13" t="n">
        <v>1735.611582252583</v>
      </c>
      <c r="AC13" t="n">
        <v>1569.967248788551</v>
      </c>
      <c r="AD13" t="n">
        <v>1268495.556335508</v>
      </c>
      <c r="AE13" t="n">
        <v>1735611.582252583</v>
      </c>
      <c r="AF13" t="n">
        <v>5.255337116086449e-06</v>
      </c>
      <c r="AG13" t="n">
        <v>34</v>
      </c>
      <c r="AH13" t="n">
        <v>1569967.248788551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1.2485</v>
      </c>
      <c r="E14" t="n">
        <v>80.09999999999999</v>
      </c>
      <c r="F14" t="n">
        <v>76.34999999999999</v>
      </c>
      <c r="G14" t="n">
        <v>95.44</v>
      </c>
      <c r="H14" t="n">
        <v>1.38</v>
      </c>
      <c r="I14" t="n">
        <v>48</v>
      </c>
      <c r="J14" t="n">
        <v>167.45</v>
      </c>
      <c r="K14" t="n">
        <v>49.1</v>
      </c>
      <c r="L14" t="n">
        <v>13</v>
      </c>
      <c r="M14" t="n">
        <v>46</v>
      </c>
      <c r="N14" t="n">
        <v>30.36</v>
      </c>
      <c r="O14" t="n">
        <v>20886.38</v>
      </c>
      <c r="P14" t="n">
        <v>852.29</v>
      </c>
      <c r="Q14" t="n">
        <v>1220.55</v>
      </c>
      <c r="R14" t="n">
        <v>215.49</v>
      </c>
      <c r="S14" t="n">
        <v>112.51</v>
      </c>
      <c r="T14" t="n">
        <v>36873.39</v>
      </c>
      <c r="U14" t="n">
        <v>0.52</v>
      </c>
      <c r="V14" t="n">
        <v>0.75</v>
      </c>
      <c r="W14" t="n">
        <v>7.32</v>
      </c>
      <c r="X14" t="n">
        <v>2.15</v>
      </c>
      <c r="Y14" t="n">
        <v>0.5</v>
      </c>
      <c r="Z14" t="n">
        <v>10</v>
      </c>
      <c r="AA14" t="n">
        <v>1257.797753758515</v>
      </c>
      <c r="AB14" t="n">
        <v>1720.974376813</v>
      </c>
      <c r="AC14" t="n">
        <v>1556.726997692674</v>
      </c>
      <c r="AD14" t="n">
        <v>1257797.753758515</v>
      </c>
      <c r="AE14" t="n">
        <v>1720974.376813</v>
      </c>
      <c r="AF14" t="n">
        <v>5.281565152888941e-06</v>
      </c>
      <c r="AG14" t="n">
        <v>34</v>
      </c>
      <c r="AH14" t="n">
        <v>1556726.997692674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1.2522</v>
      </c>
      <c r="E15" t="n">
        <v>79.86</v>
      </c>
      <c r="F15" t="n">
        <v>76.20999999999999</v>
      </c>
      <c r="G15" t="n">
        <v>101.61</v>
      </c>
      <c r="H15" t="n">
        <v>1.47</v>
      </c>
      <c r="I15" t="n">
        <v>45</v>
      </c>
      <c r="J15" t="n">
        <v>168.9</v>
      </c>
      <c r="K15" t="n">
        <v>49.1</v>
      </c>
      <c r="L15" t="n">
        <v>14</v>
      </c>
      <c r="M15" t="n">
        <v>43</v>
      </c>
      <c r="N15" t="n">
        <v>30.81</v>
      </c>
      <c r="O15" t="n">
        <v>21065.06</v>
      </c>
      <c r="P15" t="n">
        <v>847.79</v>
      </c>
      <c r="Q15" t="n">
        <v>1220.54</v>
      </c>
      <c r="R15" t="n">
        <v>210.38</v>
      </c>
      <c r="S15" t="n">
        <v>112.51</v>
      </c>
      <c r="T15" t="n">
        <v>34332.89</v>
      </c>
      <c r="U15" t="n">
        <v>0.53</v>
      </c>
      <c r="V15" t="n">
        <v>0.75</v>
      </c>
      <c r="W15" t="n">
        <v>7.32</v>
      </c>
      <c r="X15" t="n">
        <v>2.01</v>
      </c>
      <c r="Y15" t="n">
        <v>0.5</v>
      </c>
      <c r="Z15" t="n">
        <v>10</v>
      </c>
      <c r="AA15" t="n">
        <v>1251.32928216979</v>
      </c>
      <c r="AB15" t="n">
        <v>1712.12392861648</v>
      </c>
      <c r="AC15" t="n">
        <v>1548.721223850348</v>
      </c>
      <c r="AD15" t="n">
        <v>1251329.28216979</v>
      </c>
      <c r="AE15" t="n">
        <v>1712123.92861648</v>
      </c>
      <c r="AF15" t="n">
        <v>5.297217368400106e-06</v>
      </c>
      <c r="AG15" t="n">
        <v>34</v>
      </c>
      <c r="AH15" t="n">
        <v>1548721.223850348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1.2556</v>
      </c>
      <c r="E16" t="n">
        <v>79.64</v>
      </c>
      <c r="F16" t="n">
        <v>76.08</v>
      </c>
      <c r="G16" t="n">
        <v>108.69</v>
      </c>
      <c r="H16" t="n">
        <v>1.56</v>
      </c>
      <c r="I16" t="n">
        <v>42</v>
      </c>
      <c r="J16" t="n">
        <v>170.35</v>
      </c>
      <c r="K16" t="n">
        <v>49.1</v>
      </c>
      <c r="L16" t="n">
        <v>15</v>
      </c>
      <c r="M16" t="n">
        <v>40</v>
      </c>
      <c r="N16" t="n">
        <v>31.26</v>
      </c>
      <c r="O16" t="n">
        <v>21244.37</v>
      </c>
      <c r="P16" t="n">
        <v>840.88</v>
      </c>
      <c r="Q16" t="n">
        <v>1220.56</v>
      </c>
      <c r="R16" t="n">
        <v>206.1</v>
      </c>
      <c r="S16" t="n">
        <v>112.51</v>
      </c>
      <c r="T16" t="n">
        <v>32208.01</v>
      </c>
      <c r="U16" t="n">
        <v>0.55</v>
      </c>
      <c r="V16" t="n">
        <v>0.75</v>
      </c>
      <c r="W16" t="n">
        <v>7.32</v>
      </c>
      <c r="X16" t="n">
        <v>1.88</v>
      </c>
      <c r="Y16" t="n">
        <v>0.5</v>
      </c>
      <c r="Z16" t="n">
        <v>10</v>
      </c>
      <c r="AA16" t="n">
        <v>1243.488798717872</v>
      </c>
      <c r="AB16" t="n">
        <v>1701.396233259848</v>
      </c>
      <c r="AC16" t="n">
        <v>1539.017364682138</v>
      </c>
      <c r="AD16" t="n">
        <v>1243488.798717872</v>
      </c>
      <c r="AE16" t="n">
        <v>1701396.233259848</v>
      </c>
      <c r="AF16" t="n">
        <v>5.311600485356311e-06</v>
      </c>
      <c r="AG16" t="n">
        <v>34</v>
      </c>
      <c r="AH16" t="n">
        <v>1539017.364682138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1.2596</v>
      </c>
      <c r="E17" t="n">
        <v>79.39</v>
      </c>
      <c r="F17" t="n">
        <v>75.92</v>
      </c>
      <c r="G17" t="n">
        <v>116.8</v>
      </c>
      <c r="H17" t="n">
        <v>1.65</v>
      </c>
      <c r="I17" t="n">
        <v>39</v>
      </c>
      <c r="J17" t="n">
        <v>171.81</v>
      </c>
      <c r="K17" t="n">
        <v>49.1</v>
      </c>
      <c r="L17" t="n">
        <v>16</v>
      </c>
      <c r="M17" t="n">
        <v>37</v>
      </c>
      <c r="N17" t="n">
        <v>31.72</v>
      </c>
      <c r="O17" t="n">
        <v>21424.29</v>
      </c>
      <c r="P17" t="n">
        <v>835.02</v>
      </c>
      <c r="Q17" t="n">
        <v>1220.54</v>
      </c>
      <c r="R17" t="n">
        <v>200.52</v>
      </c>
      <c r="S17" t="n">
        <v>112.51</v>
      </c>
      <c r="T17" t="n">
        <v>29434.86</v>
      </c>
      <c r="U17" t="n">
        <v>0.5600000000000001</v>
      </c>
      <c r="V17" t="n">
        <v>0.76</v>
      </c>
      <c r="W17" t="n">
        <v>7.31</v>
      </c>
      <c r="X17" t="n">
        <v>1.72</v>
      </c>
      <c r="Y17" t="n">
        <v>0.5</v>
      </c>
      <c r="Z17" t="n">
        <v>10</v>
      </c>
      <c r="AA17" t="n">
        <v>1235.857317989941</v>
      </c>
      <c r="AB17" t="n">
        <v>1690.954504650725</v>
      </c>
      <c r="AC17" t="n">
        <v>1529.572179996412</v>
      </c>
      <c r="AD17" t="n">
        <v>1235857.317989941</v>
      </c>
      <c r="AE17" t="n">
        <v>1690954.504650725</v>
      </c>
      <c r="AF17" t="n">
        <v>5.328521799422436e-06</v>
      </c>
      <c r="AG17" t="n">
        <v>34</v>
      </c>
      <c r="AH17" t="n">
        <v>1529572.179996412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1.2631</v>
      </c>
      <c r="E18" t="n">
        <v>79.17</v>
      </c>
      <c r="F18" t="n">
        <v>75.8</v>
      </c>
      <c r="G18" t="n">
        <v>126.33</v>
      </c>
      <c r="H18" t="n">
        <v>1.74</v>
      </c>
      <c r="I18" t="n">
        <v>36</v>
      </c>
      <c r="J18" t="n">
        <v>173.28</v>
      </c>
      <c r="K18" t="n">
        <v>49.1</v>
      </c>
      <c r="L18" t="n">
        <v>17</v>
      </c>
      <c r="M18" t="n">
        <v>34</v>
      </c>
      <c r="N18" t="n">
        <v>32.18</v>
      </c>
      <c r="O18" t="n">
        <v>21604.83</v>
      </c>
      <c r="P18" t="n">
        <v>828.4400000000001</v>
      </c>
      <c r="Q18" t="n">
        <v>1220.55</v>
      </c>
      <c r="R18" t="n">
        <v>196.18</v>
      </c>
      <c r="S18" t="n">
        <v>112.51</v>
      </c>
      <c r="T18" t="n">
        <v>27279.86</v>
      </c>
      <c r="U18" t="n">
        <v>0.57</v>
      </c>
      <c r="V18" t="n">
        <v>0.76</v>
      </c>
      <c r="W18" t="n">
        <v>7.31</v>
      </c>
      <c r="X18" t="n">
        <v>1.6</v>
      </c>
      <c r="Y18" t="n">
        <v>0.5</v>
      </c>
      <c r="Z18" t="n">
        <v>10</v>
      </c>
      <c r="AA18" t="n">
        <v>1218.552280760643</v>
      </c>
      <c r="AB18" t="n">
        <v>1667.276989269239</v>
      </c>
      <c r="AC18" t="n">
        <v>1508.154413451333</v>
      </c>
      <c r="AD18" t="n">
        <v>1218552.280760644</v>
      </c>
      <c r="AE18" t="n">
        <v>1667276.989269239</v>
      </c>
      <c r="AF18" t="n">
        <v>5.343327949230293e-06</v>
      </c>
      <c r="AG18" t="n">
        <v>33</v>
      </c>
      <c r="AH18" t="n">
        <v>1508154.413451333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1.2655</v>
      </c>
      <c r="E19" t="n">
        <v>79.02</v>
      </c>
      <c r="F19" t="n">
        <v>75.7</v>
      </c>
      <c r="G19" t="n">
        <v>133.59</v>
      </c>
      <c r="H19" t="n">
        <v>1.83</v>
      </c>
      <c r="I19" t="n">
        <v>34</v>
      </c>
      <c r="J19" t="n">
        <v>174.75</v>
      </c>
      <c r="K19" t="n">
        <v>49.1</v>
      </c>
      <c r="L19" t="n">
        <v>18</v>
      </c>
      <c r="M19" t="n">
        <v>32</v>
      </c>
      <c r="N19" t="n">
        <v>32.65</v>
      </c>
      <c r="O19" t="n">
        <v>21786.02</v>
      </c>
      <c r="P19" t="n">
        <v>822.14</v>
      </c>
      <c r="Q19" t="n">
        <v>1220.54</v>
      </c>
      <c r="R19" t="n">
        <v>193.04</v>
      </c>
      <c r="S19" t="n">
        <v>112.51</v>
      </c>
      <c r="T19" t="n">
        <v>25722.55</v>
      </c>
      <c r="U19" t="n">
        <v>0.58</v>
      </c>
      <c r="V19" t="n">
        <v>0.76</v>
      </c>
      <c r="W19" t="n">
        <v>7.31</v>
      </c>
      <c r="X19" t="n">
        <v>1.5</v>
      </c>
      <c r="Y19" t="n">
        <v>0.5</v>
      </c>
      <c r="Z19" t="n">
        <v>10</v>
      </c>
      <c r="AA19" t="n">
        <v>1212.090930102767</v>
      </c>
      <c r="AB19" t="n">
        <v>1658.43628424446</v>
      </c>
      <c r="AC19" t="n">
        <v>1500.157452906112</v>
      </c>
      <c r="AD19" t="n">
        <v>1212090.930102767</v>
      </c>
      <c r="AE19" t="n">
        <v>1658436.28424446</v>
      </c>
      <c r="AF19" t="n">
        <v>5.353480737669968e-06</v>
      </c>
      <c r="AG19" t="n">
        <v>33</v>
      </c>
      <c r="AH19" t="n">
        <v>1500157.452906112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1.2679</v>
      </c>
      <c r="E20" t="n">
        <v>78.87</v>
      </c>
      <c r="F20" t="n">
        <v>75.62</v>
      </c>
      <c r="G20" t="n">
        <v>141.78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820.62</v>
      </c>
      <c r="Q20" t="n">
        <v>1220.55</v>
      </c>
      <c r="R20" t="n">
        <v>190.33</v>
      </c>
      <c r="S20" t="n">
        <v>112.51</v>
      </c>
      <c r="T20" t="n">
        <v>24375.93</v>
      </c>
      <c r="U20" t="n">
        <v>0.59</v>
      </c>
      <c r="V20" t="n">
        <v>0.76</v>
      </c>
      <c r="W20" t="n">
        <v>7.3</v>
      </c>
      <c r="X20" t="n">
        <v>1.42</v>
      </c>
      <c r="Y20" t="n">
        <v>0.5</v>
      </c>
      <c r="Z20" t="n">
        <v>10</v>
      </c>
      <c r="AA20" t="n">
        <v>1209.022016252029</v>
      </c>
      <c r="AB20" t="n">
        <v>1654.237260922956</v>
      </c>
      <c r="AC20" t="n">
        <v>1496.359178477046</v>
      </c>
      <c r="AD20" t="n">
        <v>1209022.016252029</v>
      </c>
      <c r="AE20" t="n">
        <v>1654237.260922956</v>
      </c>
      <c r="AF20" t="n">
        <v>5.363633526109642e-06</v>
      </c>
      <c r="AG20" t="n">
        <v>33</v>
      </c>
      <c r="AH20" t="n">
        <v>1496359.178477046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1.269</v>
      </c>
      <c r="E21" t="n">
        <v>78.8</v>
      </c>
      <c r="F21" t="n">
        <v>75.58</v>
      </c>
      <c r="G21" t="n">
        <v>146.28</v>
      </c>
      <c r="H21" t="n">
        <v>2</v>
      </c>
      <c r="I21" t="n">
        <v>31</v>
      </c>
      <c r="J21" t="n">
        <v>177.7</v>
      </c>
      <c r="K21" t="n">
        <v>49.1</v>
      </c>
      <c r="L21" t="n">
        <v>20</v>
      </c>
      <c r="M21" t="n">
        <v>29</v>
      </c>
      <c r="N21" t="n">
        <v>33.61</v>
      </c>
      <c r="O21" t="n">
        <v>22150.3</v>
      </c>
      <c r="P21" t="n">
        <v>812.5</v>
      </c>
      <c r="Q21" t="n">
        <v>1220.56</v>
      </c>
      <c r="R21" t="n">
        <v>189.04</v>
      </c>
      <c r="S21" t="n">
        <v>112.51</v>
      </c>
      <c r="T21" t="n">
        <v>23736.8</v>
      </c>
      <c r="U21" t="n">
        <v>0.6</v>
      </c>
      <c r="V21" t="n">
        <v>0.76</v>
      </c>
      <c r="W21" t="n">
        <v>7.3</v>
      </c>
      <c r="X21" t="n">
        <v>1.38</v>
      </c>
      <c r="Y21" t="n">
        <v>0.5</v>
      </c>
      <c r="Z21" t="n">
        <v>10</v>
      </c>
      <c r="AA21" t="n">
        <v>1202.511637531386</v>
      </c>
      <c r="AB21" t="n">
        <v>1645.329473539734</v>
      </c>
      <c r="AC21" t="n">
        <v>1488.30153781952</v>
      </c>
      <c r="AD21" t="n">
        <v>1202511.637531386</v>
      </c>
      <c r="AE21" t="n">
        <v>1645329.473539734</v>
      </c>
      <c r="AF21" t="n">
        <v>5.368286887477826e-06</v>
      </c>
      <c r="AG21" t="n">
        <v>33</v>
      </c>
      <c r="AH21" t="n">
        <v>1488301.537819521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1.2718</v>
      </c>
      <c r="E22" t="n">
        <v>78.63</v>
      </c>
      <c r="F22" t="n">
        <v>75.47</v>
      </c>
      <c r="G22" t="n">
        <v>156.13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808.35</v>
      </c>
      <c r="Q22" t="n">
        <v>1220.54</v>
      </c>
      <c r="R22" t="n">
        <v>185.21</v>
      </c>
      <c r="S22" t="n">
        <v>112.51</v>
      </c>
      <c r="T22" t="n">
        <v>21828.06</v>
      </c>
      <c r="U22" t="n">
        <v>0.61</v>
      </c>
      <c r="V22" t="n">
        <v>0.76</v>
      </c>
      <c r="W22" t="n">
        <v>7.29</v>
      </c>
      <c r="X22" t="n">
        <v>1.27</v>
      </c>
      <c r="Y22" t="n">
        <v>0.5</v>
      </c>
      <c r="Z22" t="n">
        <v>10</v>
      </c>
      <c r="AA22" t="n">
        <v>1197.265240978777</v>
      </c>
      <c r="AB22" t="n">
        <v>1638.151122321774</v>
      </c>
      <c r="AC22" t="n">
        <v>1481.808278366924</v>
      </c>
      <c r="AD22" t="n">
        <v>1197265.240978777</v>
      </c>
      <c r="AE22" t="n">
        <v>1638151.122321774</v>
      </c>
      <c r="AF22" t="n">
        <v>5.380131807324113e-06</v>
      </c>
      <c r="AG22" t="n">
        <v>33</v>
      </c>
      <c r="AH22" t="n">
        <v>1481808.278366924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1.2726</v>
      </c>
      <c r="E23" t="n">
        <v>78.58</v>
      </c>
      <c r="F23" t="n">
        <v>75.44</v>
      </c>
      <c r="G23" t="n">
        <v>161.67</v>
      </c>
      <c r="H23" t="n">
        <v>2.16</v>
      </c>
      <c r="I23" t="n">
        <v>28</v>
      </c>
      <c r="J23" t="n">
        <v>180.67</v>
      </c>
      <c r="K23" t="n">
        <v>49.1</v>
      </c>
      <c r="L23" t="n">
        <v>22</v>
      </c>
      <c r="M23" t="n">
        <v>26</v>
      </c>
      <c r="N23" t="n">
        <v>34.58</v>
      </c>
      <c r="O23" t="n">
        <v>22517.21</v>
      </c>
      <c r="P23" t="n">
        <v>800.5599999999999</v>
      </c>
      <c r="Q23" t="n">
        <v>1220.54</v>
      </c>
      <c r="R23" t="n">
        <v>184.52</v>
      </c>
      <c r="S23" t="n">
        <v>112.51</v>
      </c>
      <c r="T23" t="n">
        <v>21490.43</v>
      </c>
      <c r="U23" t="n">
        <v>0.61</v>
      </c>
      <c r="V23" t="n">
        <v>0.76</v>
      </c>
      <c r="W23" t="n">
        <v>7.29</v>
      </c>
      <c r="X23" t="n">
        <v>1.25</v>
      </c>
      <c r="Y23" t="n">
        <v>0.5</v>
      </c>
      <c r="Z23" t="n">
        <v>10</v>
      </c>
      <c r="AA23" t="n">
        <v>1191.257931930676</v>
      </c>
      <c r="AB23" t="n">
        <v>1629.931657058391</v>
      </c>
      <c r="AC23" t="n">
        <v>1474.373267332186</v>
      </c>
      <c r="AD23" t="n">
        <v>1191257.931930676</v>
      </c>
      <c r="AE23" t="n">
        <v>1629931.657058391</v>
      </c>
      <c r="AF23" t="n">
        <v>5.383516070137337e-06</v>
      </c>
      <c r="AG23" t="n">
        <v>33</v>
      </c>
      <c r="AH23" t="n">
        <v>1474373.267332186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1.2752</v>
      </c>
      <c r="E24" t="n">
        <v>78.42</v>
      </c>
      <c r="F24" t="n">
        <v>75.34999999999999</v>
      </c>
      <c r="G24" t="n">
        <v>173.88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797.48</v>
      </c>
      <c r="Q24" t="n">
        <v>1220.55</v>
      </c>
      <c r="R24" t="n">
        <v>181.08</v>
      </c>
      <c r="S24" t="n">
        <v>112.51</v>
      </c>
      <c r="T24" t="n">
        <v>19779.84</v>
      </c>
      <c r="U24" t="n">
        <v>0.62</v>
      </c>
      <c r="V24" t="n">
        <v>0.76</v>
      </c>
      <c r="W24" t="n">
        <v>7.29</v>
      </c>
      <c r="X24" t="n">
        <v>1.15</v>
      </c>
      <c r="Y24" t="n">
        <v>0.5</v>
      </c>
      <c r="Z24" t="n">
        <v>10</v>
      </c>
      <c r="AA24" t="n">
        <v>1187.001948606095</v>
      </c>
      <c r="AB24" t="n">
        <v>1624.108432912967</v>
      </c>
      <c r="AC24" t="n">
        <v>1469.105803526254</v>
      </c>
      <c r="AD24" t="n">
        <v>1187001.948606095</v>
      </c>
      <c r="AE24" t="n">
        <v>1624108.432912967</v>
      </c>
      <c r="AF24" t="n">
        <v>5.394514924280318e-06</v>
      </c>
      <c r="AG24" t="n">
        <v>33</v>
      </c>
      <c r="AH24" t="n">
        <v>1469105.803526254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1.2768</v>
      </c>
      <c r="E25" t="n">
        <v>78.31999999999999</v>
      </c>
      <c r="F25" t="n">
        <v>75.28</v>
      </c>
      <c r="G25" t="n">
        <v>180.68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791.02</v>
      </c>
      <c r="Q25" t="n">
        <v>1220.54</v>
      </c>
      <c r="R25" t="n">
        <v>179.02</v>
      </c>
      <c r="S25" t="n">
        <v>112.51</v>
      </c>
      <c r="T25" t="n">
        <v>18754.18</v>
      </c>
      <c r="U25" t="n">
        <v>0.63</v>
      </c>
      <c r="V25" t="n">
        <v>0.76</v>
      </c>
      <c r="W25" t="n">
        <v>7.29</v>
      </c>
      <c r="X25" t="n">
        <v>1.08</v>
      </c>
      <c r="Y25" t="n">
        <v>0.5</v>
      </c>
      <c r="Z25" t="n">
        <v>10</v>
      </c>
      <c r="AA25" t="n">
        <v>1181.216705109207</v>
      </c>
      <c r="AB25" t="n">
        <v>1616.192807533594</v>
      </c>
      <c r="AC25" t="n">
        <v>1461.945634323439</v>
      </c>
      <c r="AD25" t="n">
        <v>1181216.705109207</v>
      </c>
      <c r="AE25" t="n">
        <v>1616192.807533594</v>
      </c>
      <c r="AF25" t="n">
        <v>5.401283449906768e-06</v>
      </c>
      <c r="AG25" t="n">
        <v>33</v>
      </c>
      <c r="AH25" t="n">
        <v>1461945.634323439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1.2779</v>
      </c>
      <c r="E26" t="n">
        <v>78.25</v>
      </c>
      <c r="F26" t="n">
        <v>75.23999999999999</v>
      </c>
      <c r="G26" t="n">
        <v>188.1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786.76</v>
      </c>
      <c r="Q26" t="n">
        <v>1220.54</v>
      </c>
      <c r="R26" t="n">
        <v>177.71</v>
      </c>
      <c r="S26" t="n">
        <v>112.51</v>
      </c>
      <c r="T26" t="n">
        <v>18106.32</v>
      </c>
      <c r="U26" t="n">
        <v>0.63</v>
      </c>
      <c r="V26" t="n">
        <v>0.76</v>
      </c>
      <c r="W26" t="n">
        <v>7.28</v>
      </c>
      <c r="X26" t="n">
        <v>1.04</v>
      </c>
      <c r="Y26" t="n">
        <v>0.5</v>
      </c>
      <c r="Z26" t="n">
        <v>10</v>
      </c>
      <c r="AA26" t="n">
        <v>1177.405662662</v>
      </c>
      <c r="AB26" t="n">
        <v>1610.978371126</v>
      </c>
      <c r="AC26" t="n">
        <v>1457.228856408078</v>
      </c>
      <c r="AD26" t="n">
        <v>1177405.662662</v>
      </c>
      <c r="AE26" t="n">
        <v>1610978.371126</v>
      </c>
      <c r="AF26" t="n">
        <v>5.405936811274952e-06</v>
      </c>
      <c r="AG26" t="n">
        <v>33</v>
      </c>
      <c r="AH26" t="n">
        <v>1457228.856408078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1.2791</v>
      </c>
      <c r="E27" t="n">
        <v>78.18000000000001</v>
      </c>
      <c r="F27" t="n">
        <v>75.2</v>
      </c>
      <c r="G27" t="n">
        <v>196.17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782.1</v>
      </c>
      <c r="Q27" t="n">
        <v>1220.54</v>
      </c>
      <c r="R27" t="n">
        <v>176.35</v>
      </c>
      <c r="S27" t="n">
        <v>112.51</v>
      </c>
      <c r="T27" t="n">
        <v>17430.33</v>
      </c>
      <c r="U27" t="n">
        <v>0.64</v>
      </c>
      <c r="V27" t="n">
        <v>0.76</v>
      </c>
      <c r="W27" t="n">
        <v>7.28</v>
      </c>
      <c r="X27" t="n">
        <v>1</v>
      </c>
      <c r="Y27" t="n">
        <v>0.5</v>
      </c>
      <c r="Z27" t="n">
        <v>10</v>
      </c>
      <c r="AA27" t="n">
        <v>1173.262360527274</v>
      </c>
      <c r="AB27" t="n">
        <v>1605.309322355677</v>
      </c>
      <c r="AC27" t="n">
        <v>1452.100853695835</v>
      </c>
      <c r="AD27" t="n">
        <v>1173262.360527274</v>
      </c>
      <c r="AE27" t="n">
        <v>1605309.322355677</v>
      </c>
      <c r="AF27" t="n">
        <v>5.411013205494789e-06</v>
      </c>
      <c r="AG27" t="n">
        <v>33</v>
      </c>
      <c r="AH27" t="n">
        <v>1452100.853695835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1.2806</v>
      </c>
      <c r="E28" t="n">
        <v>78.09</v>
      </c>
      <c r="F28" t="n">
        <v>75.14</v>
      </c>
      <c r="G28" t="n">
        <v>204.93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779.99</v>
      </c>
      <c r="Q28" t="n">
        <v>1220.54</v>
      </c>
      <c r="R28" t="n">
        <v>174.16</v>
      </c>
      <c r="S28" t="n">
        <v>112.51</v>
      </c>
      <c r="T28" t="n">
        <v>16340.08</v>
      </c>
      <c r="U28" t="n">
        <v>0.65</v>
      </c>
      <c r="V28" t="n">
        <v>0.76</v>
      </c>
      <c r="W28" t="n">
        <v>7.28</v>
      </c>
      <c r="X28" t="n">
        <v>0.9399999999999999</v>
      </c>
      <c r="Y28" t="n">
        <v>0.5</v>
      </c>
      <c r="Z28" t="n">
        <v>10</v>
      </c>
      <c r="AA28" t="n">
        <v>1170.577814071269</v>
      </c>
      <c r="AB28" t="n">
        <v>1601.63620746074</v>
      </c>
      <c r="AC28" t="n">
        <v>1448.778295731222</v>
      </c>
      <c r="AD28" t="n">
        <v>1170577.814071269</v>
      </c>
      <c r="AE28" t="n">
        <v>1601636.207460741</v>
      </c>
      <c r="AF28" t="n">
        <v>5.417358698269586e-06</v>
      </c>
      <c r="AG28" t="n">
        <v>33</v>
      </c>
      <c r="AH28" t="n">
        <v>1448778.295731222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1.2812</v>
      </c>
      <c r="E29" t="n">
        <v>78.05</v>
      </c>
      <c r="F29" t="n">
        <v>75.13</v>
      </c>
      <c r="G29" t="n">
        <v>214.66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774.25</v>
      </c>
      <c r="Q29" t="n">
        <v>1220.55</v>
      </c>
      <c r="R29" t="n">
        <v>173.75</v>
      </c>
      <c r="S29" t="n">
        <v>112.51</v>
      </c>
      <c r="T29" t="n">
        <v>16141.52</v>
      </c>
      <c r="U29" t="n">
        <v>0.65</v>
      </c>
      <c r="V29" t="n">
        <v>0.76</v>
      </c>
      <c r="W29" t="n">
        <v>7.29</v>
      </c>
      <c r="X29" t="n">
        <v>0.93</v>
      </c>
      <c r="Y29" t="n">
        <v>0.5</v>
      </c>
      <c r="Z29" t="n">
        <v>10</v>
      </c>
      <c r="AA29" t="n">
        <v>1166.237538041811</v>
      </c>
      <c r="AB29" t="n">
        <v>1595.697650317771</v>
      </c>
      <c r="AC29" t="n">
        <v>1443.406506147161</v>
      </c>
      <c r="AD29" t="n">
        <v>1166237.538041811</v>
      </c>
      <c r="AE29" t="n">
        <v>1595697.650317771</v>
      </c>
      <c r="AF29" t="n">
        <v>5.419896895379504e-06</v>
      </c>
      <c r="AG29" t="n">
        <v>33</v>
      </c>
      <c r="AH29" t="n">
        <v>1443406.506147161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1.2831</v>
      </c>
      <c r="E30" t="n">
        <v>77.94</v>
      </c>
      <c r="F30" t="n">
        <v>75.05</v>
      </c>
      <c r="G30" t="n">
        <v>225.15</v>
      </c>
      <c r="H30" t="n">
        <v>2.69</v>
      </c>
      <c r="I30" t="n">
        <v>20</v>
      </c>
      <c r="J30" t="n">
        <v>191.26</v>
      </c>
      <c r="K30" t="n">
        <v>49.1</v>
      </c>
      <c r="L30" t="n">
        <v>29</v>
      </c>
      <c r="M30" t="n">
        <v>17</v>
      </c>
      <c r="N30" t="n">
        <v>38.17</v>
      </c>
      <c r="O30" t="n">
        <v>23822.99</v>
      </c>
      <c r="P30" t="n">
        <v>763.78</v>
      </c>
      <c r="Q30" t="n">
        <v>1220.57</v>
      </c>
      <c r="R30" t="n">
        <v>171.22</v>
      </c>
      <c r="S30" t="n">
        <v>112.51</v>
      </c>
      <c r="T30" t="n">
        <v>14882.01</v>
      </c>
      <c r="U30" t="n">
        <v>0.66</v>
      </c>
      <c r="V30" t="n">
        <v>0.76</v>
      </c>
      <c r="W30" t="n">
        <v>7.28</v>
      </c>
      <c r="X30" t="n">
        <v>0.85</v>
      </c>
      <c r="Y30" t="n">
        <v>0.5</v>
      </c>
      <c r="Z30" t="n">
        <v>10</v>
      </c>
      <c r="AA30" t="n">
        <v>1157.545986812484</v>
      </c>
      <c r="AB30" t="n">
        <v>1583.805486481628</v>
      </c>
      <c r="AC30" t="n">
        <v>1432.649313736782</v>
      </c>
      <c r="AD30" t="n">
        <v>1157545.986812484</v>
      </c>
      <c r="AE30" t="n">
        <v>1583805.486481628</v>
      </c>
      <c r="AF30" t="n">
        <v>5.427934519560913e-06</v>
      </c>
      <c r="AG30" t="n">
        <v>33</v>
      </c>
      <c r="AH30" t="n">
        <v>1432649.313736782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1.2826</v>
      </c>
      <c r="E31" t="n">
        <v>77.97</v>
      </c>
      <c r="F31" t="n">
        <v>75.08</v>
      </c>
      <c r="G31" t="n">
        <v>225.25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16</v>
      </c>
      <c r="N31" t="n">
        <v>38.7</v>
      </c>
      <c r="O31" t="n">
        <v>24012.34</v>
      </c>
      <c r="P31" t="n">
        <v>763.91</v>
      </c>
      <c r="Q31" t="n">
        <v>1220.56</v>
      </c>
      <c r="R31" t="n">
        <v>171.97</v>
      </c>
      <c r="S31" t="n">
        <v>112.51</v>
      </c>
      <c r="T31" t="n">
        <v>15253.91</v>
      </c>
      <c r="U31" t="n">
        <v>0.65</v>
      </c>
      <c r="V31" t="n">
        <v>0.76</v>
      </c>
      <c r="W31" t="n">
        <v>7.29</v>
      </c>
      <c r="X31" t="n">
        <v>0.88</v>
      </c>
      <c r="Y31" t="n">
        <v>0.5</v>
      </c>
      <c r="Z31" t="n">
        <v>10</v>
      </c>
      <c r="AA31" t="n">
        <v>1158.086295035953</v>
      </c>
      <c r="AB31" t="n">
        <v>1584.544760029695</v>
      </c>
      <c r="AC31" t="n">
        <v>1433.318032054998</v>
      </c>
      <c r="AD31" t="n">
        <v>1158086.295035953</v>
      </c>
      <c r="AE31" t="n">
        <v>1584544.760029695</v>
      </c>
      <c r="AF31" t="n">
        <v>5.425819355302648e-06</v>
      </c>
      <c r="AG31" t="n">
        <v>33</v>
      </c>
      <c r="AH31" t="n">
        <v>1433318.032054998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1.2839</v>
      </c>
      <c r="E32" t="n">
        <v>77.89</v>
      </c>
      <c r="F32" t="n">
        <v>75.03</v>
      </c>
      <c r="G32" t="n">
        <v>236.94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13</v>
      </c>
      <c r="N32" t="n">
        <v>39.24</v>
      </c>
      <c r="O32" t="n">
        <v>24202.42</v>
      </c>
      <c r="P32" t="n">
        <v>760.26</v>
      </c>
      <c r="Q32" t="n">
        <v>1220.54</v>
      </c>
      <c r="R32" t="n">
        <v>170.23</v>
      </c>
      <c r="S32" t="n">
        <v>112.51</v>
      </c>
      <c r="T32" t="n">
        <v>14390.83</v>
      </c>
      <c r="U32" t="n">
        <v>0.66</v>
      </c>
      <c r="V32" t="n">
        <v>0.76</v>
      </c>
      <c r="W32" t="n">
        <v>7.29</v>
      </c>
      <c r="X32" t="n">
        <v>0.83</v>
      </c>
      <c r="Y32" t="n">
        <v>0.5</v>
      </c>
      <c r="Z32" t="n">
        <v>10</v>
      </c>
      <c r="AA32" t="n">
        <v>1154.554276490781</v>
      </c>
      <c r="AB32" t="n">
        <v>1579.712096434531</v>
      </c>
      <c r="AC32" t="n">
        <v>1428.946591090671</v>
      </c>
      <c r="AD32" t="n">
        <v>1154554.276490781</v>
      </c>
      <c r="AE32" t="n">
        <v>1579712.096434531</v>
      </c>
      <c r="AF32" t="n">
        <v>5.431318782374138e-06</v>
      </c>
      <c r="AG32" t="n">
        <v>33</v>
      </c>
      <c r="AH32" t="n">
        <v>1428946.591090671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1.2837</v>
      </c>
      <c r="E33" t="n">
        <v>77.90000000000001</v>
      </c>
      <c r="F33" t="n">
        <v>75.04000000000001</v>
      </c>
      <c r="G33" t="n">
        <v>236.97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11</v>
      </c>
      <c r="N33" t="n">
        <v>39.79</v>
      </c>
      <c r="O33" t="n">
        <v>24393.24</v>
      </c>
      <c r="P33" t="n">
        <v>756.15</v>
      </c>
      <c r="Q33" t="n">
        <v>1220.54</v>
      </c>
      <c r="R33" t="n">
        <v>170.35</v>
      </c>
      <c r="S33" t="n">
        <v>112.51</v>
      </c>
      <c r="T33" t="n">
        <v>14452</v>
      </c>
      <c r="U33" t="n">
        <v>0.66</v>
      </c>
      <c r="V33" t="n">
        <v>0.76</v>
      </c>
      <c r="W33" t="n">
        <v>7.29</v>
      </c>
      <c r="X33" t="n">
        <v>0.84</v>
      </c>
      <c r="Y33" t="n">
        <v>0.5</v>
      </c>
      <c r="Z33" t="n">
        <v>10</v>
      </c>
      <c r="AA33" t="n">
        <v>1151.93829745887</v>
      </c>
      <c r="AB33" t="n">
        <v>1576.13279851422</v>
      </c>
      <c r="AC33" t="n">
        <v>1425.708896340298</v>
      </c>
      <c r="AD33" t="n">
        <v>1151938.29745887</v>
      </c>
      <c r="AE33" t="n">
        <v>1576132.798514219</v>
      </c>
      <c r="AF33" t="n">
        <v>5.430472716670832e-06</v>
      </c>
      <c r="AG33" t="n">
        <v>33</v>
      </c>
      <c r="AH33" t="n">
        <v>1425708.896340298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1.2854</v>
      </c>
      <c r="E34" t="n">
        <v>77.79000000000001</v>
      </c>
      <c r="F34" t="n">
        <v>74.97</v>
      </c>
      <c r="G34" t="n">
        <v>249.89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756.63</v>
      </c>
      <c r="Q34" t="n">
        <v>1220.54</v>
      </c>
      <c r="R34" t="n">
        <v>168.08</v>
      </c>
      <c r="S34" t="n">
        <v>112.51</v>
      </c>
      <c r="T34" t="n">
        <v>13322.77</v>
      </c>
      <c r="U34" t="n">
        <v>0.67</v>
      </c>
      <c r="V34" t="n">
        <v>0.77</v>
      </c>
      <c r="W34" t="n">
        <v>7.28</v>
      </c>
      <c r="X34" t="n">
        <v>0.77</v>
      </c>
      <c r="Y34" t="n">
        <v>0.5</v>
      </c>
      <c r="Z34" t="n">
        <v>10</v>
      </c>
      <c r="AA34" t="n">
        <v>1150.871957843676</v>
      </c>
      <c r="AB34" t="n">
        <v>1574.673785609127</v>
      </c>
      <c r="AC34" t="n">
        <v>1424.389129579131</v>
      </c>
      <c r="AD34" t="n">
        <v>1150871.957843676</v>
      </c>
      <c r="AE34" t="n">
        <v>1574673.785609127</v>
      </c>
      <c r="AF34" t="n">
        <v>5.437664275148935e-06</v>
      </c>
      <c r="AG34" t="n">
        <v>33</v>
      </c>
      <c r="AH34" t="n">
        <v>1424389.129579131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1.285</v>
      </c>
      <c r="E35" t="n">
        <v>77.81999999999999</v>
      </c>
      <c r="F35" t="n">
        <v>74.98999999999999</v>
      </c>
      <c r="G35" t="n">
        <v>249.98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5</v>
      </c>
      <c r="N35" t="n">
        <v>40.9</v>
      </c>
      <c r="O35" t="n">
        <v>24777.13</v>
      </c>
      <c r="P35" t="n">
        <v>760.5700000000001</v>
      </c>
      <c r="Q35" t="n">
        <v>1220.57</v>
      </c>
      <c r="R35" t="n">
        <v>168.83</v>
      </c>
      <c r="S35" t="n">
        <v>112.51</v>
      </c>
      <c r="T35" t="n">
        <v>13696.74</v>
      </c>
      <c r="U35" t="n">
        <v>0.67</v>
      </c>
      <c r="V35" t="n">
        <v>0.77</v>
      </c>
      <c r="W35" t="n">
        <v>7.29</v>
      </c>
      <c r="X35" t="n">
        <v>0.79</v>
      </c>
      <c r="Y35" t="n">
        <v>0.5</v>
      </c>
      <c r="Z35" t="n">
        <v>10</v>
      </c>
      <c r="AA35" t="n">
        <v>1153.883737683276</v>
      </c>
      <c r="AB35" t="n">
        <v>1578.794635656017</v>
      </c>
      <c r="AC35" t="n">
        <v>1428.116691481194</v>
      </c>
      <c r="AD35" t="n">
        <v>1153883.737683276</v>
      </c>
      <c r="AE35" t="n">
        <v>1578794.635656017</v>
      </c>
      <c r="AF35" t="n">
        <v>5.435972143742321e-06</v>
      </c>
      <c r="AG35" t="n">
        <v>33</v>
      </c>
      <c r="AH35" t="n">
        <v>1428116.691481194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1.2853</v>
      </c>
      <c r="E36" t="n">
        <v>77.8</v>
      </c>
      <c r="F36" t="n">
        <v>74.97</v>
      </c>
      <c r="G36" t="n">
        <v>249.91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763.04</v>
      </c>
      <c r="Q36" t="n">
        <v>1220.54</v>
      </c>
      <c r="R36" t="n">
        <v>168.08</v>
      </c>
      <c r="S36" t="n">
        <v>112.51</v>
      </c>
      <c r="T36" t="n">
        <v>13320.33</v>
      </c>
      <c r="U36" t="n">
        <v>0.67</v>
      </c>
      <c r="V36" t="n">
        <v>0.77</v>
      </c>
      <c r="W36" t="n">
        <v>7.29</v>
      </c>
      <c r="X36" t="n">
        <v>0.78</v>
      </c>
      <c r="Y36" t="n">
        <v>0.5</v>
      </c>
      <c r="Z36" t="n">
        <v>10</v>
      </c>
      <c r="AA36" t="n">
        <v>1155.278783294109</v>
      </c>
      <c r="AB36" t="n">
        <v>1580.703398605827</v>
      </c>
      <c r="AC36" t="n">
        <v>1429.84328477404</v>
      </c>
      <c r="AD36" t="n">
        <v>1155278.783294109</v>
      </c>
      <c r="AE36" t="n">
        <v>1580703.398605827</v>
      </c>
      <c r="AF36" t="n">
        <v>5.437241242297282e-06</v>
      </c>
      <c r="AG36" t="n">
        <v>33</v>
      </c>
      <c r="AH36" t="n">
        <v>1429843.28477404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1.2853</v>
      </c>
      <c r="E37" t="n">
        <v>77.8</v>
      </c>
      <c r="F37" t="n">
        <v>74.97</v>
      </c>
      <c r="G37" t="n">
        <v>249.91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767.16</v>
      </c>
      <c r="Q37" t="n">
        <v>1220.55</v>
      </c>
      <c r="R37" t="n">
        <v>168.03</v>
      </c>
      <c r="S37" t="n">
        <v>112.51</v>
      </c>
      <c r="T37" t="n">
        <v>13293.63</v>
      </c>
      <c r="U37" t="n">
        <v>0.67</v>
      </c>
      <c r="V37" t="n">
        <v>0.77</v>
      </c>
      <c r="W37" t="n">
        <v>7.29</v>
      </c>
      <c r="X37" t="n">
        <v>0.78</v>
      </c>
      <c r="Y37" t="n">
        <v>0.5</v>
      </c>
      <c r="Z37" t="n">
        <v>10</v>
      </c>
      <c r="AA37" t="n">
        <v>1158.06983525656</v>
      </c>
      <c r="AB37" t="n">
        <v>1584.522239033375</v>
      </c>
      <c r="AC37" t="n">
        <v>1433.297660430959</v>
      </c>
      <c r="AD37" t="n">
        <v>1158069.83525656</v>
      </c>
      <c r="AE37" t="n">
        <v>1584522.239033375</v>
      </c>
      <c r="AF37" t="n">
        <v>5.437241242297282e-06</v>
      </c>
      <c r="AG37" t="n">
        <v>33</v>
      </c>
      <c r="AH37" t="n">
        <v>1433297.660430959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1.2852</v>
      </c>
      <c r="E38" t="n">
        <v>77.81</v>
      </c>
      <c r="F38" t="n">
        <v>74.98</v>
      </c>
      <c r="G38" t="n">
        <v>249.94</v>
      </c>
      <c r="H38" t="n">
        <v>3.23</v>
      </c>
      <c r="I38" t="n">
        <v>18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772.17</v>
      </c>
      <c r="Q38" t="n">
        <v>1220.55</v>
      </c>
      <c r="R38" t="n">
        <v>168.22</v>
      </c>
      <c r="S38" t="n">
        <v>112.51</v>
      </c>
      <c r="T38" t="n">
        <v>13388.18</v>
      </c>
      <c r="U38" t="n">
        <v>0.67</v>
      </c>
      <c r="V38" t="n">
        <v>0.77</v>
      </c>
      <c r="W38" t="n">
        <v>7.29</v>
      </c>
      <c r="X38" t="n">
        <v>0.78</v>
      </c>
      <c r="Y38" t="n">
        <v>0.5</v>
      </c>
      <c r="Z38" t="n">
        <v>10</v>
      </c>
      <c r="AA38" t="n">
        <v>1161.571186747756</v>
      </c>
      <c r="AB38" t="n">
        <v>1589.312942612356</v>
      </c>
      <c r="AC38" t="n">
        <v>1437.631145984156</v>
      </c>
      <c r="AD38" t="n">
        <v>1161571.186747756</v>
      </c>
      <c r="AE38" t="n">
        <v>1589312.942612356</v>
      </c>
      <c r="AF38" t="n">
        <v>5.436818209445628e-06</v>
      </c>
      <c r="AG38" t="n">
        <v>33</v>
      </c>
      <c r="AH38" t="n">
        <v>1437631.145984156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1.2851</v>
      </c>
      <c r="E39" t="n">
        <v>77.81</v>
      </c>
      <c r="F39" t="n">
        <v>74.98999999999999</v>
      </c>
      <c r="G39" t="n">
        <v>249.95</v>
      </c>
      <c r="H39" t="n">
        <v>3.29</v>
      </c>
      <c r="I39" t="n">
        <v>18</v>
      </c>
      <c r="J39" t="n">
        <v>205.3</v>
      </c>
      <c r="K39" t="n">
        <v>49.1</v>
      </c>
      <c r="L39" t="n">
        <v>38</v>
      </c>
      <c r="M39" t="n">
        <v>0</v>
      </c>
      <c r="N39" t="n">
        <v>43.2</v>
      </c>
      <c r="O39" t="n">
        <v>25554.32</v>
      </c>
      <c r="P39" t="n">
        <v>777.52</v>
      </c>
      <c r="Q39" t="n">
        <v>1220.55</v>
      </c>
      <c r="R39" t="n">
        <v>168.27</v>
      </c>
      <c r="S39" t="n">
        <v>112.51</v>
      </c>
      <c r="T39" t="n">
        <v>13416.68</v>
      </c>
      <c r="U39" t="n">
        <v>0.67</v>
      </c>
      <c r="V39" t="n">
        <v>0.77</v>
      </c>
      <c r="W39" t="n">
        <v>7.3</v>
      </c>
      <c r="X39" t="n">
        <v>0.79</v>
      </c>
      <c r="Y39" t="n">
        <v>0.5</v>
      </c>
      <c r="Z39" t="n">
        <v>10</v>
      </c>
      <c r="AA39" t="n">
        <v>1165.303448531022</v>
      </c>
      <c r="AB39" t="n">
        <v>1594.41958783999</v>
      </c>
      <c r="AC39" t="n">
        <v>1442.250420158487</v>
      </c>
      <c r="AD39" t="n">
        <v>1165303.448531023</v>
      </c>
      <c r="AE39" t="n">
        <v>1594419.58783999</v>
      </c>
      <c r="AF39" t="n">
        <v>5.436395176593975e-06</v>
      </c>
      <c r="AG39" t="n">
        <v>33</v>
      </c>
      <c r="AH39" t="n">
        <v>1442250.420158487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0.4778</v>
      </c>
      <c r="E2" t="n">
        <v>209.28</v>
      </c>
      <c r="F2" t="n">
        <v>150.68</v>
      </c>
      <c r="G2" t="n">
        <v>6</v>
      </c>
      <c r="H2" t="n">
        <v>0.1</v>
      </c>
      <c r="I2" t="n">
        <v>1508</v>
      </c>
      <c r="J2" t="n">
        <v>185.69</v>
      </c>
      <c r="K2" t="n">
        <v>53.44</v>
      </c>
      <c r="L2" t="n">
        <v>1</v>
      </c>
      <c r="M2" t="n">
        <v>1506</v>
      </c>
      <c r="N2" t="n">
        <v>36.26</v>
      </c>
      <c r="O2" t="n">
        <v>23136.14</v>
      </c>
      <c r="P2" t="n">
        <v>2044.27</v>
      </c>
      <c r="Q2" t="n">
        <v>1221.11</v>
      </c>
      <c r="R2" t="n">
        <v>2745.81</v>
      </c>
      <c r="S2" t="n">
        <v>112.51</v>
      </c>
      <c r="T2" t="n">
        <v>1294737.73</v>
      </c>
      <c r="U2" t="n">
        <v>0.04</v>
      </c>
      <c r="V2" t="n">
        <v>0.38</v>
      </c>
      <c r="W2" t="n">
        <v>9.710000000000001</v>
      </c>
      <c r="X2" t="n">
        <v>76.45999999999999</v>
      </c>
      <c r="Y2" t="n">
        <v>0.5</v>
      </c>
      <c r="Z2" t="n">
        <v>10</v>
      </c>
      <c r="AA2" t="n">
        <v>6471.792675862638</v>
      </c>
      <c r="AB2" t="n">
        <v>8854.992254457966</v>
      </c>
      <c r="AC2" t="n">
        <v>8009.884221751848</v>
      </c>
      <c r="AD2" t="n">
        <v>6471792.675862638</v>
      </c>
      <c r="AE2" t="n">
        <v>8854992.254457965</v>
      </c>
      <c r="AF2" t="n">
        <v>1.837424638720021e-06</v>
      </c>
      <c r="AG2" t="n">
        <v>88</v>
      </c>
      <c r="AH2" t="n">
        <v>8009884.221751847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0.8572</v>
      </c>
      <c r="E3" t="n">
        <v>116.65</v>
      </c>
      <c r="F3" t="n">
        <v>96.54000000000001</v>
      </c>
      <c r="G3" t="n">
        <v>12.22</v>
      </c>
      <c r="H3" t="n">
        <v>0.19</v>
      </c>
      <c r="I3" t="n">
        <v>474</v>
      </c>
      <c r="J3" t="n">
        <v>187.21</v>
      </c>
      <c r="K3" t="n">
        <v>53.44</v>
      </c>
      <c r="L3" t="n">
        <v>2</v>
      </c>
      <c r="M3" t="n">
        <v>472</v>
      </c>
      <c r="N3" t="n">
        <v>36.77</v>
      </c>
      <c r="O3" t="n">
        <v>23322.88</v>
      </c>
      <c r="P3" t="n">
        <v>1305.57</v>
      </c>
      <c r="Q3" t="n">
        <v>1220.7</v>
      </c>
      <c r="R3" t="n">
        <v>898.6900000000001</v>
      </c>
      <c r="S3" t="n">
        <v>112.51</v>
      </c>
      <c r="T3" t="n">
        <v>376345.3</v>
      </c>
      <c r="U3" t="n">
        <v>0.13</v>
      </c>
      <c r="V3" t="n">
        <v>0.59</v>
      </c>
      <c r="W3" t="n">
        <v>8.050000000000001</v>
      </c>
      <c r="X3" t="n">
        <v>22.33</v>
      </c>
      <c r="Y3" t="n">
        <v>0.5</v>
      </c>
      <c r="Z3" t="n">
        <v>10</v>
      </c>
      <c r="AA3" t="n">
        <v>2480.854389271075</v>
      </c>
      <c r="AB3" t="n">
        <v>3394.414422972112</v>
      </c>
      <c r="AC3" t="n">
        <v>3070.45627453409</v>
      </c>
      <c r="AD3" t="n">
        <v>2480854.389271075</v>
      </c>
      <c r="AE3" t="n">
        <v>3394414.422972112</v>
      </c>
      <c r="AF3" t="n">
        <v>3.29644286377313e-06</v>
      </c>
      <c r="AG3" t="n">
        <v>49</v>
      </c>
      <c r="AH3" t="n">
        <v>3070456.274534089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0.9951</v>
      </c>
      <c r="E4" t="n">
        <v>100.5</v>
      </c>
      <c r="F4" t="n">
        <v>87.42</v>
      </c>
      <c r="G4" t="n">
        <v>18.4</v>
      </c>
      <c r="H4" t="n">
        <v>0.28</v>
      </c>
      <c r="I4" t="n">
        <v>285</v>
      </c>
      <c r="J4" t="n">
        <v>188.73</v>
      </c>
      <c r="K4" t="n">
        <v>53.44</v>
      </c>
      <c r="L4" t="n">
        <v>3</v>
      </c>
      <c r="M4" t="n">
        <v>283</v>
      </c>
      <c r="N4" t="n">
        <v>37.29</v>
      </c>
      <c r="O4" t="n">
        <v>23510.33</v>
      </c>
      <c r="P4" t="n">
        <v>1178.77</v>
      </c>
      <c r="Q4" t="n">
        <v>1220.63</v>
      </c>
      <c r="R4" t="n">
        <v>590.12</v>
      </c>
      <c r="S4" t="n">
        <v>112.51</v>
      </c>
      <c r="T4" t="n">
        <v>223003.32</v>
      </c>
      <c r="U4" t="n">
        <v>0.19</v>
      </c>
      <c r="V4" t="n">
        <v>0.66</v>
      </c>
      <c r="W4" t="n">
        <v>7.71</v>
      </c>
      <c r="X4" t="n">
        <v>13.21</v>
      </c>
      <c r="Y4" t="n">
        <v>0.5</v>
      </c>
      <c r="Z4" t="n">
        <v>10</v>
      </c>
      <c r="AA4" t="n">
        <v>1969.596857779069</v>
      </c>
      <c r="AB4" t="n">
        <v>2694.889313294123</v>
      </c>
      <c r="AC4" t="n">
        <v>2437.692859534238</v>
      </c>
      <c r="AD4" t="n">
        <v>1969596.857779069</v>
      </c>
      <c r="AE4" t="n">
        <v>2694889.313294123</v>
      </c>
      <c r="AF4" t="n">
        <v>3.826750226015681e-06</v>
      </c>
      <c r="AG4" t="n">
        <v>42</v>
      </c>
      <c r="AH4" t="n">
        <v>2437692.859534238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1.0681</v>
      </c>
      <c r="E5" t="n">
        <v>93.63</v>
      </c>
      <c r="F5" t="n">
        <v>83.56</v>
      </c>
      <c r="G5" t="n">
        <v>24.58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1123.89</v>
      </c>
      <c r="Q5" t="n">
        <v>1220.58</v>
      </c>
      <c r="R5" t="n">
        <v>459.34</v>
      </c>
      <c r="S5" t="n">
        <v>112.51</v>
      </c>
      <c r="T5" t="n">
        <v>158019.62</v>
      </c>
      <c r="U5" t="n">
        <v>0.24</v>
      </c>
      <c r="V5" t="n">
        <v>0.6899999999999999</v>
      </c>
      <c r="W5" t="n">
        <v>7.58</v>
      </c>
      <c r="X5" t="n">
        <v>9.359999999999999</v>
      </c>
      <c r="Y5" t="n">
        <v>0.5</v>
      </c>
      <c r="Z5" t="n">
        <v>10</v>
      </c>
      <c r="AA5" t="n">
        <v>1777.3746468656</v>
      </c>
      <c r="AB5" t="n">
        <v>2431.882404076875</v>
      </c>
      <c r="AC5" t="n">
        <v>2199.786960600169</v>
      </c>
      <c r="AD5" t="n">
        <v>1777374.6468656</v>
      </c>
      <c r="AE5" t="n">
        <v>2431882.404076875</v>
      </c>
      <c r="AF5" t="n">
        <v>4.107478561358003e-06</v>
      </c>
      <c r="AG5" t="n">
        <v>40</v>
      </c>
      <c r="AH5" t="n">
        <v>2199786.960600168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1.1138</v>
      </c>
      <c r="E6" t="n">
        <v>89.79000000000001</v>
      </c>
      <c r="F6" t="n">
        <v>81.44</v>
      </c>
      <c r="G6" t="n">
        <v>30.93</v>
      </c>
      <c r="H6" t="n">
        <v>0.46</v>
      </c>
      <c r="I6" t="n">
        <v>158</v>
      </c>
      <c r="J6" t="n">
        <v>191.78</v>
      </c>
      <c r="K6" t="n">
        <v>53.44</v>
      </c>
      <c r="L6" t="n">
        <v>5</v>
      </c>
      <c r="M6" t="n">
        <v>156</v>
      </c>
      <c r="N6" t="n">
        <v>38.35</v>
      </c>
      <c r="O6" t="n">
        <v>23887.36</v>
      </c>
      <c r="P6" t="n">
        <v>1092.24</v>
      </c>
      <c r="Q6" t="n">
        <v>1220.58</v>
      </c>
      <c r="R6" t="n">
        <v>386.94</v>
      </c>
      <c r="S6" t="n">
        <v>112.51</v>
      </c>
      <c r="T6" t="n">
        <v>122052.33</v>
      </c>
      <c r="U6" t="n">
        <v>0.29</v>
      </c>
      <c r="V6" t="n">
        <v>0.7</v>
      </c>
      <c r="W6" t="n">
        <v>7.51</v>
      </c>
      <c r="X6" t="n">
        <v>7.23</v>
      </c>
      <c r="Y6" t="n">
        <v>0.5</v>
      </c>
      <c r="Z6" t="n">
        <v>10</v>
      </c>
      <c r="AA6" t="n">
        <v>1664.869925108747</v>
      </c>
      <c r="AB6" t="n">
        <v>2277.948480411121</v>
      </c>
      <c r="AC6" t="n">
        <v>2060.544274561455</v>
      </c>
      <c r="AD6" t="n">
        <v>1664869.925108747</v>
      </c>
      <c r="AE6" t="n">
        <v>2277948.480411121</v>
      </c>
      <c r="AF6" t="n">
        <v>4.283222190469566e-06</v>
      </c>
      <c r="AG6" t="n">
        <v>38</v>
      </c>
      <c r="AH6" t="n">
        <v>2060544.274561455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1.1437</v>
      </c>
      <c r="E7" t="n">
        <v>87.44</v>
      </c>
      <c r="F7" t="n">
        <v>80.13</v>
      </c>
      <c r="G7" t="n">
        <v>36.98</v>
      </c>
      <c r="H7" t="n">
        <v>0.55</v>
      </c>
      <c r="I7" t="n">
        <v>130</v>
      </c>
      <c r="J7" t="n">
        <v>193.32</v>
      </c>
      <c r="K7" t="n">
        <v>53.44</v>
      </c>
      <c r="L7" t="n">
        <v>6</v>
      </c>
      <c r="M7" t="n">
        <v>128</v>
      </c>
      <c r="N7" t="n">
        <v>38.89</v>
      </c>
      <c r="O7" t="n">
        <v>24076.95</v>
      </c>
      <c r="P7" t="n">
        <v>1071.92</v>
      </c>
      <c r="Q7" t="n">
        <v>1220.59</v>
      </c>
      <c r="R7" t="n">
        <v>342.49</v>
      </c>
      <c r="S7" t="n">
        <v>112.51</v>
      </c>
      <c r="T7" t="n">
        <v>99966</v>
      </c>
      <c r="U7" t="n">
        <v>0.33</v>
      </c>
      <c r="V7" t="n">
        <v>0.72</v>
      </c>
      <c r="W7" t="n">
        <v>7.47</v>
      </c>
      <c r="X7" t="n">
        <v>5.93</v>
      </c>
      <c r="Y7" t="n">
        <v>0.5</v>
      </c>
      <c r="Z7" t="n">
        <v>10</v>
      </c>
      <c r="AA7" t="n">
        <v>1599.013549554888</v>
      </c>
      <c r="AB7" t="n">
        <v>2187.840882000094</v>
      </c>
      <c r="AC7" t="n">
        <v>1979.036418875968</v>
      </c>
      <c r="AD7" t="n">
        <v>1599013.549554888</v>
      </c>
      <c r="AE7" t="n">
        <v>2187840.882000094</v>
      </c>
      <c r="AF7" t="n">
        <v>4.398205440150873e-06</v>
      </c>
      <c r="AG7" t="n">
        <v>37</v>
      </c>
      <c r="AH7" t="n">
        <v>1979036.418875968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1.1659</v>
      </c>
      <c r="E8" t="n">
        <v>85.77</v>
      </c>
      <c r="F8" t="n">
        <v>79.20999999999999</v>
      </c>
      <c r="G8" t="n">
        <v>43.21</v>
      </c>
      <c r="H8" t="n">
        <v>0.64</v>
      </c>
      <c r="I8" t="n">
        <v>110</v>
      </c>
      <c r="J8" t="n">
        <v>194.86</v>
      </c>
      <c r="K8" t="n">
        <v>53.44</v>
      </c>
      <c r="L8" t="n">
        <v>7</v>
      </c>
      <c r="M8" t="n">
        <v>108</v>
      </c>
      <c r="N8" t="n">
        <v>39.43</v>
      </c>
      <c r="O8" t="n">
        <v>24267.28</v>
      </c>
      <c r="P8" t="n">
        <v>1056.96</v>
      </c>
      <c r="Q8" t="n">
        <v>1220.55</v>
      </c>
      <c r="R8" t="n">
        <v>311.54</v>
      </c>
      <c r="S8" t="n">
        <v>112.51</v>
      </c>
      <c r="T8" t="n">
        <v>84588.17999999999</v>
      </c>
      <c r="U8" t="n">
        <v>0.36</v>
      </c>
      <c r="V8" t="n">
        <v>0.72</v>
      </c>
      <c r="W8" t="n">
        <v>7.44</v>
      </c>
      <c r="X8" t="n">
        <v>5.01</v>
      </c>
      <c r="Y8" t="n">
        <v>0.5</v>
      </c>
      <c r="Z8" t="n">
        <v>10</v>
      </c>
      <c r="AA8" t="n">
        <v>1549.798301008312</v>
      </c>
      <c r="AB8" t="n">
        <v>2120.50240771514</v>
      </c>
      <c r="AC8" t="n">
        <v>1918.124634066628</v>
      </c>
      <c r="AD8" t="n">
        <v>1549798.301008312</v>
      </c>
      <c r="AE8" t="n">
        <v>2120502.40771514</v>
      </c>
      <c r="AF8" t="n">
        <v>4.483577618844018e-06</v>
      </c>
      <c r="AG8" t="n">
        <v>36</v>
      </c>
      <c r="AH8" t="n">
        <v>1918124.634066628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1.1829</v>
      </c>
      <c r="E9" t="n">
        <v>84.54000000000001</v>
      </c>
      <c r="F9" t="n">
        <v>78.54000000000001</v>
      </c>
      <c r="G9" t="n">
        <v>49.6</v>
      </c>
      <c r="H9" t="n">
        <v>0.72</v>
      </c>
      <c r="I9" t="n">
        <v>95</v>
      </c>
      <c r="J9" t="n">
        <v>196.41</v>
      </c>
      <c r="K9" t="n">
        <v>53.44</v>
      </c>
      <c r="L9" t="n">
        <v>8</v>
      </c>
      <c r="M9" t="n">
        <v>93</v>
      </c>
      <c r="N9" t="n">
        <v>39.98</v>
      </c>
      <c r="O9" t="n">
        <v>24458.36</v>
      </c>
      <c r="P9" t="n">
        <v>1045.19</v>
      </c>
      <c r="Q9" t="n">
        <v>1220.54</v>
      </c>
      <c r="R9" t="n">
        <v>288.75</v>
      </c>
      <c r="S9" t="n">
        <v>112.51</v>
      </c>
      <c r="T9" t="n">
        <v>73272.09</v>
      </c>
      <c r="U9" t="n">
        <v>0.39</v>
      </c>
      <c r="V9" t="n">
        <v>0.73</v>
      </c>
      <c r="W9" t="n">
        <v>7.41</v>
      </c>
      <c r="X9" t="n">
        <v>4.34</v>
      </c>
      <c r="Y9" t="n">
        <v>0.5</v>
      </c>
      <c r="Z9" t="n">
        <v>10</v>
      </c>
      <c r="AA9" t="n">
        <v>1520.604984914444</v>
      </c>
      <c r="AB9" t="n">
        <v>2080.5588247173</v>
      </c>
      <c r="AC9" t="n">
        <v>1881.99321056893</v>
      </c>
      <c r="AD9" t="n">
        <v>1520604.984914444</v>
      </c>
      <c r="AE9" t="n">
        <v>2080558.8247173</v>
      </c>
      <c r="AF9" t="n">
        <v>4.548952710636066e-06</v>
      </c>
      <c r="AG9" t="n">
        <v>36</v>
      </c>
      <c r="AH9" t="n">
        <v>1881993.21056893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1.1964</v>
      </c>
      <c r="E10" t="n">
        <v>83.58</v>
      </c>
      <c r="F10" t="n">
        <v>77.98999999999999</v>
      </c>
      <c r="G10" t="n">
        <v>55.71</v>
      </c>
      <c r="H10" t="n">
        <v>0.8100000000000001</v>
      </c>
      <c r="I10" t="n">
        <v>84</v>
      </c>
      <c r="J10" t="n">
        <v>197.97</v>
      </c>
      <c r="K10" t="n">
        <v>53.44</v>
      </c>
      <c r="L10" t="n">
        <v>9</v>
      </c>
      <c r="M10" t="n">
        <v>82</v>
      </c>
      <c r="N10" t="n">
        <v>40.53</v>
      </c>
      <c r="O10" t="n">
        <v>24650.18</v>
      </c>
      <c r="P10" t="n">
        <v>1035.4</v>
      </c>
      <c r="Q10" t="n">
        <v>1220.58</v>
      </c>
      <c r="R10" t="n">
        <v>270.98</v>
      </c>
      <c r="S10" t="n">
        <v>112.51</v>
      </c>
      <c r="T10" t="n">
        <v>64438.89</v>
      </c>
      <c r="U10" t="n">
        <v>0.42</v>
      </c>
      <c r="V10" t="n">
        <v>0.74</v>
      </c>
      <c r="W10" t="n">
        <v>7.37</v>
      </c>
      <c r="X10" t="n">
        <v>3.79</v>
      </c>
      <c r="Y10" t="n">
        <v>0.5</v>
      </c>
      <c r="Z10" t="n">
        <v>10</v>
      </c>
      <c r="AA10" t="n">
        <v>1487.737894357687</v>
      </c>
      <c r="AB10" t="n">
        <v>2035.588621423846</v>
      </c>
      <c r="AC10" t="n">
        <v>1841.314900361727</v>
      </c>
      <c r="AD10" t="n">
        <v>1487737.894357687</v>
      </c>
      <c r="AE10" t="n">
        <v>2035588.621423846</v>
      </c>
      <c r="AF10" t="n">
        <v>4.600868224706221e-06</v>
      </c>
      <c r="AG10" t="n">
        <v>35</v>
      </c>
      <c r="AH10" t="n">
        <v>1841314.900361727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77.58</v>
      </c>
      <c r="G11" t="n">
        <v>62.07</v>
      </c>
      <c r="H11" t="n">
        <v>0.89</v>
      </c>
      <c r="I11" t="n">
        <v>75</v>
      </c>
      <c r="J11" t="n">
        <v>199.53</v>
      </c>
      <c r="K11" t="n">
        <v>53.44</v>
      </c>
      <c r="L11" t="n">
        <v>10</v>
      </c>
      <c r="M11" t="n">
        <v>73</v>
      </c>
      <c r="N11" t="n">
        <v>41.1</v>
      </c>
      <c r="O11" t="n">
        <v>24842.77</v>
      </c>
      <c r="P11" t="n">
        <v>1027.53</v>
      </c>
      <c r="Q11" t="n">
        <v>1220.55</v>
      </c>
      <c r="R11" t="n">
        <v>256.81</v>
      </c>
      <c r="S11" t="n">
        <v>112.51</v>
      </c>
      <c r="T11" t="n">
        <v>57401.74</v>
      </c>
      <c r="U11" t="n">
        <v>0.44</v>
      </c>
      <c r="V11" t="n">
        <v>0.74</v>
      </c>
      <c r="W11" t="n">
        <v>7.37</v>
      </c>
      <c r="X11" t="n">
        <v>3.39</v>
      </c>
      <c r="Y11" t="n">
        <v>0.5</v>
      </c>
      <c r="Z11" t="n">
        <v>10</v>
      </c>
      <c r="AA11" t="n">
        <v>1469.918950946007</v>
      </c>
      <c r="AB11" t="n">
        <v>2011.207956931683</v>
      </c>
      <c r="AC11" t="n">
        <v>1819.261092270219</v>
      </c>
      <c r="AD11" t="n">
        <v>1469918.950946007</v>
      </c>
      <c r="AE11" t="n">
        <v>2011207.956931683</v>
      </c>
      <c r="AF11" t="n">
        <v>4.642016076598863e-06</v>
      </c>
      <c r="AG11" t="n">
        <v>35</v>
      </c>
      <c r="AH11" t="n">
        <v>1819261.092270219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1.2152</v>
      </c>
      <c r="E12" t="n">
        <v>82.29000000000001</v>
      </c>
      <c r="F12" t="n">
        <v>77.29000000000001</v>
      </c>
      <c r="G12" t="n">
        <v>68.2</v>
      </c>
      <c r="H12" t="n">
        <v>0.97</v>
      </c>
      <c r="I12" t="n">
        <v>68</v>
      </c>
      <c r="J12" t="n">
        <v>201.1</v>
      </c>
      <c r="K12" t="n">
        <v>53.44</v>
      </c>
      <c r="L12" t="n">
        <v>11</v>
      </c>
      <c r="M12" t="n">
        <v>66</v>
      </c>
      <c r="N12" t="n">
        <v>41.66</v>
      </c>
      <c r="O12" t="n">
        <v>25036.12</v>
      </c>
      <c r="P12" t="n">
        <v>1020.54</v>
      </c>
      <c r="Q12" t="n">
        <v>1220.56</v>
      </c>
      <c r="R12" t="n">
        <v>246.6</v>
      </c>
      <c r="S12" t="n">
        <v>112.51</v>
      </c>
      <c r="T12" t="n">
        <v>52329.12</v>
      </c>
      <c r="U12" t="n">
        <v>0.46</v>
      </c>
      <c r="V12" t="n">
        <v>0.74</v>
      </c>
      <c r="W12" t="n">
        <v>7.37</v>
      </c>
      <c r="X12" t="n">
        <v>3.09</v>
      </c>
      <c r="Y12" t="n">
        <v>0.5</v>
      </c>
      <c r="Z12" t="n">
        <v>10</v>
      </c>
      <c r="AA12" t="n">
        <v>1455.998662198176</v>
      </c>
      <c r="AB12" t="n">
        <v>1992.161603747103</v>
      </c>
      <c r="AC12" t="n">
        <v>1802.032496301851</v>
      </c>
      <c r="AD12" t="n">
        <v>1455998.662198176</v>
      </c>
      <c r="AE12" t="n">
        <v>1992161.603747103</v>
      </c>
      <c r="AF12" t="n">
        <v>4.673165385040956e-06</v>
      </c>
      <c r="AG12" t="n">
        <v>35</v>
      </c>
      <c r="AH12" t="n">
        <v>1802032.496301851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1.2226</v>
      </c>
      <c r="E13" t="n">
        <v>81.79000000000001</v>
      </c>
      <c r="F13" t="n">
        <v>77.01000000000001</v>
      </c>
      <c r="G13" t="n">
        <v>74.53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1014.14</v>
      </c>
      <c r="Q13" t="n">
        <v>1220.57</v>
      </c>
      <c r="R13" t="n">
        <v>237.04</v>
      </c>
      <c r="S13" t="n">
        <v>112.51</v>
      </c>
      <c r="T13" t="n">
        <v>47581.9</v>
      </c>
      <c r="U13" t="n">
        <v>0.47</v>
      </c>
      <c r="V13" t="n">
        <v>0.75</v>
      </c>
      <c r="W13" t="n">
        <v>7.36</v>
      </c>
      <c r="X13" t="n">
        <v>2.81</v>
      </c>
      <c r="Y13" t="n">
        <v>0.5</v>
      </c>
      <c r="Z13" t="n">
        <v>10</v>
      </c>
      <c r="AA13" t="n">
        <v>1443.359219466972</v>
      </c>
      <c r="AB13" t="n">
        <v>1974.867760589411</v>
      </c>
      <c r="AC13" t="n">
        <v>1786.389153263067</v>
      </c>
      <c r="AD13" t="n">
        <v>1443359.219466972</v>
      </c>
      <c r="AE13" t="n">
        <v>1974867.760589411</v>
      </c>
      <c r="AF13" t="n">
        <v>4.701622777938671e-06</v>
      </c>
      <c r="AG13" t="n">
        <v>35</v>
      </c>
      <c r="AH13" t="n">
        <v>1786389.153263067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1.2297</v>
      </c>
      <c r="E14" t="n">
        <v>81.31999999999999</v>
      </c>
      <c r="F14" t="n">
        <v>76.73</v>
      </c>
      <c r="G14" t="n">
        <v>80.77</v>
      </c>
      <c r="H14" t="n">
        <v>1.13</v>
      </c>
      <c r="I14" t="n">
        <v>57</v>
      </c>
      <c r="J14" t="n">
        <v>204.25</v>
      </c>
      <c r="K14" t="n">
        <v>53.44</v>
      </c>
      <c r="L14" t="n">
        <v>13</v>
      </c>
      <c r="M14" t="n">
        <v>55</v>
      </c>
      <c r="N14" t="n">
        <v>42.82</v>
      </c>
      <c r="O14" t="n">
        <v>25425.3</v>
      </c>
      <c r="P14" t="n">
        <v>1007.62</v>
      </c>
      <c r="Q14" t="n">
        <v>1220.54</v>
      </c>
      <c r="R14" t="n">
        <v>228.01</v>
      </c>
      <c r="S14" t="n">
        <v>112.51</v>
      </c>
      <c r="T14" t="n">
        <v>43091.46</v>
      </c>
      <c r="U14" t="n">
        <v>0.49</v>
      </c>
      <c r="V14" t="n">
        <v>0.75</v>
      </c>
      <c r="W14" t="n">
        <v>7.34</v>
      </c>
      <c r="X14" t="n">
        <v>2.53</v>
      </c>
      <c r="Y14" t="n">
        <v>0.5</v>
      </c>
      <c r="Z14" t="n">
        <v>10</v>
      </c>
      <c r="AA14" t="n">
        <v>1421.188230083817</v>
      </c>
      <c r="AB14" t="n">
        <v>1944.532434800359</v>
      </c>
      <c r="AC14" t="n">
        <v>1758.948988391425</v>
      </c>
      <c r="AD14" t="n">
        <v>1421188.230083817</v>
      </c>
      <c r="AE14" t="n">
        <v>1944532.434800359</v>
      </c>
      <c r="AF14" t="n">
        <v>4.728926492745938e-06</v>
      </c>
      <c r="AG14" t="n">
        <v>34</v>
      </c>
      <c r="AH14" t="n">
        <v>1758948.988391425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1.2339</v>
      </c>
      <c r="E15" t="n">
        <v>81.04000000000001</v>
      </c>
      <c r="F15" t="n">
        <v>76.59999999999999</v>
      </c>
      <c r="G15" t="n">
        <v>86.72</v>
      </c>
      <c r="H15" t="n">
        <v>1.21</v>
      </c>
      <c r="I15" t="n">
        <v>53</v>
      </c>
      <c r="J15" t="n">
        <v>205.84</v>
      </c>
      <c r="K15" t="n">
        <v>53.44</v>
      </c>
      <c r="L15" t="n">
        <v>14</v>
      </c>
      <c r="M15" t="n">
        <v>51</v>
      </c>
      <c r="N15" t="n">
        <v>43.4</v>
      </c>
      <c r="O15" t="n">
        <v>25621.03</v>
      </c>
      <c r="P15" t="n">
        <v>1002.93</v>
      </c>
      <c r="Q15" t="n">
        <v>1220.56</v>
      </c>
      <c r="R15" t="n">
        <v>223.43</v>
      </c>
      <c r="S15" t="n">
        <v>112.51</v>
      </c>
      <c r="T15" t="n">
        <v>40819.11</v>
      </c>
      <c r="U15" t="n">
        <v>0.5</v>
      </c>
      <c r="V15" t="n">
        <v>0.75</v>
      </c>
      <c r="W15" t="n">
        <v>7.34</v>
      </c>
      <c r="X15" t="n">
        <v>2.4</v>
      </c>
      <c r="Y15" t="n">
        <v>0.5</v>
      </c>
      <c r="Z15" t="n">
        <v>10</v>
      </c>
      <c r="AA15" t="n">
        <v>1413.55836142891</v>
      </c>
      <c r="AB15" t="n">
        <v>1934.092911900667</v>
      </c>
      <c r="AC15" t="n">
        <v>1749.505798905317</v>
      </c>
      <c r="AD15" t="n">
        <v>1413558.36142891</v>
      </c>
      <c r="AE15" t="n">
        <v>1934092.911900667</v>
      </c>
      <c r="AF15" t="n">
        <v>4.745077986012208e-06</v>
      </c>
      <c r="AG15" t="n">
        <v>34</v>
      </c>
      <c r="AH15" t="n">
        <v>1749505.798905317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1.2395</v>
      </c>
      <c r="E16" t="n">
        <v>80.67</v>
      </c>
      <c r="F16" t="n">
        <v>76.38</v>
      </c>
      <c r="G16" t="n">
        <v>93.53</v>
      </c>
      <c r="H16" t="n">
        <v>1.28</v>
      </c>
      <c r="I16" t="n">
        <v>49</v>
      </c>
      <c r="J16" t="n">
        <v>207.43</v>
      </c>
      <c r="K16" t="n">
        <v>53.44</v>
      </c>
      <c r="L16" t="n">
        <v>15</v>
      </c>
      <c r="M16" t="n">
        <v>47</v>
      </c>
      <c r="N16" t="n">
        <v>44</v>
      </c>
      <c r="O16" t="n">
        <v>25817.56</v>
      </c>
      <c r="P16" t="n">
        <v>997.75</v>
      </c>
      <c r="Q16" t="n">
        <v>1220.54</v>
      </c>
      <c r="R16" t="n">
        <v>215.93</v>
      </c>
      <c r="S16" t="n">
        <v>112.51</v>
      </c>
      <c r="T16" t="n">
        <v>37092.37</v>
      </c>
      <c r="U16" t="n">
        <v>0.52</v>
      </c>
      <c r="V16" t="n">
        <v>0.75</v>
      </c>
      <c r="W16" t="n">
        <v>7.33</v>
      </c>
      <c r="X16" t="n">
        <v>2.18</v>
      </c>
      <c r="Y16" t="n">
        <v>0.5</v>
      </c>
      <c r="Z16" t="n">
        <v>10</v>
      </c>
      <c r="AA16" t="n">
        <v>1403.995464706937</v>
      </c>
      <c r="AB16" t="n">
        <v>1921.008534720435</v>
      </c>
      <c r="AC16" t="n">
        <v>1737.670176319128</v>
      </c>
      <c r="AD16" t="n">
        <v>1403995.464706937</v>
      </c>
      <c r="AE16" t="n">
        <v>1921008.534720435</v>
      </c>
      <c r="AF16" t="n">
        <v>4.766613310367236e-06</v>
      </c>
      <c r="AG16" t="n">
        <v>34</v>
      </c>
      <c r="AH16" t="n">
        <v>1737670.176319128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1.2434</v>
      </c>
      <c r="E17" t="n">
        <v>80.42</v>
      </c>
      <c r="F17" t="n">
        <v>76.23999999999999</v>
      </c>
      <c r="G17" t="n">
        <v>99.45</v>
      </c>
      <c r="H17" t="n">
        <v>1.36</v>
      </c>
      <c r="I17" t="n">
        <v>46</v>
      </c>
      <c r="J17" t="n">
        <v>209.03</v>
      </c>
      <c r="K17" t="n">
        <v>53.44</v>
      </c>
      <c r="L17" t="n">
        <v>16</v>
      </c>
      <c r="M17" t="n">
        <v>44</v>
      </c>
      <c r="N17" t="n">
        <v>44.6</v>
      </c>
      <c r="O17" t="n">
        <v>26014.91</v>
      </c>
      <c r="P17" t="n">
        <v>995.1900000000001</v>
      </c>
      <c r="Q17" t="n">
        <v>1220.54</v>
      </c>
      <c r="R17" t="n">
        <v>211.51</v>
      </c>
      <c r="S17" t="n">
        <v>112.51</v>
      </c>
      <c r="T17" t="n">
        <v>34896.83</v>
      </c>
      <c r="U17" t="n">
        <v>0.53</v>
      </c>
      <c r="V17" t="n">
        <v>0.75</v>
      </c>
      <c r="W17" t="n">
        <v>7.32</v>
      </c>
      <c r="X17" t="n">
        <v>2.04</v>
      </c>
      <c r="Y17" t="n">
        <v>0.5</v>
      </c>
      <c r="Z17" t="n">
        <v>10</v>
      </c>
      <c r="AA17" t="n">
        <v>1398.183278915204</v>
      </c>
      <c r="AB17" t="n">
        <v>1913.056045704646</v>
      </c>
      <c r="AC17" t="n">
        <v>1730.476661693618</v>
      </c>
      <c r="AD17" t="n">
        <v>1398183.278915205</v>
      </c>
      <c r="AE17" t="n">
        <v>1913056.045704646</v>
      </c>
      <c r="AF17" t="n">
        <v>4.781611125543059e-06</v>
      </c>
      <c r="AG17" t="n">
        <v>34</v>
      </c>
      <c r="AH17" t="n">
        <v>1730476.661693618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1.2473</v>
      </c>
      <c r="E18" t="n">
        <v>80.17</v>
      </c>
      <c r="F18" t="n">
        <v>76.09999999999999</v>
      </c>
      <c r="G18" t="n">
        <v>106.19</v>
      </c>
      <c r="H18" t="n">
        <v>1.43</v>
      </c>
      <c r="I18" t="n">
        <v>43</v>
      </c>
      <c r="J18" t="n">
        <v>210.64</v>
      </c>
      <c r="K18" t="n">
        <v>53.44</v>
      </c>
      <c r="L18" t="n">
        <v>17</v>
      </c>
      <c r="M18" t="n">
        <v>41</v>
      </c>
      <c r="N18" t="n">
        <v>45.21</v>
      </c>
      <c r="O18" t="n">
        <v>26213.09</v>
      </c>
      <c r="P18" t="n">
        <v>988.3</v>
      </c>
      <c r="Q18" t="n">
        <v>1220.55</v>
      </c>
      <c r="R18" t="n">
        <v>206.82</v>
      </c>
      <c r="S18" t="n">
        <v>112.51</v>
      </c>
      <c r="T18" t="n">
        <v>32563.12</v>
      </c>
      <c r="U18" t="n">
        <v>0.54</v>
      </c>
      <c r="V18" t="n">
        <v>0.75</v>
      </c>
      <c r="W18" t="n">
        <v>7.32</v>
      </c>
      <c r="X18" t="n">
        <v>1.9</v>
      </c>
      <c r="Y18" t="n">
        <v>0.5</v>
      </c>
      <c r="Z18" t="n">
        <v>10</v>
      </c>
      <c r="AA18" t="n">
        <v>1389.384759566177</v>
      </c>
      <c r="AB18" t="n">
        <v>1901.017523368028</v>
      </c>
      <c r="AC18" t="n">
        <v>1719.587079032634</v>
      </c>
      <c r="AD18" t="n">
        <v>1389384.759566177</v>
      </c>
      <c r="AE18" t="n">
        <v>1901017.523368028</v>
      </c>
      <c r="AF18" t="n">
        <v>4.796608940718882e-06</v>
      </c>
      <c r="AG18" t="n">
        <v>34</v>
      </c>
      <c r="AH18" t="n">
        <v>1719587.079032634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1.2496</v>
      </c>
      <c r="E19" t="n">
        <v>80.02</v>
      </c>
      <c r="F19" t="n">
        <v>76.03</v>
      </c>
      <c r="G19" t="n">
        <v>111.26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39</v>
      </c>
      <c r="N19" t="n">
        <v>45.82</v>
      </c>
      <c r="O19" t="n">
        <v>26412.11</v>
      </c>
      <c r="P19" t="n">
        <v>985.23</v>
      </c>
      <c r="Q19" t="n">
        <v>1220.54</v>
      </c>
      <c r="R19" t="n">
        <v>203.98</v>
      </c>
      <c r="S19" t="n">
        <v>112.51</v>
      </c>
      <c r="T19" t="n">
        <v>31156.69</v>
      </c>
      <c r="U19" t="n">
        <v>0.55</v>
      </c>
      <c r="V19" t="n">
        <v>0.75</v>
      </c>
      <c r="W19" t="n">
        <v>7.32</v>
      </c>
      <c r="X19" t="n">
        <v>1.83</v>
      </c>
      <c r="Y19" t="n">
        <v>0.5</v>
      </c>
      <c r="Z19" t="n">
        <v>10</v>
      </c>
      <c r="AA19" t="n">
        <v>1384.973644972485</v>
      </c>
      <c r="AB19" t="n">
        <v>1894.982041776297</v>
      </c>
      <c r="AC19" t="n">
        <v>1714.127615333166</v>
      </c>
      <c r="AD19" t="n">
        <v>1384973.644972485</v>
      </c>
      <c r="AE19" t="n">
        <v>1894982.041776297</v>
      </c>
      <c r="AF19" t="n">
        <v>4.805453806078982e-06</v>
      </c>
      <c r="AG19" t="n">
        <v>34</v>
      </c>
      <c r="AH19" t="n">
        <v>1714127.615333166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1.2538</v>
      </c>
      <c r="E20" t="n">
        <v>79.76000000000001</v>
      </c>
      <c r="F20" t="n">
        <v>75.87</v>
      </c>
      <c r="G20" t="n">
        <v>119.8</v>
      </c>
      <c r="H20" t="n">
        <v>1.58</v>
      </c>
      <c r="I20" t="n">
        <v>38</v>
      </c>
      <c r="J20" t="n">
        <v>213.87</v>
      </c>
      <c r="K20" t="n">
        <v>53.44</v>
      </c>
      <c r="L20" t="n">
        <v>19</v>
      </c>
      <c r="M20" t="n">
        <v>36</v>
      </c>
      <c r="N20" t="n">
        <v>46.44</v>
      </c>
      <c r="O20" t="n">
        <v>26611.98</v>
      </c>
      <c r="P20" t="n">
        <v>981.96</v>
      </c>
      <c r="Q20" t="n">
        <v>1220.56</v>
      </c>
      <c r="R20" t="n">
        <v>198.74</v>
      </c>
      <c r="S20" t="n">
        <v>112.51</v>
      </c>
      <c r="T20" t="n">
        <v>28550.53</v>
      </c>
      <c r="U20" t="n">
        <v>0.57</v>
      </c>
      <c r="V20" t="n">
        <v>0.76</v>
      </c>
      <c r="W20" t="n">
        <v>7.32</v>
      </c>
      <c r="X20" t="n">
        <v>1.68</v>
      </c>
      <c r="Y20" t="n">
        <v>0.5</v>
      </c>
      <c r="Z20" t="n">
        <v>10</v>
      </c>
      <c r="AA20" t="n">
        <v>1378.429862563835</v>
      </c>
      <c r="AB20" t="n">
        <v>1886.028549993477</v>
      </c>
      <c r="AC20" t="n">
        <v>1706.028632239794</v>
      </c>
      <c r="AD20" t="n">
        <v>1378429.862563835</v>
      </c>
      <c r="AE20" t="n">
        <v>1886028.549993477</v>
      </c>
      <c r="AF20" t="n">
        <v>4.821605299345253e-06</v>
      </c>
      <c r="AG20" t="n">
        <v>34</v>
      </c>
      <c r="AH20" t="n">
        <v>1706028.632239794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1.2561</v>
      </c>
      <c r="E21" t="n">
        <v>79.61</v>
      </c>
      <c r="F21" t="n">
        <v>75.8</v>
      </c>
      <c r="G21" t="n">
        <v>126.34</v>
      </c>
      <c r="H21" t="n">
        <v>1.65</v>
      </c>
      <c r="I21" t="n">
        <v>36</v>
      </c>
      <c r="J21" t="n">
        <v>215.5</v>
      </c>
      <c r="K21" t="n">
        <v>53.44</v>
      </c>
      <c r="L21" t="n">
        <v>20</v>
      </c>
      <c r="M21" t="n">
        <v>34</v>
      </c>
      <c r="N21" t="n">
        <v>47.07</v>
      </c>
      <c r="O21" t="n">
        <v>26812.71</v>
      </c>
      <c r="P21" t="n">
        <v>977.4400000000001</v>
      </c>
      <c r="Q21" t="n">
        <v>1220.55</v>
      </c>
      <c r="R21" t="n">
        <v>196.79</v>
      </c>
      <c r="S21" t="n">
        <v>112.51</v>
      </c>
      <c r="T21" t="n">
        <v>27584.73</v>
      </c>
      <c r="U21" t="n">
        <v>0.57</v>
      </c>
      <c r="V21" t="n">
        <v>0.76</v>
      </c>
      <c r="W21" t="n">
        <v>7.3</v>
      </c>
      <c r="X21" t="n">
        <v>1.6</v>
      </c>
      <c r="Y21" t="n">
        <v>0.5</v>
      </c>
      <c r="Z21" t="n">
        <v>10</v>
      </c>
      <c r="AA21" t="n">
        <v>1373.056510982984</v>
      </c>
      <c r="AB21" t="n">
        <v>1878.676493305016</v>
      </c>
      <c r="AC21" t="n">
        <v>1699.378245523003</v>
      </c>
      <c r="AD21" t="n">
        <v>1373056.510982984</v>
      </c>
      <c r="AE21" t="n">
        <v>1878676.493305016</v>
      </c>
      <c r="AF21" t="n">
        <v>4.830450164705353e-06</v>
      </c>
      <c r="AG21" t="n">
        <v>34</v>
      </c>
      <c r="AH21" t="n">
        <v>1699378.245523003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1.257</v>
      </c>
      <c r="E22" t="n">
        <v>79.55</v>
      </c>
      <c r="F22" t="n">
        <v>75.78</v>
      </c>
      <c r="G22" t="n">
        <v>129.91</v>
      </c>
      <c r="H22" t="n">
        <v>1.72</v>
      </c>
      <c r="I22" t="n">
        <v>35</v>
      </c>
      <c r="J22" t="n">
        <v>217.14</v>
      </c>
      <c r="K22" t="n">
        <v>53.44</v>
      </c>
      <c r="L22" t="n">
        <v>21</v>
      </c>
      <c r="M22" t="n">
        <v>33</v>
      </c>
      <c r="N22" t="n">
        <v>47.7</v>
      </c>
      <c r="O22" t="n">
        <v>27014.3</v>
      </c>
      <c r="P22" t="n">
        <v>975.49</v>
      </c>
      <c r="Q22" t="n">
        <v>1220.54</v>
      </c>
      <c r="R22" t="n">
        <v>195.55</v>
      </c>
      <c r="S22" t="n">
        <v>112.51</v>
      </c>
      <c r="T22" t="n">
        <v>26968.37</v>
      </c>
      <c r="U22" t="n">
        <v>0.58</v>
      </c>
      <c r="V22" t="n">
        <v>0.76</v>
      </c>
      <c r="W22" t="n">
        <v>7.32</v>
      </c>
      <c r="X22" t="n">
        <v>1.58</v>
      </c>
      <c r="Y22" t="n">
        <v>0.5</v>
      </c>
      <c r="Z22" t="n">
        <v>10</v>
      </c>
      <c r="AA22" t="n">
        <v>1370.868668833097</v>
      </c>
      <c r="AB22" t="n">
        <v>1875.682991154758</v>
      </c>
      <c r="AC22" t="n">
        <v>1696.670439016559</v>
      </c>
      <c r="AD22" t="n">
        <v>1370868.668833097</v>
      </c>
      <c r="AE22" t="n">
        <v>1875682.991154758</v>
      </c>
      <c r="AF22" t="n">
        <v>4.833911198976697e-06</v>
      </c>
      <c r="AG22" t="n">
        <v>34</v>
      </c>
      <c r="AH22" t="n">
        <v>1696670.439016559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1.2606</v>
      </c>
      <c r="E23" t="n">
        <v>79.33</v>
      </c>
      <c r="F23" t="n">
        <v>75.63</v>
      </c>
      <c r="G23" t="n">
        <v>137.52</v>
      </c>
      <c r="H23" t="n">
        <v>1.79</v>
      </c>
      <c r="I23" t="n">
        <v>33</v>
      </c>
      <c r="J23" t="n">
        <v>218.78</v>
      </c>
      <c r="K23" t="n">
        <v>53.44</v>
      </c>
      <c r="L23" t="n">
        <v>22</v>
      </c>
      <c r="M23" t="n">
        <v>31</v>
      </c>
      <c r="N23" t="n">
        <v>48.34</v>
      </c>
      <c r="O23" t="n">
        <v>27216.79</v>
      </c>
      <c r="P23" t="n">
        <v>971.67</v>
      </c>
      <c r="Q23" t="n">
        <v>1220.55</v>
      </c>
      <c r="R23" t="n">
        <v>190.85</v>
      </c>
      <c r="S23" t="n">
        <v>112.51</v>
      </c>
      <c r="T23" t="n">
        <v>24631.89</v>
      </c>
      <c r="U23" t="n">
        <v>0.59</v>
      </c>
      <c r="V23" t="n">
        <v>0.76</v>
      </c>
      <c r="W23" t="n">
        <v>7.3</v>
      </c>
      <c r="X23" t="n">
        <v>1.43</v>
      </c>
      <c r="Y23" t="n">
        <v>0.5</v>
      </c>
      <c r="Z23" t="n">
        <v>10</v>
      </c>
      <c r="AA23" t="n">
        <v>1364.566971094127</v>
      </c>
      <c r="AB23" t="n">
        <v>1867.060730297015</v>
      </c>
      <c r="AC23" t="n">
        <v>1688.871074633661</v>
      </c>
      <c r="AD23" t="n">
        <v>1364566.971094127</v>
      </c>
      <c r="AE23" t="n">
        <v>1867060.730297015</v>
      </c>
      <c r="AF23" t="n">
        <v>4.847755336062072e-06</v>
      </c>
      <c r="AG23" t="n">
        <v>34</v>
      </c>
      <c r="AH23" t="n">
        <v>1688871.074633661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1.2614</v>
      </c>
      <c r="E24" t="n">
        <v>79.28</v>
      </c>
      <c r="F24" t="n">
        <v>75.62</v>
      </c>
      <c r="G24" t="n">
        <v>141.78</v>
      </c>
      <c r="H24" t="n">
        <v>1.85</v>
      </c>
      <c r="I24" t="n">
        <v>32</v>
      </c>
      <c r="J24" t="n">
        <v>220.43</v>
      </c>
      <c r="K24" t="n">
        <v>53.44</v>
      </c>
      <c r="L24" t="n">
        <v>23</v>
      </c>
      <c r="M24" t="n">
        <v>30</v>
      </c>
      <c r="N24" t="n">
        <v>48.99</v>
      </c>
      <c r="O24" t="n">
        <v>27420.16</v>
      </c>
      <c r="P24" t="n">
        <v>967.76</v>
      </c>
      <c r="Q24" t="n">
        <v>1220.54</v>
      </c>
      <c r="R24" t="n">
        <v>190.29</v>
      </c>
      <c r="S24" t="n">
        <v>112.51</v>
      </c>
      <c r="T24" t="n">
        <v>24356.68</v>
      </c>
      <c r="U24" t="n">
        <v>0.59</v>
      </c>
      <c r="V24" t="n">
        <v>0.76</v>
      </c>
      <c r="W24" t="n">
        <v>7.3</v>
      </c>
      <c r="X24" t="n">
        <v>1.42</v>
      </c>
      <c r="Y24" t="n">
        <v>0.5</v>
      </c>
      <c r="Z24" t="n">
        <v>10</v>
      </c>
      <c r="AA24" t="n">
        <v>1361.168601943709</v>
      </c>
      <c r="AB24" t="n">
        <v>1862.410931699947</v>
      </c>
      <c r="AC24" t="n">
        <v>1684.665046288663</v>
      </c>
      <c r="AD24" t="n">
        <v>1361168.601943709</v>
      </c>
      <c r="AE24" t="n">
        <v>1862410.931699947</v>
      </c>
      <c r="AF24" t="n">
        <v>4.850831810969933e-06</v>
      </c>
      <c r="AG24" t="n">
        <v>34</v>
      </c>
      <c r="AH24" t="n">
        <v>1684665.046288663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1.2642</v>
      </c>
      <c r="E25" t="n">
        <v>79.09999999999999</v>
      </c>
      <c r="F25" t="n">
        <v>75.51000000000001</v>
      </c>
      <c r="G25" t="n">
        <v>151.03</v>
      </c>
      <c r="H25" t="n">
        <v>1.92</v>
      </c>
      <c r="I25" t="n">
        <v>30</v>
      </c>
      <c r="J25" t="n">
        <v>222.08</v>
      </c>
      <c r="K25" t="n">
        <v>53.44</v>
      </c>
      <c r="L25" t="n">
        <v>24</v>
      </c>
      <c r="M25" t="n">
        <v>28</v>
      </c>
      <c r="N25" t="n">
        <v>49.65</v>
      </c>
      <c r="O25" t="n">
        <v>27624.44</v>
      </c>
      <c r="P25" t="n">
        <v>965.77</v>
      </c>
      <c r="Q25" t="n">
        <v>1220.55</v>
      </c>
      <c r="R25" t="n">
        <v>186.8</v>
      </c>
      <c r="S25" t="n">
        <v>112.51</v>
      </c>
      <c r="T25" t="n">
        <v>22620.92</v>
      </c>
      <c r="U25" t="n">
        <v>0.6</v>
      </c>
      <c r="V25" t="n">
        <v>0.76</v>
      </c>
      <c r="W25" t="n">
        <v>7.3</v>
      </c>
      <c r="X25" t="n">
        <v>1.31</v>
      </c>
      <c r="Y25" t="n">
        <v>0.5</v>
      </c>
      <c r="Z25" t="n">
        <v>10</v>
      </c>
      <c r="AA25" t="n">
        <v>1347.146547402127</v>
      </c>
      <c r="AB25" t="n">
        <v>1843.225338066768</v>
      </c>
      <c r="AC25" t="n">
        <v>1667.310498784685</v>
      </c>
      <c r="AD25" t="n">
        <v>1347146.547402127</v>
      </c>
      <c r="AE25" t="n">
        <v>1843225.338066768</v>
      </c>
      <c r="AF25" t="n">
        <v>4.861599473147447e-06</v>
      </c>
      <c r="AG25" t="n">
        <v>33</v>
      </c>
      <c r="AH25" t="n">
        <v>1667310.498784686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1.2654</v>
      </c>
      <c r="E26" t="n">
        <v>79.02</v>
      </c>
      <c r="F26" t="n">
        <v>75.48</v>
      </c>
      <c r="G26" t="n">
        <v>156.16</v>
      </c>
      <c r="H26" t="n">
        <v>1.99</v>
      </c>
      <c r="I26" t="n">
        <v>29</v>
      </c>
      <c r="J26" t="n">
        <v>223.75</v>
      </c>
      <c r="K26" t="n">
        <v>53.44</v>
      </c>
      <c r="L26" t="n">
        <v>25</v>
      </c>
      <c r="M26" t="n">
        <v>27</v>
      </c>
      <c r="N26" t="n">
        <v>50.31</v>
      </c>
      <c r="O26" t="n">
        <v>27829.77</v>
      </c>
      <c r="P26" t="n">
        <v>962.9299999999999</v>
      </c>
      <c r="Q26" t="n">
        <v>1220.54</v>
      </c>
      <c r="R26" t="n">
        <v>185.28</v>
      </c>
      <c r="S26" t="n">
        <v>112.51</v>
      </c>
      <c r="T26" t="n">
        <v>21867.61</v>
      </c>
      <c r="U26" t="n">
        <v>0.61</v>
      </c>
      <c r="V26" t="n">
        <v>0.76</v>
      </c>
      <c r="W26" t="n">
        <v>7.3</v>
      </c>
      <c r="X26" t="n">
        <v>1.28</v>
      </c>
      <c r="Y26" t="n">
        <v>0.5</v>
      </c>
      <c r="Z26" t="n">
        <v>10</v>
      </c>
      <c r="AA26" t="n">
        <v>1344.083180377508</v>
      </c>
      <c r="AB26" t="n">
        <v>1839.033904157469</v>
      </c>
      <c r="AC26" t="n">
        <v>1663.519089444975</v>
      </c>
      <c r="AD26" t="n">
        <v>1344083.180377508</v>
      </c>
      <c r="AE26" t="n">
        <v>1839033.904157469</v>
      </c>
      <c r="AF26" t="n">
        <v>4.866214185509238e-06</v>
      </c>
      <c r="AG26" t="n">
        <v>33</v>
      </c>
      <c r="AH26" t="n">
        <v>1663519.089444975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1.2668</v>
      </c>
      <c r="E27" t="n">
        <v>78.94</v>
      </c>
      <c r="F27" t="n">
        <v>75.43000000000001</v>
      </c>
      <c r="G27" t="n">
        <v>161.63</v>
      </c>
      <c r="H27" t="n">
        <v>2.05</v>
      </c>
      <c r="I27" t="n">
        <v>28</v>
      </c>
      <c r="J27" t="n">
        <v>225.42</v>
      </c>
      <c r="K27" t="n">
        <v>53.44</v>
      </c>
      <c r="L27" t="n">
        <v>26</v>
      </c>
      <c r="M27" t="n">
        <v>26</v>
      </c>
      <c r="N27" t="n">
        <v>50.98</v>
      </c>
      <c r="O27" t="n">
        <v>28035.92</v>
      </c>
      <c r="P27" t="n">
        <v>958.6900000000001</v>
      </c>
      <c r="Q27" t="n">
        <v>1220.55</v>
      </c>
      <c r="R27" t="n">
        <v>183.65</v>
      </c>
      <c r="S27" t="n">
        <v>112.51</v>
      </c>
      <c r="T27" t="n">
        <v>21054.66</v>
      </c>
      <c r="U27" t="n">
        <v>0.61</v>
      </c>
      <c r="V27" t="n">
        <v>0.76</v>
      </c>
      <c r="W27" t="n">
        <v>7.3</v>
      </c>
      <c r="X27" t="n">
        <v>1.23</v>
      </c>
      <c r="Y27" t="n">
        <v>0.5</v>
      </c>
      <c r="Z27" t="n">
        <v>10</v>
      </c>
      <c r="AA27" t="n">
        <v>1339.809160856865</v>
      </c>
      <c r="AB27" t="n">
        <v>1833.186002092892</v>
      </c>
      <c r="AC27" t="n">
        <v>1658.229302945859</v>
      </c>
      <c r="AD27" t="n">
        <v>1339809.160856865</v>
      </c>
      <c r="AE27" t="n">
        <v>1833186.002092892</v>
      </c>
      <c r="AF27" t="n">
        <v>4.871598016597995e-06</v>
      </c>
      <c r="AG27" t="n">
        <v>33</v>
      </c>
      <c r="AH27" t="n">
        <v>1658229.302945859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1.2678</v>
      </c>
      <c r="E28" t="n">
        <v>78.88</v>
      </c>
      <c r="F28" t="n">
        <v>75.40000000000001</v>
      </c>
      <c r="G28" t="n">
        <v>167.56</v>
      </c>
      <c r="H28" t="n">
        <v>2.11</v>
      </c>
      <c r="I28" t="n">
        <v>27</v>
      </c>
      <c r="J28" t="n">
        <v>227.1</v>
      </c>
      <c r="K28" t="n">
        <v>53.44</v>
      </c>
      <c r="L28" t="n">
        <v>27</v>
      </c>
      <c r="M28" t="n">
        <v>25</v>
      </c>
      <c r="N28" t="n">
        <v>51.66</v>
      </c>
      <c r="O28" t="n">
        <v>28243</v>
      </c>
      <c r="P28" t="n">
        <v>957.64</v>
      </c>
      <c r="Q28" t="n">
        <v>1220.54</v>
      </c>
      <c r="R28" t="n">
        <v>182.75</v>
      </c>
      <c r="S28" t="n">
        <v>112.51</v>
      </c>
      <c r="T28" t="n">
        <v>20612.29</v>
      </c>
      <c r="U28" t="n">
        <v>0.62</v>
      </c>
      <c r="V28" t="n">
        <v>0.76</v>
      </c>
      <c r="W28" t="n">
        <v>7.3</v>
      </c>
      <c r="X28" t="n">
        <v>1.2</v>
      </c>
      <c r="Y28" t="n">
        <v>0.5</v>
      </c>
      <c r="Z28" t="n">
        <v>10</v>
      </c>
      <c r="AA28" t="n">
        <v>1338.14776882455</v>
      </c>
      <c r="AB28" t="n">
        <v>1830.912812218835</v>
      </c>
      <c r="AC28" t="n">
        <v>1656.17306312294</v>
      </c>
      <c r="AD28" t="n">
        <v>1338147.76882455</v>
      </c>
      <c r="AE28" t="n">
        <v>1830912.812218835</v>
      </c>
      <c r="AF28" t="n">
        <v>4.875443610232821e-06</v>
      </c>
      <c r="AG28" t="n">
        <v>33</v>
      </c>
      <c r="AH28" t="n">
        <v>1656173.06312294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1.2692</v>
      </c>
      <c r="E29" t="n">
        <v>78.79000000000001</v>
      </c>
      <c r="F29" t="n">
        <v>75.34999999999999</v>
      </c>
      <c r="G29" t="n">
        <v>173.89</v>
      </c>
      <c r="H29" t="n">
        <v>2.18</v>
      </c>
      <c r="I29" t="n">
        <v>26</v>
      </c>
      <c r="J29" t="n">
        <v>228.79</v>
      </c>
      <c r="K29" t="n">
        <v>53.44</v>
      </c>
      <c r="L29" t="n">
        <v>28</v>
      </c>
      <c r="M29" t="n">
        <v>24</v>
      </c>
      <c r="N29" t="n">
        <v>52.35</v>
      </c>
      <c r="O29" t="n">
        <v>28451.04</v>
      </c>
      <c r="P29" t="n">
        <v>954.6799999999999</v>
      </c>
      <c r="Q29" t="n">
        <v>1220.54</v>
      </c>
      <c r="R29" t="n">
        <v>181.44</v>
      </c>
      <c r="S29" t="n">
        <v>112.51</v>
      </c>
      <c r="T29" t="n">
        <v>19962.1</v>
      </c>
      <c r="U29" t="n">
        <v>0.62</v>
      </c>
      <c r="V29" t="n">
        <v>0.76</v>
      </c>
      <c r="W29" t="n">
        <v>7.29</v>
      </c>
      <c r="X29" t="n">
        <v>1.15</v>
      </c>
      <c r="Y29" t="n">
        <v>0.5</v>
      </c>
      <c r="Z29" t="n">
        <v>10</v>
      </c>
      <c r="AA29" t="n">
        <v>1334.766500909278</v>
      </c>
      <c r="AB29" t="n">
        <v>1826.286412286147</v>
      </c>
      <c r="AC29" t="n">
        <v>1651.988200306634</v>
      </c>
      <c r="AD29" t="n">
        <v>1334766.500909277</v>
      </c>
      <c r="AE29" t="n">
        <v>1826286.412286147</v>
      </c>
      <c r="AF29" t="n">
        <v>4.880827441321578e-06</v>
      </c>
      <c r="AG29" t="n">
        <v>33</v>
      </c>
      <c r="AH29" t="n">
        <v>1651988.200306634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1.2706</v>
      </c>
      <c r="E30" t="n">
        <v>78.7</v>
      </c>
      <c r="F30" t="n">
        <v>75.3</v>
      </c>
      <c r="G30" t="n">
        <v>180.73</v>
      </c>
      <c r="H30" t="n">
        <v>2.24</v>
      </c>
      <c r="I30" t="n">
        <v>25</v>
      </c>
      <c r="J30" t="n">
        <v>230.48</v>
      </c>
      <c r="K30" t="n">
        <v>53.44</v>
      </c>
      <c r="L30" t="n">
        <v>29</v>
      </c>
      <c r="M30" t="n">
        <v>23</v>
      </c>
      <c r="N30" t="n">
        <v>53.05</v>
      </c>
      <c r="O30" t="n">
        <v>28660.06</v>
      </c>
      <c r="P30" t="n">
        <v>951.87</v>
      </c>
      <c r="Q30" t="n">
        <v>1220.56</v>
      </c>
      <c r="R30" t="n">
        <v>179.66</v>
      </c>
      <c r="S30" t="n">
        <v>112.51</v>
      </c>
      <c r="T30" t="n">
        <v>19073.79</v>
      </c>
      <c r="U30" t="n">
        <v>0.63</v>
      </c>
      <c r="V30" t="n">
        <v>0.76</v>
      </c>
      <c r="W30" t="n">
        <v>7.29</v>
      </c>
      <c r="X30" t="n">
        <v>1.1</v>
      </c>
      <c r="Y30" t="n">
        <v>0.5</v>
      </c>
      <c r="Z30" t="n">
        <v>10</v>
      </c>
      <c r="AA30" t="n">
        <v>1331.495475836576</v>
      </c>
      <c r="AB30" t="n">
        <v>1821.810851474235</v>
      </c>
      <c r="AC30" t="n">
        <v>1647.939780737123</v>
      </c>
      <c r="AD30" t="n">
        <v>1331495.475836576</v>
      </c>
      <c r="AE30" t="n">
        <v>1821810.851474235</v>
      </c>
      <c r="AF30" t="n">
        <v>4.886211272410334e-06</v>
      </c>
      <c r="AG30" t="n">
        <v>33</v>
      </c>
      <c r="AH30" t="n">
        <v>1647939.780737123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1.2723</v>
      </c>
      <c r="E31" t="n">
        <v>78.59999999999999</v>
      </c>
      <c r="F31" t="n">
        <v>75.23999999999999</v>
      </c>
      <c r="G31" t="n">
        <v>188.1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948.87</v>
      </c>
      <c r="Q31" t="n">
        <v>1220.54</v>
      </c>
      <c r="R31" t="n">
        <v>177.52</v>
      </c>
      <c r="S31" t="n">
        <v>112.51</v>
      </c>
      <c r="T31" t="n">
        <v>18008.75</v>
      </c>
      <c r="U31" t="n">
        <v>0.63</v>
      </c>
      <c r="V31" t="n">
        <v>0.76</v>
      </c>
      <c r="W31" t="n">
        <v>7.28</v>
      </c>
      <c r="X31" t="n">
        <v>1.04</v>
      </c>
      <c r="Y31" t="n">
        <v>0.5</v>
      </c>
      <c r="Z31" t="n">
        <v>10</v>
      </c>
      <c r="AA31" t="n">
        <v>1327.818591940626</v>
      </c>
      <c r="AB31" t="n">
        <v>1816.779976715128</v>
      </c>
      <c r="AC31" t="n">
        <v>1643.389045604147</v>
      </c>
      <c r="AD31" t="n">
        <v>1327818.591940626</v>
      </c>
      <c r="AE31" t="n">
        <v>1816779.976715127</v>
      </c>
      <c r="AF31" t="n">
        <v>4.89274878158954e-06</v>
      </c>
      <c r="AG31" t="n">
        <v>33</v>
      </c>
      <c r="AH31" t="n">
        <v>1643389.045604147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1.2736</v>
      </c>
      <c r="E32" t="n">
        <v>78.52</v>
      </c>
      <c r="F32" t="n">
        <v>75.19</v>
      </c>
      <c r="G32" t="n">
        <v>196.15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947.13</v>
      </c>
      <c r="Q32" t="n">
        <v>1220.54</v>
      </c>
      <c r="R32" t="n">
        <v>175.83</v>
      </c>
      <c r="S32" t="n">
        <v>112.51</v>
      </c>
      <c r="T32" t="n">
        <v>17171.19</v>
      </c>
      <c r="U32" t="n">
        <v>0.64</v>
      </c>
      <c r="V32" t="n">
        <v>0.76</v>
      </c>
      <c r="W32" t="n">
        <v>7.29</v>
      </c>
      <c r="X32" t="n">
        <v>0.99</v>
      </c>
      <c r="Y32" t="n">
        <v>0.5</v>
      </c>
      <c r="Z32" t="n">
        <v>10</v>
      </c>
      <c r="AA32" t="n">
        <v>1325.373061062352</v>
      </c>
      <c r="AB32" t="n">
        <v>1813.433893478264</v>
      </c>
      <c r="AC32" t="n">
        <v>1640.362307855153</v>
      </c>
      <c r="AD32" t="n">
        <v>1325373.061062352</v>
      </c>
      <c r="AE32" t="n">
        <v>1813433.893478264</v>
      </c>
      <c r="AF32" t="n">
        <v>4.897748053314814e-06</v>
      </c>
      <c r="AG32" t="n">
        <v>33</v>
      </c>
      <c r="AH32" t="n">
        <v>1640362.307855153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1.2733</v>
      </c>
      <c r="E33" t="n">
        <v>78.54000000000001</v>
      </c>
      <c r="F33" t="n">
        <v>75.20999999999999</v>
      </c>
      <c r="G33" t="n">
        <v>196.2</v>
      </c>
      <c r="H33" t="n">
        <v>2.41</v>
      </c>
      <c r="I33" t="n">
        <v>23</v>
      </c>
      <c r="J33" t="n">
        <v>235.61</v>
      </c>
      <c r="K33" t="n">
        <v>53.44</v>
      </c>
      <c r="L33" t="n">
        <v>32</v>
      </c>
      <c r="M33" t="n">
        <v>21</v>
      </c>
      <c r="N33" t="n">
        <v>55.18</v>
      </c>
      <c r="O33" t="n">
        <v>29293.06</v>
      </c>
      <c r="P33" t="n">
        <v>942.52</v>
      </c>
      <c r="Q33" t="n">
        <v>1220.55</v>
      </c>
      <c r="R33" t="n">
        <v>176.52</v>
      </c>
      <c r="S33" t="n">
        <v>112.51</v>
      </c>
      <c r="T33" t="n">
        <v>17513.82</v>
      </c>
      <c r="U33" t="n">
        <v>0.64</v>
      </c>
      <c r="V33" t="n">
        <v>0.76</v>
      </c>
      <c r="W33" t="n">
        <v>7.29</v>
      </c>
      <c r="X33" t="n">
        <v>1.01</v>
      </c>
      <c r="Y33" t="n">
        <v>0.5</v>
      </c>
      <c r="Z33" t="n">
        <v>10</v>
      </c>
      <c r="AA33" t="n">
        <v>1322.549524859472</v>
      </c>
      <c r="AB33" t="n">
        <v>1809.570606679858</v>
      </c>
      <c r="AC33" t="n">
        <v>1636.86772772663</v>
      </c>
      <c r="AD33" t="n">
        <v>1322549.524859472</v>
      </c>
      <c r="AE33" t="n">
        <v>1809570.606679858</v>
      </c>
      <c r="AF33" t="n">
        <v>4.896594375224367e-06</v>
      </c>
      <c r="AG33" t="n">
        <v>33</v>
      </c>
      <c r="AH33" t="n">
        <v>1636867.72772663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1.2745</v>
      </c>
      <c r="E34" t="n">
        <v>78.45999999999999</v>
      </c>
      <c r="F34" t="n">
        <v>75.18000000000001</v>
      </c>
      <c r="G34" t="n">
        <v>205.03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942.24</v>
      </c>
      <c r="Q34" t="n">
        <v>1220.54</v>
      </c>
      <c r="R34" t="n">
        <v>175.5</v>
      </c>
      <c r="S34" t="n">
        <v>112.51</v>
      </c>
      <c r="T34" t="n">
        <v>17008.55</v>
      </c>
      <c r="U34" t="n">
        <v>0.64</v>
      </c>
      <c r="V34" t="n">
        <v>0.76</v>
      </c>
      <c r="W34" t="n">
        <v>7.28</v>
      </c>
      <c r="X34" t="n">
        <v>0.98</v>
      </c>
      <c r="Y34" t="n">
        <v>0.5</v>
      </c>
      <c r="Z34" t="n">
        <v>10</v>
      </c>
      <c r="AA34" t="n">
        <v>1321.280131389973</v>
      </c>
      <c r="AB34" t="n">
        <v>1807.833766533202</v>
      </c>
      <c r="AC34" t="n">
        <v>1635.2966491659</v>
      </c>
      <c r="AD34" t="n">
        <v>1321280.131389973</v>
      </c>
      <c r="AE34" t="n">
        <v>1807833.766533202</v>
      </c>
      <c r="AF34" t="n">
        <v>4.901209087586157e-06</v>
      </c>
      <c r="AG34" t="n">
        <v>33</v>
      </c>
      <c r="AH34" t="n">
        <v>1635296.6491659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1.2759</v>
      </c>
      <c r="E35" t="n">
        <v>78.37</v>
      </c>
      <c r="F35" t="n">
        <v>75.12</v>
      </c>
      <c r="G35" t="n">
        <v>214.64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939.65</v>
      </c>
      <c r="Q35" t="n">
        <v>1220.54</v>
      </c>
      <c r="R35" t="n">
        <v>173.7</v>
      </c>
      <c r="S35" t="n">
        <v>112.51</v>
      </c>
      <c r="T35" t="n">
        <v>16117.2</v>
      </c>
      <c r="U35" t="n">
        <v>0.65</v>
      </c>
      <c r="V35" t="n">
        <v>0.76</v>
      </c>
      <c r="W35" t="n">
        <v>7.28</v>
      </c>
      <c r="X35" t="n">
        <v>0.92</v>
      </c>
      <c r="Y35" t="n">
        <v>0.5</v>
      </c>
      <c r="Z35" t="n">
        <v>10</v>
      </c>
      <c r="AA35" t="n">
        <v>1318.140963354331</v>
      </c>
      <c r="AB35" t="n">
        <v>1803.538618336517</v>
      </c>
      <c r="AC35" t="n">
        <v>1631.411423884829</v>
      </c>
      <c r="AD35" t="n">
        <v>1318140.963354331</v>
      </c>
      <c r="AE35" t="n">
        <v>1803538.618336517</v>
      </c>
      <c r="AF35" t="n">
        <v>4.906592918674915e-06</v>
      </c>
      <c r="AG35" t="n">
        <v>33</v>
      </c>
      <c r="AH35" t="n">
        <v>1631411.423884829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1.2764</v>
      </c>
      <c r="E36" t="n">
        <v>78.34</v>
      </c>
      <c r="F36" t="n">
        <v>75.09</v>
      </c>
      <c r="G36" t="n">
        <v>214.55</v>
      </c>
      <c r="H36" t="n">
        <v>2.58</v>
      </c>
      <c r="I36" t="n">
        <v>21</v>
      </c>
      <c r="J36" t="n">
        <v>240.82</v>
      </c>
      <c r="K36" t="n">
        <v>53.44</v>
      </c>
      <c r="L36" t="n">
        <v>35</v>
      </c>
      <c r="M36" t="n">
        <v>19</v>
      </c>
      <c r="N36" t="n">
        <v>57.39</v>
      </c>
      <c r="O36" t="n">
        <v>29935.43</v>
      </c>
      <c r="P36" t="n">
        <v>938.62</v>
      </c>
      <c r="Q36" t="n">
        <v>1220.54</v>
      </c>
      <c r="R36" t="n">
        <v>172.74</v>
      </c>
      <c r="S36" t="n">
        <v>112.51</v>
      </c>
      <c r="T36" t="n">
        <v>15636.74</v>
      </c>
      <c r="U36" t="n">
        <v>0.65</v>
      </c>
      <c r="V36" t="n">
        <v>0.76</v>
      </c>
      <c r="W36" t="n">
        <v>7.28</v>
      </c>
      <c r="X36" t="n">
        <v>0.9</v>
      </c>
      <c r="Y36" t="n">
        <v>0.5</v>
      </c>
      <c r="Z36" t="n">
        <v>10</v>
      </c>
      <c r="AA36" t="n">
        <v>1316.909892052214</v>
      </c>
      <c r="AB36" t="n">
        <v>1801.854212269929</v>
      </c>
      <c r="AC36" t="n">
        <v>1629.887775169156</v>
      </c>
      <c r="AD36" t="n">
        <v>1316909.892052214</v>
      </c>
      <c r="AE36" t="n">
        <v>1801854.212269929</v>
      </c>
      <c r="AF36" t="n">
        <v>4.908515715492328e-06</v>
      </c>
      <c r="AG36" t="n">
        <v>33</v>
      </c>
      <c r="AH36" t="n">
        <v>1629887.775169156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1.2773</v>
      </c>
      <c r="E37" t="n">
        <v>78.29000000000001</v>
      </c>
      <c r="F37" t="n">
        <v>75.08</v>
      </c>
      <c r="G37" t="n">
        <v>225.24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937.7</v>
      </c>
      <c r="Q37" t="n">
        <v>1220.55</v>
      </c>
      <c r="R37" t="n">
        <v>171.97</v>
      </c>
      <c r="S37" t="n">
        <v>112.51</v>
      </c>
      <c r="T37" t="n">
        <v>15257.7</v>
      </c>
      <c r="U37" t="n">
        <v>0.65</v>
      </c>
      <c r="V37" t="n">
        <v>0.76</v>
      </c>
      <c r="W37" t="n">
        <v>7.29</v>
      </c>
      <c r="X37" t="n">
        <v>0.88</v>
      </c>
      <c r="Y37" t="n">
        <v>0.5</v>
      </c>
      <c r="Z37" t="n">
        <v>10</v>
      </c>
      <c r="AA37" t="n">
        <v>1315.538178332958</v>
      </c>
      <c r="AB37" t="n">
        <v>1799.977373043504</v>
      </c>
      <c r="AC37" t="n">
        <v>1628.190058844341</v>
      </c>
      <c r="AD37" t="n">
        <v>1315538.178332958</v>
      </c>
      <c r="AE37" t="n">
        <v>1799977.373043504</v>
      </c>
      <c r="AF37" t="n">
        <v>4.911976749763671e-06</v>
      </c>
      <c r="AG37" t="n">
        <v>33</v>
      </c>
      <c r="AH37" t="n">
        <v>1628190.058844341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1.2789</v>
      </c>
      <c r="E38" t="n">
        <v>78.19</v>
      </c>
      <c r="F38" t="n">
        <v>75.01000000000001</v>
      </c>
      <c r="G38" t="n">
        <v>236.89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929.23</v>
      </c>
      <c r="Q38" t="n">
        <v>1220.55</v>
      </c>
      <c r="R38" t="n">
        <v>169.94</v>
      </c>
      <c r="S38" t="n">
        <v>112.51</v>
      </c>
      <c r="T38" t="n">
        <v>14243.89</v>
      </c>
      <c r="U38" t="n">
        <v>0.66</v>
      </c>
      <c r="V38" t="n">
        <v>0.76</v>
      </c>
      <c r="W38" t="n">
        <v>7.28</v>
      </c>
      <c r="X38" t="n">
        <v>0.8100000000000001</v>
      </c>
      <c r="Y38" t="n">
        <v>0.5</v>
      </c>
      <c r="Z38" t="n">
        <v>10</v>
      </c>
      <c r="AA38" t="n">
        <v>1308.20813368457</v>
      </c>
      <c r="AB38" t="n">
        <v>1789.948082576833</v>
      </c>
      <c r="AC38" t="n">
        <v>1619.117949783611</v>
      </c>
      <c r="AD38" t="n">
        <v>1308208.13368457</v>
      </c>
      <c r="AE38" t="n">
        <v>1789948.082576833</v>
      </c>
      <c r="AF38" t="n">
        <v>4.918129699579393e-06</v>
      </c>
      <c r="AG38" t="n">
        <v>33</v>
      </c>
      <c r="AH38" t="n">
        <v>1619117.949783611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1.2788</v>
      </c>
      <c r="E39" t="n">
        <v>78.2</v>
      </c>
      <c r="F39" t="n">
        <v>75.02</v>
      </c>
      <c r="G39" t="n">
        <v>236.92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931.05</v>
      </c>
      <c r="Q39" t="n">
        <v>1220.54</v>
      </c>
      <c r="R39" t="n">
        <v>170.15</v>
      </c>
      <c r="S39" t="n">
        <v>112.51</v>
      </c>
      <c r="T39" t="n">
        <v>14352.78</v>
      </c>
      <c r="U39" t="n">
        <v>0.66</v>
      </c>
      <c r="V39" t="n">
        <v>0.76</v>
      </c>
      <c r="W39" t="n">
        <v>7.28</v>
      </c>
      <c r="X39" t="n">
        <v>0.82</v>
      </c>
      <c r="Y39" t="n">
        <v>0.5</v>
      </c>
      <c r="Z39" t="n">
        <v>10</v>
      </c>
      <c r="AA39" t="n">
        <v>1309.57067758404</v>
      </c>
      <c r="AB39" t="n">
        <v>1791.812375251282</v>
      </c>
      <c r="AC39" t="n">
        <v>1620.804316981763</v>
      </c>
      <c r="AD39" t="n">
        <v>1309570.67758404</v>
      </c>
      <c r="AE39" t="n">
        <v>1791812.375251282</v>
      </c>
      <c r="AF39" t="n">
        <v>4.917745140215911e-06</v>
      </c>
      <c r="AG39" t="n">
        <v>33</v>
      </c>
      <c r="AH39" t="n">
        <v>1620804.316981763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1.2803</v>
      </c>
      <c r="E40" t="n">
        <v>78.11</v>
      </c>
      <c r="F40" t="n">
        <v>74.97</v>
      </c>
      <c r="G40" t="n">
        <v>249.9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924.5700000000001</v>
      </c>
      <c r="Q40" t="n">
        <v>1220.55</v>
      </c>
      <c r="R40" t="n">
        <v>168.48</v>
      </c>
      <c r="S40" t="n">
        <v>112.51</v>
      </c>
      <c r="T40" t="n">
        <v>13522.48</v>
      </c>
      <c r="U40" t="n">
        <v>0.67</v>
      </c>
      <c r="V40" t="n">
        <v>0.77</v>
      </c>
      <c r="W40" t="n">
        <v>7.27</v>
      </c>
      <c r="X40" t="n">
        <v>0.77</v>
      </c>
      <c r="Y40" t="n">
        <v>0.5</v>
      </c>
      <c r="Z40" t="n">
        <v>10</v>
      </c>
      <c r="AA40" t="n">
        <v>1303.779277493916</v>
      </c>
      <c r="AB40" t="n">
        <v>1783.888326149434</v>
      </c>
      <c r="AC40" t="n">
        <v>1613.636528004722</v>
      </c>
      <c r="AD40" t="n">
        <v>1303779.277493916</v>
      </c>
      <c r="AE40" t="n">
        <v>1783888.326149434</v>
      </c>
      <c r="AF40" t="n">
        <v>4.92351353066815e-06</v>
      </c>
      <c r="AG40" t="n">
        <v>33</v>
      </c>
      <c r="AH40" t="n">
        <v>1613636.528004722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1.2802</v>
      </c>
      <c r="E41" t="n">
        <v>78.11</v>
      </c>
      <c r="F41" t="n">
        <v>74.98</v>
      </c>
      <c r="G41" t="n">
        <v>249.92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925.16</v>
      </c>
      <c r="Q41" t="n">
        <v>1220.55</v>
      </c>
      <c r="R41" t="n">
        <v>168.65</v>
      </c>
      <c r="S41" t="n">
        <v>112.51</v>
      </c>
      <c r="T41" t="n">
        <v>13603.14</v>
      </c>
      <c r="U41" t="n">
        <v>0.67</v>
      </c>
      <c r="V41" t="n">
        <v>0.77</v>
      </c>
      <c r="W41" t="n">
        <v>7.28</v>
      </c>
      <c r="X41" t="n">
        <v>0.78</v>
      </c>
      <c r="Y41" t="n">
        <v>0.5</v>
      </c>
      <c r="Z41" t="n">
        <v>10</v>
      </c>
      <c r="AA41" t="n">
        <v>1304.303414977939</v>
      </c>
      <c r="AB41" t="n">
        <v>1784.605474178388</v>
      </c>
      <c r="AC41" t="n">
        <v>1614.285232432316</v>
      </c>
      <c r="AD41" t="n">
        <v>1304303.414977939</v>
      </c>
      <c r="AE41" t="n">
        <v>1784605.474178388</v>
      </c>
      <c r="AF41" t="n">
        <v>4.923128971304667e-06</v>
      </c>
      <c r="AG41" t="n">
        <v>33</v>
      </c>
      <c r="AH41" t="n">
        <v>1614285.232432316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0.7314000000000001</v>
      </c>
      <c r="E2" t="n">
        <v>136.72</v>
      </c>
      <c r="F2" t="n">
        <v>114.67</v>
      </c>
      <c r="G2" t="n">
        <v>8.23</v>
      </c>
      <c r="H2" t="n">
        <v>0.15</v>
      </c>
      <c r="I2" t="n">
        <v>836</v>
      </c>
      <c r="J2" t="n">
        <v>116.05</v>
      </c>
      <c r="K2" t="n">
        <v>43.4</v>
      </c>
      <c r="L2" t="n">
        <v>1</v>
      </c>
      <c r="M2" t="n">
        <v>834</v>
      </c>
      <c r="N2" t="n">
        <v>16.65</v>
      </c>
      <c r="O2" t="n">
        <v>14546.17</v>
      </c>
      <c r="P2" t="n">
        <v>1143.77</v>
      </c>
      <c r="Q2" t="n">
        <v>1220.79</v>
      </c>
      <c r="R2" t="n">
        <v>1514.72</v>
      </c>
      <c r="S2" t="n">
        <v>112.51</v>
      </c>
      <c r="T2" t="n">
        <v>682549.5600000001</v>
      </c>
      <c r="U2" t="n">
        <v>0.07000000000000001</v>
      </c>
      <c r="V2" t="n">
        <v>0.5</v>
      </c>
      <c r="W2" t="n">
        <v>8.66</v>
      </c>
      <c r="X2" t="n">
        <v>40.45</v>
      </c>
      <c r="Y2" t="n">
        <v>0.5</v>
      </c>
      <c r="Z2" t="n">
        <v>10</v>
      </c>
      <c r="AA2" t="n">
        <v>2659.615026966956</v>
      </c>
      <c r="AB2" t="n">
        <v>3639.002613830373</v>
      </c>
      <c r="AC2" t="n">
        <v>3291.70131173851</v>
      </c>
      <c r="AD2" t="n">
        <v>2659615.026966956</v>
      </c>
      <c r="AE2" t="n">
        <v>3639002.613830373</v>
      </c>
      <c r="AF2" t="n">
        <v>3.506405562951526e-06</v>
      </c>
      <c r="AG2" t="n">
        <v>57</v>
      </c>
      <c r="AH2" t="n">
        <v>3291701.311738511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1.0125</v>
      </c>
      <c r="E3" t="n">
        <v>98.77</v>
      </c>
      <c r="F3" t="n">
        <v>89.06</v>
      </c>
      <c r="G3" t="n">
        <v>16.75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880.88</v>
      </c>
      <c r="Q3" t="n">
        <v>1220.66</v>
      </c>
      <c r="R3" t="n">
        <v>644.9299999999999</v>
      </c>
      <c r="S3" t="n">
        <v>112.51</v>
      </c>
      <c r="T3" t="n">
        <v>250240.36</v>
      </c>
      <c r="U3" t="n">
        <v>0.17</v>
      </c>
      <c r="V3" t="n">
        <v>0.64</v>
      </c>
      <c r="W3" t="n">
        <v>7.79</v>
      </c>
      <c r="X3" t="n">
        <v>14.86</v>
      </c>
      <c r="Y3" t="n">
        <v>0.5</v>
      </c>
      <c r="Z3" t="n">
        <v>10</v>
      </c>
      <c r="AA3" t="n">
        <v>1582.529062679644</v>
      </c>
      <c r="AB3" t="n">
        <v>2165.28607981315</v>
      </c>
      <c r="AC3" t="n">
        <v>1958.634215353882</v>
      </c>
      <c r="AD3" t="n">
        <v>1582529.062679644</v>
      </c>
      <c r="AE3" t="n">
        <v>2165286.07981315</v>
      </c>
      <c r="AF3" t="n">
        <v>4.854027389237653e-06</v>
      </c>
      <c r="AG3" t="n">
        <v>42</v>
      </c>
      <c r="AH3" t="n">
        <v>1958634.215353882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1.1109</v>
      </c>
      <c r="E4" t="n">
        <v>90.02</v>
      </c>
      <c r="F4" t="n">
        <v>83.23</v>
      </c>
      <c r="G4" t="n">
        <v>25.35</v>
      </c>
      <c r="H4" t="n">
        <v>0.45</v>
      </c>
      <c r="I4" t="n">
        <v>197</v>
      </c>
      <c r="J4" t="n">
        <v>118.63</v>
      </c>
      <c r="K4" t="n">
        <v>43.4</v>
      </c>
      <c r="L4" t="n">
        <v>3</v>
      </c>
      <c r="M4" t="n">
        <v>195</v>
      </c>
      <c r="N4" t="n">
        <v>17.23</v>
      </c>
      <c r="O4" t="n">
        <v>14865.24</v>
      </c>
      <c r="P4" t="n">
        <v>816.35</v>
      </c>
      <c r="Q4" t="n">
        <v>1220.63</v>
      </c>
      <c r="R4" t="n">
        <v>447.6</v>
      </c>
      <c r="S4" t="n">
        <v>112.51</v>
      </c>
      <c r="T4" t="n">
        <v>152185.75</v>
      </c>
      <c r="U4" t="n">
        <v>0.25</v>
      </c>
      <c r="V4" t="n">
        <v>0.6899999999999999</v>
      </c>
      <c r="W4" t="n">
        <v>7.58</v>
      </c>
      <c r="X4" t="n">
        <v>9.02</v>
      </c>
      <c r="Y4" t="n">
        <v>0.5</v>
      </c>
      <c r="Z4" t="n">
        <v>10</v>
      </c>
      <c r="AA4" t="n">
        <v>1364.097607152303</v>
      </c>
      <c r="AB4" t="n">
        <v>1866.418525844937</v>
      </c>
      <c r="AC4" t="n">
        <v>1688.290161273149</v>
      </c>
      <c r="AD4" t="n">
        <v>1364097.607152303</v>
      </c>
      <c r="AE4" t="n">
        <v>1866418.525844936</v>
      </c>
      <c r="AF4" t="n">
        <v>5.325766939954676e-06</v>
      </c>
      <c r="AG4" t="n">
        <v>38</v>
      </c>
      <c r="AH4" t="n">
        <v>1688290.161273149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1.161</v>
      </c>
      <c r="E5" t="n">
        <v>86.13</v>
      </c>
      <c r="F5" t="n">
        <v>80.66</v>
      </c>
      <c r="G5" t="n">
        <v>34.08</v>
      </c>
      <c r="H5" t="n">
        <v>0.59</v>
      </c>
      <c r="I5" t="n">
        <v>142</v>
      </c>
      <c r="J5" t="n">
        <v>119.93</v>
      </c>
      <c r="K5" t="n">
        <v>43.4</v>
      </c>
      <c r="L5" t="n">
        <v>4</v>
      </c>
      <c r="M5" t="n">
        <v>140</v>
      </c>
      <c r="N5" t="n">
        <v>17.53</v>
      </c>
      <c r="O5" t="n">
        <v>15025.44</v>
      </c>
      <c r="P5" t="n">
        <v>784.1900000000001</v>
      </c>
      <c r="Q5" t="n">
        <v>1220.55</v>
      </c>
      <c r="R5" t="n">
        <v>361.06</v>
      </c>
      <c r="S5" t="n">
        <v>112.51</v>
      </c>
      <c r="T5" t="n">
        <v>109190.83</v>
      </c>
      <c r="U5" t="n">
        <v>0.31</v>
      </c>
      <c r="V5" t="n">
        <v>0.71</v>
      </c>
      <c r="W5" t="n">
        <v>7.48</v>
      </c>
      <c r="X5" t="n">
        <v>6.46</v>
      </c>
      <c r="Y5" t="n">
        <v>0.5</v>
      </c>
      <c r="Z5" t="n">
        <v>10</v>
      </c>
      <c r="AA5" t="n">
        <v>1267.114891651643</v>
      </c>
      <c r="AB5" t="n">
        <v>1733.722495921492</v>
      </c>
      <c r="AC5" t="n">
        <v>1568.258454205549</v>
      </c>
      <c r="AD5" t="n">
        <v>1267114.891651643</v>
      </c>
      <c r="AE5" t="n">
        <v>1733722.495921492</v>
      </c>
      <c r="AF5" t="n">
        <v>5.565951406325842e-06</v>
      </c>
      <c r="AG5" t="n">
        <v>36</v>
      </c>
      <c r="AH5" t="n">
        <v>1568258.45420555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1.1909</v>
      </c>
      <c r="E6" t="n">
        <v>83.97</v>
      </c>
      <c r="F6" t="n">
        <v>79.23</v>
      </c>
      <c r="G6" t="n">
        <v>42.83</v>
      </c>
      <c r="H6" t="n">
        <v>0.73</v>
      </c>
      <c r="I6" t="n">
        <v>111</v>
      </c>
      <c r="J6" t="n">
        <v>121.23</v>
      </c>
      <c r="K6" t="n">
        <v>43.4</v>
      </c>
      <c r="L6" t="n">
        <v>5</v>
      </c>
      <c r="M6" t="n">
        <v>109</v>
      </c>
      <c r="N6" t="n">
        <v>17.83</v>
      </c>
      <c r="O6" t="n">
        <v>15186.08</v>
      </c>
      <c r="P6" t="n">
        <v>764.05</v>
      </c>
      <c r="Q6" t="n">
        <v>1220.58</v>
      </c>
      <c r="R6" t="n">
        <v>312.8</v>
      </c>
      <c r="S6" t="n">
        <v>112.51</v>
      </c>
      <c r="T6" t="n">
        <v>85216.17</v>
      </c>
      <c r="U6" t="n">
        <v>0.36</v>
      </c>
      <c r="V6" t="n">
        <v>0.72</v>
      </c>
      <c r="W6" t="n">
        <v>7.42</v>
      </c>
      <c r="X6" t="n">
        <v>5.03</v>
      </c>
      <c r="Y6" t="n">
        <v>0.5</v>
      </c>
      <c r="Z6" t="n">
        <v>10</v>
      </c>
      <c r="AA6" t="n">
        <v>1213.938421598855</v>
      </c>
      <c r="AB6" t="n">
        <v>1660.964103614979</v>
      </c>
      <c r="AC6" t="n">
        <v>1502.444020743726</v>
      </c>
      <c r="AD6" t="n">
        <v>1213938.421598855</v>
      </c>
      <c r="AE6" t="n">
        <v>1660964.103614979</v>
      </c>
      <c r="AF6" t="n">
        <v>5.709295029968515e-06</v>
      </c>
      <c r="AG6" t="n">
        <v>35</v>
      </c>
      <c r="AH6" t="n">
        <v>1502444.020743726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1.2114</v>
      </c>
      <c r="E7" t="n">
        <v>82.55</v>
      </c>
      <c r="F7" t="n">
        <v>78.29000000000001</v>
      </c>
      <c r="G7" t="n">
        <v>51.62</v>
      </c>
      <c r="H7" t="n">
        <v>0.86</v>
      </c>
      <c r="I7" t="n">
        <v>91</v>
      </c>
      <c r="J7" t="n">
        <v>122.54</v>
      </c>
      <c r="K7" t="n">
        <v>43.4</v>
      </c>
      <c r="L7" t="n">
        <v>6</v>
      </c>
      <c r="M7" t="n">
        <v>89</v>
      </c>
      <c r="N7" t="n">
        <v>18.14</v>
      </c>
      <c r="O7" t="n">
        <v>15347.16</v>
      </c>
      <c r="P7" t="n">
        <v>748.08</v>
      </c>
      <c r="Q7" t="n">
        <v>1220.56</v>
      </c>
      <c r="R7" t="n">
        <v>280.27</v>
      </c>
      <c r="S7" t="n">
        <v>112.51</v>
      </c>
      <c r="T7" t="n">
        <v>69047.95</v>
      </c>
      <c r="U7" t="n">
        <v>0.4</v>
      </c>
      <c r="V7" t="n">
        <v>0.73</v>
      </c>
      <c r="W7" t="n">
        <v>7.41</v>
      </c>
      <c r="X7" t="n">
        <v>4.09</v>
      </c>
      <c r="Y7" t="n">
        <v>0.5</v>
      </c>
      <c r="Z7" t="n">
        <v>10</v>
      </c>
      <c r="AA7" t="n">
        <v>1183.923578002653</v>
      </c>
      <c r="AB7" t="n">
        <v>1619.896470445211</v>
      </c>
      <c r="AC7" t="n">
        <v>1465.295824844895</v>
      </c>
      <c r="AD7" t="n">
        <v>1183923.578002653</v>
      </c>
      <c r="AE7" t="n">
        <v>1619896.470445211</v>
      </c>
      <c r="AF7" t="n">
        <v>5.807574103034561e-06</v>
      </c>
      <c r="AG7" t="n">
        <v>35</v>
      </c>
      <c r="AH7" t="n">
        <v>1465295.824844895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1.2255</v>
      </c>
      <c r="E8" t="n">
        <v>81.59999999999999</v>
      </c>
      <c r="F8" t="n">
        <v>77.68000000000001</v>
      </c>
      <c r="G8" t="n">
        <v>60.53</v>
      </c>
      <c r="H8" t="n">
        <v>1</v>
      </c>
      <c r="I8" t="n">
        <v>77</v>
      </c>
      <c r="J8" t="n">
        <v>123.85</v>
      </c>
      <c r="K8" t="n">
        <v>43.4</v>
      </c>
      <c r="L8" t="n">
        <v>7</v>
      </c>
      <c r="M8" t="n">
        <v>75</v>
      </c>
      <c r="N8" t="n">
        <v>18.45</v>
      </c>
      <c r="O8" t="n">
        <v>15508.69</v>
      </c>
      <c r="P8" t="n">
        <v>735.87</v>
      </c>
      <c r="Q8" t="n">
        <v>1220.55</v>
      </c>
      <c r="R8" t="n">
        <v>259.48</v>
      </c>
      <c r="S8" t="n">
        <v>112.51</v>
      </c>
      <c r="T8" t="n">
        <v>58722.94</v>
      </c>
      <c r="U8" t="n">
        <v>0.43</v>
      </c>
      <c r="V8" t="n">
        <v>0.74</v>
      </c>
      <c r="W8" t="n">
        <v>7.39</v>
      </c>
      <c r="X8" t="n">
        <v>3.48</v>
      </c>
      <c r="Y8" t="n">
        <v>0.5</v>
      </c>
      <c r="Z8" t="n">
        <v>10</v>
      </c>
      <c r="AA8" t="n">
        <v>1153.51335550535</v>
      </c>
      <c r="AB8" t="n">
        <v>1578.287862420071</v>
      </c>
      <c r="AC8" t="n">
        <v>1427.658283971626</v>
      </c>
      <c r="AD8" t="n">
        <v>1153513.35550535</v>
      </c>
      <c r="AE8" t="n">
        <v>1578287.862420071</v>
      </c>
      <c r="AF8" t="n">
        <v>5.8751709288995e-06</v>
      </c>
      <c r="AG8" t="n">
        <v>34</v>
      </c>
      <c r="AH8" t="n">
        <v>1427658.283971626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1.2369</v>
      </c>
      <c r="E9" t="n">
        <v>80.84</v>
      </c>
      <c r="F9" t="n">
        <v>77.18000000000001</v>
      </c>
      <c r="G9" t="n">
        <v>70.17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64</v>
      </c>
      <c r="N9" t="n">
        <v>18.76</v>
      </c>
      <c r="O9" t="n">
        <v>15670.68</v>
      </c>
      <c r="P9" t="n">
        <v>723.46</v>
      </c>
      <c r="Q9" t="n">
        <v>1220.56</v>
      </c>
      <c r="R9" t="n">
        <v>243.03</v>
      </c>
      <c r="S9" t="n">
        <v>112.51</v>
      </c>
      <c r="T9" t="n">
        <v>50554.43</v>
      </c>
      <c r="U9" t="n">
        <v>0.46</v>
      </c>
      <c r="V9" t="n">
        <v>0.74</v>
      </c>
      <c r="W9" t="n">
        <v>7.36</v>
      </c>
      <c r="X9" t="n">
        <v>2.98</v>
      </c>
      <c r="Y9" t="n">
        <v>0.5</v>
      </c>
      <c r="Z9" t="n">
        <v>10</v>
      </c>
      <c r="AA9" t="n">
        <v>1135.237979607071</v>
      </c>
      <c r="AB9" t="n">
        <v>1553.282686863363</v>
      </c>
      <c r="AC9" t="n">
        <v>1405.039567275066</v>
      </c>
      <c r="AD9" t="n">
        <v>1135237.979607071</v>
      </c>
      <c r="AE9" t="n">
        <v>1553282.686863363</v>
      </c>
      <c r="AF9" t="n">
        <v>5.929823681726473e-06</v>
      </c>
      <c r="AG9" t="n">
        <v>34</v>
      </c>
      <c r="AH9" t="n">
        <v>1405039.567275066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1.2456</v>
      </c>
      <c r="E10" t="n">
        <v>80.28</v>
      </c>
      <c r="F10" t="n">
        <v>76.81</v>
      </c>
      <c r="G10" t="n">
        <v>79.45999999999999</v>
      </c>
      <c r="H10" t="n">
        <v>1.26</v>
      </c>
      <c r="I10" t="n">
        <v>58</v>
      </c>
      <c r="J10" t="n">
        <v>126.48</v>
      </c>
      <c r="K10" t="n">
        <v>43.4</v>
      </c>
      <c r="L10" t="n">
        <v>9</v>
      </c>
      <c r="M10" t="n">
        <v>56</v>
      </c>
      <c r="N10" t="n">
        <v>19.08</v>
      </c>
      <c r="O10" t="n">
        <v>15833.12</v>
      </c>
      <c r="P10" t="n">
        <v>713.86</v>
      </c>
      <c r="Q10" t="n">
        <v>1220.54</v>
      </c>
      <c r="R10" t="n">
        <v>230.52</v>
      </c>
      <c r="S10" t="n">
        <v>112.51</v>
      </c>
      <c r="T10" t="n">
        <v>44339.52</v>
      </c>
      <c r="U10" t="n">
        <v>0.49</v>
      </c>
      <c r="V10" t="n">
        <v>0.75</v>
      </c>
      <c r="W10" t="n">
        <v>7.35</v>
      </c>
      <c r="X10" t="n">
        <v>2.61</v>
      </c>
      <c r="Y10" t="n">
        <v>0.5</v>
      </c>
      <c r="Z10" t="n">
        <v>10</v>
      </c>
      <c r="AA10" t="n">
        <v>1121.470115565104</v>
      </c>
      <c r="AB10" t="n">
        <v>1534.44488788585</v>
      </c>
      <c r="AC10" t="n">
        <v>1387.99962139295</v>
      </c>
      <c r="AD10" t="n">
        <v>1121470.115565104</v>
      </c>
      <c r="AE10" t="n">
        <v>1534444.88788585</v>
      </c>
      <c r="AF10" t="n">
        <v>5.971532361515477e-06</v>
      </c>
      <c r="AG10" t="n">
        <v>34</v>
      </c>
      <c r="AH10" t="n">
        <v>1387999.62139295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1.2522</v>
      </c>
      <c r="E11" t="n">
        <v>79.86</v>
      </c>
      <c r="F11" t="n">
        <v>76.54000000000001</v>
      </c>
      <c r="G11" t="n">
        <v>88.31</v>
      </c>
      <c r="H11" t="n">
        <v>1.38</v>
      </c>
      <c r="I11" t="n">
        <v>52</v>
      </c>
      <c r="J11" t="n">
        <v>127.8</v>
      </c>
      <c r="K11" t="n">
        <v>43.4</v>
      </c>
      <c r="L11" t="n">
        <v>10</v>
      </c>
      <c r="M11" t="n">
        <v>50</v>
      </c>
      <c r="N11" t="n">
        <v>19.4</v>
      </c>
      <c r="O11" t="n">
        <v>15996.02</v>
      </c>
      <c r="P11" t="n">
        <v>703.98</v>
      </c>
      <c r="Q11" t="n">
        <v>1220.56</v>
      </c>
      <c r="R11" t="n">
        <v>221.77</v>
      </c>
      <c r="S11" t="n">
        <v>112.51</v>
      </c>
      <c r="T11" t="n">
        <v>39993.75</v>
      </c>
      <c r="U11" t="n">
        <v>0.51</v>
      </c>
      <c r="V11" t="n">
        <v>0.75</v>
      </c>
      <c r="W11" t="n">
        <v>7.32</v>
      </c>
      <c r="X11" t="n">
        <v>2.34</v>
      </c>
      <c r="Y11" t="n">
        <v>0.5</v>
      </c>
      <c r="Z11" t="n">
        <v>10</v>
      </c>
      <c r="AA11" t="n">
        <v>1109.387932382463</v>
      </c>
      <c r="AB11" t="n">
        <v>1517.913511827057</v>
      </c>
      <c r="AC11" t="n">
        <v>1373.045976663276</v>
      </c>
      <c r="AD11" t="n">
        <v>1109387.932382463</v>
      </c>
      <c r="AE11" t="n">
        <v>1517913.511827057</v>
      </c>
      <c r="AF11" t="n">
        <v>6.00317342894162e-06</v>
      </c>
      <c r="AG11" t="n">
        <v>34</v>
      </c>
      <c r="AH11" t="n">
        <v>1373045.976663276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1.2578</v>
      </c>
      <c r="E12" t="n">
        <v>79.5</v>
      </c>
      <c r="F12" t="n">
        <v>76.3</v>
      </c>
      <c r="G12" t="n">
        <v>97.40000000000001</v>
      </c>
      <c r="H12" t="n">
        <v>1.5</v>
      </c>
      <c r="I12" t="n">
        <v>47</v>
      </c>
      <c r="J12" t="n">
        <v>129.13</v>
      </c>
      <c r="K12" t="n">
        <v>43.4</v>
      </c>
      <c r="L12" t="n">
        <v>11</v>
      </c>
      <c r="M12" t="n">
        <v>45</v>
      </c>
      <c r="N12" t="n">
        <v>19.73</v>
      </c>
      <c r="O12" t="n">
        <v>16159.39</v>
      </c>
      <c r="P12" t="n">
        <v>694.49</v>
      </c>
      <c r="Q12" t="n">
        <v>1220.55</v>
      </c>
      <c r="R12" t="n">
        <v>213.27</v>
      </c>
      <c r="S12" t="n">
        <v>112.51</v>
      </c>
      <c r="T12" t="n">
        <v>35771.47</v>
      </c>
      <c r="U12" t="n">
        <v>0.53</v>
      </c>
      <c r="V12" t="n">
        <v>0.75</v>
      </c>
      <c r="W12" t="n">
        <v>7.32</v>
      </c>
      <c r="X12" t="n">
        <v>2.1</v>
      </c>
      <c r="Y12" t="n">
        <v>0.5</v>
      </c>
      <c r="Z12" t="n">
        <v>10</v>
      </c>
      <c r="AA12" t="n">
        <v>1098.428095149112</v>
      </c>
      <c r="AB12" t="n">
        <v>1502.917779010493</v>
      </c>
      <c r="AC12" t="n">
        <v>1359.481415540082</v>
      </c>
      <c r="AD12" t="n">
        <v>1098428.095149112</v>
      </c>
      <c r="AE12" t="n">
        <v>1502917.779010493</v>
      </c>
      <c r="AF12" t="n">
        <v>6.030020395242588e-06</v>
      </c>
      <c r="AG12" t="n">
        <v>34</v>
      </c>
      <c r="AH12" t="n">
        <v>1359481.415540082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1.2631</v>
      </c>
      <c r="E13" t="n">
        <v>79.17</v>
      </c>
      <c r="F13" t="n">
        <v>76.08</v>
      </c>
      <c r="G13" t="n">
        <v>108.69</v>
      </c>
      <c r="H13" t="n">
        <v>1.63</v>
      </c>
      <c r="I13" t="n">
        <v>42</v>
      </c>
      <c r="J13" t="n">
        <v>130.45</v>
      </c>
      <c r="K13" t="n">
        <v>43.4</v>
      </c>
      <c r="L13" t="n">
        <v>12</v>
      </c>
      <c r="M13" t="n">
        <v>40</v>
      </c>
      <c r="N13" t="n">
        <v>20.05</v>
      </c>
      <c r="O13" t="n">
        <v>16323.22</v>
      </c>
      <c r="P13" t="n">
        <v>685.34</v>
      </c>
      <c r="Q13" t="n">
        <v>1220.54</v>
      </c>
      <c r="R13" t="n">
        <v>206.27</v>
      </c>
      <c r="S13" t="n">
        <v>112.51</v>
      </c>
      <c r="T13" t="n">
        <v>32294</v>
      </c>
      <c r="U13" t="n">
        <v>0.55</v>
      </c>
      <c r="V13" t="n">
        <v>0.75</v>
      </c>
      <c r="W13" t="n">
        <v>7.31</v>
      </c>
      <c r="X13" t="n">
        <v>1.88</v>
      </c>
      <c r="Y13" t="n">
        <v>0.5</v>
      </c>
      <c r="Z13" t="n">
        <v>10</v>
      </c>
      <c r="AA13" t="n">
        <v>1078.435614224534</v>
      </c>
      <c r="AB13" t="n">
        <v>1475.563184603476</v>
      </c>
      <c r="AC13" t="n">
        <v>1334.737505230856</v>
      </c>
      <c r="AD13" t="n">
        <v>1078435.614224534</v>
      </c>
      <c r="AE13" t="n">
        <v>1475563.184603475</v>
      </c>
      <c r="AF13" t="n">
        <v>6.055429131206005e-06</v>
      </c>
      <c r="AG13" t="n">
        <v>33</v>
      </c>
      <c r="AH13" t="n">
        <v>1334737.505230856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1.2667</v>
      </c>
      <c r="E14" t="n">
        <v>78.95</v>
      </c>
      <c r="F14" t="n">
        <v>75.93000000000001</v>
      </c>
      <c r="G14" t="n">
        <v>116.82</v>
      </c>
      <c r="H14" t="n">
        <v>1.74</v>
      </c>
      <c r="I14" t="n">
        <v>39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677.95</v>
      </c>
      <c r="Q14" t="n">
        <v>1220.59</v>
      </c>
      <c r="R14" t="n">
        <v>200.86</v>
      </c>
      <c r="S14" t="n">
        <v>112.51</v>
      </c>
      <c r="T14" t="n">
        <v>29604.62</v>
      </c>
      <c r="U14" t="n">
        <v>0.5600000000000001</v>
      </c>
      <c r="V14" t="n">
        <v>0.76</v>
      </c>
      <c r="W14" t="n">
        <v>7.32</v>
      </c>
      <c r="X14" t="n">
        <v>1.73</v>
      </c>
      <c r="Y14" t="n">
        <v>0.5</v>
      </c>
      <c r="Z14" t="n">
        <v>10</v>
      </c>
      <c r="AA14" t="n">
        <v>1070.630054361611</v>
      </c>
      <c r="AB14" t="n">
        <v>1464.883273242026</v>
      </c>
      <c r="AC14" t="n">
        <v>1325.076869620393</v>
      </c>
      <c r="AD14" t="n">
        <v>1070630.05436161</v>
      </c>
      <c r="AE14" t="n">
        <v>1464883.273242026</v>
      </c>
      <c r="AF14" t="n">
        <v>6.072687895256627e-06</v>
      </c>
      <c r="AG14" t="n">
        <v>33</v>
      </c>
      <c r="AH14" t="n">
        <v>1325076.869620393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1.2699</v>
      </c>
      <c r="E15" t="n">
        <v>78.75</v>
      </c>
      <c r="F15" t="n">
        <v>75.8</v>
      </c>
      <c r="G15" t="n">
        <v>126.34</v>
      </c>
      <c r="H15" t="n">
        <v>1.86</v>
      </c>
      <c r="I15" t="n">
        <v>36</v>
      </c>
      <c r="J15" t="n">
        <v>133.12</v>
      </c>
      <c r="K15" t="n">
        <v>43.4</v>
      </c>
      <c r="L15" t="n">
        <v>14</v>
      </c>
      <c r="M15" t="n">
        <v>34</v>
      </c>
      <c r="N15" t="n">
        <v>20.72</v>
      </c>
      <c r="O15" t="n">
        <v>16652.31</v>
      </c>
      <c r="P15" t="n">
        <v>669.77</v>
      </c>
      <c r="Q15" t="n">
        <v>1220.54</v>
      </c>
      <c r="R15" t="n">
        <v>196.4</v>
      </c>
      <c r="S15" t="n">
        <v>112.51</v>
      </c>
      <c r="T15" t="n">
        <v>27391.81</v>
      </c>
      <c r="U15" t="n">
        <v>0.57</v>
      </c>
      <c r="V15" t="n">
        <v>0.76</v>
      </c>
      <c r="W15" t="n">
        <v>7.31</v>
      </c>
      <c r="X15" t="n">
        <v>1.6</v>
      </c>
      <c r="Y15" t="n">
        <v>0.5</v>
      </c>
      <c r="Z15" t="n">
        <v>10</v>
      </c>
      <c r="AA15" t="n">
        <v>1062.636801174456</v>
      </c>
      <c r="AB15" t="n">
        <v>1453.946551593919</v>
      </c>
      <c r="AC15" t="n">
        <v>1315.183933336597</v>
      </c>
      <c r="AD15" t="n">
        <v>1062636.801174456</v>
      </c>
      <c r="AE15" t="n">
        <v>1453946.551593919</v>
      </c>
      <c r="AF15" t="n">
        <v>6.088029018857181e-06</v>
      </c>
      <c r="AG15" t="n">
        <v>33</v>
      </c>
      <c r="AH15" t="n">
        <v>1315183.933336596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1.2736</v>
      </c>
      <c r="E16" t="n">
        <v>78.52</v>
      </c>
      <c r="F16" t="n">
        <v>75.64</v>
      </c>
      <c r="G16" t="n">
        <v>137.54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659.8</v>
      </c>
      <c r="Q16" t="n">
        <v>1220.55</v>
      </c>
      <c r="R16" t="n">
        <v>191.31</v>
      </c>
      <c r="S16" t="n">
        <v>112.51</v>
      </c>
      <c r="T16" t="n">
        <v>24858.2</v>
      </c>
      <c r="U16" t="n">
        <v>0.59</v>
      </c>
      <c r="V16" t="n">
        <v>0.76</v>
      </c>
      <c r="W16" t="n">
        <v>7.3</v>
      </c>
      <c r="X16" t="n">
        <v>1.45</v>
      </c>
      <c r="Y16" t="n">
        <v>0.5</v>
      </c>
      <c r="Z16" t="n">
        <v>10</v>
      </c>
      <c r="AA16" t="n">
        <v>1053.058396793569</v>
      </c>
      <c r="AB16" t="n">
        <v>1440.840956150611</v>
      </c>
      <c r="AC16" t="n">
        <v>1303.329117528579</v>
      </c>
      <c r="AD16" t="n">
        <v>1053058.396793569</v>
      </c>
      <c r="AE16" t="n">
        <v>1440840.95615061</v>
      </c>
      <c r="AF16" t="n">
        <v>6.105767193020322e-06</v>
      </c>
      <c r="AG16" t="n">
        <v>33</v>
      </c>
      <c r="AH16" t="n">
        <v>1303329.117528579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1.2754</v>
      </c>
      <c r="E17" t="n">
        <v>78.40000000000001</v>
      </c>
      <c r="F17" t="n">
        <v>75.58</v>
      </c>
      <c r="G17" t="n">
        <v>146.28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649.9299999999999</v>
      </c>
      <c r="Q17" t="n">
        <v>1220.55</v>
      </c>
      <c r="R17" t="n">
        <v>189.08</v>
      </c>
      <c r="S17" t="n">
        <v>112.51</v>
      </c>
      <c r="T17" t="n">
        <v>23754.79</v>
      </c>
      <c r="U17" t="n">
        <v>0.6</v>
      </c>
      <c r="V17" t="n">
        <v>0.76</v>
      </c>
      <c r="W17" t="n">
        <v>7.3</v>
      </c>
      <c r="X17" t="n">
        <v>1.38</v>
      </c>
      <c r="Y17" t="n">
        <v>0.5</v>
      </c>
      <c r="Z17" t="n">
        <v>10</v>
      </c>
      <c r="AA17" t="n">
        <v>1045.058561586181</v>
      </c>
      <c r="AB17" t="n">
        <v>1429.895228692042</v>
      </c>
      <c r="AC17" t="n">
        <v>1293.42803493623</v>
      </c>
      <c r="AD17" t="n">
        <v>1045058.561586181</v>
      </c>
      <c r="AE17" t="n">
        <v>1429895.228692042</v>
      </c>
      <c r="AF17" t="n">
        <v>6.114396575045633e-06</v>
      </c>
      <c r="AG17" t="n">
        <v>33</v>
      </c>
      <c r="AH17" t="n">
        <v>1293428.03493623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1.2778</v>
      </c>
      <c r="E18" t="n">
        <v>78.26000000000001</v>
      </c>
      <c r="F18" t="n">
        <v>75.48</v>
      </c>
      <c r="G18" t="n">
        <v>156.17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643.99</v>
      </c>
      <c r="Q18" t="n">
        <v>1220.54</v>
      </c>
      <c r="R18" t="n">
        <v>185.61</v>
      </c>
      <c r="S18" t="n">
        <v>112.51</v>
      </c>
      <c r="T18" t="n">
        <v>22031.69</v>
      </c>
      <c r="U18" t="n">
        <v>0.61</v>
      </c>
      <c r="V18" t="n">
        <v>0.76</v>
      </c>
      <c r="W18" t="n">
        <v>7.3</v>
      </c>
      <c r="X18" t="n">
        <v>1.28</v>
      </c>
      <c r="Y18" t="n">
        <v>0.5</v>
      </c>
      <c r="Z18" t="n">
        <v>10</v>
      </c>
      <c r="AA18" t="n">
        <v>1039.27224676782</v>
      </c>
      <c r="AB18" t="n">
        <v>1421.978137483367</v>
      </c>
      <c r="AC18" t="n">
        <v>1286.266539800805</v>
      </c>
      <c r="AD18" t="n">
        <v>1039272.24676782</v>
      </c>
      <c r="AE18" t="n">
        <v>1421978.137483367</v>
      </c>
      <c r="AF18" t="n">
        <v>6.125902417746048e-06</v>
      </c>
      <c r="AG18" t="n">
        <v>33</v>
      </c>
      <c r="AH18" t="n">
        <v>1286266.539800805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1.2802</v>
      </c>
      <c r="E19" t="n">
        <v>78.11</v>
      </c>
      <c r="F19" t="n">
        <v>75.38</v>
      </c>
      <c r="G19" t="n">
        <v>167.52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22</v>
      </c>
      <c r="N19" t="n">
        <v>22.11</v>
      </c>
      <c r="O19" t="n">
        <v>17316.45</v>
      </c>
      <c r="P19" t="n">
        <v>633.1900000000001</v>
      </c>
      <c r="Q19" t="n">
        <v>1220.55</v>
      </c>
      <c r="R19" t="n">
        <v>182.38</v>
      </c>
      <c r="S19" t="n">
        <v>112.51</v>
      </c>
      <c r="T19" t="n">
        <v>20427.54</v>
      </c>
      <c r="U19" t="n">
        <v>0.62</v>
      </c>
      <c r="V19" t="n">
        <v>0.76</v>
      </c>
      <c r="W19" t="n">
        <v>7.29</v>
      </c>
      <c r="X19" t="n">
        <v>1.18</v>
      </c>
      <c r="Y19" t="n">
        <v>0.5</v>
      </c>
      <c r="Z19" t="n">
        <v>10</v>
      </c>
      <c r="AA19" t="n">
        <v>1030.202153890923</v>
      </c>
      <c r="AB19" t="n">
        <v>1409.568036264939</v>
      </c>
      <c r="AC19" t="n">
        <v>1275.040841224977</v>
      </c>
      <c r="AD19" t="n">
        <v>1030202.153890923</v>
      </c>
      <c r="AE19" t="n">
        <v>1409568.036264939</v>
      </c>
      <c r="AF19" t="n">
        <v>6.137408260446463e-06</v>
      </c>
      <c r="AG19" t="n">
        <v>33</v>
      </c>
      <c r="AH19" t="n">
        <v>1275040.841224977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1.2826</v>
      </c>
      <c r="E20" t="n">
        <v>77.97</v>
      </c>
      <c r="F20" t="n">
        <v>75.28</v>
      </c>
      <c r="G20" t="n">
        <v>180.68</v>
      </c>
      <c r="H20" t="n">
        <v>2.4</v>
      </c>
      <c r="I20" t="n">
        <v>25</v>
      </c>
      <c r="J20" t="n">
        <v>139.86</v>
      </c>
      <c r="K20" t="n">
        <v>43.4</v>
      </c>
      <c r="L20" t="n">
        <v>19</v>
      </c>
      <c r="M20" t="n">
        <v>17</v>
      </c>
      <c r="N20" t="n">
        <v>22.46</v>
      </c>
      <c r="O20" t="n">
        <v>17483.7</v>
      </c>
      <c r="P20" t="n">
        <v>625.08</v>
      </c>
      <c r="Q20" t="n">
        <v>1220.57</v>
      </c>
      <c r="R20" t="n">
        <v>178.63</v>
      </c>
      <c r="S20" t="n">
        <v>112.51</v>
      </c>
      <c r="T20" t="n">
        <v>18561.11</v>
      </c>
      <c r="U20" t="n">
        <v>0.63</v>
      </c>
      <c r="V20" t="n">
        <v>0.76</v>
      </c>
      <c r="W20" t="n">
        <v>7.3</v>
      </c>
      <c r="X20" t="n">
        <v>1.08</v>
      </c>
      <c r="Y20" t="n">
        <v>0.5</v>
      </c>
      <c r="Z20" t="n">
        <v>10</v>
      </c>
      <c r="AA20" t="n">
        <v>1022.99215411634</v>
      </c>
      <c r="AB20" t="n">
        <v>1399.702996490613</v>
      </c>
      <c r="AC20" t="n">
        <v>1266.117307001043</v>
      </c>
      <c r="AD20" t="n">
        <v>1022992.15411634</v>
      </c>
      <c r="AE20" t="n">
        <v>1399702.996490614</v>
      </c>
      <c r="AF20" t="n">
        <v>6.148914103146878e-06</v>
      </c>
      <c r="AG20" t="n">
        <v>33</v>
      </c>
      <c r="AH20" t="n">
        <v>1266117.307001043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1.2834</v>
      </c>
      <c r="E21" t="n">
        <v>77.92</v>
      </c>
      <c r="F21" t="n">
        <v>75.26000000000001</v>
      </c>
      <c r="G21" t="n">
        <v>188.15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9</v>
      </c>
      <c r="N21" t="n">
        <v>22.82</v>
      </c>
      <c r="O21" t="n">
        <v>17651.44</v>
      </c>
      <c r="P21" t="n">
        <v>625.02</v>
      </c>
      <c r="Q21" t="n">
        <v>1220.56</v>
      </c>
      <c r="R21" t="n">
        <v>177.85</v>
      </c>
      <c r="S21" t="n">
        <v>112.51</v>
      </c>
      <c r="T21" t="n">
        <v>18176.1</v>
      </c>
      <c r="U21" t="n">
        <v>0.63</v>
      </c>
      <c r="V21" t="n">
        <v>0.76</v>
      </c>
      <c r="W21" t="n">
        <v>7.3</v>
      </c>
      <c r="X21" t="n">
        <v>1.06</v>
      </c>
      <c r="Y21" t="n">
        <v>0.5</v>
      </c>
      <c r="Z21" t="n">
        <v>10</v>
      </c>
      <c r="AA21" t="n">
        <v>1022.437780028646</v>
      </c>
      <c r="AB21" t="n">
        <v>1398.944477406572</v>
      </c>
      <c r="AC21" t="n">
        <v>1265.431179913794</v>
      </c>
      <c r="AD21" t="n">
        <v>1022437.780028646</v>
      </c>
      <c r="AE21" t="n">
        <v>1398944.477406572</v>
      </c>
      <c r="AF21" t="n">
        <v>6.152749384047017e-06</v>
      </c>
      <c r="AG21" t="n">
        <v>33</v>
      </c>
      <c r="AH21" t="n">
        <v>1265431.179913794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1.2832</v>
      </c>
      <c r="E22" t="n">
        <v>77.93000000000001</v>
      </c>
      <c r="F22" t="n">
        <v>75.27</v>
      </c>
      <c r="G22" t="n">
        <v>188.18</v>
      </c>
      <c r="H22" t="n">
        <v>2.61</v>
      </c>
      <c r="I22" t="n">
        <v>24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624.6</v>
      </c>
      <c r="Q22" t="n">
        <v>1220.54</v>
      </c>
      <c r="R22" t="n">
        <v>177.69</v>
      </c>
      <c r="S22" t="n">
        <v>112.51</v>
      </c>
      <c r="T22" t="n">
        <v>18097.2</v>
      </c>
      <c r="U22" t="n">
        <v>0.63</v>
      </c>
      <c r="V22" t="n">
        <v>0.76</v>
      </c>
      <c r="W22" t="n">
        <v>7.31</v>
      </c>
      <c r="X22" t="n">
        <v>1.07</v>
      </c>
      <c r="Y22" t="n">
        <v>0.5</v>
      </c>
      <c r="Z22" t="n">
        <v>10</v>
      </c>
      <c r="AA22" t="n">
        <v>1022.299749270472</v>
      </c>
      <c r="AB22" t="n">
        <v>1398.755617633752</v>
      </c>
      <c r="AC22" t="n">
        <v>1265.260344652625</v>
      </c>
      <c r="AD22" t="n">
        <v>1022299.749270472</v>
      </c>
      <c r="AE22" t="n">
        <v>1398755.617633752</v>
      </c>
      <c r="AF22" t="n">
        <v>6.151790563821982e-06</v>
      </c>
      <c r="AG22" t="n">
        <v>33</v>
      </c>
      <c r="AH22" t="n">
        <v>1265260.344652625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1.2828</v>
      </c>
      <c r="E23" t="n">
        <v>77.95</v>
      </c>
      <c r="F23" t="n">
        <v>75.29000000000001</v>
      </c>
      <c r="G23" t="n">
        <v>188.24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629.5700000000001</v>
      </c>
      <c r="Q23" t="n">
        <v>1220.59</v>
      </c>
      <c r="R23" t="n">
        <v>178.23</v>
      </c>
      <c r="S23" t="n">
        <v>112.51</v>
      </c>
      <c r="T23" t="n">
        <v>18365.88</v>
      </c>
      <c r="U23" t="n">
        <v>0.63</v>
      </c>
      <c r="V23" t="n">
        <v>0.76</v>
      </c>
      <c r="W23" t="n">
        <v>7.32</v>
      </c>
      <c r="X23" t="n">
        <v>1.1</v>
      </c>
      <c r="Y23" t="n">
        <v>0.5</v>
      </c>
      <c r="Z23" t="n">
        <v>10</v>
      </c>
      <c r="AA23" t="n">
        <v>1025.967154426198</v>
      </c>
      <c r="AB23" t="n">
        <v>1403.773523162313</v>
      </c>
      <c r="AC23" t="n">
        <v>1269.799348320215</v>
      </c>
      <c r="AD23" t="n">
        <v>1025967.154426198</v>
      </c>
      <c r="AE23" t="n">
        <v>1403773.523162313</v>
      </c>
      <c r="AF23" t="n">
        <v>6.149872923371913e-06</v>
      </c>
      <c r="AG23" t="n">
        <v>33</v>
      </c>
      <c r="AH23" t="n">
        <v>1269799.348320215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0.8419</v>
      </c>
      <c r="E2" t="n">
        <v>118.77</v>
      </c>
      <c r="F2" t="n">
        <v>104.74</v>
      </c>
      <c r="G2" t="n">
        <v>9.82</v>
      </c>
      <c r="H2" t="n">
        <v>0.2</v>
      </c>
      <c r="I2" t="n">
        <v>640</v>
      </c>
      <c r="J2" t="n">
        <v>89.87</v>
      </c>
      <c r="K2" t="n">
        <v>37.55</v>
      </c>
      <c r="L2" t="n">
        <v>1</v>
      </c>
      <c r="M2" t="n">
        <v>638</v>
      </c>
      <c r="N2" t="n">
        <v>11.32</v>
      </c>
      <c r="O2" t="n">
        <v>11317.98</v>
      </c>
      <c r="P2" t="n">
        <v>877.95</v>
      </c>
      <c r="Q2" t="n">
        <v>1220.77</v>
      </c>
      <c r="R2" t="n">
        <v>1177.3</v>
      </c>
      <c r="S2" t="n">
        <v>112.51</v>
      </c>
      <c r="T2" t="n">
        <v>514819.35</v>
      </c>
      <c r="U2" t="n">
        <v>0.1</v>
      </c>
      <c r="V2" t="n">
        <v>0.55</v>
      </c>
      <c r="W2" t="n">
        <v>8.32</v>
      </c>
      <c r="X2" t="n">
        <v>30.53</v>
      </c>
      <c r="Y2" t="n">
        <v>0.5</v>
      </c>
      <c r="Z2" t="n">
        <v>10</v>
      </c>
      <c r="AA2" t="n">
        <v>1906.471790912781</v>
      </c>
      <c r="AB2" t="n">
        <v>2608.518811926265</v>
      </c>
      <c r="AC2" t="n">
        <v>2359.565437595168</v>
      </c>
      <c r="AD2" t="n">
        <v>1906471.79091278</v>
      </c>
      <c r="AE2" t="n">
        <v>2608518.811926265</v>
      </c>
      <c r="AF2" t="n">
        <v>4.589385977784621e-06</v>
      </c>
      <c r="AG2" t="n">
        <v>50</v>
      </c>
      <c r="AH2" t="n">
        <v>2359565.437595168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1.076</v>
      </c>
      <c r="E3" t="n">
        <v>92.94</v>
      </c>
      <c r="F3" t="n">
        <v>86.12</v>
      </c>
      <c r="G3" t="n">
        <v>20.03</v>
      </c>
      <c r="H3" t="n">
        <v>0.39</v>
      </c>
      <c r="I3" t="n">
        <v>258</v>
      </c>
      <c r="J3" t="n">
        <v>91.09999999999999</v>
      </c>
      <c r="K3" t="n">
        <v>37.55</v>
      </c>
      <c r="L3" t="n">
        <v>2</v>
      </c>
      <c r="M3" t="n">
        <v>256</v>
      </c>
      <c r="N3" t="n">
        <v>11.54</v>
      </c>
      <c r="O3" t="n">
        <v>11468.97</v>
      </c>
      <c r="P3" t="n">
        <v>711.9299999999999</v>
      </c>
      <c r="Q3" t="n">
        <v>1220.63</v>
      </c>
      <c r="R3" t="n">
        <v>545.39</v>
      </c>
      <c r="S3" t="n">
        <v>112.51</v>
      </c>
      <c r="T3" t="n">
        <v>200776.09</v>
      </c>
      <c r="U3" t="n">
        <v>0.21</v>
      </c>
      <c r="V3" t="n">
        <v>0.67</v>
      </c>
      <c r="W3" t="n">
        <v>7.69</v>
      </c>
      <c r="X3" t="n">
        <v>11.92</v>
      </c>
      <c r="Y3" t="n">
        <v>0.5</v>
      </c>
      <c r="Z3" t="n">
        <v>10</v>
      </c>
      <c r="AA3" t="n">
        <v>1283.694502407817</v>
      </c>
      <c r="AB3" t="n">
        <v>1756.407450798893</v>
      </c>
      <c r="AC3" t="n">
        <v>1588.778388827985</v>
      </c>
      <c r="AD3" t="n">
        <v>1283694.502407817</v>
      </c>
      <c r="AE3" t="n">
        <v>1756407.450798893</v>
      </c>
      <c r="AF3" t="n">
        <v>5.865517653042228e-06</v>
      </c>
      <c r="AG3" t="n">
        <v>39</v>
      </c>
      <c r="AH3" t="n">
        <v>1588778.388827985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1.1551</v>
      </c>
      <c r="E4" t="n">
        <v>86.56999999999999</v>
      </c>
      <c r="F4" t="n">
        <v>81.59</v>
      </c>
      <c r="G4" t="n">
        <v>30.41</v>
      </c>
      <c r="H4" t="n">
        <v>0.57</v>
      </c>
      <c r="I4" t="n">
        <v>161</v>
      </c>
      <c r="J4" t="n">
        <v>92.31999999999999</v>
      </c>
      <c r="K4" t="n">
        <v>37.55</v>
      </c>
      <c r="L4" t="n">
        <v>3</v>
      </c>
      <c r="M4" t="n">
        <v>159</v>
      </c>
      <c r="N4" t="n">
        <v>11.77</v>
      </c>
      <c r="O4" t="n">
        <v>11620.34</v>
      </c>
      <c r="P4" t="n">
        <v>664.61</v>
      </c>
      <c r="Q4" t="n">
        <v>1220.55</v>
      </c>
      <c r="R4" t="n">
        <v>392.34</v>
      </c>
      <c r="S4" t="n">
        <v>112.51</v>
      </c>
      <c r="T4" t="n">
        <v>124733.63</v>
      </c>
      <c r="U4" t="n">
        <v>0.29</v>
      </c>
      <c r="V4" t="n">
        <v>0.7</v>
      </c>
      <c r="W4" t="n">
        <v>7.52</v>
      </c>
      <c r="X4" t="n">
        <v>7.39</v>
      </c>
      <c r="Y4" t="n">
        <v>0.5</v>
      </c>
      <c r="Z4" t="n">
        <v>10</v>
      </c>
      <c r="AA4" t="n">
        <v>1150.078852763875</v>
      </c>
      <c r="AB4" t="n">
        <v>1573.588624249616</v>
      </c>
      <c r="AC4" t="n">
        <v>1423.407534496737</v>
      </c>
      <c r="AD4" t="n">
        <v>1150078.852763875</v>
      </c>
      <c r="AE4" t="n">
        <v>1573588.624249616</v>
      </c>
      <c r="AF4" t="n">
        <v>6.296709517685017e-06</v>
      </c>
      <c r="AG4" t="n">
        <v>37</v>
      </c>
      <c r="AH4" t="n">
        <v>1423407.534496737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1.1963</v>
      </c>
      <c r="E5" t="n">
        <v>83.59</v>
      </c>
      <c r="F5" t="n">
        <v>79.45999999999999</v>
      </c>
      <c r="G5" t="n">
        <v>41.1</v>
      </c>
      <c r="H5" t="n">
        <v>0.75</v>
      </c>
      <c r="I5" t="n">
        <v>116</v>
      </c>
      <c r="J5" t="n">
        <v>93.55</v>
      </c>
      <c r="K5" t="n">
        <v>37.55</v>
      </c>
      <c r="L5" t="n">
        <v>4</v>
      </c>
      <c r="M5" t="n">
        <v>114</v>
      </c>
      <c r="N5" t="n">
        <v>12</v>
      </c>
      <c r="O5" t="n">
        <v>11772.07</v>
      </c>
      <c r="P5" t="n">
        <v>638.1900000000001</v>
      </c>
      <c r="Q5" t="n">
        <v>1220.56</v>
      </c>
      <c r="R5" t="n">
        <v>320.61</v>
      </c>
      <c r="S5" t="n">
        <v>112.51</v>
      </c>
      <c r="T5" t="n">
        <v>89095.24000000001</v>
      </c>
      <c r="U5" t="n">
        <v>0.35</v>
      </c>
      <c r="V5" t="n">
        <v>0.72</v>
      </c>
      <c r="W5" t="n">
        <v>7.43</v>
      </c>
      <c r="X5" t="n">
        <v>5.26</v>
      </c>
      <c r="Y5" t="n">
        <v>0.5</v>
      </c>
      <c r="Z5" t="n">
        <v>10</v>
      </c>
      <c r="AA5" t="n">
        <v>1076.897328197011</v>
      </c>
      <c r="AB5" t="n">
        <v>1473.458433796229</v>
      </c>
      <c r="AC5" t="n">
        <v>1332.833628886616</v>
      </c>
      <c r="AD5" t="n">
        <v>1076897.328197011</v>
      </c>
      <c r="AE5" t="n">
        <v>1473458.433796229</v>
      </c>
      <c r="AF5" t="n">
        <v>6.52129997057102e-06</v>
      </c>
      <c r="AG5" t="n">
        <v>35</v>
      </c>
      <c r="AH5" t="n">
        <v>1332833.628886616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1.2208</v>
      </c>
      <c r="E6" t="n">
        <v>81.91</v>
      </c>
      <c r="F6" t="n">
        <v>78.27</v>
      </c>
      <c r="G6" t="n">
        <v>52.18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88</v>
      </c>
      <c r="N6" t="n">
        <v>12.23</v>
      </c>
      <c r="O6" t="n">
        <v>11924.18</v>
      </c>
      <c r="P6" t="n">
        <v>619.09</v>
      </c>
      <c r="Q6" t="n">
        <v>1220.56</v>
      </c>
      <c r="R6" t="n">
        <v>279.89</v>
      </c>
      <c r="S6" t="n">
        <v>112.51</v>
      </c>
      <c r="T6" t="n">
        <v>68863.89999999999</v>
      </c>
      <c r="U6" t="n">
        <v>0.4</v>
      </c>
      <c r="V6" t="n">
        <v>0.73</v>
      </c>
      <c r="W6" t="n">
        <v>7.4</v>
      </c>
      <c r="X6" t="n">
        <v>4.07</v>
      </c>
      <c r="Y6" t="n">
        <v>0.5</v>
      </c>
      <c r="Z6" t="n">
        <v>10</v>
      </c>
      <c r="AA6" t="n">
        <v>1044.25971623883</v>
      </c>
      <c r="AB6" t="n">
        <v>1428.802213245227</v>
      </c>
      <c r="AC6" t="n">
        <v>1292.439335349602</v>
      </c>
      <c r="AD6" t="n">
        <v>1044259.71623883</v>
      </c>
      <c r="AE6" t="n">
        <v>1428802.213245227</v>
      </c>
      <c r="AF6" t="n">
        <v>6.654854972894008e-06</v>
      </c>
      <c r="AG6" t="n">
        <v>35</v>
      </c>
      <c r="AH6" t="n">
        <v>1292439.335349602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1.2375</v>
      </c>
      <c r="E7" t="n">
        <v>80.81</v>
      </c>
      <c r="F7" t="n">
        <v>77.48999999999999</v>
      </c>
      <c r="G7" t="n">
        <v>63.69</v>
      </c>
      <c r="H7" t="n">
        <v>1.1</v>
      </c>
      <c r="I7" t="n">
        <v>73</v>
      </c>
      <c r="J7" t="n">
        <v>96.02</v>
      </c>
      <c r="K7" t="n">
        <v>37.55</v>
      </c>
      <c r="L7" t="n">
        <v>6</v>
      </c>
      <c r="M7" t="n">
        <v>71</v>
      </c>
      <c r="N7" t="n">
        <v>12.47</v>
      </c>
      <c r="O7" t="n">
        <v>12076.67</v>
      </c>
      <c r="P7" t="n">
        <v>602.5</v>
      </c>
      <c r="Q7" t="n">
        <v>1220.58</v>
      </c>
      <c r="R7" t="n">
        <v>253.72</v>
      </c>
      <c r="S7" t="n">
        <v>112.51</v>
      </c>
      <c r="T7" t="n">
        <v>55867.71</v>
      </c>
      <c r="U7" t="n">
        <v>0.44</v>
      </c>
      <c r="V7" t="n">
        <v>0.74</v>
      </c>
      <c r="W7" t="n">
        <v>7.36</v>
      </c>
      <c r="X7" t="n">
        <v>3.29</v>
      </c>
      <c r="Y7" t="n">
        <v>0.5</v>
      </c>
      <c r="Z7" t="n">
        <v>10</v>
      </c>
      <c r="AA7" t="n">
        <v>1010.845359589506</v>
      </c>
      <c r="AB7" t="n">
        <v>1383.083216340246</v>
      </c>
      <c r="AC7" t="n">
        <v>1251.083695342218</v>
      </c>
      <c r="AD7" t="n">
        <v>1010845.359589506</v>
      </c>
      <c r="AE7" t="n">
        <v>1383083.216340246</v>
      </c>
      <c r="AF7" t="n">
        <v>6.745890423457024e-06</v>
      </c>
      <c r="AG7" t="n">
        <v>34</v>
      </c>
      <c r="AH7" t="n">
        <v>1251083.695342218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1.2487</v>
      </c>
      <c r="E8" t="n">
        <v>80.09</v>
      </c>
      <c r="F8" t="n">
        <v>76.97</v>
      </c>
      <c r="G8" t="n">
        <v>74.48999999999999</v>
      </c>
      <c r="H8" t="n">
        <v>1.27</v>
      </c>
      <c r="I8" t="n">
        <v>62</v>
      </c>
      <c r="J8" t="n">
        <v>97.26000000000001</v>
      </c>
      <c r="K8" t="n">
        <v>37.55</v>
      </c>
      <c r="L8" t="n">
        <v>7</v>
      </c>
      <c r="M8" t="n">
        <v>60</v>
      </c>
      <c r="N8" t="n">
        <v>12.71</v>
      </c>
      <c r="O8" t="n">
        <v>12229.54</v>
      </c>
      <c r="P8" t="n">
        <v>588.85</v>
      </c>
      <c r="Q8" t="n">
        <v>1220.57</v>
      </c>
      <c r="R8" t="n">
        <v>236.18</v>
      </c>
      <c r="S8" t="n">
        <v>112.51</v>
      </c>
      <c r="T8" t="n">
        <v>47150.71</v>
      </c>
      <c r="U8" t="n">
        <v>0.48</v>
      </c>
      <c r="V8" t="n">
        <v>0.75</v>
      </c>
      <c r="W8" t="n">
        <v>7.35</v>
      </c>
      <c r="X8" t="n">
        <v>2.77</v>
      </c>
      <c r="Y8" t="n">
        <v>0.5</v>
      </c>
      <c r="Z8" t="n">
        <v>10</v>
      </c>
      <c r="AA8" t="n">
        <v>993.4169180369965</v>
      </c>
      <c r="AB8" t="n">
        <v>1359.236853719526</v>
      </c>
      <c r="AC8" t="n">
        <v>1229.51319610144</v>
      </c>
      <c r="AD8" t="n">
        <v>993416.9180369965</v>
      </c>
      <c r="AE8" t="n">
        <v>1359236.853719526</v>
      </c>
      <c r="AF8" t="n">
        <v>6.806944138804674e-06</v>
      </c>
      <c r="AG8" t="n">
        <v>34</v>
      </c>
      <c r="AH8" t="n">
        <v>1229513.19610144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1.257</v>
      </c>
      <c r="E9" t="n">
        <v>79.56</v>
      </c>
      <c r="F9" t="n">
        <v>76.61</v>
      </c>
      <c r="G9" t="n">
        <v>86.73</v>
      </c>
      <c r="H9" t="n">
        <v>1.43</v>
      </c>
      <c r="I9" t="n">
        <v>53</v>
      </c>
      <c r="J9" t="n">
        <v>98.5</v>
      </c>
      <c r="K9" t="n">
        <v>37.55</v>
      </c>
      <c r="L9" t="n">
        <v>8</v>
      </c>
      <c r="M9" t="n">
        <v>51</v>
      </c>
      <c r="N9" t="n">
        <v>12.95</v>
      </c>
      <c r="O9" t="n">
        <v>12382.79</v>
      </c>
      <c r="P9" t="n">
        <v>574.3200000000001</v>
      </c>
      <c r="Q9" t="n">
        <v>1220.55</v>
      </c>
      <c r="R9" t="n">
        <v>223.81</v>
      </c>
      <c r="S9" t="n">
        <v>112.51</v>
      </c>
      <c r="T9" t="n">
        <v>41008.02</v>
      </c>
      <c r="U9" t="n">
        <v>0.5</v>
      </c>
      <c r="V9" t="n">
        <v>0.75</v>
      </c>
      <c r="W9" t="n">
        <v>7.34</v>
      </c>
      <c r="X9" t="n">
        <v>2.42</v>
      </c>
      <c r="Y9" t="n">
        <v>0.5</v>
      </c>
      <c r="Z9" t="n">
        <v>10</v>
      </c>
      <c r="AA9" t="n">
        <v>977.7284887472426</v>
      </c>
      <c r="AB9" t="n">
        <v>1337.771252640633</v>
      </c>
      <c r="AC9" t="n">
        <v>1210.096241862356</v>
      </c>
      <c r="AD9" t="n">
        <v>977728.4887472426</v>
      </c>
      <c r="AE9" t="n">
        <v>1337771.252640633</v>
      </c>
      <c r="AF9" t="n">
        <v>6.852189302856951e-06</v>
      </c>
      <c r="AG9" t="n">
        <v>34</v>
      </c>
      <c r="AH9" t="n">
        <v>1210096.241862355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1.2646</v>
      </c>
      <c r="E10" t="n">
        <v>79.06999999999999</v>
      </c>
      <c r="F10" t="n">
        <v>76.26000000000001</v>
      </c>
      <c r="G10" t="n">
        <v>99.48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562.71</v>
      </c>
      <c r="Q10" t="n">
        <v>1220.56</v>
      </c>
      <c r="R10" t="n">
        <v>212.05</v>
      </c>
      <c r="S10" t="n">
        <v>112.51</v>
      </c>
      <c r="T10" t="n">
        <v>35163.23</v>
      </c>
      <c r="U10" t="n">
        <v>0.53</v>
      </c>
      <c r="V10" t="n">
        <v>0.75</v>
      </c>
      <c r="W10" t="n">
        <v>7.33</v>
      </c>
      <c r="X10" t="n">
        <v>2.06</v>
      </c>
      <c r="Y10" t="n">
        <v>0.5</v>
      </c>
      <c r="Z10" t="n">
        <v>10</v>
      </c>
      <c r="AA10" t="n">
        <v>955.141528617515</v>
      </c>
      <c r="AB10" t="n">
        <v>1306.866777324786</v>
      </c>
      <c r="AC10" t="n">
        <v>1182.141246295949</v>
      </c>
      <c r="AD10" t="n">
        <v>955141.528617515</v>
      </c>
      <c r="AE10" t="n">
        <v>1306866.777324785</v>
      </c>
      <c r="AF10" t="n">
        <v>6.893618609700001e-06</v>
      </c>
      <c r="AG10" t="n">
        <v>33</v>
      </c>
      <c r="AH10" t="n">
        <v>1182141.246295949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1.2701</v>
      </c>
      <c r="E11" t="n">
        <v>78.73</v>
      </c>
      <c r="F11" t="n">
        <v>76.02</v>
      </c>
      <c r="G11" t="n">
        <v>111.24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548</v>
      </c>
      <c r="Q11" t="n">
        <v>1220.56</v>
      </c>
      <c r="R11" t="n">
        <v>203.95</v>
      </c>
      <c r="S11" t="n">
        <v>112.51</v>
      </c>
      <c r="T11" t="n">
        <v>31142.26</v>
      </c>
      <c r="U11" t="n">
        <v>0.55</v>
      </c>
      <c r="V11" t="n">
        <v>0.75</v>
      </c>
      <c r="W11" t="n">
        <v>7.31</v>
      </c>
      <c r="X11" t="n">
        <v>1.82</v>
      </c>
      <c r="Y11" t="n">
        <v>0.5</v>
      </c>
      <c r="Z11" t="n">
        <v>10</v>
      </c>
      <c r="AA11" t="n">
        <v>941.4888920503806</v>
      </c>
      <c r="AB11" t="n">
        <v>1288.186637661816</v>
      </c>
      <c r="AC11" t="n">
        <v>1165.243912944673</v>
      </c>
      <c r="AD11" t="n">
        <v>941488.8920503806</v>
      </c>
      <c r="AE11" t="n">
        <v>1288186.637661816</v>
      </c>
      <c r="AF11" t="n">
        <v>6.923600344915366e-06</v>
      </c>
      <c r="AG11" t="n">
        <v>33</v>
      </c>
      <c r="AH11" t="n">
        <v>1165243.912944673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1.2749</v>
      </c>
      <c r="E12" t="n">
        <v>78.44</v>
      </c>
      <c r="F12" t="n">
        <v>75.81999999999999</v>
      </c>
      <c r="G12" t="n">
        <v>126.36</v>
      </c>
      <c r="H12" t="n">
        <v>1.89</v>
      </c>
      <c r="I12" t="n">
        <v>36</v>
      </c>
      <c r="J12" t="n">
        <v>102.25</v>
      </c>
      <c r="K12" t="n">
        <v>37.55</v>
      </c>
      <c r="L12" t="n">
        <v>11</v>
      </c>
      <c r="M12" t="n">
        <v>30</v>
      </c>
      <c r="N12" t="n">
        <v>13.7</v>
      </c>
      <c r="O12" t="n">
        <v>12844.88</v>
      </c>
      <c r="P12" t="n">
        <v>535.8</v>
      </c>
      <c r="Q12" t="n">
        <v>1220.57</v>
      </c>
      <c r="R12" t="n">
        <v>196.99</v>
      </c>
      <c r="S12" t="n">
        <v>112.51</v>
      </c>
      <c r="T12" t="n">
        <v>27684.8</v>
      </c>
      <c r="U12" t="n">
        <v>0.57</v>
      </c>
      <c r="V12" t="n">
        <v>0.76</v>
      </c>
      <c r="W12" t="n">
        <v>7.31</v>
      </c>
      <c r="X12" t="n">
        <v>1.62</v>
      </c>
      <c r="Y12" t="n">
        <v>0.5</v>
      </c>
      <c r="Z12" t="n">
        <v>10</v>
      </c>
      <c r="AA12" t="n">
        <v>930.1368820007064</v>
      </c>
      <c r="AB12" t="n">
        <v>1272.654316696514</v>
      </c>
      <c r="AC12" t="n">
        <v>1151.19397489255</v>
      </c>
      <c r="AD12" t="n">
        <v>930136.8820007064</v>
      </c>
      <c r="AE12" t="n">
        <v>1272654.316696514</v>
      </c>
      <c r="AF12" t="n">
        <v>6.949766222921502e-06</v>
      </c>
      <c r="AG12" t="n">
        <v>33</v>
      </c>
      <c r="AH12" t="n">
        <v>1151193.97489255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1.2785</v>
      </c>
      <c r="E13" t="n">
        <v>78.22</v>
      </c>
      <c r="F13" t="n">
        <v>75.65000000000001</v>
      </c>
      <c r="G13" t="n">
        <v>137.55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19</v>
      </c>
      <c r="N13" t="n">
        <v>13.95</v>
      </c>
      <c r="O13" t="n">
        <v>12999.7</v>
      </c>
      <c r="P13" t="n">
        <v>527.16</v>
      </c>
      <c r="Q13" t="n">
        <v>1220.58</v>
      </c>
      <c r="R13" t="n">
        <v>190.96</v>
      </c>
      <c r="S13" t="n">
        <v>112.51</v>
      </c>
      <c r="T13" t="n">
        <v>24682.83</v>
      </c>
      <c r="U13" t="n">
        <v>0.59</v>
      </c>
      <c r="V13" t="n">
        <v>0.76</v>
      </c>
      <c r="W13" t="n">
        <v>7.32</v>
      </c>
      <c r="X13" t="n">
        <v>1.45</v>
      </c>
      <c r="Y13" t="n">
        <v>0.5</v>
      </c>
      <c r="Z13" t="n">
        <v>10</v>
      </c>
      <c r="AA13" t="n">
        <v>921.9604410387715</v>
      </c>
      <c r="AB13" t="n">
        <v>1261.466949453278</v>
      </c>
      <c r="AC13" t="n">
        <v>1141.074314277439</v>
      </c>
      <c r="AD13" t="n">
        <v>921960.4410387715</v>
      </c>
      <c r="AE13" t="n">
        <v>1261466.949453278</v>
      </c>
      <c r="AF13" t="n">
        <v>6.969390631426104e-06</v>
      </c>
      <c r="AG13" t="n">
        <v>33</v>
      </c>
      <c r="AH13" t="n">
        <v>1141074.31427744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1.2791</v>
      </c>
      <c r="E14" t="n">
        <v>78.18000000000001</v>
      </c>
      <c r="F14" t="n">
        <v>75.63</v>
      </c>
      <c r="G14" t="n">
        <v>141.81</v>
      </c>
      <c r="H14" t="n">
        <v>2.18</v>
      </c>
      <c r="I14" t="n">
        <v>32</v>
      </c>
      <c r="J14" t="n">
        <v>104.76</v>
      </c>
      <c r="K14" t="n">
        <v>37.55</v>
      </c>
      <c r="L14" t="n">
        <v>13</v>
      </c>
      <c r="M14" t="n">
        <v>6</v>
      </c>
      <c r="N14" t="n">
        <v>14.21</v>
      </c>
      <c r="O14" t="n">
        <v>13154.91</v>
      </c>
      <c r="P14" t="n">
        <v>527.74</v>
      </c>
      <c r="Q14" t="n">
        <v>1220.56</v>
      </c>
      <c r="R14" t="n">
        <v>190.03</v>
      </c>
      <c r="S14" t="n">
        <v>112.51</v>
      </c>
      <c r="T14" t="n">
        <v>24225.18</v>
      </c>
      <c r="U14" t="n">
        <v>0.59</v>
      </c>
      <c r="V14" t="n">
        <v>0.76</v>
      </c>
      <c r="W14" t="n">
        <v>7.32</v>
      </c>
      <c r="X14" t="n">
        <v>1.44</v>
      </c>
      <c r="Y14" t="n">
        <v>0.5</v>
      </c>
      <c r="Z14" t="n">
        <v>10</v>
      </c>
      <c r="AA14" t="n">
        <v>922.0046007357263</v>
      </c>
      <c r="AB14" t="n">
        <v>1261.52737069884</v>
      </c>
      <c r="AC14" t="n">
        <v>1141.128969004127</v>
      </c>
      <c r="AD14" t="n">
        <v>922004.6007357263</v>
      </c>
      <c r="AE14" t="n">
        <v>1261527.37069884</v>
      </c>
      <c r="AF14" t="n">
        <v>6.972661366176871e-06</v>
      </c>
      <c r="AG14" t="n">
        <v>33</v>
      </c>
      <c r="AH14" t="n">
        <v>1141128.969004127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1.2789</v>
      </c>
      <c r="E15" t="n">
        <v>78.19</v>
      </c>
      <c r="F15" t="n">
        <v>75.65000000000001</v>
      </c>
      <c r="G15" t="n">
        <v>141.84</v>
      </c>
      <c r="H15" t="n">
        <v>2.33</v>
      </c>
      <c r="I15" t="n">
        <v>32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532.87</v>
      </c>
      <c r="Q15" t="n">
        <v>1220.56</v>
      </c>
      <c r="R15" t="n">
        <v>190.03</v>
      </c>
      <c r="S15" t="n">
        <v>112.51</v>
      </c>
      <c r="T15" t="n">
        <v>24225.72</v>
      </c>
      <c r="U15" t="n">
        <v>0.59</v>
      </c>
      <c r="V15" t="n">
        <v>0.76</v>
      </c>
      <c r="W15" t="n">
        <v>7.34</v>
      </c>
      <c r="X15" t="n">
        <v>1.45</v>
      </c>
      <c r="Y15" t="n">
        <v>0.5</v>
      </c>
      <c r="Z15" t="n">
        <v>10</v>
      </c>
      <c r="AA15" t="n">
        <v>925.6579589835421</v>
      </c>
      <c r="AB15" t="n">
        <v>1266.526056628292</v>
      </c>
      <c r="AC15" t="n">
        <v>1145.650587364172</v>
      </c>
      <c r="AD15" t="n">
        <v>925657.9589835422</v>
      </c>
      <c r="AE15" t="n">
        <v>1266526.056628292</v>
      </c>
      <c r="AF15" t="n">
        <v>6.971571121259949e-06</v>
      </c>
      <c r="AG15" t="n">
        <v>33</v>
      </c>
      <c r="AH15" t="n">
        <v>1145650.587364172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223.14</v>
      </c>
      <c r="F2" t="n">
        <v>157.39</v>
      </c>
      <c r="G2" t="n">
        <v>5.81</v>
      </c>
      <c r="H2" t="n">
        <v>0.09</v>
      </c>
      <c r="I2" t="n">
        <v>1626</v>
      </c>
      <c r="J2" t="n">
        <v>194.77</v>
      </c>
      <c r="K2" t="n">
        <v>54.38</v>
      </c>
      <c r="L2" t="n">
        <v>1</v>
      </c>
      <c r="M2" t="n">
        <v>1624</v>
      </c>
      <c r="N2" t="n">
        <v>39.4</v>
      </c>
      <c r="O2" t="n">
        <v>24256.19</v>
      </c>
      <c r="P2" t="n">
        <v>2201.51</v>
      </c>
      <c r="Q2" t="n">
        <v>1221</v>
      </c>
      <c r="R2" t="n">
        <v>2973.88</v>
      </c>
      <c r="S2" t="n">
        <v>112.51</v>
      </c>
      <c r="T2" t="n">
        <v>1408177.76</v>
      </c>
      <c r="U2" t="n">
        <v>0.04</v>
      </c>
      <c r="V2" t="n">
        <v>0.36</v>
      </c>
      <c r="W2" t="n">
        <v>9.960000000000001</v>
      </c>
      <c r="X2" t="n">
        <v>83.16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0.8387</v>
      </c>
      <c r="E3" t="n">
        <v>119.23</v>
      </c>
      <c r="F3" t="n">
        <v>97.5</v>
      </c>
      <c r="G3" t="n">
        <v>11.84</v>
      </c>
      <c r="H3" t="n">
        <v>0.18</v>
      </c>
      <c r="I3" t="n">
        <v>494</v>
      </c>
      <c r="J3" t="n">
        <v>196.32</v>
      </c>
      <c r="K3" t="n">
        <v>54.38</v>
      </c>
      <c r="L3" t="n">
        <v>2</v>
      </c>
      <c r="M3" t="n">
        <v>492</v>
      </c>
      <c r="N3" t="n">
        <v>39.95</v>
      </c>
      <c r="O3" t="n">
        <v>24447.22</v>
      </c>
      <c r="P3" t="n">
        <v>1359.92</v>
      </c>
      <c r="Q3" t="n">
        <v>1220.7</v>
      </c>
      <c r="R3" t="n">
        <v>931.73</v>
      </c>
      <c r="S3" t="n">
        <v>112.51</v>
      </c>
      <c r="T3" t="n">
        <v>392767.22</v>
      </c>
      <c r="U3" t="n">
        <v>0.12</v>
      </c>
      <c r="V3" t="n">
        <v>0.59</v>
      </c>
      <c r="W3" t="n">
        <v>8.07</v>
      </c>
      <c r="X3" t="n">
        <v>23.29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0.9818</v>
      </c>
      <c r="E4" t="n">
        <v>101.86</v>
      </c>
      <c r="F4" t="n">
        <v>87.87</v>
      </c>
      <c r="G4" t="n">
        <v>17.87</v>
      </c>
      <c r="H4" t="n">
        <v>0.27</v>
      </c>
      <c r="I4" t="n">
        <v>295</v>
      </c>
      <c r="J4" t="n">
        <v>197.88</v>
      </c>
      <c r="K4" t="n">
        <v>54.38</v>
      </c>
      <c r="L4" t="n">
        <v>3</v>
      </c>
      <c r="M4" t="n">
        <v>293</v>
      </c>
      <c r="N4" t="n">
        <v>40.5</v>
      </c>
      <c r="O4" t="n">
        <v>24639</v>
      </c>
      <c r="P4" t="n">
        <v>1222.56</v>
      </c>
      <c r="Q4" t="n">
        <v>1220.65</v>
      </c>
      <c r="R4" t="n">
        <v>604.3200000000001</v>
      </c>
      <c r="S4" t="n">
        <v>112.51</v>
      </c>
      <c r="T4" t="n">
        <v>230054.22</v>
      </c>
      <c r="U4" t="n">
        <v>0.19</v>
      </c>
      <c r="V4" t="n">
        <v>0.65</v>
      </c>
      <c r="W4" t="n">
        <v>7.75</v>
      </c>
      <c r="X4" t="n">
        <v>13.66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1.057</v>
      </c>
      <c r="E5" t="n">
        <v>94.61</v>
      </c>
      <c r="F5" t="n">
        <v>83.89</v>
      </c>
      <c r="G5" t="n">
        <v>23.85</v>
      </c>
      <c r="H5" t="n">
        <v>0.36</v>
      </c>
      <c r="I5" t="n">
        <v>211</v>
      </c>
      <c r="J5" t="n">
        <v>199.44</v>
      </c>
      <c r="K5" t="n">
        <v>54.38</v>
      </c>
      <c r="L5" t="n">
        <v>4</v>
      </c>
      <c r="M5" t="n">
        <v>209</v>
      </c>
      <c r="N5" t="n">
        <v>41.06</v>
      </c>
      <c r="O5" t="n">
        <v>24831.54</v>
      </c>
      <c r="P5" t="n">
        <v>1164.27</v>
      </c>
      <c r="Q5" t="n">
        <v>1220.62</v>
      </c>
      <c r="R5" t="n">
        <v>470.08</v>
      </c>
      <c r="S5" t="n">
        <v>112.51</v>
      </c>
      <c r="T5" t="n">
        <v>163357.36</v>
      </c>
      <c r="U5" t="n">
        <v>0.24</v>
      </c>
      <c r="V5" t="n">
        <v>0.68</v>
      </c>
      <c r="W5" t="n">
        <v>7.6</v>
      </c>
      <c r="X5" t="n">
        <v>9.68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1.1035</v>
      </c>
      <c r="E6" t="n">
        <v>90.62</v>
      </c>
      <c r="F6" t="n">
        <v>81.72</v>
      </c>
      <c r="G6" t="n">
        <v>29.9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1131.58</v>
      </c>
      <c r="Q6" t="n">
        <v>1220.56</v>
      </c>
      <c r="R6" t="n">
        <v>396.53</v>
      </c>
      <c r="S6" t="n">
        <v>112.51</v>
      </c>
      <c r="T6" t="n">
        <v>126812.92</v>
      </c>
      <c r="U6" t="n">
        <v>0.28</v>
      </c>
      <c r="V6" t="n">
        <v>0.7</v>
      </c>
      <c r="W6" t="n">
        <v>7.53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1.1357</v>
      </c>
      <c r="E7" t="n">
        <v>88.05</v>
      </c>
      <c r="F7" t="n">
        <v>80.33</v>
      </c>
      <c r="G7" t="n">
        <v>35.97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1109.69</v>
      </c>
      <c r="Q7" t="n">
        <v>1220.61</v>
      </c>
      <c r="R7" t="n">
        <v>349.79</v>
      </c>
      <c r="S7" t="n">
        <v>112.51</v>
      </c>
      <c r="T7" t="n">
        <v>103593.38</v>
      </c>
      <c r="U7" t="n">
        <v>0.32</v>
      </c>
      <c r="V7" t="n">
        <v>0.71</v>
      </c>
      <c r="W7" t="n">
        <v>7.47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1.1581</v>
      </c>
      <c r="E8" t="n">
        <v>86.34999999999999</v>
      </c>
      <c r="F8" t="n">
        <v>79.40000000000001</v>
      </c>
      <c r="G8" t="n">
        <v>41.79</v>
      </c>
      <c r="H8" t="n">
        <v>0.61</v>
      </c>
      <c r="I8" t="n">
        <v>114</v>
      </c>
      <c r="J8" t="n">
        <v>204.16</v>
      </c>
      <c r="K8" t="n">
        <v>54.38</v>
      </c>
      <c r="L8" t="n">
        <v>7</v>
      </c>
      <c r="M8" t="n">
        <v>112</v>
      </c>
      <c r="N8" t="n">
        <v>42.78</v>
      </c>
      <c r="O8" t="n">
        <v>25413.94</v>
      </c>
      <c r="P8" t="n">
        <v>1094.11</v>
      </c>
      <c r="Q8" t="n">
        <v>1220.59</v>
      </c>
      <c r="R8" t="n">
        <v>318.19</v>
      </c>
      <c r="S8" t="n">
        <v>112.51</v>
      </c>
      <c r="T8" t="n">
        <v>87894.53999999999</v>
      </c>
      <c r="U8" t="n">
        <v>0.35</v>
      </c>
      <c r="V8" t="n">
        <v>0.72</v>
      </c>
      <c r="W8" t="n">
        <v>7.43</v>
      </c>
      <c r="X8" t="n">
        <v>5.19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1.1769</v>
      </c>
      <c r="E9" t="n">
        <v>84.97</v>
      </c>
      <c r="F9" t="n">
        <v>78.64</v>
      </c>
      <c r="G9" t="n">
        <v>48.15</v>
      </c>
      <c r="H9" t="n">
        <v>0.6899999999999999</v>
      </c>
      <c r="I9" t="n">
        <v>98</v>
      </c>
      <c r="J9" t="n">
        <v>205.75</v>
      </c>
      <c r="K9" t="n">
        <v>54.38</v>
      </c>
      <c r="L9" t="n">
        <v>8</v>
      </c>
      <c r="M9" t="n">
        <v>96</v>
      </c>
      <c r="N9" t="n">
        <v>43.37</v>
      </c>
      <c r="O9" t="n">
        <v>25609.61</v>
      </c>
      <c r="P9" t="n">
        <v>1081.69</v>
      </c>
      <c r="Q9" t="n">
        <v>1220.55</v>
      </c>
      <c r="R9" t="n">
        <v>292.57</v>
      </c>
      <c r="S9" t="n">
        <v>112.51</v>
      </c>
      <c r="T9" t="n">
        <v>75165.34</v>
      </c>
      <c r="U9" t="n">
        <v>0.38</v>
      </c>
      <c r="V9" t="n">
        <v>0.73</v>
      </c>
      <c r="W9" t="n">
        <v>7.41</v>
      </c>
      <c r="X9" t="n">
        <v>4.44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1.1897</v>
      </c>
      <c r="E10" t="n">
        <v>84.06</v>
      </c>
      <c r="F10" t="n">
        <v>78.16</v>
      </c>
      <c r="G10" t="n">
        <v>53.9</v>
      </c>
      <c r="H10" t="n">
        <v>0.77</v>
      </c>
      <c r="I10" t="n">
        <v>87</v>
      </c>
      <c r="J10" t="n">
        <v>207.34</v>
      </c>
      <c r="K10" t="n">
        <v>54.38</v>
      </c>
      <c r="L10" t="n">
        <v>9</v>
      </c>
      <c r="M10" t="n">
        <v>85</v>
      </c>
      <c r="N10" t="n">
        <v>43.96</v>
      </c>
      <c r="O10" t="n">
        <v>25806.1</v>
      </c>
      <c r="P10" t="n">
        <v>1073.42</v>
      </c>
      <c r="Q10" t="n">
        <v>1220.61</v>
      </c>
      <c r="R10" t="n">
        <v>276.08</v>
      </c>
      <c r="S10" t="n">
        <v>112.51</v>
      </c>
      <c r="T10" t="n">
        <v>66975.89</v>
      </c>
      <c r="U10" t="n">
        <v>0.41</v>
      </c>
      <c r="V10" t="n">
        <v>0.73</v>
      </c>
      <c r="W10" t="n">
        <v>7.4</v>
      </c>
      <c r="X10" t="n">
        <v>3.96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1.2003</v>
      </c>
      <c r="E11" t="n">
        <v>83.31</v>
      </c>
      <c r="F11" t="n">
        <v>77.76000000000001</v>
      </c>
      <c r="G11" t="n">
        <v>59.82</v>
      </c>
      <c r="H11" t="n">
        <v>0.85</v>
      </c>
      <c r="I11" t="n">
        <v>78</v>
      </c>
      <c r="J11" t="n">
        <v>208.94</v>
      </c>
      <c r="K11" t="n">
        <v>54.38</v>
      </c>
      <c r="L11" t="n">
        <v>10</v>
      </c>
      <c r="M11" t="n">
        <v>76</v>
      </c>
      <c r="N11" t="n">
        <v>44.56</v>
      </c>
      <c r="O11" t="n">
        <v>26003.41</v>
      </c>
      <c r="P11" t="n">
        <v>1064.77</v>
      </c>
      <c r="Q11" t="n">
        <v>1220.55</v>
      </c>
      <c r="R11" t="n">
        <v>262.24</v>
      </c>
      <c r="S11" t="n">
        <v>112.51</v>
      </c>
      <c r="T11" t="n">
        <v>60102.4</v>
      </c>
      <c r="U11" t="n">
        <v>0.43</v>
      </c>
      <c r="V11" t="n">
        <v>0.74</v>
      </c>
      <c r="W11" t="n">
        <v>7.39</v>
      </c>
      <c r="X11" t="n">
        <v>3.56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1.2109</v>
      </c>
      <c r="E12" t="n">
        <v>82.58</v>
      </c>
      <c r="F12" t="n">
        <v>77.34</v>
      </c>
      <c r="G12" t="n">
        <v>66.3</v>
      </c>
      <c r="H12" t="n">
        <v>0.93</v>
      </c>
      <c r="I12" t="n">
        <v>70</v>
      </c>
      <c r="J12" t="n">
        <v>210.55</v>
      </c>
      <c r="K12" t="n">
        <v>54.38</v>
      </c>
      <c r="L12" t="n">
        <v>11</v>
      </c>
      <c r="M12" t="n">
        <v>68</v>
      </c>
      <c r="N12" t="n">
        <v>45.17</v>
      </c>
      <c r="O12" t="n">
        <v>26201.54</v>
      </c>
      <c r="P12" t="n">
        <v>1057.08</v>
      </c>
      <c r="Q12" t="n">
        <v>1220.55</v>
      </c>
      <c r="R12" t="n">
        <v>248.75</v>
      </c>
      <c r="S12" t="n">
        <v>112.51</v>
      </c>
      <c r="T12" t="n">
        <v>53393.51</v>
      </c>
      <c r="U12" t="n">
        <v>0.45</v>
      </c>
      <c r="V12" t="n">
        <v>0.74</v>
      </c>
      <c r="W12" t="n">
        <v>7.36</v>
      </c>
      <c r="X12" t="n">
        <v>3.14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1.2183</v>
      </c>
      <c r="E13" t="n">
        <v>82.08</v>
      </c>
      <c r="F13" t="n">
        <v>77.06999999999999</v>
      </c>
      <c r="G13" t="n">
        <v>72.26000000000001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62</v>
      </c>
      <c r="N13" t="n">
        <v>45.78</v>
      </c>
      <c r="O13" t="n">
        <v>26400.51</v>
      </c>
      <c r="P13" t="n">
        <v>1050.75</v>
      </c>
      <c r="Q13" t="n">
        <v>1220.57</v>
      </c>
      <c r="R13" t="n">
        <v>239.76</v>
      </c>
      <c r="S13" t="n">
        <v>112.51</v>
      </c>
      <c r="T13" t="n">
        <v>48930.12</v>
      </c>
      <c r="U13" t="n">
        <v>0.47</v>
      </c>
      <c r="V13" t="n">
        <v>0.74</v>
      </c>
      <c r="W13" t="n">
        <v>7.35</v>
      </c>
      <c r="X13" t="n">
        <v>2.87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1.2246</v>
      </c>
      <c r="E14" t="n">
        <v>81.66</v>
      </c>
      <c r="F14" t="n">
        <v>76.84999999999999</v>
      </c>
      <c r="G14" t="n">
        <v>78.15000000000001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1045.64</v>
      </c>
      <c r="Q14" t="n">
        <v>1220.56</v>
      </c>
      <c r="R14" t="n">
        <v>231.94</v>
      </c>
      <c r="S14" t="n">
        <v>112.51</v>
      </c>
      <c r="T14" t="n">
        <v>45042.84</v>
      </c>
      <c r="U14" t="n">
        <v>0.49</v>
      </c>
      <c r="V14" t="n">
        <v>0.75</v>
      </c>
      <c r="W14" t="n">
        <v>7.35</v>
      </c>
      <c r="X14" t="n">
        <v>2.65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1.2299</v>
      </c>
      <c r="E15" t="n">
        <v>81.31</v>
      </c>
      <c r="F15" t="n">
        <v>76.65000000000001</v>
      </c>
      <c r="G15" t="n">
        <v>83.62</v>
      </c>
      <c r="H15" t="n">
        <v>1.15</v>
      </c>
      <c r="I15" t="n">
        <v>55</v>
      </c>
      <c r="J15" t="n">
        <v>215.41</v>
      </c>
      <c r="K15" t="n">
        <v>54.38</v>
      </c>
      <c r="L15" t="n">
        <v>14</v>
      </c>
      <c r="M15" t="n">
        <v>53</v>
      </c>
      <c r="N15" t="n">
        <v>47.03</v>
      </c>
      <c r="O15" t="n">
        <v>26801</v>
      </c>
      <c r="P15" t="n">
        <v>1041.51</v>
      </c>
      <c r="Q15" t="n">
        <v>1220.57</v>
      </c>
      <c r="R15" t="n">
        <v>225.37</v>
      </c>
      <c r="S15" t="n">
        <v>112.51</v>
      </c>
      <c r="T15" t="n">
        <v>41779.69</v>
      </c>
      <c r="U15" t="n">
        <v>0.5</v>
      </c>
      <c r="V15" t="n">
        <v>0.75</v>
      </c>
      <c r="W15" t="n">
        <v>7.33</v>
      </c>
      <c r="X15" t="n">
        <v>2.45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1.2344</v>
      </c>
      <c r="E16" t="n">
        <v>81.01000000000001</v>
      </c>
      <c r="F16" t="n">
        <v>76.51000000000001</v>
      </c>
      <c r="G16" t="n">
        <v>90.02</v>
      </c>
      <c r="H16" t="n">
        <v>1.23</v>
      </c>
      <c r="I16" t="n">
        <v>51</v>
      </c>
      <c r="J16" t="n">
        <v>217.04</v>
      </c>
      <c r="K16" t="n">
        <v>54.38</v>
      </c>
      <c r="L16" t="n">
        <v>15</v>
      </c>
      <c r="M16" t="n">
        <v>49</v>
      </c>
      <c r="N16" t="n">
        <v>47.66</v>
      </c>
      <c r="O16" t="n">
        <v>27002.55</v>
      </c>
      <c r="P16" t="n">
        <v>1037.47</v>
      </c>
      <c r="Q16" t="n">
        <v>1220.54</v>
      </c>
      <c r="R16" t="n">
        <v>220.32</v>
      </c>
      <c r="S16" t="n">
        <v>112.51</v>
      </c>
      <c r="T16" t="n">
        <v>39275.79</v>
      </c>
      <c r="U16" t="n">
        <v>0.51</v>
      </c>
      <c r="V16" t="n">
        <v>0.75</v>
      </c>
      <c r="W16" t="n">
        <v>7.34</v>
      </c>
      <c r="X16" t="n">
        <v>2.31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1.2389</v>
      </c>
      <c r="E17" t="n">
        <v>80.72</v>
      </c>
      <c r="F17" t="n">
        <v>76.33</v>
      </c>
      <c r="G17" t="n">
        <v>95.42</v>
      </c>
      <c r="H17" t="n">
        <v>1.3</v>
      </c>
      <c r="I17" t="n">
        <v>48</v>
      </c>
      <c r="J17" t="n">
        <v>218.68</v>
      </c>
      <c r="K17" t="n">
        <v>54.38</v>
      </c>
      <c r="L17" t="n">
        <v>16</v>
      </c>
      <c r="M17" t="n">
        <v>46</v>
      </c>
      <c r="N17" t="n">
        <v>48.31</v>
      </c>
      <c r="O17" t="n">
        <v>27204.98</v>
      </c>
      <c r="P17" t="n">
        <v>1031.41</v>
      </c>
      <c r="Q17" t="n">
        <v>1220.54</v>
      </c>
      <c r="R17" t="n">
        <v>214.62</v>
      </c>
      <c r="S17" t="n">
        <v>112.51</v>
      </c>
      <c r="T17" t="n">
        <v>36442.61</v>
      </c>
      <c r="U17" t="n">
        <v>0.52</v>
      </c>
      <c r="V17" t="n">
        <v>0.75</v>
      </c>
      <c r="W17" t="n">
        <v>7.33</v>
      </c>
      <c r="X17" t="n">
        <v>2.13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1.2426</v>
      </c>
      <c r="E18" t="n">
        <v>80.48</v>
      </c>
      <c r="F18" t="n">
        <v>76.20999999999999</v>
      </c>
      <c r="G18" t="n">
        <v>101.62</v>
      </c>
      <c r="H18" t="n">
        <v>1.37</v>
      </c>
      <c r="I18" t="n">
        <v>45</v>
      </c>
      <c r="J18" t="n">
        <v>220.33</v>
      </c>
      <c r="K18" t="n">
        <v>54.38</v>
      </c>
      <c r="L18" t="n">
        <v>17</v>
      </c>
      <c r="M18" t="n">
        <v>43</v>
      </c>
      <c r="N18" t="n">
        <v>48.95</v>
      </c>
      <c r="O18" t="n">
        <v>27408.3</v>
      </c>
      <c r="P18" t="n">
        <v>1029.08</v>
      </c>
      <c r="Q18" t="n">
        <v>1220.55</v>
      </c>
      <c r="R18" t="n">
        <v>210.21</v>
      </c>
      <c r="S18" t="n">
        <v>112.51</v>
      </c>
      <c r="T18" t="n">
        <v>34248.22</v>
      </c>
      <c r="U18" t="n">
        <v>0.54</v>
      </c>
      <c r="V18" t="n">
        <v>0.75</v>
      </c>
      <c r="W18" t="n">
        <v>7.33</v>
      </c>
      <c r="X18" t="n">
        <v>2.01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1.2463</v>
      </c>
      <c r="E19" t="n">
        <v>80.23999999999999</v>
      </c>
      <c r="F19" t="n">
        <v>76.09</v>
      </c>
      <c r="G19" t="n">
        <v>108.7</v>
      </c>
      <c r="H19" t="n">
        <v>1.44</v>
      </c>
      <c r="I19" t="n">
        <v>42</v>
      </c>
      <c r="J19" t="n">
        <v>221.99</v>
      </c>
      <c r="K19" t="n">
        <v>54.38</v>
      </c>
      <c r="L19" t="n">
        <v>18</v>
      </c>
      <c r="M19" t="n">
        <v>40</v>
      </c>
      <c r="N19" t="n">
        <v>49.61</v>
      </c>
      <c r="O19" t="n">
        <v>27612.53</v>
      </c>
      <c r="P19" t="n">
        <v>1024.39</v>
      </c>
      <c r="Q19" t="n">
        <v>1220.56</v>
      </c>
      <c r="R19" t="n">
        <v>206.19</v>
      </c>
      <c r="S19" t="n">
        <v>112.51</v>
      </c>
      <c r="T19" t="n">
        <v>32254.67</v>
      </c>
      <c r="U19" t="n">
        <v>0.55</v>
      </c>
      <c r="V19" t="n">
        <v>0.75</v>
      </c>
      <c r="W19" t="n">
        <v>7.32</v>
      </c>
      <c r="X19" t="n">
        <v>1.89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1.2491</v>
      </c>
      <c r="E20" t="n">
        <v>80.06</v>
      </c>
      <c r="F20" t="n">
        <v>75.98</v>
      </c>
      <c r="G20" t="n">
        <v>113.98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38</v>
      </c>
      <c r="N20" t="n">
        <v>50.27</v>
      </c>
      <c r="O20" t="n">
        <v>27817.81</v>
      </c>
      <c r="P20" t="n">
        <v>1022.29</v>
      </c>
      <c r="Q20" t="n">
        <v>1220.55</v>
      </c>
      <c r="R20" t="n">
        <v>202.55</v>
      </c>
      <c r="S20" t="n">
        <v>112.51</v>
      </c>
      <c r="T20" t="n">
        <v>30443.06</v>
      </c>
      <c r="U20" t="n">
        <v>0.5600000000000001</v>
      </c>
      <c r="V20" t="n">
        <v>0.76</v>
      </c>
      <c r="W20" t="n">
        <v>7.32</v>
      </c>
      <c r="X20" t="n">
        <v>1.78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1.2516</v>
      </c>
      <c r="E21" t="n">
        <v>79.90000000000001</v>
      </c>
      <c r="F21" t="n">
        <v>75.91</v>
      </c>
      <c r="G21" t="n">
        <v>119.85</v>
      </c>
      <c r="H21" t="n">
        <v>1.58</v>
      </c>
      <c r="I21" t="n">
        <v>38</v>
      </c>
      <c r="J21" t="n">
        <v>225.32</v>
      </c>
      <c r="K21" t="n">
        <v>54.38</v>
      </c>
      <c r="L21" t="n">
        <v>20</v>
      </c>
      <c r="M21" t="n">
        <v>36</v>
      </c>
      <c r="N21" t="n">
        <v>50.95</v>
      </c>
      <c r="O21" t="n">
        <v>28023.89</v>
      </c>
      <c r="P21" t="n">
        <v>1019.12</v>
      </c>
      <c r="Q21" t="n">
        <v>1220.55</v>
      </c>
      <c r="R21" t="n">
        <v>200.19</v>
      </c>
      <c r="S21" t="n">
        <v>112.51</v>
      </c>
      <c r="T21" t="n">
        <v>29277.6</v>
      </c>
      <c r="U21" t="n">
        <v>0.5600000000000001</v>
      </c>
      <c r="V21" t="n">
        <v>0.76</v>
      </c>
      <c r="W21" t="n">
        <v>7.31</v>
      </c>
      <c r="X21" t="n">
        <v>1.71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1.2546</v>
      </c>
      <c r="E22" t="n">
        <v>79.7</v>
      </c>
      <c r="F22" t="n">
        <v>75.79000000000001</v>
      </c>
      <c r="G22" t="n">
        <v>126.31</v>
      </c>
      <c r="H22" t="n">
        <v>1.64</v>
      </c>
      <c r="I22" t="n">
        <v>36</v>
      </c>
      <c r="J22" t="n">
        <v>227</v>
      </c>
      <c r="K22" t="n">
        <v>54.38</v>
      </c>
      <c r="L22" t="n">
        <v>21</v>
      </c>
      <c r="M22" t="n">
        <v>34</v>
      </c>
      <c r="N22" t="n">
        <v>51.62</v>
      </c>
      <c r="O22" t="n">
        <v>28230.92</v>
      </c>
      <c r="P22" t="n">
        <v>1014.26</v>
      </c>
      <c r="Q22" t="n">
        <v>1220.54</v>
      </c>
      <c r="R22" t="n">
        <v>196.2</v>
      </c>
      <c r="S22" t="n">
        <v>112.51</v>
      </c>
      <c r="T22" t="n">
        <v>27291.21</v>
      </c>
      <c r="U22" t="n">
        <v>0.57</v>
      </c>
      <c r="V22" t="n">
        <v>0.76</v>
      </c>
      <c r="W22" t="n">
        <v>7.3</v>
      </c>
      <c r="X22" t="n">
        <v>1.59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1.2572</v>
      </c>
      <c r="E23" t="n">
        <v>79.54000000000001</v>
      </c>
      <c r="F23" t="n">
        <v>75.7</v>
      </c>
      <c r="G23" t="n">
        <v>133.59</v>
      </c>
      <c r="H23" t="n">
        <v>1.71</v>
      </c>
      <c r="I23" t="n">
        <v>34</v>
      </c>
      <c r="J23" t="n">
        <v>228.69</v>
      </c>
      <c r="K23" t="n">
        <v>54.38</v>
      </c>
      <c r="L23" t="n">
        <v>22</v>
      </c>
      <c r="M23" t="n">
        <v>32</v>
      </c>
      <c r="N23" t="n">
        <v>52.31</v>
      </c>
      <c r="O23" t="n">
        <v>28438.91</v>
      </c>
      <c r="P23" t="n">
        <v>1010.85</v>
      </c>
      <c r="Q23" t="n">
        <v>1220.57</v>
      </c>
      <c r="R23" t="n">
        <v>193.01</v>
      </c>
      <c r="S23" t="n">
        <v>112.51</v>
      </c>
      <c r="T23" t="n">
        <v>25704.5</v>
      </c>
      <c r="U23" t="n">
        <v>0.58</v>
      </c>
      <c r="V23" t="n">
        <v>0.76</v>
      </c>
      <c r="W23" t="n">
        <v>7.31</v>
      </c>
      <c r="X23" t="n">
        <v>1.5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1.2583</v>
      </c>
      <c r="E24" t="n">
        <v>79.47</v>
      </c>
      <c r="F24" t="n">
        <v>75.67</v>
      </c>
      <c r="G24" t="n">
        <v>137.58</v>
      </c>
      <c r="H24" t="n">
        <v>1.77</v>
      </c>
      <c r="I24" t="n">
        <v>33</v>
      </c>
      <c r="J24" t="n">
        <v>230.38</v>
      </c>
      <c r="K24" t="n">
        <v>54.38</v>
      </c>
      <c r="L24" t="n">
        <v>23</v>
      </c>
      <c r="M24" t="n">
        <v>31</v>
      </c>
      <c r="N24" t="n">
        <v>53</v>
      </c>
      <c r="O24" t="n">
        <v>28647.87</v>
      </c>
      <c r="P24" t="n">
        <v>1010.07</v>
      </c>
      <c r="Q24" t="n">
        <v>1220.54</v>
      </c>
      <c r="R24" t="n">
        <v>191.75</v>
      </c>
      <c r="S24" t="n">
        <v>112.51</v>
      </c>
      <c r="T24" t="n">
        <v>25082.59</v>
      </c>
      <c r="U24" t="n">
        <v>0.59</v>
      </c>
      <c r="V24" t="n">
        <v>0.76</v>
      </c>
      <c r="W24" t="n">
        <v>7.31</v>
      </c>
      <c r="X24" t="n">
        <v>1.47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1.2611</v>
      </c>
      <c r="E25" t="n">
        <v>79.3</v>
      </c>
      <c r="F25" t="n">
        <v>75.56999999999999</v>
      </c>
      <c r="G25" t="n">
        <v>146.27</v>
      </c>
      <c r="H25" t="n">
        <v>1.84</v>
      </c>
      <c r="I25" t="n">
        <v>31</v>
      </c>
      <c r="J25" t="n">
        <v>232.08</v>
      </c>
      <c r="K25" t="n">
        <v>54.38</v>
      </c>
      <c r="L25" t="n">
        <v>24</v>
      </c>
      <c r="M25" t="n">
        <v>29</v>
      </c>
      <c r="N25" t="n">
        <v>53.71</v>
      </c>
      <c r="O25" t="n">
        <v>28857.81</v>
      </c>
      <c r="P25" t="n">
        <v>1005.41</v>
      </c>
      <c r="Q25" t="n">
        <v>1220.55</v>
      </c>
      <c r="R25" t="n">
        <v>188.99</v>
      </c>
      <c r="S25" t="n">
        <v>112.51</v>
      </c>
      <c r="T25" t="n">
        <v>23708.79</v>
      </c>
      <c r="U25" t="n">
        <v>0.6</v>
      </c>
      <c r="V25" t="n">
        <v>0.76</v>
      </c>
      <c r="W25" t="n">
        <v>7.3</v>
      </c>
      <c r="X25" t="n">
        <v>1.38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1.2626</v>
      </c>
      <c r="E26" t="n">
        <v>79.2</v>
      </c>
      <c r="F26" t="n">
        <v>75.52</v>
      </c>
      <c r="G26" t="n">
        <v>151.04</v>
      </c>
      <c r="H26" t="n">
        <v>1.9</v>
      </c>
      <c r="I26" t="n">
        <v>30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1004.15</v>
      </c>
      <c r="Q26" t="n">
        <v>1220.54</v>
      </c>
      <c r="R26" t="n">
        <v>186.88</v>
      </c>
      <c r="S26" t="n">
        <v>112.51</v>
      </c>
      <c r="T26" t="n">
        <v>22661.08</v>
      </c>
      <c r="U26" t="n">
        <v>0.6</v>
      </c>
      <c r="V26" t="n">
        <v>0.76</v>
      </c>
      <c r="W26" t="n">
        <v>7.3</v>
      </c>
      <c r="X26" t="n">
        <v>1.32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1.2639</v>
      </c>
      <c r="E27" t="n">
        <v>79.12</v>
      </c>
      <c r="F27" t="n">
        <v>75.48</v>
      </c>
      <c r="G27" t="n">
        <v>156.16</v>
      </c>
      <c r="H27" t="n">
        <v>1.96</v>
      </c>
      <c r="I27" t="n">
        <v>29</v>
      </c>
      <c r="J27" t="n">
        <v>235.51</v>
      </c>
      <c r="K27" t="n">
        <v>54.38</v>
      </c>
      <c r="L27" t="n">
        <v>26</v>
      </c>
      <c r="M27" t="n">
        <v>27</v>
      </c>
      <c r="N27" t="n">
        <v>55.14</v>
      </c>
      <c r="O27" t="n">
        <v>29280.69</v>
      </c>
      <c r="P27" t="n">
        <v>1001.35</v>
      </c>
      <c r="Q27" t="n">
        <v>1220.55</v>
      </c>
      <c r="R27" t="n">
        <v>185.33</v>
      </c>
      <c r="S27" t="n">
        <v>112.51</v>
      </c>
      <c r="T27" t="n">
        <v>21891.73</v>
      </c>
      <c r="U27" t="n">
        <v>0.61</v>
      </c>
      <c r="V27" t="n">
        <v>0.76</v>
      </c>
      <c r="W27" t="n">
        <v>7.3</v>
      </c>
      <c r="X27" t="n">
        <v>1.28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1.2655</v>
      </c>
      <c r="E28" t="n">
        <v>79.02</v>
      </c>
      <c r="F28" t="n">
        <v>75.42</v>
      </c>
      <c r="G28" t="n">
        <v>161.61</v>
      </c>
      <c r="H28" t="n">
        <v>2.02</v>
      </c>
      <c r="I28" t="n">
        <v>28</v>
      </c>
      <c r="J28" t="n">
        <v>237.24</v>
      </c>
      <c r="K28" t="n">
        <v>54.38</v>
      </c>
      <c r="L28" t="n">
        <v>27</v>
      </c>
      <c r="M28" t="n">
        <v>26</v>
      </c>
      <c r="N28" t="n">
        <v>55.86</v>
      </c>
      <c r="O28" t="n">
        <v>29493.67</v>
      </c>
      <c r="P28" t="n">
        <v>998.29</v>
      </c>
      <c r="Q28" t="n">
        <v>1220.54</v>
      </c>
      <c r="R28" t="n">
        <v>183.53</v>
      </c>
      <c r="S28" t="n">
        <v>112.51</v>
      </c>
      <c r="T28" t="n">
        <v>20994.57</v>
      </c>
      <c r="U28" t="n">
        <v>0.61</v>
      </c>
      <c r="V28" t="n">
        <v>0.76</v>
      </c>
      <c r="W28" t="n">
        <v>7.29</v>
      </c>
      <c r="X28" t="n">
        <v>1.22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1.2665</v>
      </c>
      <c r="E29" t="n">
        <v>78.95999999999999</v>
      </c>
      <c r="F29" t="n">
        <v>75.39</v>
      </c>
      <c r="G29" t="n">
        <v>167.54</v>
      </c>
      <c r="H29" t="n">
        <v>2.08</v>
      </c>
      <c r="I29" t="n">
        <v>27</v>
      </c>
      <c r="J29" t="n">
        <v>238.97</v>
      </c>
      <c r="K29" t="n">
        <v>54.38</v>
      </c>
      <c r="L29" t="n">
        <v>28</v>
      </c>
      <c r="M29" t="n">
        <v>25</v>
      </c>
      <c r="N29" t="n">
        <v>56.6</v>
      </c>
      <c r="O29" t="n">
        <v>29707.68</v>
      </c>
      <c r="P29" t="n">
        <v>997.65</v>
      </c>
      <c r="Q29" t="n">
        <v>1220.54</v>
      </c>
      <c r="R29" t="n">
        <v>182.55</v>
      </c>
      <c r="S29" t="n">
        <v>112.51</v>
      </c>
      <c r="T29" t="n">
        <v>20508.68</v>
      </c>
      <c r="U29" t="n">
        <v>0.62</v>
      </c>
      <c r="V29" t="n">
        <v>0.76</v>
      </c>
      <c r="W29" t="n">
        <v>7.3</v>
      </c>
      <c r="X29" t="n">
        <v>1.19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1.2679</v>
      </c>
      <c r="E30" t="n">
        <v>78.87</v>
      </c>
      <c r="F30" t="n">
        <v>75.34</v>
      </c>
      <c r="G30" t="n">
        <v>173.86</v>
      </c>
      <c r="H30" t="n">
        <v>2.14</v>
      </c>
      <c r="I30" t="n">
        <v>26</v>
      </c>
      <c r="J30" t="n">
        <v>240.72</v>
      </c>
      <c r="K30" t="n">
        <v>54.38</v>
      </c>
      <c r="L30" t="n">
        <v>29</v>
      </c>
      <c r="M30" t="n">
        <v>24</v>
      </c>
      <c r="N30" t="n">
        <v>57.34</v>
      </c>
      <c r="O30" t="n">
        <v>29922.88</v>
      </c>
      <c r="P30" t="n">
        <v>994.98</v>
      </c>
      <c r="Q30" t="n">
        <v>1220.54</v>
      </c>
      <c r="R30" t="n">
        <v>181.01</v>
      </c>
      <c r="S30" t="n">
        <v>112.51</v>
      </c>
      <c r="T30" t="n">
        <v>19747.46</v>
      </c>
      <c r="U30" t="n">
        <v>0.62</v>
      </c>
      <c r="V30" t="n">
        <v>0.76</v>
      </c>
      <c r="W30" t="n">
        <v>7.29</v>
      </c>
      <c r="X30" t="n">
        <v>1.14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1.2694</v>
      </c>
      <c r="E31" t="n">
        <v>78.78</v>
      </c>
      <c r="F31" t="n">
        <v>75.29000000000001</v>
      </c>
      <c r="G31" t="n">
        <v>180.69</v>
      </c>
      <c r="H31" t="n">
        <v>2.2</v>
      </c>
      <c r="I31" t="n">
        <v>25</v>
      </c>
      <c r="J31" t="n">
        <v>242.47</v>
      </c>
      <c r="K31" t="n">
        <v>54.38</v>
      </c>
      <c r="L31" t="n">
        <v>30</v>
      </c>
      <c r="M31" t="n">
        <v>23</v>
      </c>
      <c r="N31" t="n">
        <v>58.1</v>
      </c>
      <c r="O31" t="n">
        <v>30139.04</v>
      </c>
      <c r="P31" t="n">
        <v>990.84</v>
      </c>
      <c r="Q31" t="n">
        <v>1220.54</v>
      </c>
      <c r="R31" t="n">
        <v>179.05</v>
      </c>
      <c r="S31" t="n">
        <v>112.51</v>
      </c>
      <c r="T31" t="n">
        <v>18767.92</v>
      </c>
      <c r="U31" t="n">
        <v>0.63</v>
      </c>
      <c r="V31" t="n">
        <v>0.76</v>
      </c>
      <c r="W31" t="n">
        <v>7.29</v>
      </c>
      <c r="X31" t="n">
        <v>1.09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1.2704</v>
      </c>
      <c r="E32" t="n">
        <v>78.70999999999999</v>
      </c>
      <c r="F32" t="n">
        <v>75.26000000000001</v>
      </c>
      <c r="G32" t="n">
        <v>188.16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989.66</v>
      </c>
      <c r="Q32" t="n">
        <v>1220.54</v>
      </c>
      <c r="R32" t="n">
        <v>178.26</v>
      </c>
      <c r="S32" t="n">
        <v>112.51</v>
      </c>
      <c r="T32" t="n">
        <v>18380.67</v>
      </c>
      <c r="U32" t="n">
        <v>0.63</v>
      </c>
      <c r="V32" t="n">
        <v>0.76</v>
      </c>
      <c r="W32" t="n">
        <v>7.29</v>
      </c>
      <c r="X32" t="n">
        <v>1.06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1.2705</v>
      </c>
      <c r="E33" t="n">
        <v>78.70999999999999</v>
      </c>
      <c r="F33" t="n">
        <v>75.26000000000001</v>
      </c>
      <c r="G33" t="n">
        <v>188.15</v>
      </c>
      <c r="H33" t="n">
        <v>2.31</v>
      </c>
      <c r="I33" t="n">
        <v>24</v>
      </c>
      <c r="J33" t="n">
        <v>246</v>
      </c>
      <c r="K33" t="n">
        <v>54.38</v>
      </c>
      <c r="L33" t="n">
        <v>32</v>
      </c>
      <c r="M33" t="n">
        <v>22</v>
      </c>
      <c r="N33" t="n">
        <v>59.63</v>
      </c>
      <c r="O33" t="n">
        <v>30574.64</v>
      </c>
      <c r="P33" t="n">
        <v>987.66</v>
      </c>
      <c r="Q33" t="n">
        <v>1220.54</v>
      </c>
      <c r="R33" t="n">
        <v>178.27</v>
      </c>
      <c r="S33" t="n">
        <v>112.51</v>
      </c>
      <c r="T33" t="n">
        <v>18383.32</v>
      </c>
      <c r="U33" t="n">
        <v>0.63</v>
      </c>
      <c r="V33" t="n">
        <v>0.76</v>
      </c>
      <c r="W33" t="n">
        <v>7.29</v>
      </c>
      <c r="X33" t="n">
        <v>1.06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1.2719</v>
      </c>
      <c r="E34" t="n">
        <v>78.62</v>
      </c>
      <c r="F34" t="n">
        <v>75.20999999999999</v>
      </c>
      <c r="G34" t="n">
        <v>196.2</v>
      </c>
      <c r="H34" t="n">
        <v>2.37</v>
      </c>
      <c r="I34" t="n">
        <v>23</v>
      </c>
      <c r="J34" t="n">
        <v>247.78</v>
      </c>
      <c r="K34" t="n">
        <v>54.38</v>
      </c>
      <c r="L34" t="n">
        <v>33</v>
      </c>
      <c r="M34" t="n">
        <v>21</v>
      </c>
      <c r="N34" t="n">
        <v>60.41</v>
      </c>
      <c r="O34" t="n">
        <v>30794.11</v>
      </c>
      <c r="P34" t="n">
        <v>983.99</v>
      </c>
      <c r="Q34" t="n">
        <v>1220.57</v>
      </c>
      <c r="R34" t="n">
        <v>176.39</v>
      </c>
      <c r="S34" t="n">
        <v>112.51</v>
      </c>
      <c r="T34" t="n">
        <v>17450.74</v>
      </c>
      <c r="U34" t="n">
        <v>0.64</v>
      </c>
      <c r="V34" t="n">
        <v>0.76</v>
      </c>
      <c r="W34" t="n">
        <v>7.29</v>
      </c>
      <c r="X34" t="n">
        <v>1.01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1.2733</v>
      </c>
      <c r="E35" t="n">
        <v>78.54000000000001</v>
      </c>
      <c r="F35" t="n">
        <v>75.16</v>
      </c>
      <c r="G35" t="n">
        <v>204.99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985.2</v>
      </c>
      <c r="Q35" t="n">
        <v>1220.55</v>
      </c>
      <c r="R35" t="n">
        <v>175.05</v>
      </c>
      <c r="S35" t="n">
        <v>112.51</v>
      </c>
      <c r="T35" t="n">
        <v>16787.01</v>
      </c>
      <c r="U35" t="n">
        <v>0.64</v>
      </c>
      <c r="V35" t="n">
        <v>0.76</v>
      </c>
      <c r="W35" t="n">
        <v>7.28</v>
      </c>
      <c r="X35" t="n">
        <v>0.96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1.2745</v>
      </c>
      <c r="E36" t="n">
        <v>78.45999999999999</v>
      </c>
      <c r="F36" t="n">
        <v>75.13</v>
      </c>
      <c r="G36" t="n">
        <v>214.65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977.51</v>
      </c>
      <c r="Q36" t="n">
        <v>1220.54</v>
      </c>
      <c r="R36" t="n">
        <v>173.68</v>
      </c>
      <c r="S36" t="n">
        <v>112.51</v>
      </c>
      <c r="T36" t="n">
        <v>16103.87</v>
      </c>
      <c r="U36" t="n">
        <v>0.65</v>
      </c>
      <c r="V36" t="n">
        <v>0.76</v>
      </c>
      <c r="W36" t="n">
        <v>7.29</v>
      </c>
      <c r="X36" t="n">
        <v>0.93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1.2749</v>
      </c>
      <c r="E37" t="n">
        <v>78.44</v>
      </c>
      <c r="F37" t="n">
        <v>75.11</v>
      </c>
      <c r="G37" t="n">
        <v>214.59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980.5700000000001</v>
      </c>
      <c r="Q37" t="n">
        <v>1220.55</v>
      </c>
      <c r="R37" t="n">
        <v>173.21</v>
      </c>
      <c r="S37" t="n">
        <v>112.51</v>
      </c>
      <c r="T37" t="n">
        <v>15869.79</v>
      </c>
      <c r="U37" t="n">
        <v>0.65</v>
      </c>
      <c r="V37" t="n">
        <v>0.76</v>
      </c>
      <c r="W37" t="n">
        <v>7.28</v>
      </c>
      <c r="X37" t="n">
        <v>0.91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1.2765</v>
      </c>
      <c r="E38" t="n">
        <v>78.34</v>
      </c>
      <c r="F38" t="n">
        <v>75.05</v>
      </c>
      <c r="G38" t="n">
        <v>225.14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975.17</v>
      </c>
      <c r="Q38" t="n">
        <v>1220.54</v>
      </c>
      <c r="R38" t="n">
        <v>170.83</v>
      </c>
      <c r="S38" t="n">
        <v>112.51</v>
      </c>
      <c r="T38" t="n">
        <v>14685.8</v>
      </c>
      <c r="U38" t="n">
        <v>0.66</v>
      </c>
      <c r="V38" t="n">
        <v>0.76</v>
      </c>
      <c r="W38" t="n">
        <v>7.28</v>
      </c>
      <c r="X38" t="n">
        <v>0.85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1.2763</v>
      </c>
      <c r="E39" t="n">
        <v>78.34999999999999</v>
      </c>
      <c r="F39" t="n">
        <v>75.05</v>
      </c>
      <c r="G39" t="n">
        <v>225.16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977.42</v>
      </c>
      <c r="Q39" t="n">
        <v>1220.54</v>
      </c>
      <c r="R39" t="n">
        <v>171.14</v>
      </c>
      <c r="S39" t="n">
        <v>112.51</v>
      </c>
      <c r="T39" t="n">
        <v>14841.6</v>
      </c>
      <c r="U39" t="n">
        <v>0.66</v>
      </c>
      <c r="V39" t="n">
        <v>0.76</v>
      </c>
      <c r="W39" t="n">
        <v>7.28</v>
      </c>
      <c r="X39" t="n">
        <v>0.86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1.2777</v>
      </c>
      <c r="E40" t="n">
        <v>78.27</v>
      </c>
      <c r="F40" t="n">
        <v>75.01000000000001</v>
      </c>
      <c r="G40" t="n">
        <v>236.88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972.38</v>
      </c>
      <c r="Q40" t="n">
        <v>1220.54</v>
      </c>
      <c r="R40" t="n">
        <v>169.58</v>
      </c>
      <c r="S40" t="n">
        <v>112.51</v>
      </c>
      <c r="T40" t="n">
        <v>14064.8</v>
      </c>
      <c r="U40" t="n">
        <v>0.66</v>
      </c>
      <c r="V40" t="n">
        <v>0.76</v>
      </c>
      <c r="W40" t="n">
        <v>7.28</v>
      </c>
      <c r="X40" t="n">
        <v>0.8100000000000001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1.2776</v>
      </c>
      <c r="E41" t="n">
        <v>78.27</v>
      </c>
      <c r="F41" t="n">
        <v>75.02</v>
      </c>
      <c r="G41" t="n">
        <v>236.89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972.39</v>
      </c>
      <c r="Q41" t="n">
        <v>1220.54</v>
      </c>
      <c r="R41" t="n">
        <v>169.93</v>
      </c>
      <c r="S41" t="n">
        <v>112.51</v>
      </c>
      <c r="T41" t="n">
        <v>14240.97</v>
      </c>
      <c r="U41" t="n">
        <v>0.66</v>
      </c>
      <c r="V41" t="n">
        <v>0.76</v>
      </c>
      <c r="W41" t="n">
        <v>7.28</v>
      </c>
      <c r="X41" t="n">
        <v>0.82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0.8419</v>
      </c>
      <c r="E42" t="n">
        <v>118.77</v>
      </c>
      <c r="F42" t="n">
        <v>104.74</v>
      </c>
      <c r="G42" t="n">
        <v>9.82</v>
      </c>
      <c r="H42" t="n">
        <v>0.2</v>
      </c>
      <c r="I42" t="n">
        <v>640</v>
      </c>
      <c r="J42" t="n">
        <v>89.87</v>
      </c>
      <c r="K42" t="n">
        <v>37.55</v>
      </c>
      <c r="L42" t="n">
        <v>1</v>
      </c>
      <c r="M42" t="n">
        <v>638</v>
      </c>
      <c r="N42" t="n">
        <v>11.32</v>
      </c>
      <c r="O42" t="n">
        <v>11317.98</v>
      </c>
      <c r="P42" t="n">
        <v>877.95</v>
      </c>
      <c r="Q42" t="n">
        <v>1220.77</v>
      </c>
      <c r="R42" t="n">
        <v>1177.3</v>
      </c>
      <c r="S42" t="n">
        <v>112.51</v>
      </c>
      <c r="T42" t="n">
        <v>514819.35</v>
      </c>
      <c r="U42" t="n">
        <v>0.1</v>
      </c>
      <c r="V42" t="n">
        <v>0.55</v>
      </c>
      <c r="W42" t="n">
        <v>8.32</v>
      </c>
      <c r="X42" t="n">
        <v>30.53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1.076</v>
      </c>
      <c r="E43" t="n">
        <v>92.94</v>
      </c>
      <c r="F43" t="n">
        <v>86.12</v>
      </c>
      <c r="G43" t="n">
        <v>20.03</v>
      </c>
      <c r="H43" t="n">
        <v>0.39</v>
      </c>
      <c r="I43" t="n">
        <v>258</v>
      </c>
      <c r="J43" t="n">
        <v>91.09999999999999</v>
      </c>
      <c r="K43" t="n">
        <v>37.55</v>
      </c>
      <c r="L43" t="n">
        <v>2</v>
      </c>
      <c r="M43" t="n">
        <v>256</v>
      </c>
      <c r="N43" t="n">
        <v>11.54</v>
      </c>
      <c r="O43" t="n">
        <v>11468.97</v>
      </c>
      <c r="P43" t="n">
        <v>711.9299999999999</v>
      </c>
      <c r="Q43" t="n">
        <v>1220.63</v>
      </c>
      <c r="R43" t="n">
        <v>545.39</v>
      </c>
      <c r="S43" t="n">
        <v>112.51</v>
      </c>
      <c r="T43" t="n">
        <v>200776.09</v>
      </c>
      <c r="U43" t="n">
        <v>0.21</v>
      </c>
      <c r="V43" t="n">
        <v>0.67</v>
      </c>
      <c r="W43" t="n">
        <v>7.69</v>
      </c>
      <c r="X43" t="n">
        <v>11.92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1.1551</v>
      </c>
      <c r="E44" t="n">
        <v>86.56999999999999</v>
      </c>
      <c r="F44" t="n">
        <v>81.59</v>
      </c>
      <c r="G44" t="n">
        <v>30.41</v>
      </c>
      <c r="H44" t="n">
        <v>0.57</v>
      </c>
      <c r="I44" t="n">
        <v>161</v>
      </c>
      <c r="J44" t="n">
        <v>92.31999999999999</v>
      </c>
      <c r="K44" t="n">
        <v>37.55</v>
      </c>
      <c r="L44" t="n">
        <v>3</v>
      </c>
      <c r="M44" t="n">
        <v>159</v>
      </c>
      <c r="N44" t="n">
        <v>11.77</v>
      </c>
      <c r="O44" t="n">
        <v>11620.34</v>
      </c>
      <c r="P44" t="n">
        <v>664.61</v>
      </c>
      <c r="Q44" t="n">
        <v>1220.55</v>
      </c>
      <c r="R44" t="n">
        <v>392.34</v>
      </c>
      <c r="S44" t="n">
        <v>112.51</v>
      </c>
      <c r="T44" t="n">
        <v>124733.63</v>
      </c>
      <c r="U44" t="n">
        <v>0.29</v>
      </c>
      <c r="V44" t="n">
        <v>0.7</v>
      </c>
      <c r="W44" t="n">
        <v>7.52</v>
      </c>
      <c r="X44" t="n">
        <v>7.39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1.1963</v>
      </c>
      <c r="E45" t="n">
        <v>83.59</v>
      </c>
      <c r="F45" t="n">
        <v>79.45999999999999</v>
      </c>
      <c r="G45" t="n">
        <v>41.1</v>
      </c>
      <c r="H45" t="n">
        <v>0.75</v>
      </c>
      <c r="I45" t="n">
        <v>116</v>
      </c>
      <c r="J45" t="n">
        <v>93.55</v>
      </c>
      <c r="K45" t="n">
        <v>37.55</v>
      </c>
      <c r="L45" t="n">
        <v>4</v>
      </c>
      <c r="M45" t="n">
        <v>114</v>
      </c>
      <c r="N45" t="n">
        <v>12</v>
      </c>
      <c r="O45" t="n">
        <v>11772.07</v>
      </c>
      <c r="P45" t="n">
        <v>638.1900000000001</v>
      </c>
      <c r="Q45" t="n">
        <v>1220.56</v>
      </c>
      <c r="R45" t="n">
        <v>320.61</v>
      </c>
      <c r="S45" t="n">
        <v>112.51</v>
      </c>
      <c r="T45" t="n">
        <v>89095.24000000001</v>
      </c>
      <c r="U45" t="n">
        <v>0.35</v>
      </c>
      <c r="V45" t="n">
        <v>0.72</v>
      </c>
      <c r="W45" t="n">
        <v>7.43</v>
      </c>
      <c r="X45" t="n">
        <v>5.26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1.2208</v>
      </c>
      <c r="E46" t="n">
        <v>81.91</v>
      </c>
      <c r="F46" t="n">
        <v>78.27</v>
      </c>
      <c r="G46" t="n">
        <v>52.18</v>
      </c>
      <c r="H46" t="n">
        <v>0.93</v>
      </c>
      <c r="I46" t="n">
        <v>90</v>
      </c>
      <c r="J46" t="n">
        <v>94.79000000000001</v>
      </c>
      <c r="K46" t="n">
        <v>37.55</v>
      </c>
      <c r="L46" t="n">
        <v>5</v>
      </c>
      <c r="M46" t="n">
        <v>88</v>
      </c>
      <c r="N46" t="n">
        <v>12.23</v>
      </c>
      <c r="O46" t="n">
        <v>11924.18</v>
      </c>
      <c r="P46" t="n">
        <v>619.09</v>
      </c>
      <c r="Q46" t="n">
        <v>1220.56</v>
      </c>
      <c r="R46" t="n">
        <v>279.89</v>
      </c>
      <c r="S46" t="n">
        <v>112.51</v>
      </c>
      <c r="T46" t="n">
        <v>68863.89999999999</v>
      </c>
      <c r="U46" t="n">
        <v>0.4</v>
      </c>
      <c r="V46" t="n">
        <v>0.73</v>
      </c>
      <c r="W46" t="n">
        <v>7.4</v>
      </c>
      <c r="X46" t="n">
        <v>4.07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1.2375</v>
      </c>
      <c r="E47" t="n">
        <v>80.81</v>
      </c>
      <c r="F47" t="n">
        <v>77.48999999999999</v>
      </c>
      <c r="G47" t="n">
        <v>63.69</v>
      </c>
      <c r="H47" t="n">
        <v>1.1</v>
      </c>
      <c r="I47" t="n">
        <v>73</v>
      </c>
      <c r="J47" t="n">
        <v>96.02</v>
      </c>
      <c r="K47" t="n">
        <v>37.55</v>
      </c>
      <c r="L47" t="n">
        <v>6</v>
      </c>
      <c r="M47" t="n">
        <v>71</v>
      </c>
      <c r="N47" t="n">
        <v>12.47</v>
      </c>
      <c r="O47" t="n">
        <v>12076.67</v>
      </c>
      <c r="P47" t="n">
        <v>602.5</v>
      </c>
      <c r="Q47" t="n">
        <v>1220.58</v>
      </c>
      <c r="R47" t="n">
        <v>253.72</v>
      </c>
      <c r="S47" t="n">
        <v>112.51</v>
      </c>
      <c r="T47" t="n">
        <v>55867.71</v>
      </c>
      <c r="U47" t="n">
        <v>0.44</v>
      </c>
      <c r="V47" t="n">
        <v>0.74</v>
      </c>
      <c r="W47" t="n">
        <v>7.36</v>
      </c>
      <c r="X47" t="n">
        <v>3.29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1.2487</v>
      </c>
      <c r="E48" t="n">
        <v>80.09</v>
      </c>
      <c r="F48" t="n">
        <v>76.97</v>
      </c>
      <c r="G48" t="n">
        <v>74.48999999999999</v>
      </c>
      <c r="H48" t="n">
        <v>1.27</v>
      </c>
      <c r="I48" t="n">
        <v>62</v>
      </c>
      <c r="J48" t="n">
        <v>97.26000000000001</v>
      </c>
      <c r="K48" t="n">
        <v>37.55</v>
      </c>
      <c r="L48" t="n">
        <v>7</v>
      </c>
      <c r="M48" t="n">
        <v>60</v>
      </c>
      <c r="N48" t="n">
        <v>12.71</v>
      </c>
      <c r="O48" t="n">
        <v>12229.54</v>
      </c>
      <c r="P48" t="n">
        <v>588.85</v>
      </c>
      <c r="Q48" t="n">
        <v>1220.57</v>
      </c>
      <c r="R48" t="n">
        <v>236.18</v>
      </c>
      <c r="S48" t="n">
        <v>112.51</v>
      </c>
      <c r="T48" t="n">
        <v>47150.71</v>
      </c>
      <c r="U48" t="n">
        <v>0.48</v>
      </c>
      <c r="V48" t="n">
        <v>0.75</v>
      </c>
      <c r="W48" t="n">
        <v>7.35</v>
      </c>
      <c r="X48" t="n">
        <v>2.77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1.257</v>
      </c>
      <c r="E49" t="n">
        <v>79.56</v>
      </c>
      <c r="F49" t="n">
        <v>76.61</v>
      </c>
      <c r="G49" t="n">
        <v>86.73</v>
      </c>
      <c r="H49" t="n">
        <v>1.43</v>
      </c>
      <c r="I49" t="n">
        <v>53</v>
      </c>
      <c r="J49" t="n">
        <v>98.5</v>
      </c>
      <c r="K49" t="n">
        <v>37.55</v>
      </c>
      <c r="L49" t="n">
        <v>8</v>
      </c>
      <c r="M49" t="n">
        <v>51</v>
      </c>
      <c r="N49" t="n">
        <v>12.95</v>
      </c>
      <c r="O49" t="n">
        <v>12382.79</v>
      </c>
      <c r="P49" t="n">
        <v>574.3200000000001</v>
      </c>
      <c r="Q49" t="n">
        <v>1220.55</v>
      </c>
      <c r="R49" t="n">
        <v>223.81</v>
      </c>
      <c r="S49" t="n">
        <v>112.51</v>
      </c>
      <c r="T49" t="n">
        <v>41008.02</v>
      </c>
      <c r="U49" t="n">
        <v>0.5</v>
      </c>
      <c r="V49" t="n">
        <v>0.75</v>
      </c>
      <c r="W49" t="n">
        <v>7.34</v>
      </c>
      <c r="X49" t="n">
        <v>2.42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1.2646</v>
      </c>
      <c r="E50" t="n">
        <v>79.06999999999999</v>
      </c>
      <c r="F50" t="n">
        <v>76.26000000000001</v>
      </c>
      <c r="G50" t="n">
        <v>99.48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562.71</v>
      </c>
      <c r="Q50" t="n">
        <v>1220.56</v>
      </c>
      <c r="R50" t="n">
        <v>212.05</v>
      </c>
      <c r="S50" t="n">
        <v>112.51</v>
      </c>
      <c r="T50" t="n">
        <v>35163.23</v>
      </c>
      <c r="U50" t="n">
        <v>0.53</v>
      </c>
      <c r="V50" t="n">
        <v>0.75</v>
      </c>
      <c r="W50" t="n">
        <v>7.33</v>
      </c>
      <c r="X50" t="n">
        <v>2.06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1.2701</v>
      </c>
      <c r="E51" t="n">
        <v>78.73</v>
      </c>
      <c r="F51" t="n">
        <v>76.02</v>
      </c>
      <c r="G51" t="n">
        <v>111.24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548</v>
      </c>
      <c r="Q51" t="n">
        <v>1220.56</v>
      </c>
      <c r="R51" t="n">
        <v>203.95</v>
      </c>
      <c r="S51" t="n">
        <v>112.51</v>
      </c>
      <c r="T51" t="n">
        <v>31142.26</v>
      </c>
      <c r="U51" t="n">
        <v>0.55</v>
      </c>
      <c r="V51" t="n">
        <v>0.75</v>
      </c>
      <c r="W51" t="n">
        <v>7.31</v>
      </c>
      <c r="X51" t="n">
        <v>1.82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1.2749</v>
      </c>
      <c r="E52" t="n">
        <v>78.44</v>
      </c>
      <c r="F52" t="n">
        <v>75.81999999999999</v>
      </c>
      <c r="G52" t="n">
        <v>126.36</v>
      </c>
      <c r="H52" t="n">
        <v>1.89</v>
      </c>
      <c r="I52" t="n">
        <v>36</v>
      </c>
      <c r="J52" t="n">
        <v>102.25</v>
      </c>
      <c r="K52" t="n">
        <v>37.55</v>
      </c>
      <c r="L52" t="n">
        <v>11</v>
      </c>
      <c r="M52" t="n">
        <v>30</v>
      </c>
      <c r="N52" t="n">
        <v>13.7</v>
      </c>
      <c r="O52" t="n">
        <v>12844.88</v>
      </c>
      <c r="P52" t="n">
        <v>535.8</v>
      </c>
      <c r="Q52" t="n">
        <v>1220.57</v>
      </c>
      <c r="R52" t="n">
        <v>196.99</v>
      </c>
      <c r="S52" t="n">
        <v>112.51</v>
      </c>
      <c r="T52" t="n">
        <v>27684.8</v>
      </c>
      <c r="U52" t="n">
        <v>0.57</v>
      </c>
      <c r="V52" t="n">
        <v>0.76</v>
      </c>
      <c r="W52" t="n">
        <v>7.31</v>
      </c>
      <c r="X52" t="n">
        <v>1.62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1.2785</v>
      </c>
      <c r="E53" t="n">
        <v>78.22</v>
      </c>
      <c r="F53" t="n">
        <v>75.65000000000001</v>
      </c>
      <c r="G53" t="n">
        <v>137.55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19</v>
      </c>
      <c r="N53" t="n">
        <v>13.95</v>
      </c>
      <c r="O53" t="n">
        <v>12999.7</v>
      </c>
      <c r="P53" t="n">
        <v>527.16</v>
      </c>
      <c r="Q53" t="n">
        <v>1220.58</v>
      </c>
      <c r="R53" t="n">
        <v>190.96</v>
      </c>
      <c r="S53" t="n">
        <v>112.51</v>
      </c>
      <c r="T53" t="n">
        <v>24682.83</v>
      </c>
      <c r="U53" t="n">
        <v>0.59</v>
      </c>
      <c r="V53" t="n">
        <v>0.76</v>
      </c>
      <c r="W53" t="n">
        <v>7.32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1.2791</v>
      </c>
      <c r="E54" t="n">
        <v>78.18000000000001</v>
      </c>
      <c r="F54" t="n">
        <v>75.63</v>
      </c>
      <c r="G54" t="n">
        <v>141.81</v>
      </c>
      <c r="H54" t="n">
        <v>2.18</v>
      </c>
      <c r="I54" t="n">
        <v>32</v>
      </c>
      <c r="J54" t="n">
        <v>104.76</v>
      </c>
      <c r="K54" t="n">
        <v>37.55</v>
      </c>
      <c r="L54" t="n">
        <v>13</v>
      </c>
      <c r="M54" t="n">
        <v>6</v>
      </c>
      <c r="N54" t="n">
        <v>14.21</v>
      </c>
      <c r="O54" t="n">
        <v>13154.91</v>
      </c>
      <c r="P54" t="n">
        <v>527.74</v>
      </c>
      <c r="Q54" t="n">
        <v>1220.56</v>
      </c>
      <c r="R54" t="n">
        <v>190.03</v>
      </c>
      <c r="S54" t="n">
        <v>112.51</v>
      </c>
      <c r="T54" t="n">
        <v>24225.18</v>
      </c>
      <c r="U54" t="n">
        <v>0.59</v>
      </c>
      <c r="V54" t="n">
        <v>0.76</v>
      </c>
      <c r="W54" t="n">
        <v>7.32</v>
      </c>
      <c r="X54" t="n">
        <v>1.44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1.2789</v>
      </c>
      <c r="E55" t="n">
        <v>78.19</v>
      </c>
      <c r="F55" t="n">
        <v>75.65000000000001</v>
      </c>
      <c r="G55" t="n">
        <v>141.84</v>
      </c>
      <c r="H55" t="n">
        <v>2.33</v>
      </c>
      <c r="I55" t="n">
        <v>32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532.87</v>
      </c>
      <c r="Q55" t="n">
        <v>1220.56</v>
      </c>
      <c r="R55" t="n">
        <v>190.03</v>
      </c>
      <c r="S55" t="n">
        <v>112.51</v>
      </c>
      <c r="T55" t="n">
        <v>24225.72</v>
      </c>
      <c r="U55" t="n">
        <v>0.59</v>
      </c>
      <c r="V55" t="n">
        <v>0.76</v>
      </c>
      <c r="W55" t="n">
        <v>7.34</v>
      </c>
      <c r="X55" t="n">
        <v>1.45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0.9254</v>
      </c>
      <c r="E56" t="n">
        <v>108.07</v>
      </c>
      <c r="F56" t="n">
        <v>98.29000000000001</v>
      </c>
      <c r="G56" t="n">
        <v>11.56</v>
      </c>
      <c r="H56" t="n">
        <v>0.24</v>
      </c>
      <c r="I56" t="n">
        <v>510</v>
      </c>
      <c r="J56" t="n">
        <v>71.52</v>
      </c>
      <c r="K56" t="n">
        <v>32.27</v>
      </c>
      <c r="L56" t="n">
        <v>1</v>
      </c>
      <c r="M56" t="n">
        <v>508</v>
      </c>
      <c r="N56" t="n">
        <v>8.25</v>
      </c>
      <c r="O56" t="n">
        <v>9054.6</v>
      </c>
      <c r="P56" t="n">
        <v>701.1</v>
      </c>
      <c r="Q56" t="n">
        <v>1220.72</v>
      </c>
      <c r="R56" t="n">
        <v>959.01</v>
      </c>
      <c r="S56" t="n">
        <v>112.51</v>
      </c>
      <c r="T56" t="n">
        <v>406326.12</v>
      </c>
      <c r="U56" t="n">
        <v>0.12</v>
      </c>
      <c r="V56" t="n">
        <v>0.58</v>
      </c>
      <c r="W56" t="n">
        <v>8.07</v>
      </c>
      <c r="X56" t="n">
        <v>24.08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1.1223</v>
      </c>
      <c r="E57" t="n">
        <v>89.09999999999999</v>
      </c>
      <c r="F57" t="n">
        <v>83.95999999999999</v>
      </c>
      <c r="G57" t="n">
        <v>23.76</v>
      </c>
      <c r="H57" t="n">
        <v>0.48</v>
      </c>
      <c r="I57" t="n">
        <v>212</v>
      </c>
      <c r="J57" t="n">
        <v>72.7</v>
      </c>
      <c r="K57" t="n">
        <v>32.27</v>
      </c>
      <c r="L57" t="n">
        <v>2</v>
      </c>
      <c r="M57" t="n">
        <v>210</v>
      </c>
      <c r="N57" t="n">
        <v>8.43</v>
      </c>
      <c r="O57" t="n">
        <v>9200.25</v>
      </c>
      <c r="P57" t="n">
        <v>586.15</v>
      </c>
      <c r="Q57" t="n">
        <v>1220.57</v>
      </c>
      <c r="R57" t="n">
        <v>472.74</v>
      </c>
      <c r="S57" t="n">
        <v>112.51</v>
      </c>
      <c r="T57" t="n">
        <v>164681.47</v>
      </c>
      <c r="U57" t="n">
        <v>0.24</v>
      </c>
      <c r="V57" t="n">
        <v>0.68</v>
      </c>
      <c r="W57" t="n">
        <v>7.59</v>
      </c>
      <c r="X57" t="n">
        <v>9.76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1.1876</v>
      </c>
      <c r="E58" t="n">
        <v>84.20999999999999</v>
      </c>
      <c r="F58" t="n">
        <v>80.29000000000001</v>
      </c>
      <c r="G58" t="n">
        <v>36.22</v>
      </c>
      <c r="H58" t="n">
        <v>0.71</v>
      </c>
      <c r="I58" t="n">
        <v>133</v>
      </c>
      <c r="J58" t="n">
        <v>73.88</v>
      </c>
      <c r="K58" t="n">
        <v>32.27</v>
      </c>
      <c r="L58" t="n">
        <v>3</v>
      </c>
      <c r="M58" t="n">
        <v>131</v>
      </c>
      <c r="N58" t="n">
        <v>8.609999999999999</v>
      </c>
      <c r="O58" t="n">
        <v>9346.23</v>
      </c>
      <c r="P58" t="n">
        <v>548.41</v>
      </c>
      <c r="Q58" t="n">
        <v>1220.57</v>
      </c>
      <c r="R58" t="n">
        <v>348.84</v>
      </c>
      <c r="S58" t="n">
        <v>112.51</v>
      </c>
      <c r="T58" t="n">
        <v>103124.31</v>
      </c>
      <c r="U58" t="n">
        <v>0.32</v>
      </c>
      <c r="V58" t="n">
        <v>0.71</v>
      </c>
      <c r="W58" t="n">
        <v>7.46</v>
      </c>
      <c r="X58" t="n">
        <v>6.09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1.2219</v>
      </c>
      <c r="E59" t="n">
        <v>81.84</v>
      </c>
      <c r="F59" t="n">
        <v>78.52</v>
      </c>
      <c r="G59" t="n">
        <v>49.59</v>
      </c>
      <c r="H59" t="n">
        <v>0.93</v>
      </c>
      <c r="I59" t="n">
        <v>95</v>
      </c>
      <c r="J59" t="n">
        <v>75.06999999999999</v>
      </c>
      <c r="K59" t="n">
        <v>32.27</v>
      </c>
      <c r="L59" t="n">
        <v>4</v>
      </c>
      <c r="M59" t="n">
        <v>93</v>
      </c>
      <c r="N59" t="n">
        <v>8.800000000000001</v>
      </c>
      <c r="O59" t="n">
        <v>9492.549999999999</v>
      </c>
      <c r="P59" t="n">
        <v>522.89</v>
      </c>
      <c r="Q59" t="n">
        <v>1220.56</v>
      </c>
      <c r="R59" t="n">
        <v>288.93</v>
      </c>
      <c r="S59" t="n">
        <v>112.51</v>
      </c>
      <c r="T59" t="n">
        <v>73362.17999999999</v>
      </c>
      <c r="U59" t="n">
        <v>0.39</v>
      </c>
      <c r="V59" t="n">
        <v>0.73</v>
      </c>
      <c r="W59" t="n">
        <v>7.39</v>
      </c>
      <c r="X59" t="n">
        <v>4.32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1.2428</v>
      </c>
      <c r="E60" t="n">
        <v>80.45999999999999</v>
      </c>
      <c r="F60" t="n">
        <v>77.48</v>
      </c>
      <c r="G60" t="n">
        <v>63.68</v>
      </c>
      <c r="H60" t="n">
        <v>1.15</v>
      </c>
      <c r="I60" t="n">
        <v>73</v>
      </c>
      <c r="J60" t="n">
        <v>76.26000000000001</v>
      </c>
      <c r="K60" t="n">
        <v>32.27</v>
      </c>
      <c r="L60" t="n">
        <v>5</v>
      </c>
      <c r="M60" t="n">
        <v>71</v>
      </c>
      <c r="N60" t="n">
        <v>8.99</v>
      </c>
      <c r="O60" t="n">
        <v>9639.200000000001</v>
      </c>
      <c r="P60" t="n">
        <v>502.15</v>
      </c>
      <c r="Q60" t="n">
        <v>1220.53</v>
      </c>
      <c r="R60" t="n">
        <v>253.58</v>
      </c>
      <c r="S60" t="n">
        <v>112.51</v>
      </c>
      <c r="T60" t="n">
        <v>55797.46</v>
      </c>
      <c r="U60" t="n">
        <v>0.44</v>
      </c>
      <c r="V60" t="n">
        <v>0.74</v>
      </c>
      <c r="W60" t="n">
        <v>7.36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1.2558</v>
      </c>
      <c r="E61" t="n">
        <v>79.63</v>
      </c>
      <c r="F61" t="n">
        <v>76.87</v>
      </c>
      <c r="G61" t="n">
        <v>78.17</v>
      </c>
      <c r="H61" t="n">
        <v>1.36</v>
      </c>
      <c r="I61" t="n">
        <v>59</v>
      </c>
      <c r="J61" t="n">
        <v>77.45</v>
      </c>
      <c r="K61" t="n">
        <v>32.27</v>
      </c>
      <c r="L61" t="n">
        <v>6</v>
      </c>
      <c r="M61" t="n">
        <v>56</v>
      </c>
      <c r="N61" t="n">
        <v>9.18</v>
      </c>
      <c r="O61" t="n">
        <v>9786.190000000001</v>
      </c>
      <c r="P61" t="n">
        <v>484.66</v>
      </c>
      <c r="Q61" t="n">
        <v>1220.55</v>
      </c>
      <c r="R61" t="n">
        <v>232.12</v>
      </c>
      <c r="S61" t="n">
        <v>112.51</v>
      </c>
      <c r="T61" t="n">
        <v>45137.75</v>
      </c>
      <c r="U61" t="n">
        <v>0.48</v>
      </c>
      <c r="V61" t="n">
        <v>0.75</v>
      </c>
      <c r="W61" t="n">
        <v>7.36</v>
      </c>
      <c r="X61" t="n">
        <v>2.67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1.2663</v>
      </c>
      <c r="E62" t="n">
        <v>78.97</v>
      </c>
      <c r="F62" t="n">
        <v>76.36</v>
      </c>
      <c r="G62" t="n">
        <v>93.5</v>
      </c>
      <c r="H62" t="n">
        <v>1.56</v>
      </c>
      <c r="I62" t="n">
        <v>49</v>
      </c>
      <c r="J62" t="n">
        <v>78.65000000000001</v>
      </c>
      <c r="K62" t="n">
        <v>32.27</v>
      </c>
      <c r="L62" t="n">
        <v>7</v>
      </c>
      <c r="M62" t="n">
        <v>42</v>
      </c>
      <c r="N62" t="n">
        <v>9.380000000000001</v>
      </c>
      <c r="O62" t="n">
        <v>9933.52</v>
      </c>
      <c r="P62" t="n">
        <v>465.25</v>
      </c>
      <c r="Q62" t="n">
        <v>1220.57</v>
      </c>
      <c r="R62" t="n">
        <v>215.18</v>
      </c>
      <c r="S62" t="n">
        <v>112.51</v>
      </c>
      <c r="T62" t="n">
        <v>36715.9</v>
      </c>
      <c r="U62" t="n">
        <v>0.52</v>
      </c>
      <c r="V62" t="n">
        <v>0.75</v>
      </c>
      <c r="W62" t="n">
        <v>7.33</v>
      </c>
      <c r="X62" t="n">
        <v>2.16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1.2713</v>
      </c>
      <c r="E63" t="n">
        <v>78.66</v>
      </c>
      <c r="F63" t="n">
        <v>76.15000000000001</v>
      </c>
      <c r="G63" t="n">
        <v>106.25</v>
      </c>
      <c r="H63" t="n">
        <v>1.75</v>
      </c>
      <c r="I63" t="n">
        <v>43</v>
      </c>
      <c r="J63" t="n">
        <v>79.84</v>
      </c>
      <c r="K63" t="n">
        <v>32.27</v>
      </c>
      <c r="L63" t="n">
        <v>8</v>
      </c>
      <c r="M63" t="n">
        <v>17</v>
      </c>
      <c r="N63" t="n">
        <v>9.57</v>
      </c>
      <c r="O63" t="n">
        <v>10081.19</v>
      </c>
      <c r="P63" t="n">
        <v>454.32</v>
      </c>
      <c r="Q63" t="n">
        <v>1220.58</v>
      </c>
      <c r="R63" t="n">
        <v>206.83</v>
      </c>
      <c r="S63" t="n">
        <v>112.51</v>
      </c>
      <c r="T63" t="n">
        <v>32571.75</v>
      </c>
      <c r="U63" t="n">
        <v>0.54</v>
      </c>
      <c r="V63" t="n">
        <v>0.75</v>
      </c>
      <c r="W63" t="n">
        <v>7.36</v>
      </c>
      <c r="X63" t="n">
        <v>1.95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1.2725</v>
      </c>
      <c r="E64" t="n">
        <v>78.58</v>
      </c>
      <c r="F64" t="n">
        <v>76.09</v>
      </c>
      <c r="G64" t="n">
        <v>108.7</v>
      </c>
      <c r="H64" t="n">
        <v>1.94</v>
      </c>
      <c r="I64" t="n">
        <v>42</v>
      </c>
      <c r="J64" t="n">
        <v>81.04000000000001</v>
      </c>
      <c r="K64" t="n">
        <v>32.27</v>
      </c>
      <c r="L64" t="n">
        <v>9</v>
      </c>
      <c r="M64" t="n">
        <v>1</v>
      </c>
      <c r="N64" t="n">
        <v>9.77</v>
      </c>
      <c r="O64" t="n">
        <v>10229.34</v>
      </c>
      <c r="P64" t="n">
        <v>456.63</v>
      </c>
      <c r="Q64" t="n">
        <v>1220.57</v>
      </c>
      <c r="R64" t="n">
        <v>204.36</v>
      </c>
      <c r="S64" t="n">
        <v>112.51</v>
      </c>
      <c r="T64" t="n">
        <v>31339.01</v>
      </c>
      <c r="U64" t="n">
        <v>0.55</v>
      </c>
      <c r="V64" t="n">
        <v>0.75</v>
      </c>
      <c r="W64" t="n">
        <v>7.37</v>
      </c>
      <c r="X64" t="n">
        <v>1.89</v>
      </c>
      <c r="Y64" t="n">
        <v>0.5</v>
      </c>
      <c r="Z64" t="n">
        <v>10</v>
      </c>
    </row>
    <row r="65">
      <c r="A65" t="n">
        <v>9</v>
      </c>
      <c r="B65" t="n">
        <v>30</v>
      </c>
      <c r="C65" t="inlineStr">
        <is>
          <t xml:space="preserve">CONCLUIDO	</t>
        </is>
      </c>
      <c r="D65" t="n">
        <v>1.2724</v>
      </c>
      <c r="E65" t="n">
        <v>78.59</v>
      </c>
      <c r="F65" t="n">
        <v>76.09</v>
      </c>
      <c r="G65" t="n">
        <v>108.71</v>
      </c>
      <c r="H65" t="n">
        <v>2.13</v>
      </c>
      <c r="I65" t="n">
        <v>42</v>
      </c>
      <c r="J65" t="n">
        <v>82.25</v>
      </c>
      <c r="K65" t="n">
        <v>32.27</v>
      </c>
      <c r="L65" t="n">
        <v>10</v>
      </c>
      <c r="M65" t="n">
        <v>0</v>
      </c>
      <c r="N65" t="n">
        <v>9.98</v>
      </c>
      <c r="O65" t="n">
        <v>10377.72</v>
      </c>
      <c r="P65" t="n">
        <v>462.93</v>
      </c>
      <c r="Q65" t="n">
        <v>1220.6</v>
      </c>
      <c r="R65" t="n">
        <v>204.58</v>
      </c>
      <c r="S65" t="n">
        <v>112.51</v>
      </c>
      <c r="T65" t="n">
        <v>31449.68</v>
      </c>
      <c r="U65" t="n">
        <v>0.55</v>
      </c>
      <c r="V65" t="n">
        <v>0.75</v>
      </c>
      <c r="W65" t="n">
        <v>7.37</v>
      </c>
      <c r="X65" t="n">
        <v>1.89</v>
      </c>
      <c r="Y65" t="n">
        <v>0.5</v>
      </c>
      <c r="Z65" t="n">
        <v>10</v>
      </c>
    </row>
    <row r="66">
      <c r="A66" t="n">
        <v>0</v>
      </c>
      <c r="B66" t="n">
        <v>15</v>
      </c>
      <c r="C66" t="inlineStr">
        <is>
          <t xml:space="preserve">CONCLUIDO	</t>
        </is>
      </c>
      <c r="D66" t="n">
        <v>1.0812</v>
      </c>
      <c r="E66" t="n">
        <v>92.48999999999999</v>
      </c>
      <c r="F66" t="n">
        <v>87.59</v>
      </c>
      <c r="G66" t="n">
        <v>18.25</v>
      </c>
      <c r="H66" t="n">
        <v>0.43</v>
      </c>
      <c r="I66" t="n">
        <v>288</v>
      </c>
      <c r="J66" t="n">
        <v>39.78</v>
      </c>
      <c r="K66" t="n">
        <v>19.54</v>
      </c>
      <c r="L66" t="n">
        <v>1</v>
      </c>
      <c r="M66" t="n">
        <v>286</v>
      </c>
      <c r="N66" t="n">
        <v>4.24</v>
      </c>
      <c r="O66" t="n">
        <v>5140</v>
      </c>
      <c r="P66" t="n">
        <v>396.92</v>
      </c>
      <c r="Q66" t="n">
        <v>1220.69</v>
      </c>
      <c r="R66" t="n">
        <v>595.33</v>
      </c>
      <c r="S66" t="n">
        <v>112.51</v>
      </c>
      <c r="T66" t="n">
        <v>225594.76</v>
      </c>
      <c r="U66" t="n">
        <v>0.19</v>
      </c>
      <c r="V66" t="n">
        <v>0.66</v>
      </c>
      <c r="W66" t="n">
        <v>7.73</v>
      </c>
      <c r="X66" t="n">
        <v>13.38</v>
      </c>
      <c r="Y66" t="n">
        <v>0.5</v>
      </c>
      <c r="Z66" t="n">
        <v>10</v>
      </c>
    </row>
    <row r="67">
      <c r="A67" t="n">
        <v>1</v>
      </c>
      <c r="B67" t="n">
        <v>15</v>
      </c>
      <c r="C67" t="inlineStr">
        <is>
          <t xml:space="preserve">CONCLUIDO	</t>
        </is>
      </c>
      <c r="D67" t="n">
        <v>1.2074</v>
      </c>
      <c r="E67" t="n">
        <v>82.81999999999999</v>
      </c>
      <c r="F67" t="n">
        <v>79.77</v>
      </c>
      <c r="G67" t="n">
        <v>39.23</v>
      </c>
      <c r="H67" t="n">
        <v>0.84</v>
      </c>
      <c r="I67" t="n">
        <v>122</v>
      </c>
      <c r="J67" t="n">
        <v>40.89</v>
      </c>
      <c r="K67" t="n">
        <v>19.54</v>
      </c>
      <c r="L67" t="n">
        <v>2</v>
      </c>
      <c r="M67" t="n">
        <v>117</v>
      </c>
      <c r="N67" t="n">
        <v>4.35</v>
      </c>
      <c r="O67" t="n">
        <v>5277.26</v>
      </c>
      <c r="P67" t="n">
        <v>334.98</v>
      </c>
      <c r="Q67" t="n">
        <v>1220.56</v>
      </c>
      <c r="R67" t="n">
        <v>330.37</v>
      </c>
      <c r="S67" t="n">
        <v>112.51</v>
      </c>
      <c r="T67" t="n">
        <v>93943.69</v>
      </c>
      <c r="U67" t="n">
        <v>0.34</v>
      </c>
      <c r="V67" t="n">
        <v>0.72</v>
      </c>
      <c r="W67" t="n">
        <v>7.46</v>
      </c>
      <c r="X67" t="n">
        <v>5.57</v>
      </c>
      <c r="Y67" t="n">
        <v>0.5</v>
      </c>
      <c r="Z67" t="n">
        <v>10</v>
      </c>
    </row>
    <row r="68">
      <c r="A68" t="n">
        <v>2</v>
      </c>
      <c r="B68" t="n">
        <v>15</v>
      </c>
      <c r="C68" t="inlineStr">
        <is>
          <t xml:space="preserve">CONCLUIDO	</t>
        </is>
      </c>
      <c r="D68" t="n">
        <v>1.2393</v>
      </c>
      <c r="E68" t="n">
        <v>80.69</v>
      </c>
      <c r="F68" t="n">
        <v>78.06</v>
      </c>
      <c r="G68" t="n">
        <v>55.76</v>
      </c>
      <c r="H68" t="n">
        <v>1.22</v>
      </c>
      <c r="I68" t="n">
        <v>84</v>
      </c>
      <c r="J68" t="n">
        <v>42.01</v>
      </c>
      <c r="K68" t="n">
        <v>19.54</v>
      </c>
      <c r="L68" t="n">
        <v>3</v>
      </c>
      <c r="M68" t="n">
        <v>17</v>
      </c>
      <c r="N68" t="n">
        <v>4.46</v>
      </c>
      <c r="O68" t="n">
        <v>5414.79</v>
      </c>
      <c r="P68" t="n">
        <v>312.97</v>
      </c>
      <c r="Q68" t="n">
        <v>1220.59</v>
      </c>
      <c r="R68" t="n">
        <v>269.61</v>
      </c>
      <c r="S68" t="n">
        <v>112.51</v>
      </c>
      <c r="T68" t="n">
        <v>63755.99</v>
      </c>
      <c r="U68" t="n">
        <v>0.42</v>
      </c>
      <c r="V68" t="n">
        <v>0.74</v>
      </c>
      <c r="W68" t="n">
        <v>7.48</v>
      </c>
      <c r="X68" t="n">
        <v>3.86</v>
      </c>
      <c r="Y68" t="n">
        <v>0.5</v>
      </c>
      <c r="Z68" t="n">
        <v>10</v>
      </c>
    </row>
    <row r="69">
      <c r="A69" t="n">
        <v>3</v>
      </c>
      <c r="B69" t="n">
        <v>15</v>
      </c>
      <c r="C69" t="inlineStr">
        <is>
          <t xml:space="preserve">CONCLUIDO	</t>
        </is>
      </c>
      <c r="D69" t="n">
        <v>1.2402</v>
      </c>
      <c r="E69" t="n">
        <v>80.63</v>
      </c>
      <c r="F69" t="n">
        <v>78.01000000000001</v>
      </c>
      <c r="G69" t="n">
        <v>56.39</v>
      </c>
      <c r="H69" t="n">
        <v>1.59</v>
      </c>
      <c r="I69" t="n">
        <v>83</v>
      </c>
      <c r="J69" t="n">
        <v>43.13</v>
      </c>
      <c r="K69" t="n">
        <v>19.54</v>
      </c>
      <c r="L69" t="n">
        <v>4</v>
      </c>
      <c r="M69" t="n">
        <v>0</v>
      </c>
      <c r="N69" t="n">
        <v>4.58</v>
      </c>
      <c r="O69" t="n">
        <v>5552.61</v>
      </c>
      <c r="P69" t="n">
        <v>317.95</v>
      </c>
      <c r="Q69" t="n">
        <v>1220.64</v>
      </c>
      <c r="R69" t="n">
        <v>267.37</v>
      </c>
      <c r="S69" t="n">
        <v>112.51</v>
      </c>
      <c r="T69" t="n">
        <v>62639.47</v>
      </c>
      <c r="U69" t="n">
        <v>0.42</v>
      </c>
      <c r="V69" t="n">
        <v>0.74</v>
      </c>
      <c r="W69" t="n">
        <v>7.49</v>
      </c>
      <c r="X69" t="n">
        <v>3.81</v>
      </c>
      <c r="Y69" t="n">
        <v>0.5</v>
      </c>
      <c r="Z69" t="n">
        <v>10</v>
      </c>
    </row>
    <row r="70">
      <c r="A70" t="n">
        <v>0</v>
      </c>
      <c r="B70" t="n">
        <v>70</v>
      </c>
      <c r="C70" t="inlineStr">
        <is>
          <t xml:space="preserve">CONCLUIDO	</t>
        </is>
      </c>
      <c r="D70" t="n">
        <v>0.6313</v>
      </c>
      <c r="E70" t="n">
        <v>158.41</v>
      </c>
      <c r="F70" t="n">
        <v>125.81</v>
      </c>
      <c r="G70" t="n">
        <v>7.18</v>
      </c>
      <c r="H70" t="n">
        <v>0.12</v>
      </c>
      <c r="I70" t="n">
        <v>1051</v>
      </c>
      <c r="J70" t="n">
        <v>141.81</v>
      </c>
      <c r="K70" t="n">
        <v>47.83</v>
      </c>
      <c r="L70" t="n">
        <v>1</v>
      </c>
      <c r="M70" t="n">
        <v>1049</v>
      </c>
      <c r="N70" t="n">
        <v>22.98</v>
      </c>
      <c r="O70" t="n">
        <v>17723.39</v>
      </c>
      <c r="P70" t="n">
        <v>1433.18</v>
      </c>
      <c r="Q70" t="n">
        <v>1220.76</v>
      </c>
      <c r="R70" t="n">
        <v>1895.96</v>
      </c>
      <c r="S70" t="n">
        <v>112.51</v>
      </c>
      <c r="T70" t="n">
        <v>872096.46</v>
      </c>
      <c r="U70" t="n">
        <v>0.06</v>
      </c>
      <c r="V70" t="n">
        <v>0.46</v>
      </c>
      <c r="W70" t="n">
        <v>8.970000000000001</v>
      </c>
      <c r="X70" t="n">
        <v>51.59</v>
      </c>
      <c r="Y70" t="n">
        <v>0.5</v>
      </c>
      <c r="Z70" t="n">
        <v>10</v>
      </c>
    </row>
    <row r="71">
      <c r="A71" t="n">
        <v>1</v>
      </c>
      <c r="B71" t="n">
        <v>70</v>
      </c>
      <c r="C71" t="inlineStr">
        <is>
          <t xml:space="preserve">CONCLUIDO	</t>
        </is>
      </c>
      <c r="D71" t="n">
        <v>0.9529</v>
      </c>
      <c r="E71" t="n">
        <v>104.94</v>
      </c>
      <c r="F71" t="n">
        <v>91.83</v>
      </c>
      <c r="G71" t="n">
        <v>14.61</v>
      </c>
      <c r="H71" t="n">
        <v>0.25</v>
      </c>
      <c r="I71" t="n">
        <v>377</v>
      </c>
      <c r="J71" t="n">
        <v>143.17</v>
      </c>
      <c r="K71" t="n">
        <v>47.83</v>
      </c>
      <c r="L71" t="n">
        <v>2</v>
      </c>
      <c r="M71" t="n">
        <v>375</v>
      </c>
      <c r="N71" t="n">
        <v>23.34</v>
      </c>
      <c r="O71" t="n">
        <v>17891.86</v>
      </c>
      <c r="P71" t="n">
        <v>1040.33</v>
      </c>
      <c r="Q71" t="n">
        <v>1220.7</v>
      </c>
      <c r="R71" t="n">
        <v>739.16</v>
      </c>
      <c r="S71" t="n">
        <v>112.51</v>
      </c>
      <c r="T71" t="n">
        <v>297065.83</v>
      </c>
      <c r="U71" t="n">
        <v>0.15</v>
      </c>
      <c r="V71" t="n">
        <v>0.62</v>
      </c>
      <c r="W71" t="n">
        <v>7.87</v>
      </c>
      <c r="X71" t="n">
        <v>17.62</v>
      </c>
      <c r="Y71" t="n">
        <v>0.5</v>
      </c>
      <c r="Z71" t="n">
        <v>10</v>
      </c>
    </row>
    <row r="72">
      <c r="A72" t="n">
        <v>2</v>
      </c>
      <c r="B72" t="n">
        <v>70</v>
      </c>
      <c r="C72" t="inlineStr">
        <is>
          <t xml:space="preserve">CONCLUIDO	</t>
        </is>
      </c>
      <c r="D72" t="n">
        <v>1.0662</v>
      </c>
      <c r="E72" t="n">
        <v>93.79000000000001</v>
      </c>
      <c r="F72" t="n">
        <v>84.89</v>
      </c>
      <c r="G72" t="n">
        <v>22.05</v>
      </c>
      <c r="H72" t="n">
        <v>0.37</v>
      </c>
      <c r="I72" t="n">
        <v>231</v>
      </c>
      <c r="J72" t="n">
        <v>144.54</v>
      </c>
      <c r="K72" t="n">
        <v>47.83</v>
      </c>
      <c r="L72" t="n">
        <v>3</v>
      </c>
      <c r="M72" t="n">
        <v>229</v>
      </c>
      <c r="N72" t="n">
        <v>23.71</v>
      </c>
      <c r="O72" t="n">
        <v>18060.85</v>
      </c>
      <c r="P72" t="n">
        <v>956.24</v>
      </c>
      <c r="Q72" t="n">
        <v>1220.68</v>
      </c>
      <c r="R72" t="n">
        <v>503.97</v>
      </c>
      <c r="S72" t="n">
        <v>112.51</v>
      </c>
      <c r="T72" t="n">
        <v>180200.05</v>
      </c>
      <c r="U72" t="n">
        <v>0.22</v>
      </c>
      <c r="V72" t="n">
        <v>0.68</v>
      </c>
      <c r="W72" t="n">
        <v>7.63</v>
      </c>
      <c r="X72" t="n">
        <v>10.68</v>
      </c>
      <c r="Y72" t="n">
        <v>0.5</v>
      </c>
      <c r="Z72" t="n">
        <v>10</v>
      </c>
    </row>
    <row r="73">
      <c r="A73" t="n">
        <v>3</v>
      </c>
      <c r="B73" t="n">
        <v>70</v>
      </c>
      <c r="C73" t="inlineStr">
        <is>
          <t xml:space="preserve">CONCLUIDO	</t>
        </is>
      </c>
      <c r="D73" t="n">
        <v>1.126</v>
      </c>
      <c r="E73" t="n">
        <v>88.81</v>
      </c>
      <c r="F73" t="n">
        <v>81.79000000000001</v>
      </c>
      <c r="G73" t="n">
        <v>29.56</v>
      </c>
      <c r="H73" t="n">
        <v>0.49</v>
      </c>
      <c r="I73" t="n">
        <v>166</v>
      </c>
      <c r="J73" t="n">
        <v>145.92</v>
      </c>
      <c r="K73" t="n">
        <v>47.83</v>
      </c>
      <c r="L73" t="n">
        <v>4</v>
      </c>
      <c r="M73" t="n">
        <v>164</v>
      </c>
      <c r="N73" t="n">
        <v>24.09</v>
      </c>
      <c r="O73" t="n">
        <v>18230.35</v>
      </c>
      <c r="P73" t="n">
        <v>916.49</v>
      </c>
      <c r="Q73" t="n">
        <v>1220.56</v>
      </c>
      <c r="R73" t="n">
        <v>398.9</v>
      </c>
      <c r="S73" t="n">
        <v>112.51</v>
      </c>
      <c r="T73" t="n">
        <v>127990.34</v>
      </c>
      <c r="U73" t="n">
        <v>0.28</v>
      </c>
      <c r="V73" t="n">
        <v>0.7</v>
      </c>
      <c r="W73" t="n">
        <v>7.53</v>
      </c>
      <c r="X73" t="n">
        <v>7.59</v>
      </c>
      <c r="Y73" t="n">
        <v>0.5</v>
      </c>
      <c r="Z73" t="n">
        <v>10</v>
      </c>
    </row>
    <row r="74">
      <c r="A74" t="n">
        <v>4</v>
      </c>
      <c r="B74" t="n">
        <v>70</v>
      </c>
      <c r="C74" t="inlineStr">
        <is>
          <t xml:space="preserve">CONCLUIDO	</t>
        </is>
      </c>
      <c r="D74" t="n">
        <v>1.1613</v>
      </c>
      <c r="E74" t="n">
        <v>86.11</v>
      </c>
      <c r="F74" t="n">
        <v>80.13</v>
      </c>
      <c r="G74" t="n">
        <v>36.98</v>
      </c>
      <c r="H74" t="n">
        <v>0.6</v>
      </c>
      <c r="I74" t="n">
        <v>130</v>
      </c>
      <c r="J74" t="n">
        <v>147.3</v>
      </c>
      <c r="K74" t="n">
        <v>47.83</v>
      </c>
      <c r="L74" t="n">
        <v>5</v>
      </c>
      <c r="M74" t="n">
        <v>128</v>
      </c>
      <c r="N74" t="n">
        <v>24.47</v>
      </c>
      <c r="O74" t="n">
        <v>18400.38</v>
      </c>
      <c r="P74" t="n">
        <v>893.08</v>
      </c>
      <c r="Q74" t="n">
        <v>1220.61</v>
      </c>
      <c r="R74" t="n">
        <v>342.77</v>
      </c>
      <c r="S74" t="n">
        <v>112.51</v>
      </c>
      <c r="T74" t="n">
        <v>100105.95</v>
      </c>
      <c r="U74" t="n">
        <v>0.33</v>
      </c>
      <c r="V74" t="n">
        <v>0.72</v>
      </c>
      <c r="W74" t="n">
        <v>7.46</v>
      </c>
      <c r="X74" t="n">
        <v>5.92</v>
      </c>
      <c r="Y74" t="n">
        <v>0.5</v>
      </c>
      <c r="Z74" t="n">
        <v>10</v>
      </c>
    </row>
    <row r="75">
      <c r="A75" t="n">
        <v>5</v>
      </c>
      <c r="B75" t="n">
        <v>70</v>
      </c>
      <c r="C75" t="inlineStr">
        <is>
          <t xml:space="preserve">CONCLUIDO	</t>
        </is>
      </c>
      <c r="D75" t="n">
        <v>1.187</v>
      </c>
      <c r="E75" t="n">
        <v>84.25</v>
      </c>
      <c r="F75" t="n">
        <v>78.95999999999999</v>
      </c>
      <c r="G75" t="n">
        <v>44.69</v>
      </c>
      <c r="H75" t="n">
        <v>0.71</v>
      </c>
      <c r="I75" t="n">
        <v>106</v>
      </c>
      <c r="J75" t="n">
        <v>148.68</v>
      </c>
      <c r="K75" t="n">
        <v>47.83</v>
      </c>
      <c r="L75" t="n">
        <v>6</v>
      </c>
      <c r="M75" t="n">
        <v>104</v>
      </c>
      <c r="N75" t="n">
        <v>24.85</v>
      </c>
      <c r="O75" t="n">
        <v>18570.94</v>
      </c>
      <c r="P75" t="n">
        <v>874.76</v>
      </c>
      <c r="Q75" t="n">
        <v>1220.56</v>
      </c>
      <c r="R75" t="n">
        <v>302.99</v>
      </c>
      <c r="S75" t="n">
        <v>112.51</v>
      </c>
      <c r="T75" t="n">
        <v>80336.23</v>
      </c>
      <c r="U75" t="n">
        <v>0.37</v>
      </c>
      <c r="V75" t="n">
        <v>0.73</v>
      </c>
      <c r="W75" t="n">
        <v>7.43</v>
      </c>
      <c r="X75" t="n">
        <v>4.76</v>
      </c>
      <c r="Y75" t="n">
        <v>0.5</v>
      </c>
      <c r="Z75" t="n">
        <v>10</v>
      </c>
    </row>
    <row r="76">
      <c r="A76" t="n">
        <v>6</v>
      </c>
      <c r="B76" t="n">
        <v>70</v>
      </c>
      <c r="C76" t="inlineStr">
        <is>
          <t xml:space="preserve">CONCLUIDO	</t>
        </is>
      </c>
      <c r="D76" t="n">
        <v>1.2026</v>
      </c>
      <c r="E76" t="n">
        <v>83.15000000000001</v>
      </c>
      <c r="F76" t="n">
        <v>78.31999999999999</v>
      </c>
      <c r="G76" t="n">
        <v>52.22</v>
      </c>
      <c r="H76" t="n">
        <v>0.83</v>
      </c>
      <c r="I76" t="n">
        <v>90</v>
      </c>
      <c r="J76" t="n">
        <v>150.07</v>
      </c>
      <c r="K76" t="n">
        <v>47.83</v>
      </c>
      <c r="L76" t="n">
        <v>7</v>
      </c>
      <c r="M76" t="n">
        <v>88</v>
      </c>
      <c r="N76" t="n">
        <v>25.24</v>
      </c>
      <c r="O76" t="n">
        <v>18742.03</v>
      </c>
      <c r="P76" t="n">
        <v>863.2</v>
      </c>
      <c r="Q76" t="n">
        <v>1220.55</v>
      </c>
      <c r="R76" t="n">
        <v>281.83</v>
      </c>
      <c r="S76" t="n">
        <v>112.51</v>
      </c>
      <c r="T76" t="n">
        <v>69836.74000000001</v>
      </c>
      <c r="U76" t="n">
        <v>0.4</v>
      </c>
      <c r="V76" t="n">
        <v>0.73</v>
      </c>
      <c r="W76" t="n">
        <v>7.4</v>
      </c>
      <c r="X76" t="n">
        <v>4.12</v>
      </c>
      <c r="Y76" t="n">
        <v>0.5</v>
      </c>
      <c r="Z76" t="n">
        <v>10</v>
      </c>
    </row>
    <row r="77">
      <c r="A77" t="n">
        <v>7</v>
      </c>
      <c r="B77" t="n">
        <v>70</v>
      </c>
      <c r="C77" t="inlineStr">
        <is>
          <t xml:space="preserve">CONCLUIDO	</t>
        </is>
      </c>
      <c r="D77" t="n">
        <v>1.216</v>
      </c>
      <c r="E77" t="n">
        <v>82.23999999999999</v>
      </c>
      <c r="F77" t="n">
        <v>77.76000000000001</v>
      </c>
      <c r="G77" t="n">
        <v>59.81</v>
      </c>
      <c r="H77" t="n">
        <v>0.9399999999999999</v>
      </c>
      <c r="I77" t="n">
        <v>78</v>
      </c>
      <c r="J77" t="n">
        <v>151.46</v>
      </c>
      <c r="K77" t="n">
        <v>47.83</v>
      </c>
      <c r="L77" t="n">
        <v>8</v>
      </c>
      <c r="M77" t="n">
        <v>76</v>
      </c>
      <c r="N77" t="n">
        <v>25.63</v>
      </c>
      <c r="O77" t="n">
        <v>18913.66</v>
      </c>
      <c r="P77" t="n">
        <v>851.9400000000001</v>
      </c>
      <c r="Q77" t="n">
        <v>1220.54</v>
      </c>
      <c r="R77" t="n">
        <v>262.3</v>
      </c>
      <c r="S77" t="n">
        <v>112.51</v>
      </c>
      <c r="T77" t="n">
        <v>60128.46</v>
      </c>
      <c r="U77" t="n">
        <v>0.43</v>
      </c>
      <c r="V77" t="n">
        <v>0.74</v>
      </c>
      <c r="W77" t="n">
        <v>7.39</v>
      </c>
      <c r="X77" t="n">
        <v>3.56</v>
      </c>
      <c r="Y77" t="n">
        <v>0.5</v>
      </c>
      <c r="Z77" t="n">
        <v>10</v>
      </c>
    </row>
    <row r="78">
      <c r="A78" t="n">
        <v>8</v>
      </c>
      <c r="B78" t="n">
        <v>70</v>
      </c>
      <c r="C78" t="inlineStr">
        <is>
          <t xml:space="preserve">CONCLUIDO	</t>
        </is>
      </c>
      <c r="D78" t="n">
        <v>1.228</v>
      </c>
      <c r="E78" t="n">
        <v>81.43000000000001</v>
      </c>
      <c r="F78" t="n">
        <v>77.23999999999999</v>
      </c>
      <c r="G78" t="n">
        <v>68.15000000000001</v>
      </c>
      <c r="H78" t="n">
        <v>1.04</v>
      </c>
      <c r="I78" t="n">
        <v>68</v>
      </c>
      <c r="J78" t="n">
        <v>152.85</v>
      </c>
      <c r="K78" t="n">
        <v>47.83</v>
      </c>
      <c r="L78" t="n">
        <v>9</v>
      </c>
      <c r="M78" t="n">
        <v>66</v>
      </c>
      <c r="N78" t="n">
        <v>26.03</v>
      </c>
      <c r="O78" t="n">
        <v>19085.83</v>
      </c>
      <c r="P78" t="n">
        <v>841.34</v>
      </c>
      <c r="Q78" t="n">
        <v>1220.57</v>
      </c>
      <c r="R78" t="n">
        <v>245.42</v>
      </c>
      <c r="S78" t="n">
        <v>112.51</v>
      </c>
      <c r="T78" t="n">
        <v>51742.34</v>
      </c>
      <c r="U78" t="n">
        <v>0.46</v>
      </c>
      <c r="V78" t="n">
        <v>0.74</v>
      </c>
      <c r="W78" t="n">
        <v>7.35</v>
      </c>
      <c r="X78" t="n">
        <v>3.04</v>
      </c>
      <c r="Y78" t="n">
        <v>0.5</v>
      </c>
      <c r="Z78" t="n">
        <v>10</v>
      </c>
    </row>
    <row r="79">
      <c r="A79" t="n">
        <v>9</v>
      </c>
      <c r="B79" t="n">
        <v>70</v>
      </c>
      <c r="C79" t="inlineStr">
        <is>
          <t xml:space="preserve">CONCLUIDO	</t>
        </is>
      </c>
      <c r="D79" t="n">
        <v>1.2358</v>
      </c>
      <c r="E79" t="n">
        <v>80.92</v>
      </c>
      <c r="F79" t="n">
        <v>76.93000000000001</v>
      </c>
      <c r="G79" t="n">
        <v>75.67</v>
      </c>
      <c r="H79" t="n">
        <v>1.15</v>
      </c>
      <c r="I79" t="n">
        <v>61</v>
      </c>
      <c r="J79" t="n">
        <v>154.25</v>
      </c>
      <c r="K79" t="n">
        <v>47.83</v>
      </c>
      <c r="L79" t="n">
        <v>10</v>
      </c>
      <c r="M79" t="n">
        <v>59</v>
      </c>
      <c r="N79" t="n">
        <v>26.43</v>
      </c>
      <c r="O79" t="n">
        <v>19258.55</v>
      </c>
      <c r="P79" t="n">
        <v>833.84</v>
      </c>
      <c r="Q79" t="n">
        <v>1220.54</v>
      </c>
      <c r="R79" t="n">
        <v>235.16</v>
      </c>
      <c r="S79" t="n">
        <v>112.51</v>
      </c>
      <c r="T79" t="n">
        <v>46645.46</v>
      </c>
      <c r="U79" t="n">
        <v>0.48</v>
      </c>
      <c r="V79" t="n">
        <v>0.75</v>
      </c>
      <c r="W79" t="n">
        <v>7.33</v>
      </c>
      <c r="X79" t="n">
        <v>2.73</v>
      </c>
      <c r="Y79" t="n">
        <v>0.5</v>
      </c>
      <c r="Z79" t="n">
        <v>10</v>
      </c>
    </row>
    <row r="80">
      <c r="A80" t="n">
        <v>10</v>
      </c>
      <c r="B80" t="n">
        <v>70</v>
      </c>
      <c r="C80" t="inlineStr">
        <is>
          <t xml:space="preserve">CONCLUIDO	</t>
        </is>
      </c>
      <c r="D80" t="n">
        <v>1.2424</v>
      </c>
      <c r="E80" t="n">
        <v>80.48999999999999</v>
      </c>
      <c r="F80" t="n">
        <v>76.67</v>
      </c>
      <c r="G80" t="n">
        <v>83.64</v>
      </c>
      <c r="H80" t="n">
        <v>1.25</v>
      </c>
      <c r="I80" t="n">
        <v>55</v>
      </c>
      <c r="J80" t="n">
        <v>155.66</v>
      </c>
      <c r="K80" t="n">
        <v>47.83</v>
      </c>
      <c r="L80" t="n">
        <v>11</v>
      </c>
      <c r="M80" t="n">
        <v>53</v>
      </c>
      <c r="N80" t="n">
        <v>26.83</v>
      </c>
      <c r="O80" t="n">
        <v>19431.82</v>
      </c>
      <c r="P80" t="n">
        <v>824.67</v>
      </c>
      <c r="Q80" t="n">
        <v>1220.55</v>
      </c>
      <c r="R80" t="n">
        <v>225.7</v>
      </c>
      <c r="S80" t="n">
        <v>112.51</v>
      </c>
      <c r="T80" t="n">
        <v>41942.79</v>
      </c>
      <c r="U80" t="n">
        <v>0.5</v>
      </c>
      <c r="V80" t="n">
        <v>0.75</v>
      </c>
      <c r="W80" t="n">
        <v>7.34</v>
      </c>
      <c r="X80" t="n">
        <v>2.47</v>
      </c>
      <c r="Y80" t="n">
        <v>0.5</v>
      </c>
      <c r="Z80" t="n">
        <v>10</v>
      </c>
    </row>
    <row r="81">
      <c r="A81" t="n">
        <v>11</v>
      </c>
      <c r="B81" t="n">
        <v>70</v>
      </c>
      <c r="C81" t="inlineStr">
        <is>
          <t xml:space="preserve">CONCLUIDO	</t>
        </is>
      </c>
      <c r="D81" t="n">
        <v>1.2482</v>
      </c>
      <c r="E81" t="n">
        <v>80.11</v>
      </c>
      <c r="F81" t="n">
        <v>76.44</v>
      </c>
      <c r="G81" t="n">
        <v>91.73</v>
      </c>
      <c r="H81" t="n">
        <v>1.35</v>
      </c>
      <c r="I81" t="n">
        <v>50</v>
      </c>
      <c r="J81" t="n">
        <v>157.07</v>
      </c>
      <c r="K81" t="n">
        <v>47.83</v>
      </c>
      <c r="L81" t="n">
        <v>12</v>
      </c>
      <c r="M81" t="n">
        <v>48</v>
      </c>
      <c r="N81" t="n">
        <v>27.24</v>
      </c>
      <c r="O81" t="n">
        <v>19605.66</v>
      </c>
      <c r="P81" t="n">
        <v>818.41</v>
      </c>
      <c r="Q81" t="n">
        <v>1220.54</v>
      </c>
      <c r="R81" t="n">
        <v>218.36</v>
      </c>
      <c r="S81" t="n">
        <v>112.51</v>
      </c>
      <c r="T81" t="n">
        <v>38302.17</v>
      </c>
      <c r="U81" t="n">
        <v>0.52</v>
      </c>
      <c r="V81" t="n">
        <v>0.75</v>
      </c>
      <c r="W81" t="n">
        <v>7.33</v>
      </c>
      <c r="X81" t="n">
        <v>2.24</v>
      </c>
      <c r="Y81" t="n">
        <v>0.5</v>
      </c>
      <c r="Z81" t="n">
        <v>10</v>
      </c>
    </row>
    <row r="82">
      <c r="A82" t="n">
        <v>12</v>
      </c>
      <c r="B82" t="n">
        <v>70</v>
      </c>
      <c r="C82" t="inlineStr">
        <is>
          <t xml:space="preserve">CONCLUIDO	</t>
        </is>
      </c>
      <c r="D82" t="n">
        <v>1.2528</v>
      </c>
      <c r="E82" t="n">
        <v>79.81999999999999</v>
      </c>
      <c r="F82" t="n">
        <v>76.26000000000001</v>
      </c>
      <c r="G82" t="n">
        <v>99.47</v>
      </c>
      <c r="H82" t="n">
        <v>1.45</v>
      </c>
      <c r="I82" t="n">
        <v>46</v>
      </c>
      <c r="J82" t="n">
        <v>158.48</v>
      </c>
      <c r="K82" t="n">
        <v>47.83</v>
      </c>
      <c r="L82" t="n">
        <v>13</v>
      </c>
      <c r="M82" t="n">
        <v>44</v>
      </c>
      <c r="N82" t="n">
        <v>27.65</v>
      </c>
      <c r="O82" t="n">
        <v>19780.06</v>
      </c>
      <c r="P82" t="n">
        <v>812.0599999999999</v>
      </c>
      <c r="Q82" t="n">
        <v>1220.55</v>
      </c>
      <c r="R82" t="n">
        <v>212.26</v>
      </c>
      <c r="S82" t="n">
        <v>112.51</v>
      </c>
      <c r="T82" t="n">
        <v>35272.77</v>
      </c>
      <c r="U82" t="n">
        <v>0.53</v>
      </c>
      <c r="V82" t="n">
        <v>0.75</v>
      </c>
      <c r="W82" t="n">
        <v>7.32</v>
      </c>
      <c r="X82" t="n">
        <v>2.06</v>
      </c>
      <c r="Y82" t="n">
        <v>0.5</v>
      </c>
      <c r="Z82" t="n">
        <v>10</v>
      </c>
    </row>
    <row r="83">
      <c r="A83" t="n">
        <v>13</v>
      </c>
      <c r="B83" t="n">
        <v>70</v>
      </c>
      <c r="C83" t="inlineStr">
        <is>
          <t xml:space="preserve">CONCLUIDO	</t>
        </is>
      </c>
      <c r="D83" t="n">
        <v>1.2563</v>
      </c>
      <c r="E83" t="n">
        <v>79.59999999999999</v>
      </c>
      <c r="F83" t="n">
        <v>76.13</v>
      </c>
      <c r="G83" t="n">
        <v>106.23</v>
      </c>
      <c r="H83" t="n">
        <v>1.55</v>
      </c>
      <c r="I83" t="n">
        <v>43</v>
      </c>
      <c r="J83" t="n">
        <v>159.9</v>
      </c>
      <c r="K83" t="n">
        <v>47.83</v>
      </c>
      <c r="L83" t="n">
        <v>14</v>
      </c>
      <c r="M83" t="n">
        <v>41</v>
      </c>
      <c r="N83" t="n">
        <v>28.07</v>
      </c>
      <c r="O83" t="n">
        <v>19955.16</v>
      </c>
      <c r="P83" t="n">
        <v>805.8200000000001</v>
      </c>
      <c r="Q83" t="n">
        <v>1220.55</v>
      </c>
      <c r="R83" t="n">
        <v>207.41</v>
      </c>
      <c r="S83" t="n">
        <v>112.51</v>
      </c>
      <c r="T83" t="n">
        <v>32860.49</v>
      </c>
      <c r="U83" t="n">
        <v>0.54</v>
      </c>
      <c r="V83" t="n">
        <v>0.75</v>
      </c>
      <c r="W83" t="n">
        <v>7.33</v>
      </c>
      <c r="X83" t="n">
        <v>1.93</v>
      </c>
      <c r="Y83" t="n">
        <v>0.5</v>
      </c>
      <c r="Z83" t="n">
        <v>10</v>
      </c>
    </row>
    <row r="84">
      <c r="A84" t="n">
        <v>14</v>
      </c>
      <c r="B84" t="n">
        <v>70</v>
      </c>
      <c r="C84" t="inlineStr">
        <is>
          <t xml:space="preserve">CONCLUIDO	</t>
        </is>
      </c>
      <c r="D84" t="n">
        <v>1.2598</v>
      </c>
      <c r="E84" t="n">
        <v>79.38</v>
      </c>
      <c r="F84" t="n">
        <v>75.98999999999999</v>
      </c>
      <c r="G84" t="n">
        <v>113.99</v>
      </c>
      <c r="H84" t="n">
        <v>1.65</v>
      </c>
      <c r="I84" t="n">
        <v>40</v>
      </c>
      <c r="J84" t="n">
        <v>161.32</v>
      </c>
      <c r="K84" t="n">
        <v>47.83</v>
      </c>
      <c r="L84" t="n">
        <v>15</v>
      </c>
      <c r="M84" t="n">
        <v>38</v>
      </c>
      <c r="N84" t="n">
        <v>28.5</v>
      </c>
      <c r="O84" t="n">
        <v>20130.71</v>
      </c>
      <c r="P84" t="n">
        <v>798.51</v>
      </c>
      <c r="Q84" t="n">
        <v>1220.54</v>
      </c>
      <c r="R84" t="n">
        <v>202.84</v>
      </c>
      <c r="S84" t="n">
        <v>112.51</v>
      </c>
      <c r="T84" t="n">
        <v>30588.13</v>
      </c>
      <c r="U84" t="n">
        <v>0.55</v>
      </c>
      <c r="V84" t="n">
        <v>0.76</v>
      </c>
      <c r="W84" t="n">
        <v>7.32</v>
      </c>
      <c r="X84" t="n">
        <v>1.79</v>
      </c>
      <c r="Y84" t="n">
        <v>0.5</v>
      </c>
      <c r="Z84" t="n">
        <v>10</v>
      </c>
    </row>
    <row r="85">
      <c r="A85" t="n">
        <v>15</v>
      </c>
      <c r="B85" t="n">
        <v>70</v>
      </c>
      <c r="C85" t="inlineStr">
        <is>
          <t xml:space="preserve">CONCLUIDO	</t>
        </is>
      </c>
      <c r="D85" t="n">
        <v>1.2633</v>
      </c>
      <c r="E85" t="n">
        <v>79.15000000000001</v>
      </c>
      <c r="F85" t="n">
        <v>75.86</v>
      </c>
      <c r="G85" t="n">
        <v>123.01</v>
      </c>
      <c r="H85" t="n">
        <v>1.74</v>
      </c>
      <c r="I85" t="n">
        <v>37</v>
      </c>
      <c r="J85" t="n">
        <v>162.75</v>
      </c>
      <c r="K85" t="n">
        <v>47.83</v>
      </c>
      <c r="L85" t="n">
        <v>16</v>
      </c>
      <c r="M85" t="n">
        <v>35</v>
      </c>
      <c r="N85" t="n">
        <v>28.92</v>
      </c>
      <c r="O85" t="n">
        <v>20306.85</v>
      </c>
      <c r="P85" t="n">
        <v>791.17</v>
      </c>
      <c r="Q85" t="n">
        <v>1220.55</v>
      </c>
      <c r="R85" t="n">
        <v>197.96</v>
      </c>
      <c r="S85" t="n">
        <v>112.51</v>
      </c>
      <c r="T85" t="n">
        <v>28163.33</v>
      </c>
      <c r="U85" t="n">
        <v>0.57</v>
      </c>
      <c r="V85" t="n">
        <v>0.76</v>
      </c>
      <c r="W85" t="n">
        <v>7.32</v>
      </c>
      <c r="X85" t="n">
        <v>1.66</v>
      </c>
      <c r="Y85" t="n">
        <v>0.5</v>
      </c>
      <c r="Z85" t="n">
        <v>10</v>
      </c>
    </row>
    <row r="86">
      <c r="A86" t="n">
        <v>16</v>
      </c>
      <c r="B86" t="n">
        <v>70</v>
      </c>
      <c r="C86" t="inlineStr">
        <is>
          <t xml:space="preserve">CONCLUIDO	</t>
        </is>
      </c>
      <c r="D86" t="n">
        <v>1.2654</v>
      </c>
      <c r="E86" t="n">
        <v>79.03</v>
      </c>
      <c r="F86" t="n">
        <v>75.79000000000001</v>
      </c>
      <c r="G86" t="n">
        <v>129.92</v>
      </c>
      <c r="H86" t="n">
        <v>1.83</v>
      </c>
      <c r="I86" t="n">
        <v>35</v>
      </c>
      <c r="J86" t="n">
        <v>164.19</v>
      </c>
      <c r="K86" t="n">
        <v>47.83</v>
      </c>
      <c r="L86" t="n">
        <v>17</v>
      </c>
      <c r="M86" t="n">
        <v>33</v>
      </c>
      <c r="N86" t="n">
        <v>29.36</v>
      </c>
      <c r="O86" t="n">
        <v>20483.57</v>
      </c>
      <c r="P86" t="n">
        <v>786.3099999999999</v>
      </c>
      <c r="Q86" t="n">
        <v>1220.54</v>
      </c>
      <c r="R86" t="n">
        <v>196.06</v>
      </c>
      <c r="S86" t="n">
        <v>112.51</v>
      </c>
      <c r="T86" t="n">
        <v>27223.28</v>
      </c>
      <c r="U86" t="n">
        <v>0.57</v>
      </c>
      <c r="V86" t="n">
        <v>0.76</v>
      </c>
      <c r="W86" t="n">
        <v>7.31</v>
      </c>
      <c r="X86" t="n">
        <v>1.59</v>
      </c>
      <c r="Y86" t="n">
        <v>0.5</v>
      </c>
      <c r="Z86" t="n">
        <v>10</v>
      </c>
    </row>
    <row r="87">
      <c r="A87" t="n">
        <v>17</v>
      </c>
      <c r="B87" t="n">
        <v>70</v>
      </c>
      <c r="C87" t="inlineStr">
        <is>
          <t xml:space="preserve">CONCLUIDO	</t>
        </is>
      </c>
      <c r="D87" t="n">
        <v>1.268</v>
      </c>
      <c r="E87" t="n">
        <v>78.86</v>
      </c>
      <c r="F87" t="n">
        <v>75.68000000000001</v>
      </c>
      <c r="G87" t="n">
        <v>137.61</v>
      </c>
      <c r="H87" t="n">
        <v>1.93</v>
      </c>
      <c r="I87" t="n">
        <v>33</v>
      </c>
      <c r="J87" t="n">
        <v>165.62</v>
      </c>
      <c r="K87" t="n">
        <v>47.83</v>
      </c>
      <c r="L87" t="n">
        <v>18</v>
      </c>
      <c r="M87" t="n">
        <v>31</v>
      </c>
      <c r="N87" t="n">
        <v>29.8</v>
      </c>
      <c r="O87" t="n">
        <v>20660.89</v>
      </c>
      <c r="P87" t="n">
        <v>781.04</v>
      </c>
      <c r="Q87" t="n">
        <v>1220.57</v>
      </c>
      <c r="R87" t="n">
        <v>192.76</v>
      </c>
      <c r="S87" t="n">
        <v>112.51</v>
      </c>
      <c r="T87" t="n">
        <v>25587.4</v>
      </c>
      <c r="U87" t="n">
        <v>0.58</v>
      </c>
      <c r="V87" t="n">
        <v>0.76</v>
      </c>
      <c r="W87" t="n">
        <v>7.3</v>
      </c>
      <c r="X87" t="n">
        <v>1.48</v>
      </c>
      <c r="Y87" t="n">
        <v>0.5</v>
      </c>
      <c r="Z87" t="n">
        <v>10</v>
      </c>
    </row>
    <row r="88">
      <c r="A88" t="n">
        <v>18</v>
      </c>
      <c r="B88" t="n">
        <v>70</v>
      </c>
      <c r="C88" t="inlineStr">
        <is>
          <t xml:space="preserve">CONCLUIDO	</t>
        </is>
      </c>
      <c r="D88" t="n">
        <v>1.2706</v>
      </c>
      <c r="E88" t="n">
        <v>78.7</v>
      </c>
      <c r="F88" t="n">
        <v>75.58</v>
      </c>
      <c r="G88" t="n">
        <v>146.28</v>
      </c>
      <c r="H88" t="n">
        <v>2.02</v>
      </c>
      <c r="I88" t="n">
        <v>31</v>
      </c>
      <c r="J88" t="n">
        <v>167.07</v>
      </c>
      <c r="K88" t="n">
        <v>47.83</v>
      </c>
      <c r="L88" t="n">
        <v>19</v>
      </c>
      <c r="M88" t="n">
        <v>29</v>
      </c>
      <c r="N88" t="n">
        <v>30.24</v>
      </c>
      <c r="O88" t="n">
        <v>20838.81</v>
      </c>
      <c r="P88" t="n">
        <v>772.83</v>
      </c>
      <c r="Q88" t="n">
        <v>1220.54</v>
      </c>
      <c r="R88" t="n">
        <v>188.94</v>
      </c>
      <c r="S88" t="n">
        <v>112.51</v>
      </c>
      <c r="T88" t="n">
        <v>23685.63</v>
      </c>
      <c r="U88" t="n">
        <v>0.6</v>
      </c>
      <c r="V88" t="n">
        <v>0.76</v>
      </c>
      <c r="W88" t="n">
        <v>7.3</v>
      </c>
      <c r="X88" t="n">
        <v>1.38</v>
      </c>
      <c r="Y88" t="n">
        <v>0.5</v>
      </c>
      <c r="Z88" t="n">
        <v>10</v>
      </c>
    </row>
    <row r="89">
      <c r="A89" t="n">
        <v>19</v>
      </c>
      <c r="B89" t="n">
        <v>70</v>
      </c>
      <c r="C89" t="inlineStr">
        <is>
          <t xml:space="preserve">CONCLUIDO	</t>
        </is>
      </c>
      <c r="D89" t="n">
        <v>1.2735</v>
      </c>
      <c r="E89" t="n">
        <v>78.52</v>
      </c>
      <c r="F89" t="n">
        <v>75.45999999999999</v>
      </c>
      <c r="G89" t="n">
        <v>156.12</v>
      </c>
      <c r="H89" t="n">
        <v>2.1</v>
      </c>
      <c r="I89" t="n">
        <v>29</v>
      </c>
      <c r="J89" t="n">
        <v>168.51</v>
      </c>
      <c r="K89" t="n">
        <v>47.83</v>
      </c>
      <c r="L89" t="n">
        <v>20</v>
      </c>
      <c r="M89" t="n">
        <v>27</v>
      </c>
      <c r="N89" t="n">
        <v>30.69</v>
      </c>
      <c r="O89" t="n">
        <v>21017.33</v>
      </c>
      <c r="P89" t="n">
        <v>768.6</v>
      </c>
      <c r="Q89" t="n">
        <v>1220.54</v>
      </c>
      <c r="R89" t="n">
        <v>184.94</v>
      </c>
      <c r="S89" t="n">
        <v>112.51</v>
      </c>
      <c r="T89" t="n">
        <v>21694.37</v>
      </c>
      <c r="U89" t="n">
        <v>0.61</v>
      </c>
      <c r="V89" t="n">
        <v>0.76</v>
      </c>
      <c r="W89" t="n">
        <v>7.29</v>
      </c>
      <c r="X89" t="n">
        <v>1.26</v>
      </c>
      <c r="Y89" t="n">
        <v>0.5</v>
      </c>
      <c r="Z89" t="n">
        <v>10</v>
      </c>
    </row>
    <row r="90">
      <c r="A90" t="n">
        <v>20</v>
      </c>
      <c r="B90" t="n">
        <v>70</v>
      </c>
      <c r="C90" t="inlineStr">
        <is>
          <t xml:space="preserve">CONCLUIDO	</t>
        </is>
      </c>
      <c r="D90" t="n">
        <v>1.2753</v>
      </c>
      <c r="E90" t="n">
        <v>78.41</v>
      </c>
      <c r="F90" t="n">
        <v>75.40000000000001</v>
      </c>
      <c r="G90" t="n">
        <v>167.56</v>
      </c>
      <c r="H90" t="n">
        <v>2.19</v>
      </c>
      <c r="I90" t="n">
        <v>27</v>
      </c>
      <c r="J90" t="n">
        <v>169.97</v>
      </c>
      <c r="K90" t="n">
        <v>47.83</v>
      </c>
      <c r="L90" t="n">
        <v>21</v>
      </c>
      <c r="M90" t="n">
        <v>25</v>
      </c>
      <c r="N90" t="n">
        <v>31.14</v>
      </c>
      <c r="O90" t="n">
        <v>21196.47</v>
      </c>
      <c r="P90" t="n">
        <v>760.73</v>
      </c>
      <c r="Q90" t="n">
        <v>1220.56</v>
      </c>
      <c r="R90" t="n">
        <v>183.06</v>
      </c>
      <c r="S90" t="n">
        <v>112.51</v>
      </c>
      <c r="T90" t="n">
        <v>20766.9</v>
      </c>
      <c r="U90" t="n">
        <v>0.61</v>
      </c>
      <c r="V90" t="n">
        <v>0.76</v>
      </c>
      <c r="W90" t="n">
        <v>7.29</v>
      </c>
      <c r="X90" t="n">
        <v>1.2</v>
      </c>
      <c r="Y90" t="n">
        <v>0.5</v>
      </c>
      <c r="Z90" t="n">
        <v>10</v>
      </c>
    </row>
    <row r="91">
      <c r="A91" t="n">
        <v>21</v>
      </c>
      <c r="B91" t="n">
        <v>70</v>
      </c>
      <c r="C91" t="inlineStr">
        <is>
          <t xml:space="preserve">CONCLUIDO	</t>
        </is>
      </c>
      <c r="D91" t="n">
        <v>1.2767</v>
      </c>
      <c r="E91" t="n">
        <v>78.33</v>
      </c>
      <c r="F91" t="n">
        <v>75.34999999999999</v>
      </c>
      <c r="G91" t="n">
        <v>173.88</v>
      </c>
      <c r="H91" t="n">
        <v>2.28</v>
      </c>
      <c r="I91" t="n">
        <v>26</v>
      </c>
      <c r="J91" t="n">
        <v>171.42</v>
      </c>
      <c r="K91" t="n">
        <v>47.83</v>
      </c>
      <c r="L91" t="n">
        <v>22</v>
      </c>
      <c r="M91" t="n">
        <v>24</v>
      </c>
      <c r="N91" t="n">
        <v>31.6</v>
      </c>
      <c r="O91" t="n">
        <v>21376.23</v>
      </c>
      <c r="P91" t="n">
        <v>757.74</v>
      </c>
      <c r="Q91" t="n">
        <v>1220.56</v>
      </c>
      <c r="R91" t="n">
        <v>181.41</v>
      </c>
      <c r="S91" t="n">
        <v>112.51</v>
      </c>
      <c r="T91" t="n">
        <v>19944.66</v>
      </c>
      <c r="U91" t="n">
        <v>0.62</v>
      </c>
      <c r="V91" t="n">
        <v>0.76</v>
      </c>
      <c r="W91" t="n">
        <v>7.29</v>
      </c>
      <c r="X91" t="n">
        <v>1.15</v>
      </c>
      <c r="Y91" t="n">
        <v>0.5</v>
      </c>
      <c r="Z91" t="n">
        <v>10</v>
      </c>
    </row>
    <row r="92">
      <c r="A92" t="n">
        <v>22</v>
      </c>
      <c r="B92" t="n">
        <v>70</v>
      </c>
      <c r="C92" t="inlineStr">
        <is>
          <t xml:space="preserve">CONCLUIDO	</t>
        </is>
      </c>
      <c r="D92" t="n">
        <v>1.2779</v>
      </c>
      <c r="E92" t="n">
        <v>78.25</v>
      </c>
      <c r="F92" t="n">
        <v>75.3</v>
      </c>
      <c r="G92" t="n">
        <v>180.73</v>
      </c>
      <c r="H92" t="n">
        <v>2.36</v>
      </c>
      <c r="I92" t="n">
        <v>25</v>
      </c>
      <c r="J92" t="n">
        <v>172.89</v>
      </c>
      <c r="K92" t="n">
        <v>47.83</v>
      </c>
      <c r="L92" t="n">
        <v>23</v>
      </c>
      <c r="M92" t="n">
        <v>23</v>
      </c>
      <c r="N92" t="n">
        <v>32.06</v>
      </c>
      <c r="O92" t="n">
        <v>21556.61</v>
      </c>
      <c r="P92" t="n">
        <v>750.46</v>
      </c>
      <c r="Q92" t="n">
        <v>1220.55</v>
      </c>
      <c r="R92" t="n">
        <v>179.77</v>
      </c>
      <c r="S92" t="n">
        <v>112.51</v>
      </c>
      <c r="T92" t="n">
        <v>19130.33</v>
      </c>
      <c r="U92" t="n">
        <v>0.63</v>
      </c>
      <c r="V92" t="n">
        <v>0.76</v>
      </c>
      <c r="W92" t="n">
        <v>7.29</v>
      </c>
      <c r="X92" t="n">
        <v>1.1</v>
      </c>
      <c r="Y92" t="n">
        <v>0.5</v>
      </c>
      <c r="Z92" t="n">
        <v>10</v>
      </c>
    </row>
    <row r="93">
      <c r="A93" t="n">
        <v>23</v>
      </c>
      <c r="B93" t="n">
        <v>70</v>
      </c>
      <c r="C93" t="inlineStr">
        <is>
          <t xml:space="preserve">CONCLUIDO	</t>
        </is>
      </c>
      <c r="D93" t="n">
        <v>1.2792</v>
      </c>
      <c r="E93" t="n">
        <v>78.18000000000001</v>
      </c>
      <c r="F93" t="n">
        <v>75.25</v>
      </c>
      <c r="G93" t="n">
        <v>188.13</v>
      </c>
      <c r="H93" t="n">
        <v>2.44</v>
      </c>
      <c r="I93" t="n">
        <v>24</v>
      </c>
      <c r="J93" t="n">
        <v>174.35</v>
      </c>
      <c r="K93" t="n">
        <v>47.83</v>
      </c>
      <c r="L93" t="n">
        <v>24</v>
      </c>
      <c r="M93" t="n">
        <v>22</v>
      </c>
      <c r="N93" t="n">
        <v>32.53</v>
      </c>
      <c r="O93" t="n">
        <v>21737.62</v>
      </c>
      <c r="P93" t="n">
        <v>745.3200000000001</v>
      </c>
      <c r="Q93" t="n">
        <v>1220.54</v>
      </c>
      <c r="R93" t="n">
        <v>178.14</v>
      </c>
      <c r="S93" t="n">
        <v>112.51</v>
      </c>
      <c r="T93" t="n">
        <v>18317.89</v>
      </c>
      <c r="U93" t="n">
        <v>0.63</v>
      </c>
      <c r="V93" t="n">
        <v>0.76</v>
      </c>
      <c r="W93" t="n">
        <v>7.28</v>
      </c>
      <c r="X93" t="n">
        <v>1.05</v>
      </c>
      <c r="Y93" t="n">
        <v>0.5</v>
      </c>
      <c r="Z93" t="n">
        <v>10</v>
      </c>
    </row>
    <row r="94">
      <c r="A94" t="n">
        <v>24</v>
      </c>
      <c r="B94" t="n">
        <v>70</v>
      </c>
      <c r="C94" t="inlineStr">
        <is>
          <t xml:space="preserve">CONCLUIDO	</t>
        </is>
      </c>
      <c r="D94" t="n">
        <v>1.2803</v>
      </c>
      <c r="E94" t="n">
        <v>78.11</v>
      </c>
      <c r="F94" t="n">
        <v>75.20999999999999</v>
      </c>
      <c r="G94" t="n">
        <v>196.21</v>
      </c>
      <c r="H94" t="n">
        <v>2.52</v>
      </c>
      <c r="I94" t="n">
        <v>23</v>
      </c>
      <c r="J94" t="n">
        <v>175.83</v>
      </c>
      <c r="K94" t="n">
        <v>47.83</v>
      </c>
      <c r="L94" t="n">
        <v>25</v>
      </c>
      <c r="M94" t="n">
        <v>21</v>
      </c>
      <c r="N94" t="n">
        <v>33</v>
      </c>
      <c r="O94" t="n">
        <v>21919.27</v>
      </c>
      <c r="P94" t="n">
        <v>738.15</v>
      </c>
      <c r="Q94" t="n">
        <v>1220.54</v>
      </c>
      <c r="R94" t="n">
        <v>176.58</v>
      </c>
      <c r="S94" t="n">
        <v>112.51</v>
      </c>
      <c r="T94" t="n">
        <v>17546.62</v>
      </c>
      <c r="U94" t="n">
        <v>0.64</v>
      </c>
      <c r="V94" t="n">
        <v>0.76</v>
      </c>
      <c r="W94" t="n">
        <v>7.29</v>
      </c>
      <c r="X94" t="n">
        <v>1.01</v>
      </c>
      <c r="Y94" t="n">
        <v>0.5</v>
      </c>
      <c r="Z94" t="n">
        <v>10</v>
      </c>
    </row>
    <row r="95">
      <c r="A95" t="n">
        <v>25</v>
      </c>
      <c r="B95" t="n">
        <v>70</v>
      </c>
      <c r="C95" t="inlineStr">
        <is>
          <t xml:space="preserve">CONCLUIDO	</t>
        </is>
      </c>
      <c r="D95" t="n">
        <v>1.2815</v>
      </c>
      <c r="E95" t="n">
        <v>78.03</v>
      </c>
      <c r="F95" t="n">
        <v>75.17</v>
      </c>
      <c r="G95" t="n">
        <v>205</v>
      </c>
      <c r="H95" t="n">
        <v>2.6</v>
      </c>
      <c r="I95" t="n">
        <v>22</v>
      </c>
      <c r="J95" t="n">
        <v>177.3</v>
      </c>
      <c r="K95" t="n">
        <v>47.83</v>
      </c>
      <c r="L95" t="n">
        <v>26</v>
      </c>
      <c r="M95" t="n">
        <v>19</v>
      </c>
      <c r="N95" t="n">
        <v>33.48</v>
      </c>
      <c r="O95" t="n">
        <v>22101.56</v>
      </c>
      <c r="P95" t="n">
        <v>730.1</v>
      </c>
      <c r="Q95" t="n">
        <v>1220.55</v>
      </c>
      <c r="R95" t="n">
        <v>175.08</v>
      </c>
      <c r="S95" t="n">
        <v>112.51</v>
      </c>
      <c r="T95" t="n">
        <v>16798.42</v>
      </c>
      <c r="U95" t="n">
        <v>0.64</v>
      </c>
      <c r="V95" t="n">
        <v>0.76</v>
      </c>
      <c r="W95" t="n">
        <v>7.28</v>
      </c>
      <c r="X95" t="n">
        <v>0.97</v>
      </c>
      <c r="Y95" t="n">
        <v>0.5</v>
      </c>
      <c r="Z95" t="n">
        <v>10</v>
      </c>
    </row>
    <row r="96">
      <c r="A96" t="n">
        <v>26</v>
      </c>
      <c r="B96" t="n">
        <v>70</v>
      </c>
      <c r="C96" t="inlineStr">
        <is>
          <t xml:space="preserve">CONCLUIDO	</t>
        </is>
      </c>
      <c r="D96" t="n">
        <v>1.2825</v>
      </c>
      <c r="E96" t="n">
        <v>77.98</v>
      </c>
      <c r="F96" t="n">
        <v>75.14</v>
      </c>
      <c r="G96" t="n">
        <v>214.69</v>
      </c>
      <c r="H96" t="n">
        <v>2.68</v>
      </c>
      <c r="I96" t="n">
        <v>21</v>
      </c>
      <c r="J96" t="n">
        <v>178.79</v>
      </c>
      <c r="K96" t="n">
        <v>47.83</v>
      </c>
      <c r="L96" t="n">
        <v>27</v>
      </c>
      <c r="M96" t="n">
        <v>16</v>
      </c>
      <c r="N96" t="n">
        <v>33.96</v>
      </c>
      <c r="O96" t="n">
        <v>22284.51</v>
      </c>
      <c r="P96" t="n">
        <v>731.5700000000001</v>
      </c>
      <c r="Q96" t="n">
        <v>1220.54</v>
      </c>
      <c r="R96" t="n">
        <v>173.92</v>
      </c>
      <c r="S96" t="n">
        <v>112.51</v>
      </c>
      <c r="T96" t="n">
        <v>16224.42</v>
      </c>
      <c r="U96" t="n">
        <v>0.65</v>
      </c>
      <c r="V96" t="n">
        <v>0.76</v>
      </c>
      <c r="W96" t="n">
        <v>7.29</v>
      </c>
      <c r="X96" t="n">
        <v>0.9399999999999999</v>
      </c>
      <c r="Y96" t="n">
        <v>0.5</v>
      </c>
      <c r="Z96" t="n">
        <v>10</v>
      </c>
    </row>
    <row r="97">
      <c r="A97" t="n">
        <v>27</v>
      </c>
      <c r="B97" t="n">
        <v>70</v>
      </c>
      <c r="C97" t="inlineStr">
        <is>
          <t xml:space="preserve">CONCLUIDO	</t>
        </is>
      </c>
      <c r="D97" t="n">
        <v>1.284</v>
      </c>
      <c r="E97" t="n">
        <v>77.88</v>
      </c>
      <c r="F97" t="n">
        <v>75.06999999999999</v>
      </c>
      <c r="G97" t="n">
        <v>225.22</v>
      </c>
      <c r="H97" t="n">
        <v>2.75</v>
      </c>
      <c r="I97" t="n">
        <v>20</v>
      </c>
      <c r="J97" t="n">
        <v>180.28</v>
      </c>
      <c r="K97" t="n">
        <v>47.83</v>
      </c>
      <c r="L97" t="n">
        <v>28</v>
      </c>
      <c r="M97" t="n">
        <v>13</v>
      </c>
      <c r="N97" t="n">
        <v>34.45</v>
      </c>
      <c r="O97" t="n">
        <v>22468.11</v>
      </c>
      <c r="P97" t="n">
        <v>725.77</v>
      </c>
      <c r="Q97" t="n">
        <v>1220.54</v>
      </c>
      <c r="R97" t="n">
        <v>171.74</v>
      </c>
      <c r="S97" t="n">
        <v>112.51</v>
      </c>
      <c r="T97" t="n">
        <v>15140.24</v>
      </c>
      <c r="U97" t="n">
        <v>0.66</v>
      </c>
      <c r="V97" t="n">
        <v>0.76</v>
      </c>
      <c r="W97" t="n">
        <v>7.29</v>
      </c>
      <c r="X97" t="n">
        <v>0.88</v>
      </c>
      <c r="Y97" t="n">
        <v>0.5</v>
      </c>
      <c r="Z97" t="n">
        <v>10</v>
      </c>
    </row>
    <row r="98">
      <c r="A98" t="n">
        <v>28</v>
      </c>
      <c r="B98" t="n">
        <v>70</v>
      </c>
      <c r="C98" t="inlineStr">
        <is>
          <t xml:space="preserve">CONCLUIDO	</t>
        </is>
      </c>
      <c r="D98" t="n">
        <v>1.2854</v>
      </c>
      <c r="E98" t="n">
        <v>77.8</v>
      </c>
      <c r="F98" t="n">
        <v>75.02</v>
      </c>
      <c r="G98" t="n">
        <v>236.91</v>
      </c>
      <c r="H98" t="n">
        <v>2.83</v>
      </c>
      <c r="I98" t="n">
        <v>19</v>
      </c>
      <c r="J98" t="n">
        <v>181.77</v>
      </c>
      <c r="K98" t="n">
        <v>47.83</v>
      </c>
      <c r="L98" t="n">
        <v>29</v>
      </c>
      <c r="M98" t="n">
        <v>11</v>
      </c>
      <c r="N98" t="n">
        <v>34.94</v>
      </c>
      <c r="O98" t="n">
        <v>22652.51</v>
      </c>
      <c r="P98" t="n">
        <v>718.09</v>
      </c>
      <c r="Q98" t="n">
        <v>1220.57</v>
      </c>
      <c r="R98" t="n">
        <v>169.93</v>
      </c>
      <c r="S98" t="n">
        <v>112.51</v>
      </c>
      <c r="T98" t="n">
        <v>14240.24</v>
      </c>
      <c r="U98" t="n">
        <v>0.66</v>
      </c>
      <c r="V98" t="n">
        <v>0.76</v>
      </c>
      <c r="W98" t="n">
        <v>7.28</v>
      </c>
      <c r="X98" t="n">
        <v>0.82</v>
      </c>
      <c r="Y98" t="n">
        <v>0.5</v>
      </c>
      <c r="Z98" t="n">
        <v>10</v>
      </c>
    </row>
    <row r="99">
      <c r="A99" t="n">
        <v>29</v>
      </c>
      <c r="B99" t="n">
        <v>70</v>
      </c>
      <c r="C99" t="inlineStr">
        <is>
          <t xml:space="preserve">CONCLUIDO	</t>
        </is>
      </c>
      <c r="D99" t="n">
        <v>1.2852</v>
      </c>
      <c r="E99" t="n">
        <v>77.81</v>
      </c>
      <c r="F99" t="n">
        <v>75.03</v>
      </c>
      <c r="G99" t="n">
        <v>236.93</v>
      </c>
      <c r="H99" t="n">
        <v>2.9</v>
      </c>
      <c r="I99" t="n">
        <v>19</v>
      </c>
      <c r="J99" t="n">
        <v>183.27</v>
      </c>
      <c r="K99" t="n">
        <v>47.83</v>
      </c>
      <c r="L99" t="n">
        <v>30</v>
      </c>
      <c r="M99" t="n">
        <v>5</v>
      </c>
      <c r="N99" t="n">
        <v>35.44</v>
      </c>
      <c r="O99" t="n">
        <v>22837.46</v>
      </c>
      <c r="P99" t="n">
        <v>722.59</v>
      </c>
      <c r="Q99" t="n">
        <v>1220.54</v>
      </c>
      <c r="R99" t="n">
        <v>169.89</v>
      </c>
      <c r="S99" t="n">
        <v>112.51</v>
      </c>
      <c r="T99" t="n">
        <v>14219.09</v>
      </c>
      <c r="U99" t="n">
        <v>0.66</v>
      </c>
      <c r="V99" t="n">
        <v>0.76</v>
      </c>
      <c r="W99" t="n">
        <v>7.29</v>
      </c>
      <c r="X99" t="n">
        <v>0.83</v>
      </c>
      <c r="Y99" t="n">
        <v>0.5</v>
      </c>
      <c r="Z99" t="n">
        <v>10</v>
      </c>
    </row>
    <row r="100">
      <c r="A100" t="n">
        <v>30</v>
      </c>
      <c r="B100" t="n">
        <v>70</v>
      </c>
      <c r="C100" t="inlineStr">
        <is>
          <t xml:space="preserve">CONCLUIDO	</t>
        </is>
      </c>
      <c r="D100" t="n">
        <v>1.2848</v>
      </c>
      <c r="E100" t="n">
        <v>77.83</v>
      </c>
      <c r="F100" t="n">
        <v>75.05</v>
      </c>
      <c r="G100" t="n">
        <v>237.01</v>
      </c>
      <c r="H100" t="n">
        <v>2.98</v>
      </c>
      <c r="I100" t="n">
        <v>19</v>
      </c>
      <c r="J100" t="n">
        <v>184.78</v>
      </c>
      <c r="K100" t="n">
        <v>47.83</v>
      </c>
      <c r="L100" t="n">
        <v>31</v>
      </c>
      <c r="M100" t="n">
        <v>3</v>
      </c>
      <c r="N100" t="n">
        <v>35.95</v>
      </c>
      <c r="O100" t="n">
        <v>23023.09</v>
      </c>
      <c r="P100" t="n">
        <v>725.77</v>
      </c>
      <c r="Q100" t="n">
        <v>1220.54</v>
      </c>
      <c r="R100" t="n">
        <v>170.57</v>
      </c>
      <c r="S100" t="n">
        <v>112.51</v>
      </c>
      <c r="T100" t="n">
        <v>14558.59</v>
      </c>
      <c r="U100" t="n">
        <v>0.66</v>
      </c>
      <c r="V100" t="n">
        <v>0.76</v>
      </c>
      <c r="W100" t="n">
        <v>7.3</v>
      </c>
      <c r="X100" t="n">
        <v>0.85</v>
      </c>
      <c r="Y100" t="n">
        <v>0.5</v>
      </c>
      <c r="Z100" t="n">
        <v>10</v>
      </c>
    </row>
    <row r="101">
      <c r="A101" t="n">
        <v>31</v>
      </c>
      <c r="B101" t="n">
        <v>70</v>
      </c>
      <c r="C101" t="inlineStr">
        <is>
          <t xml:space="preserve">CONCLUIDO	</t>
        </is>
      </c>
      <c r="D101" t="n">
        <v>1.285</v>
      </c>
      <c r="E101" t="n">
        <v>77.81999999999999</v>
      </c>
      <c r="F101" t="n">
        <v>75.04000000000001</v>
      </c>
      <c r="G101" t="n">
        <v>236.98</v>
      </c>
      <c r="H101" t="n">
        <v>3.05</v>
      </c>
      <c r="I101" t="n">
        <v>19</v>
      </c>
      <c r="J101" t="n">
        <v>186.29</v>
      </c>
      <c r="K101" t="n">
        <v>47.83</v>
      </c>
      <c r="L101" t="n">
        <v>32</v>
      </c>
      <c r="M101" t="n">
        <v>0</v>
      </c>
      <c r="N101" t="n">
        <v>36.46</v>
      </c>
      <c r="O101" t="n">
        <v>23209.42</v>
      </c>
      <c r="P101" t="n">
        <v>729.9400000000001</v>
      </c>
      <c r="Q101" t="n">
        <v>1220.54</v>
      </c>
      <c r="R101" t="n">
        <v>170.06</v>
      </c>
      <c r="S101" t="n">
        <v>112.51</v>
      </c>
      <c r="T101" t="n">
        <v>14304.56</v>
      </c>
      <c r="U101" t="n">
        <v>0.66</v>
      </c>
      <c r="V101" t="n">
        <v>0.76</v>
      </c>
      <c r="W101" t="n">
        <v>7.3</v>
      </c>
      <c r="X101" t="n">
        <v>0.84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0.5074</v>
      </c>
      <c r="E102" t="n">
        <v>197.08</v>
      </c>
      <c r="F102" t="n">
        <v>144.81</v>
      </c>
      <c r="G102" t="n">
        <v>6.2</v>
      </c>
      <c r="H102" t="n">
        <v>0.1</v>
      </c>
      <c r="I102" t="n">
        <v>1402</v>
      </c>
      <c r="J102" t="n">
        <v>176.73</v>
      </c>
      <c r="K102" t="n">
        <v>52.44</v>
      </c>
      <c r="L102" t="n">
        <v>1</v>
      </c>
      <c r="M102" t="n">
        <v>1400</v>
      </c>
      <c r="N102" t="n">
        <v>33.29</v>
      </c>
      <c r="O102" t="n">
        <v>22031.19</v>
      </c>
      <c r="P102" t="n">
        <v>1903.27</v>
      </c>
      <c r="Q102" t="n">
        <v>1221.07</v>
      </c>
      <c r="R102" t="n">
        <v>2543.1</v>
      </c>
      <c r="S102" t="n">
        <v>112.51</v>
      </c>
      <c r="T102" t="n">
        <v>1193912.25</v>
      </c>
      <c r="U102" t="n">
        <v>0.04</v>
      </c>
      <c r="V102" t="n">
        <v>0.4</v>
      </c>
      <c r="W102" t="n">
        <v>9.59</v>
      </c>
      <c r="X102" t="n">
        <v>70.59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0.8764999999999999</v>
      </c>
      <c r="E103" t="n">
        <v>114.09</v>
      </c>
      <c r="F103" t="n">
        <v>95.53</v>
      </c>
      <c r="G103" t="n">
        <v>12.62</v>
      </c>
      <c r="H103" t="n">
        <v>0.2</v>
      </c>
      <c r="I103" t="n">
        <v>454</v>
      </c>
      <c r="J103" t="n">
        <v>178.21</v>
      </c>
      <c r="K103" t="n">
        <v>52.44</v>
      </c>
      <c r="L103" t="n">
        <v>2</v>
      </c>
      <c r="M103" t="n">
        <v>452</v>
      </c>
      <c r="N103" t="n">
        <v>33.77</v>
      </c>
      <c r="O103" t="n">
        <v>22213.89</v>
      </c>
      <c r="P103" t="n">
        <v>1250.98</v>
      </c>
      <c r="Q103" t="n">
        <v>1220.67</v>
      </c>
      <c r="R103" t="n">
        <v>865.3</v>
      </c>
      <c r="S103" t="n">
        <v>112.51</v>
      </c>
      <c r="T103" t="n">
        <v>359751.51</v>
      </c>
      <c r="U103" t="n">
        <v>0.13</v>
      </c>
      <c r="V103" t="n">
        <v>0.6</v>
      </c>
      <c r="W103" t="n">
        <v>7.99</v>
      </c>
      <c r="X103" t="n">
        <v>21.32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1.0099</v>
      </c>
      <c r="E104" t="n">
        <v>99.02</v>
      </c>
      <c r="F104" t="n">
        <v>86.86</v>
      </c>
      <c r="G104" t="n">
        <v>19.02</v>
      </c>
      <c r="H104" t="n">
        <v>0.3</v>
      </c>
      <c r="I104" t="n">
        <v>274</v>
      </c>
      <c r="J104" t="n">
        <v>179.7</v>
      </c>
      <c r="K104" t="n">
        <v>52.44</v>
      </c>
      <c r="L104" t="n">
        <v>3</v>
      </c>
      <c r="M104" t="n">
        <v>272</v>
      </c>
      <c r="N104" t="n">
        <v>34.26</v>
      </c>
      <c r="O104" t="n">
        <v>22397.24</v>
      </c>
      <c r="P104" t="n">
        <v>1133.8</v>
      </c>
      <c r="Q104" t="n">
        <v>1220.6</v>
      </c>
      <c r="R104" t="n">
        <v>570.59</v>
      </c>
      <c r="S104" t="n">
        <v>112.51</v>
      </c>
      <c r="T104" t="n">
        <v>213297.19</v>
      </c>
      <c r="U104" t="n">
        <v>0.2</v>
      </c>
      <c r="V104" t="n">
        <v>0.66</v>
      </c>
      <c r="W104" t="n">
        <v>7.71</v>
      </c>
      <c r="X104" t="n">
        <v>12.66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1.0804</v>
      </c>
      <c r="E105" t="n">
        <v>92.56</v>
      </c>
      <c r="F105" t="n">
        <v>83.17</v>
      </c>
      <c r="G105" t="n">
        <v>25.46</v>
      </c>
      <c r="H105" t="n">
        <v>0.39</v>
      </c>
      <c r="I105" t="n">
        <v>196</v>
      </c>
      <c r="J105" t="n">
        <v>181.19</v>
      </c>
      <c r="K105" t="n">
        <v>52.44</v>
      </c>
      <c r="L105" t="n">
        <v>4</v>
      </c>
      <c r="M105" t="n">
        <v>194</v>
      </c>
      <c r="N105" t="n">
        <v>34.75</v>
      </c>
      <c r="O105" t="n">
        <v>22581.25</v>
      </c>
      <c r="P105" t="n">
        <v>1082.33</v>
      </c>
      <c r="Q105" t="n">
        <v>1220.65</v>
      </c>
      <c r="R105" t="n">
        <v>446.12</v>
      </c>
      <c r="S105" t="n">
        <v>112.51</v>
      </c>
      <c r="T105" t="n">
        <v>151451.49</v>
      </c>
      <c r="U105" t="n">
        <v>0.25</v>
      </c>
      <c r="V105" t="n">
        <v>0.6899999999999999</v>
      </c>
      <c r="W105" t="n">
        <v>7.56</v>
      </c>
      <c r="X105" t="n">
        <v>8.960000000000001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1.1224</v>
      </c>
      <c r="E106" t="n">
        <v>89.09999999999999</v>
      </c>
      <c r="F106" t="n">
        <v>81.23999999999999</v>
      </c>
      <c r="G106" t="n">
        <v>31.86</v>
      </c>
      <c r="H106" t="n">
        <v>0.49</v>
      </c>
      <c r="I106" t="n">
        <v>153</v>
      </c>
      <c r="J106" t="n">
        <v>182.69</v>
      </c>
      <c r="K106" t="n">
        <v>52.44</v>
      </c>
      <c r="L106" t="n">
        <v>5</v>
      </c>
      <c r="M106" t="n">
        <v>151</v>
      </c>
      <c r="N106" t="n">
        <v>35.25</v>
      </c>
      <c r="O106" t="n">
        <v>22766.06</v>
      </c>
      <c r="P106" t="n">
        <v>1053.89</v>
      </c>
      <c r="Q106" t="n">
        <v>1220.61</v>
      </c>
      <c r="R106" t="n">
        <v>380.33</v>
      </c>
      <c r="S106" t="n">
        <v>112.51</v>
      </c>
      <c r="T106" t="n">
        <v>118771.82</v>
      </c>
      <c r="U106" t="n">
        <v>0.3</v>
      </c>
      <c r="V106" t="n">
        <v>0.71</v>
      </c>
      <c r="W106" t="n">
        <v>7.5</v>
      </c>
      <c r="X106" t="n">
        <v>7.04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1.1521</v>
      </c>
      <c r="E107" t="n">
        <v>86.8</v>
      </c>
      <c r="F107" t="n">
        <v>79.93000000000001</v>
      </c>
      <c r="G107" t="n">
        <v>38.37</v>
      </c>
      <c r="H107" t="n">
        <v>0.58</v>
      </c>
      <c r="I107" t="n">
        <v>125</v>
      </c>
      <c r="J107" t="n">
        <v>184.19</v>
      </c>
      <c r="K107" t="n">
        <v>52.44</v>
      </c>
      <c r="L107" t="n">
        <v>6</v>
      </c>
      <c r="M107" t="n">
        <v>123</v>
      </c>
      <c r="N107" t="n">
        <v>35.75</v>
      </c>
      <c r="O107" t="n">
        <v>22951.43</v>
      </c>
      <c r="P107" t="n">
        <v>1033.48</v>
      </c>
      <c r="Q107" t="n">
        <v>1220.55</v>
      </c>
      <c r="R107" t="n">
        <v>335.91</v>
      </c>
      <c r="S107" t="n">
        <v>112.51</v>
      </c>
      <c r="T107" t="n">
        <v>96700.61</v>
      </c>
      <c r="U107" t="n">
        <v>0.33</v>
      </c>
      <c r="V107" t="n">
        <v>0.72</v>
      </c>
      <c r="W107" t="n">
        <v>7.47</v>
      </c>
      <c r="X107" t="n">
        <v>5.73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1.1741</v>
      </c>
      <c r="E108" t="n">
        <v>85.17</v>
      </c>
      <c r="F108" t="n">
        <v>78.98</v>
      </c>
      <c r="G108" t="n">
        <v>44.71</v>
      </c>
      <c r="H108" t="n">
        <v>0.67</v>
      </c>
      <c r="I108" t="n">
        <v>106</v>
      </c>
      <c r="J108" t="n">
        <v>185.7</v>
      </c>
      <c r="K108" t="n">
        <v>52.44</v>
      </c>
      <c r="L108" t="n">
        <v>7</v>
      </c>
      <c r="M108" t="n">
        <v>104</v>
      </c>
      <c r="N108" t="n">
        <v>36.26</v>
      </c>
      <c r="O108" t="n">
        <v>23137.49</v>
      </c>
      <c r="P108" t="n">
        <v>1018.08</v>
      </c>
      <c r="Q108" t="n">
        <v>1220.55</v>
      </c>
      <c r="R108" t="n">
        <v>303.91</v>
      </c>
      <c r="S108" t="n">
        <v>112.51</v>
      </c>
      <c r="T108" t="n">
        <v>80797.2</v>
      </c>
      <c r="U108" t="n">
        <v>0.37</v>
      </c>
      <c r="V108" t="n">
        <v>0.73</v>
      </c>
      <c r="W108" t="n">
        <v>7.43</v>
      </c>
      <c r="X108" t="n">
        <v>4.78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1.189</v>
      </c>
      <c r="E109" t="n">
        <v>84.09999999999999</v>
      </c>
      <c r="F109" t="n">
        <v>78.41</v>
      </c>
      <c r="G109" t="n">
        <v>51.14</v>
      </c>
      <c r="H109" t="n">
        <v>0.76</v>
      </c>
      <c r="I109" t="n">
        <v>92</v>
      </c>
      <c r="J109" t="n">
        <v>187.22</v>
      </c>
      <c r="K109" t="n">
        <v>52.44</v>
      </c>
      <c r="L109" t="n">
        <v>8</v>
      </c>
      <c r="M109" t="n">
        <v>90</v>
      </c>
      <c r="N109" t="n">
        <v>36.78</v>
      </c>
      <c r="O109" t="n">
        <v>23324.24</v>
      </c>
      <c r="P109" t="n">
        <v>1007.54</v>
      </c>
      <c r="Q109" t="n">
        <v>1220.55</v>
      </c>
      <c r="R109" t="n">
        <v>284.89</v>
      </c>
      <c r="S109" t="n">
        <v>112.51</v>
      </c>
      <c r="T109" t="n">
        <v>71353.63</v>
      </c>
      <c r="U109" t="n">
        <v>0.39</v>
      </c>
      <c r="V109" t="n">
        <v>0.73</v>
      </c>
      <c r="W109" t="n">
        <v>7.4</v>
      </c>
      <c r="X109" t="n">
        <v>4.21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1.2028</v>
      </c>
      <c r="E110" t="n">
        <v>83.14</v>
      </c>
      <c r="F110" t="n">
        <v>77.84</v>
      </c>
      <c r="G110" t="n">
        <v>57.66</v>
      </c>
      <c r="H110" t="n">
        <v>0.85</v>
      </c>
      <c r="I110" t="n">
        <v>81</v>
      </c>
      <c r="J110" t="n">
        <v>188.74</v>
      </c>
      <c r="K110" t="n">
        <v>52.44</v>
      </c>
      <c r="L110" t="n">
        <v>9</v>
      </c>
      <c r="M110" t="n">
        <v>79</v>
      </c>
      <c r="N110" t="n">
        <v>37.3</v>
      </c>
      <c r="O110" t="n">
        <v>23511.69</v>
      </c>
      <c r="P110" t="n">
        <v>997.66</v>
      </c>
      <c r="Q110" t="n">
        <v>1220.54</v>
      </c>
      <c r="R110" t="n">
        <v>265.64</v>
      </c>
      <c r="S110" t="n">
        <v>112.51</v>
      </c>
      <c r="T110" t="n">
        <v>61785.69</v>
      </c>
      <c r="U110" t="n">
        <v>0.42</v>
      </c>
      <c r="V110" t="n">
        <v>0.74</v>
      </c>
      <c r="W110" t="n">
        <v>7.38</v>
      </c>
      <c r="X110" t="n">
        <v>3.64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1.213</v>
      </c>
      <c r="E111" t="n">
        <v>82.44</v>
      </c>
      <c r="F111" t="n">
        <v>77.45999999999999</v>
      </c>
      <c r="G111" t="n">
        <v>64.55</v>
      </c>
      <c r="H111" t="n">
        <v>0.93</v>
      </c>
      <c r="I111" t="n">
        <v>72</v>
      </c>
      <c r="J111" t="n">
        <v>190.26</v>
      </c>
      <c r="K111" t="n">
        <v>52.44</v>
      </c>
      <c r="L111" t="n">
        <v>10</v>
      </c>
      <c r="M111" t="n">
        <v>70</v>
      </c>
      <c r="N111" t="n">
        <v>37.82</v>
      </c>
      <c r="O111" t="n">
        <v>23699.85</v>
      </c>
      <c r="P111" t="n">
        <v>989.38</v>
      </c>
      <c r="Q111" t="n">
        <v>1220.59</v>
      </c>
      <c r="R111" t="n">
        <v>252.47</v>
      </c>
      <c r="S111" t="n">
        <v>112.51</v>
      </c>
      <c r="T111" t="n">
        <v>55244.89</v>
      </c>
      <c r="U111" t="n">
        <v>0.45</v>
      </c>
      <c r="V111" t="n">
        <v>0.74</v>
      </c>
      <c r="W111" t="n">
        <v>7.37</v>
      </c>
      <c r="X111" t="n">
        <v>3.26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1.2217</v>
      </c>
      <c r="E112" t="n">
        <v>81.84999999999999</v>
      </c>
      <c r="F112" t="n">
        <v>77.12</v>
      </c>
      <c r="G112" t="n">
        <v>71.19</v>
      </c>
      <c r="H112" t="n">
        <v>1.02</v>
      </c>
      <c r="I112" t="n">
        <v>65</v>
      </c>
      <c r="J112" t="n">
        <v>191.79</v>
      </c>
      <c r="K112" t="n">
        <v>52.44</v>
      </c>
      <c r="L112" t="n">
        <v>11</v>
      </c>
      <c r="M112" t="n">
        <v>63</v>
      </c>
      <c r="N112" t="n">
        <v>38.35</v>
      </c>
      <c r="O112" t="n">
        <v>23888.73</v>
      </c>
      <c r="P112" t="n">
        <v>981.97</v>
      </c>
      <c r="Q112" t="n">
        <v>1220.54</v>
      </c>
      <c r="R112" t="n">
        <v>241.14</v>
      </c>
      <c r="S112" t="n">
        <v>112.51</v>
      </c>
      <c r="T112" t="n">
        <v>49614.51</v>
      </c>
      <c r="U112" t="n">
        <v>0.47</v>
      </c>
      <c r="V112" t="n">
        <v>0.74</v>
      </c>
      <c r="W112" t="n">
        <v>7.36</v>
      </c>
      <c r="X112" t="n">
        <v>2.92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1.2278</v>
      </c>
      <c r="E113" t="n">
        <v>81.45</v>
      </c>
      <c r="F113" t="n">
        <v>76.89</v>
      </c>
      <c r="G113" t="n">
        <v>76.89</v>
      </c>
      <c r="H113" t="n">
        <v>1.1</v>
      </c>
      <c r="I113" t="n">
        <v>60</v>
      </c>
      <c r="J113" t="n">
        <v>193.33</v>
      </c>
      <c r="K113" t="n">
        <v>52.44</v>
      </c>
      <c r="L113" t="n">
        <v>12</v>
      </c>
      <c r="M113" t="n">
        <v>58</v>
      </c>
      <c r="N113" t="n">
        <v>38.89</v>
      </c>
      <c r="O113" t="n">
        <v>24078.33</v>
      </c>
      <c r="P113" t="n">
        <v>975.9299999999999</v>
      </c>
      <c r="Q113" t="n">
        <v>1220.55</v>
      </c>
      <c r="R113" t="n">
        <v>233.68</v>
      </c>
      <c r="S113" t="n">
        <v>112.51</v>
      </c>
      <c r="T113" t="n">
        <v>45910.31</v>
      </c>
      <c r="U113" t="n">
        <v>0.48</v>
      </c>
      <c r="V113" t="n">
        <v>0.75</v>
      </c>
      <c r="W113" t="n">
        <v>7.34</v>
      </c>
      <c r="X113" t="n">
        <v>2.69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1.2339</v>
      </c>
      <c r="E114" t="n">
        <v>81.04000000000001</v>
      </c>
      <c r="F114" t="n">
        <v>76.67</v>
      </c>
      <c r="G114" t="n">
        <v>83.64</v>
      </c>
      <c r="H114" t="n">
        <v>1.18</v>
      </c>
      <c r="I114" t="n">
        <v>55</v>
      </c>
      <c r="J114" t="n">
        <v>194.88</v>
      </c>
      <c r="K114" t="n">
        <v>52.44</v>
      </c>
      <c r="L114" t="n">
        <v>13</v>
      </c>
      <c r="M114" t="n">
        <v>53</v>
      </c>
      <c r="N114" t="n">
        <v>39.43</v>
      </c>
      <c r="O114" t="n">
        <v>24268.67</v>
      </c>
      <c r="P114" t="n">
        <v>969.92</v>
      </c>
      <c r="Q114" t="n">
        <v>1220.54</v>
      </c>
      <c r="R114" t="n">
        <v>225.49</v>
      </c>
      <c r="S114" t="n">
        <v>112.51</v>
      </c>
      <c r="T114" t="n">
        <v>41838.49</v>
      </c>
      <c r="U114" t="n">
        <v>0.5</v>
      </c>
      <c r="V114" t="n">
        <v>0.75</v>
      </c>
      <c r="W114" t="n">
        <v>7.35</v>
      </c>
      <c r="X114" t="n">
        <v>2.47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1.2385</v>
      </c>
      <c r="E115" t="n">
        <v>80.73999999999999</v>
      </c>
      <c r="F115" t="n">
        <v>76.51000000000001</v>
      </c>
      <c r="G115" t="n">
        <v>90.01000000000001</v>
      </c>
      <c r="H115" t="n">
        <v>1.27</v>
      </c>
      <c r="I115" t="n">
        <v>51</v>
      </c>
      <c r="J115" t="n">
        <v>196.42</v>
      </c>
      <c r="K115" t="n">
        <v>52.44</v>
      </c>
      <c r="L115" t="n">
        <v>14</v>
      </c>
      <c r="M115" t="n">
        <v>49</v>
      </c>
      <c r="N115" t="n">
        <v>39.98</v>
      </c>
      <c r="O115" t="n">
        <v>24459.75</v>
      </c>
      <c r="P115" t="n">
        <v>965.73</v>
      </c>
      <c r="Q115" t="n">
        <v>1220.58</v>
      </c>
      <c r="R115" t="n">
        <v>220.41</v>
      </c>
      <c r="S115" t="n">
        <v>112.51</v>
      </c>
      <c r="T115" t="n">
        <v>39322.35</v>
      </c>
      <c r="U115" t="n">
        <v>0.51</v>
      </c>
      <c r="V115" t="n">
        <v>0.75</v>
      </c>
      <c r="W115" t="n">
        <v>7.33</v>
      </c>
      <c r="X115" t="n">
        <v>2.31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1.244</v>
      </c>
      <c r="E116" t="n">
        <v>80.39</v>
      </c>
      <c r="F116" t="n">
        <v>76.29000000000001</v>
      </c>
      <c r="G116" t="n">
        <v>97.40000000000001</v>
      </c>
      <c r="H116" t="n">
        <v>1.35</v>
      </c>
      <c r="I116" t="n">
        <v>47</v>
      </c>
      <c r="J116" t="n">
        <v>197.98</v>
      </c>
      <c r="K116" t="n">
        <v>52.44</v>
      </c>
      <c r="L116" t="n">
        <v>15</v>
      </c>
      <c r="M116" t="n">
        <v>45</v>
      </c>
      <c r="N116" t="n">
        <v>40.54</v>
      </c>
      <c r="O116" t="n">
        <v>24651.58</v>
      </c>
      <c r="P116" t="n">
        <v>960.37</v>
      </c>
      <c r="Q116" t="n">
        <v>1220.55</v>
      </c>
      <c r="R116" t="n">
        <v>213.16</v>
      </c>
      <c r="S116" t="n">
        <v>112.51</v>
      </c>
      <c r="T116" t="n">
        <v>35716.58</v>
      </c>
      <c r="U116" t="n">
        <v>0.53</v>
      </c>
      <c r="V116" t="n">
        <v>0.75</v>
      </c>
      <c r="W116" t="n">
        <v>7.33</v>
      </c>
      <c r="X116" t="n">
        <v>2.09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1.2479</v>
      </c>
      <c r="E117" t="n">
        <v>80.13</v>
      </c>
      <c r="F117" t="n">
        <v>76.15000000000001</v>
      </c>
      <c r="G117" t="n">
        <v>103.84</v>
      </c>
      <c r="H117" t="n">
        <v>1.42</v>
      </c>
      <c r="I117" t="n">
        <v>44</v>
      </c>
      <c r="J117" t="n">
        <v>199.54</v>
      </c>
      <c r="K117" t="n">
        <v>52.44</v>
      </c>
      <c r="L117" t="n">
        <v>16</v>
      </c>
      <c r="M117" t="n">
        <v>42</v>
      </c>
      <c r="N117" t="n">
        <v>41.1</v>
      </c>
      <c r="O117" t="n">
        <v>24844.17</v>
      </c>
      <c r="P117" t="n">
        <v>955.03</v>
      </c>
      <c r="Q117" t="n">
        <v>1220.54</v>
      </c>
      <c r="R117" t="n">
        <v>208.39</v>
      </c>
      <c r="S117" t="n">
        <v>112.51</v>
      </c>
      <c r="T117" t="n">
        <v>33343.25</v>
      </c>
      <c r="U117" t="n">
        <v>0.54</v>
      </c>
      <c r="V117" t="n">
        <v>0.75</v>
      </c>
      <c r="W117" t="n">
        <v>7.32</v>
      </c>
      <c r="X117" t="n">
        <v>1.95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1.2502</v>
      </c>
      <c r="E118" t="n">
        <v>79.98999999999999</v>
      </c>
      <c r="F118" t="n">
        <v>76.06999999999999</v>
      </c>
      <c r="G118" t="n">
        <v>108.68</v>
      </c>
      <c r="H118" t="n">
        <v>1.5</v>
      </c>
      <c r="I118" t="n">
        <v>42</v>
      </c>
      <c r="J118" t="n">
        <v>201.11</v>
      </c>
      <c r="K118" t="n">
        <v>52.44</v>
      </c>
      <c r="L118" t="n">
        <v>17</v>
      </c>
      <c r="M118" t="n">
        <v>40</v>
      </c>
      <c r="N118" t="n">
        <v>41.67</v>
      </c>
      <c r="O118" t="n">
        <v>25037.53</v>
      </c>
      <c r="P118" t="n">
        <v>951.24</v>
      </c>
      <c r="Q118" t="n">
        <v>1220.59</v>
      </c>
      <c r="R118" t="n">
        <v>205.66</v>
      </c>
      <c r="S118" t="n">
        <v>112.51</v>
      </c>
      <c r="T118" t="n">
        <v>31988.82</v>
      </c>
      <c r="U118" t="n">
        <v>0.55</v>
      </c>
      <c r="V118" t="n">
        <v>0.75</v>
      </c>
      <c r="W118" t="n">
        <v>7.32</v>
      </c>
      <c r="X118" t="n">
        <v>1.87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1.254</v>
      </c>
      <c r="E119" t="n">
        <v>79.75</v>
      </c>
      <c r="F119" t="n">
        <v>75.94</v>
      </c>
      <c r="G119" t="n">
        <v>116.83</v>
      </c>
      <c r="H119" t="n">
        <v>1.58</v>
      </c>
      <c r="I119" t="n">
        <v>39</v>
      </c>
      <c r="J119" t="n">
        <v>202.68</v>
      </c>
      <c r="K119" t="n">
        <v>52.44</v>
      </c>
      <c r="L119" t="n">
        <v>18</v>
      </c>
      <c r="M119" t="n">
        <v>37</v>
      </c>
      <c r="N119" t="n">
        <v>42.24</v>
      </c>
      <c r="O119" t="n">
        <v>25231.66</v>
      </c>
      <c r="P119" t="n">
        <v>945.6900000000001</v>
      </c>
      <c r="Q119" t="n">
        <v>1220.54</v>
      </c>
      <c r="R119" t="n">
        <v>201.23</v>
      </c>
      <c r="S119" t="n">
        <v>112.51</v>
      </c>
      <c r="T119" t="n">
        <v>29788.79</v>
      </c>
      <c r="U119" t="n">
        <v>0.5600000000000001</v>
      </c>
      <c r="V119" t="n">
        <v>0.76</v>
      </c>
      <c r="W119" t="n">
        <v>7.31</v>
      </c>
      <c r="X119" t="n">
        <v>1.74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1.2568</v>
      </c>
      <c r="E120" t="n">
        <v>79.56999999999999</v>
      </c>
      <c r="F120" t="n">
        <v>75.83</v>
      </c>
      <c r="G120" t="n">
        <v>122.97</v>
      </c>
      <c r="H120" t="n">
        <v>1.65</v>
      </c>
      <c r="I120" t="n">
        <v>37</v>
      </c>
      <c r="J120" t="n">
        <v>204.26</v>
      </c>
      <c r="K120" t="n">
        <v>52.44</v>
      </c>
      <c r="L120" t="n">
        <v>19</v>
      </c>
      <c r="M120" t="n">
        <v>35</v>
      </c>
      <c r="N120" t="n">
        <v>42.82</v>
      </c>
      <c r="O120" t="n">
        <v>25426.72</v>
      </c>
      <c r="P120" t="n">
        <v>941.39</v>
      </c>
      <c r="Q120" t="n">
        <v>1220.55</v>
      </c>
      <c r="R120" t="n">
        <v>197.56</v>
      </c>
      <c r="S120" t="n">
        <v>112.51</v>
      </c>
      <c r="T120" t="n">
        <v>27965.39</v>
      </c>
      <c r="U120" t="n">
        <v>0.57</v>
      </c>
      <c r="V120" t="n">
        <v>0.76</v>
      </c>
      <c r="W120" t="n">
        <v>7.31</v>
      </c>
      <c r="X120" t="n">
        <v>1.63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1.2589</v>
      </c>
      <c r="E121" t="n">
        <v>79.44</v>
      </c>
      <c r="F121" t="n">
        <v>75.77</v>
      </c>
      <c r="G121" t="n">
        <v>129.9</v>
      </c>
      <c r="H121" t="n">
        <v>1.73</v>
      </c>
      <c r="I121" t="n">
        <v>35</v>
      </c>
      <c r="J121" t="n">
        <v>205.85</v>
      </c>
      <c r="K121" t="n">
        <v>52.44</v>
      </c>
      <c r="L121" t="n">
        <v>20</v>
      </c>
      <c r="M121" t="n">
        <v>33</v>
      </c>
      <c r="N121" t="n">
        <v>43.41</v>
      </c>
      <c r="O121" t="n">
        <v>25622.45</v>
      </c>
      <c r="P121" t="n">
        <v>939.91</v>
      </c>
      <c r="Q121" t="n">
        <v>1220.55</v>
      </c>
      <c r="R121" t="n">
        <v>195.25</v>
      </c>
      <c r="S121" t="n">
        <v>112.51</v>
      </c>
      <c r="T121" t="n">
        <v>26819.44</v>
      </c>
      <c r="U121" t="n">
        <v>0.58</v>
      </c>
      <c r="V121" t="n">
        <v>0.76</v>
      </c>
      <c r="W121" t="n">
        <v>7.32</v>
      </c>
      <c r="X121" t="n">
        <v>1.57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1.2619</v>
      </c>
      <c r="E122" t="n">
        <v>79.25</v>
      </c>
      <c r="F122" t="n">
        <v>75.65000000000001</v>
      </c>
      <c r="G122" t="n">
        <v>137.55</v>
      </c>
      <c r="H122" t="n">
        <v>1.8</v>
      </c>
      <c r="I122" t="n">
        <v>33</v>
      </c>
      <c r="J122" t="n">
        <v>207.45</v>
      </c>
      <c r="K122" t="n">
        <v>52.44</v>
      </c>
      <c r="L122" t="n">
        <v>21</v>
      </c>
      <c r="M122" t="n">
        <v>31</v>
      </c>
      <c r="N122" t="n">
        <v>44</v>
      </c>
      <c r="O122" t="n">
        <v>25818.99</v>
      </c>
      <c r="P122" t="n">
        <v>933.91</v>
      </c>
      <c r="Q122" t="n">
        <v>1220.54</v>
      </c>
      <c r="R122" t="n">
        <v>191.49</v>
      </c>
      <c r="S122" t="n">
        <v>112.51</v>
      </c>
      <c r="T122" t="n">
        <v>24948.92</v>
      </c>
      <c r="U122" t="n">
        <v>0.59</v>
      </c>
      <c r="V122" t="n">
        <v>0.76</v>
      </c>
      <c r="W122" t="n">
        <v>7.3</v>
      </c>
      <c r="X122" t="n">
        <v>1.45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1.2631</v>
      </c>
      <c r="E123" t="n">
        <v>79.17</v>
      </c>
      <c r="F123" t="n">
        <v>75.61</v>
      </c>
      <c r="G123" t="n">
        <v>141.78</v>
      </c>
      <c r="H123" t="n">
        <v>1.87</v>
      </c>
      <c r="I123" t="n">
        <v>32</v>
      </c>
      <c r="J123" t="n">
        <v>209.05</v>
      </c>
      <c r="K123" t="n">
        <v>52.44</v>
      </c>
      <c r="L123" t="n">
        <v>22</v>
      </c>
      <c r="M123" t="n">
        <v>30</v>
      </c>
      <c r="N123" t="n">
        <v>44.6</v>
      </c>
      <c r="O123" t="n">
        <v>26016.35</v>
      </c>
      <c r="P123" t="n">
        <v>931.92</v>
      </c>
      <c r="Q123" t="n">
        <v>1220.56</v>
      </c>
      <c r="R123" t="n">
        <v>190.29</v>
      </c>
      <c r="S123" t="n">
        <v>112.51</v>
      </c>
      <c r="T123" t="n">
        <v>24353.34</v>
      </c>
      <c r="U123" t="n">
        <v>0.59</v>
      </c>
      <c r="V123" t="n">
        <v>0.76</v>
      </c>
      <c r="W123" t="n">
        <v>7.3</v>
      </c>
      <c r="X123" t="n">
        <v>1.41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1.266</v>
      </c>
      <c r="E124" t="n">
        <v>78.98999999999999</v>
      </c>
      <c r="F124" t="n">
        <v>75.5</v>
      </c>
      <c r="G124" t="n">
        <v>151.01</v>
      </c>
      <c r="H124" t="n">
        <v>1.94</v>
      </c>
      <c r="I124" t="n">
        <v>30</v>
      </c>
      <c r="J124" t="n">
        <v>210.65</v>
      </c>
      <c r="K124" t="n">
        <v>52.44</v>
      </c>
      <c r="L124" t="n">
        <v>23</v>
      </c>
      <c r="M124" t="n">
        <v>28</v>
      </c>
      <c r="N124" t="n">
        <v>45.21</v>
      </c>
      <c r="O124" t="n">
        <v>26214.54</v>
      </c>
      <c r="P124" t="n">
        <v>926.5</v>
      </c>
      <c r="Q124" t="n">
        <v>1220.54</v>
      </c>
      <c r="R124" t="n">
        <v>186.51</v>
      </c>
      <c r="S124" t="n">
        <v>112.51</v>
      </c>
      <c r="T124" t="n">
        <v>22474.23</v>
      </c>
      <c r="U124" t="n">
        <v>0.6</v>
      </c>
      <c r="V124" t="n">
        <v>0.76</v>
      </c>
      <c r="W124" t="n">
        <v>7.29</v>
      </c>
      <c r="X124" t="n">
        <v>1.3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1.2672</v>
      </c>
      <c r="E125" t="n">
        <v>78.92</v>
      </c>
      <c r="F125" t="n">
        <v>75.47</v>
      </c>
      <c r="G125" t="n">
        <v>156.14</v>
      </c>
      <c r="H125" t="n">
        <v>2.01</v>
      </c>
      <c r="I125" t="n">
        <v>29</v>
      </c>
      <c r="J125" t="n">
        <v>212.27</v>
      </c>
      <c r="K125" t="n">
        <v>52.44</v>
      </c>
      <c r="L125" t="n">
        <v>24</v>
      </c>
      <c r="M125" t="n">
        <v>27</v>
      </c>
      <c r="N125" t="n">
        <v>45.82</v>
      </c>
      <c r="O125" t="n">
        <v>26413.56</v>
      </c>
      <c r="P125" t="n">
        <v>924.21</v>
      </c>
      <c r="Q125" t="n">
        <v>1220.55</v>
      </c>
      <c r="R125" t="n">
        <v>185.25</v>
      </c>
      <c r="S125" t="n">
        <v>112.51</v>
      </c>
      <c r="T125" t="n">
        <v>21849.7</v>
      </c>
      <c r="U125" t="n">
        <v>0.61</v>
      </c>
      <c r="V125" t="n">
        <v>0.76</v>
      </c>
      <c r="W125" t="n">
        <v>7.29</v>
      </c>
      <c r="X125" t="n">
        <v>1.27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1.2685</v>
      </c>
      <c r="E126" t="n">
        <v>78.83</v>
      </c>
      <c r="F126" t="n">
        <v>75.42</v>
      </c>
      <c r="G126" t="n">
        <v>161.61</v>
      </c>
      <c r="H126" t="n">
        <v>2.08</v>
      </c>
      <c r="I126" t="n">
        <v>28</v>
      </c>
      <c r="J126" t="n">
        <v>213.89</v>
      </c>
      <c r="K126" t="n">
        <v>52.44</v>
      </c>
      <c r="L126" t="n">
        <v>25</v>
      </c>
      <c r="M126" t="n">
        <v>26</v>
      </c>
      <c r="N126" t="n">
        <v>46.44</v>
      </c>
      <c r="O126" t="n">
        <v>26613.43</v>
      </c>
      <c r="P126" t="n">
        <v>919.6</v>
      </c>
      <c r="Q126" t="n">
        <v>1220.54</v>
      </c>
      <c r="R126" t="n">
        <v>183.49</v>
      </c>
      <c r="S126" t="n">
        <v>112.51</v>
      </c>
      <c r="T126" t="n">
        <v>20974.2</v>
      </c>
      <c r="U126" t="n">
        <v>0.61</v>
      </c>
      <c r="V126" t="n">
        <v>0.76</v>
      </c>
      <c r="W126" t="n">
        <v>7.29</v>
      </c>
      <c r="X126" t="n">
        <v>1.22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1.2696</v>
      </c>
      <c r="E127" t="n">
        <v>78.76000000000001</v>
      </c>
      <c r="F127" t="n">
        <v>75.38</v>
      </c>
      <c r="G127" t="n">
        <v>167.52</v>
      </c>
      <c r="H127" t="n">
        <v>2.14</v>
      </c>
      <c r="I127" t="n">
        <v>27</v>
      </c>
      <c r="J127" t="n">
        <v>215.51</v>
      </c>
      <c r="K127" t="n">
        <v>52.44</v>
      </c>
      <c r="L127" t="n">
        <v>26</v>
      </c>
      <c r="M127" t="n">
        <v>25</v>
      </c>
      <c r="N127" t="n">
        <v>47.07</v>
      </c>
      <c r="O127" t="n">
        <v>26814.17</v>
      </c>
      <c r="P127" t="n">
        <v>917.37</v>
      </c>
      <c r="Q127" t="n">
        <v>1220.55</v>
      </c>
      <c r="R127" t="n">
        <v>182.26</v>
      </c>
      <c r="S127" t="n">
        <v>112.51</v>
      </c>
      <c r="T127" t="n">
        <v>20363.13</v>
      </c>
      <c r="U127" t="n">
        <v>0.62</v>
      </c>
      <c r="V127" t="n">
        <v>0.76</v>
      </c>
      <c r="W127" t="n">
        <v>7.29</v>
      </c>
      <c r="X127" t="n">
        <v>1.18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1.2707</v>
      </c>
      <c r="E128" t="n">
        <v>78.7</v>
      </c>
      <c r="F128" t="n">
        <v>75.34999999999999</v>
      </c>
      <c r="G128" t="n">
        <v>173.89</v>
      </c>
      <c r="H128" t="n">
        <v>2.21</v>
      </c>
      <c r="I128" t="n">
        <v>26</v>
      </c>
      <c r="J128" t="n">
        <v>217.15</v>
      </c>
      <c r="K128" t="n">
        <v>52.44</v>
      </c>
      <c r="L128" t="n">
        <v>27</v>
      </c>
      <c r="M128" t="n">
        <v>24</v>
      </c>
      <c r="N128" t="n">
        <v>47.71</v>
      </c>
      <c r="O128" t="n">
        <v>27015.77</v>
      </c>
      <c r="P128" t="n">
        <v>914.73</v>
      </c>
      <c r="Q128" t="n">
        <v>1220.55</v>
      </c>
      <c r="R128" t="n">
        <v>181.38</v>
      </c>
      <c r="S128" t="n">
        <v>112.51</v>
      </c>
      <c r="T128" t="n">
        <v>19930.65</v>
      </c>
      <c r="U128" t="n">
        <v>0.62</v>
      </c>
      <c r="V128" t="n">
        <v>0.76</v>
      </c>
      <c r="W128" t="n">
        <v>7.29</v>
      </c>
      <c r="X128" t="n">
        <v>1.15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1.272</v>
      </c>
      <c r="E129" t="n">
        <v>78.62</v>
      </c>
      <c r="F129" t="n">
        <v>75.31</v>
      </c>
      <c r="G129" t="n">
        <v>180.74</v>
      </c>
      <c r="H129" t="n">
        <v>2.27</v>
      </c>
      <c r="I129" t="n">
        <v>25</v>
      </c>
      <c r="J129" t="n">
        <v>218.79</v>
      </c>
      <c r="K129" t="n">
        <v>52.44</v>
      </c>
      <c r="L129" t="n">
        <v>28</v>
      </c>
      <c r="M129" t="n">
        <v>23</v>
      </c>
      <c r="N129" t="n">
        <v>48.35</v>
      </c>
      <c r="O129" t="n">
        <v>27218.26</v>
      </c>
      <c r="P129" t="n">
        <v>909.0700000000001</v>
      </c>
      <c r="Q129" t="n">
        <v>1220.54</v>
      </c>
      <c r="R129" t="n">
        <v>179.83</v>
      </c>
      <c r="S129" t="n">
        <v>112.51</v>
      </c>
      <c r="T129" t="n">
        <v>19159.28</v>
      </c>
      <c r="U129" t="n">
        <v>0.63</v>
      </c>
      <c r="V129" t="n">
        <v>0.76</v>
      </c>
      <c r="W129" t="n">
        <v>7.29</v>
      </c>
      <c r="X129" t="n">
        <v>1.11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1.2734</v>
      </c>
      <c r="E130" t="n">
        <v>78.53</v>
      </c>
      <c r="F130" t="n">
        <v>75.26000000000001</v>
      </c>
      <c r="G130" t="n">
        <v>188.15</v>
      </c>
      <c r="H130" t="n">
        <v>2.34</v>
      </c>
      <c r="I130" t="n">
        <v>24</v>
      </c>
      <c r="J130" t="n">
        <v>220.44</v>
      </c>
      <c r="K130" t="n">
        <v>52.44</v>
      </c>
      <c r="L130" t="n">
        <v>29</v>
      </c>
      <c r="M130" t="n">
        <v>22</v>
      </c>
      <c r="N130" t="n">
        <v>49</v>
      </c>
      <c r="O130" t="n">
        <v>27421.64</v>
      </c>
      <c r="P130" t="n">
        <v>908.87</v>
      </c>
      <c r="Q130" t="n">
        <v>1220.54</v>
      </c>
      <c r="R130" t="n">
        <v>178.24</v>
      </c>
      <c r="S130" t="n">
        <v>112.51</v>
      </c>
      <c r="T130" t="n">
        <v>18368.84</v>
      </c>
      <c r="U130" t="n">
        <v>0.63</v>
      </c>
      <c r="V130" t="n">
        <v>0.76</v>
      </c>
      <c r="W130" t="n">
        <v>7.29</v>
      </c>
      <c r="X130" t="n">
        <v>1.06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1.2749</v>
      </c>
      <c r="E131" t="n">
        <v>78.44</v>
      </c>
      <c r="F131" t="n">
        <v>75.2</v>
      </c>
      <c r="G131" t="n">
        <v>196.18</v>
      </c>
      <c r="H131" t="n">
        <v>2.4</v>
      </c>
      <c r="I131" t="n">
        <v>23</v>
      </c>
      <c r="J131" t="n">
        <v>222.1</v>
      </c>
      <c r="K131" t="n">
        <v>52.44</v>
      </c>
      <c r="L131" t="n">
        <v>30</v>
      </c>
      <c r="M131" t="n">
        <v>21</v>
      </c>
      <c r="N131" t="n">
        <v>49.65</v>
      </c>
      <c r="O131" t="n">
        <v>27625.93</v>
      </c>
      <c r="P131" t="n">
        <v>904.86</v>
      </c>
      <c r="Q131" t="n">
        <v>1220.54</v>
      </c>
      <c r="R131" t="n">
        <v>176.28</v>
      </c>
      <c r="S131" t="n">
        <v>112.51</v>
      </c>
      <c r="T131" t="n">
        <v>17397.32</v>
      </c>
      <c r="U131" t="n">
        <v>0.64</v>
      </c>
      <c r="V131" t="n">
        <v>0.76</v>
      </c>
      <c r="W131" t="n">
        <v>7.28</v>
      </c>
      <c r="X131" t="n">
        <v>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1.2765</v>
      </c>
      <c r="E132" t="n">
        <v>78.34</v>
      </c>
      <c r="F132" t="n">
        <v>75.14</v>
      </c>
      <c r="G132" t="n">
        <v>204.92</v>
      </c>
      <c r="H132" t="n">
        <v>2.46</v>
      </c>
      <c r="I132" t="n">
        <v>22</v>
      </c>
      <c r="J132" t="n">
        <v>223.76</v>
      </c>
      <c r="K132" t="n">
        <v>52.44</v>
      </c>
      <c r="L132" t="n">
        <v>31</v>
      </c>
      <c r="M132" t="n">
        <v>20</v>
      </c>
      <c r="N132" t="n">
        <v>50.32</v>
      </c>
      <c r="O132" t="n">
        <v>27831.27</v>
      </c>
      <c r="P132" t="n">
        <v>901.9</v>
      </c>
      <c r="Q132" t="n">
        <v>1220.55</v>
      </c>
      <c r="R132" t="n">
        <v>174.26</v>
      </c>
      <c r="S132" t="n">
        <v>112.51</v>
      </c>
      <c r="T132" t="n">
        <v>16387.84</v>
      </c>
      <c r="U132" t="n">
        <v>0.65</v>
      </c>
      <c r="V132" t="n">
        <v>0.76</v>
      </c>
      <c r="W132" t="n">
        <v>7.28</v>
      </c>
      <c r="X132" t="n">
        <v>0.9399999999999999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1.2775</v>
      </c>
      <c r="E133" t="n">
        <v>78.28</v>
      </c>
      <c r="F133" t="n">
        <v>75.11</v>
      </c>
      <c r="G133" t="n">
        <v>214.6</v>
      </c>
      <c r="H133" t="n">
        <v>2.52</v>
      </c>
      <c r="I133" t="n">
        <v>21</v>
      </c>
      <c r="J133" t="n">
        <v>225.43</v>
      </c>
      <c r="K133" t="n">
        <v>52.44</v>
      </c>
      <c r="L133" t="n">
        <v>32</v>
      </c>
      <c r="M133" t="n">
        <v>19</v>
      </c>
      <c r="N133" t="n">
        <v>50.99</v>
      </c>
      <c r="O133" t="n">
        <v>28037.42</v>
      </c>
      <c r="P133" t="n">
        <v>894.08</v>
      </c>
      <c r="Q133" t="n">
        <v>1220.54</v>
      </c>
      <c r="R133" t="n">
        <v>173.2</v>
      </c>
      <c r="S133" t="n">
        <v>112.51</v>
      </c>
      <c r="T133" t="n">
        <v>15867.71</v>
      </c>
      <c r="U133" t="n">
        <v>0.65</v>
      </c>
      <c r="V133" t="n">
        <v>0.76</v>
      </c>
      <c r="W133" t="n">
        <v>7.28</v>
      </c>
      <c r="X133" t="n">
        <v>0.91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1.2772</v>
      </c>
      <c r="E134" t="n">
        <v>78.29000000000001</v>
      </c>
      <c r="F134" t="n">
        <v>75.13</v>
      </c>
      <c r="G134" t="n">
        <v>214.65</v>
      </c>
      <c r="H134" t="n">
        <v>2.58</v>
      </c>
      <c r="I134" t="n">
        <v>21</v>
      </c>
      <c r="J134" t="n">
        <v>227.11</v>
      </c>
      <c r="K134" t="n">
        <v>52.44</v>
      </c>
      <c r="L134" t="n">
        <v>33</v>
      </c>
      <c r="M134" t="n">
        <v>19</v>
      </c>
      <c r="N134" t="n">
        <v>51.67</v>
      </c>
      <c r="O134" t="n">
        <v>28244.51</v>
      </c>
      <c r="P134" t="n">
        <v>897.2</v>
      </c>
      <c r="Q134" t="n">
        <v>1220.54</v>
      </c>
      <c r="R134" t="n">
        <v>173.48</v>
      </c>
      <c r="S134" t="n">
        <v>112.51</v>
      </c>
      <c r="T134" t="n">
        <v>16003.4</v>
      </c>
      <c r="U134" t="n">
        <v>0.65</v>
      </c>
      <c r="V134" t="n">
        <v>0.76</v>
      </c>
      <c r="W134" t="n">
        <v>7.29</v>
      </c>
      <c r="X134" t="n">
        <v>0.93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1.2789</v>
      </c>
      <c r="E135" t="n">
        <v>78.19</v>
      </c>
      <c r="F135" t="n">
        <v>75.06</v>
      </c>
      <c r="G135" t="n">
        <v>225.19</v>
      </c>
      <c r="H135" t="n">
        <v>2.64</v>
      </c>
      <c r="I135" t="n">
        <v>20</v>
      </c>
      <c r="J135" t="n">
        <v>228.8</v>
      </c>
      <c r="K135" t="n">
        <v>52.44</v>
      </c>
      <c r="L135" t="n">
        <v>34</v>
      </c>
      <c r="M135" t="n">
        <v>18</v>
      </c>
      <c r="N135" t="n">
        <v>52.36</v>
      </c>
      <c r="O135" t="n">
        <v>28452.56</v>
      </c>
      <c r="P135" t="n">
        <v>892.77</v>
      </c>
      <c r="Q135" t="n">
        <v>1220.54</v>
      </c>
      <c r="R135" t="n">
        <v>171.44</v>
      </c>
      <c r="S135" t="n">
        <v>112.51</v>
      </c>
      <c r="T135" t="n">
        <v>14989.4</v>
      </c>
      <c r="U135" t="n">
        <v>0.66</v>
      </c>
      <c r="V135" t="n">
        <v>0.76</v>
      </c>
      <c r="W135" t="n">
        <v>7.28</v>
      </c>
      <c r="X135" t="n">
        <v>0.86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1.2787</v>
      </c>
      <c r="E136" t="n">
        <v>78.2</v>
      </c>
      <c r="F136" t="n">
        <v>75.06999999999999</v>
      </c>
      <c r="G136" t="n">
        <v>225.21</v>
      </c>
      <c r="H136" t="n">
        <v>2.7</v>
      </c>
      <c r="I136" t="n">
        <v>20</v>
      </c>
      <c r="J136" t="n">
        <v>230.49</v>
      </c>
      <c r="K136" t="n">
        <v>52.44</v>
      </c>
      <c r="L136" t="n">
        <v>35</v>
      </c>
      <c r="M136" t="n">
        <v>18</v>
      </c>
      <c r="N136" t="n">
        <v>53.05</v>
      </c>
      <c r="O136" t="n">
        <v>28661.58</v>
      </c>
      <c r="P136" t="n">
        <v>890.67</v>
      </c>
      <c r="Q136" t="n">
        <v>1220.54</v>
      </c>
      <c r="R136" t="n">
        <v>171.95</v>
      </c>
      <c r="S136" t="n">
        <v>112.51</v>
      </c>
      <c r="T136" t="n">
        <v>15247.44</v>
      </c>
      <c r="U136" t="n">
        <v>0.65</v>
      </c>
      <c r="V136" t="n">
        <v>0.76</v>
      </c>
      <c r="W136" t="n">
        <v>7.28</v>
      </c>
      <c r="X136" t="n">
        <v>0.87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1.2802</v>
      </c>
      <c r="E137" t="n">
        <v>78.11</v>
      </c>
      <c r="F137" t="n">
        <v>75.02</v>
      </c>
      <c r="G137" t="n">
        <v>236.9</v>
      </c>
      <c r="H137" t="n">
        <v>2.76</v>
      </c>
      <c r="I137" t="n">
        <v>19</v>
      </c>
      <c r="J137" t="n">
        <v>232.2</v>
      </c>
      <c r="K137" t="n">
        <v>52.44</v>
      </c>
      <c r="L137" t="n">
        <v>36</v>
      </c>
      <c r="M137" t="n">
        <v>17</v>
      </c>
      <c r="N137" t="n">
        <v>53.75</v>
      </c>
      <c r="O137" t="n">
        <v>28871.58</v>
      </c>
      <c r="P137" t="n">
        <v>887.42</v>
      </c>
      <c r="Q137" t="n">
        <v>1220.54</v>
      </c>
      <c r="R137" t="n">
        <v>169.93</v>
      </c>
      <c r="S137" t="n">
        <v>112.51</v>
      </c>
      <c r="T137" t="n">
        <v>14241.28</v>
      </c>
      <c r="U137" t="n">
        <v>0.66</v>
      </c>
      <c r="V137" t="n">
        <v>0.76</v>
      </c>
      <c r="W137" t="n">
        <v>7.28</v>
      </c>
      <c r="X137" t="n">
        <v>0.82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1.2799</v>
      </c>
      <c r="E138" t="n">
        <v>78.13</v>
      </c>
      <c r="F138" t="n">
        <v>75.03</v>
      </c>
      <c r="G138" t="n">
        <v>236.95</v>
      </c>
      <c r="H138" t="n">
        <v>2.81</v>
      </c>
      <c r="I138" t="n">
        <v>19</v>
      </c>
      <c r="J138" t="n">
        <v>233.91</v>
      </c>
      <c r="K138" t="n">
        <v>52.44</v>
      </c>
      <c r="L138" t="n">
        <v>37</v>
      </c>
      <c r="M138" t="n">
        <v>17</v>
      </c>
      <c r="N138" t="n">
        <v>54.46</v>
      </c>
      <c r="O138" t="n">
        <v>29082.59</v>
      </c>
      <c r="P138" t="n">
        <v>882.3099999999999</v>
      </c>
      <c r="Q138" t="n">
        <v>1220.54</v>
      </c>
      <c r="R138" t="n">
        <v>170.58</v>
      </c>
      <c r="S138" t="n">
        <v>112.51</v>
      </c>
      <c r="T138" t="n">
        <v>14566</v>
      </c>
      <c r="U138" t="n">
        <v>0.66</v>
      </c>
      <c r="V138" t="n">
        <v>0.76</v>
      </c>
      <c r="W138" t="n">
        <v>7.28</v>
      </c>
      <c r="X138" t="n">
        <v>0.83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1.2812</v>
      </c>
      <c r="E139" t="n">
        <v>78.05</v>
      </c>
      <c r="F139" t="n">
        <v>74.98999999999999</v>
      </c>
      <c r="G139" t="n">
        <v>249.97</v>
      </c>
      <c r="H139" t="n">
        <v>2.87</v>
      </c>
      <c r="I139" t="n">
        <v>18</v>
      </c>
      <c r="J139" t="n">
        <v>235.63</v>
      </c>
      <c r="K139" t="n">
        <v>52.44</v>
      </c>
      <c r="L139" t="n">
        <v>38</v>
      </c>
      <c r="M139" t="n">
        <v>16</v>
      </c>
      <c r="N139" t="n">
        <v>55.18</v>
      </c>
      <c r="O139" t="n">
        <v>29294.6</v>
      </c>
      <c r="P139" t="n">
        <v>880.9400000000001</v>
      </c>
      <c r="Q139" t="n">
        <v>1220.56</v>
      </c>
      <c r="R139" t="n">
        <v>169.17</v>
      </c>
      <c r="S139" t="n">
        <v>112.51</v>
      </c>
      <c r="T139" t="n">
        <v>13867.22</v>
      </c>
      <c r="U139" t="n">
        <v>0.67</v>
      </c>
      <c r="V139" t="n">
        <v>0.77</v>
      </c>
      <c r="W139" t="n">
        <v>7.28</v>
      </c>
      <c r="X139" t="n">
        <v>0.79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1.2814</v>
      </c>
      <c r="E140" t="n">
        <v>78.04000000000001</v>
      </c>
      <c r="F140" t="n">
        <v>74.98</v>
      </c>
      <c r="G140" t="n">
        <v>249.92</v>
      </c>
      <c r="H140" t="n">
        <v>2.92</v>
      </c>
      <c r="I140" t="n">
        <v>18</v>
      </c>
      <c r="J140" t="n">
        <v>237.35</v>
      </c>
      <c r="K140" t="n">
        <v>52.44</v>
      </c>
      <c r="L140" t="n">
        <v>39</v>
      </c>
      <c r="M140" t="n">
        <v>16</v>
      </c>
      <c r="N140" t="n">
        <v>55.91</v>
      </c>
      <c r="O140" t="n">
        <v>29507.65</v>
      </c>
      <c r="P140" t="n">
        <v>878.5</v>
      </c>
      <c r="Q140" t="n">
        <v>1220.54</v>
      </c>
      <c r="R140" t="n">
        <v>168.69</v>
      </c>
      <c r="S140" t="n">
        <v>112.51</v>
      </c>
      <c r="T140" t="n">
        <v>13623.57</v>
      </c>
      <c r="U140" t="n">
        <v>0.67</v>
      </c>
      <c r="V140" t="n">
        <v>0.77</v>
      </c>
      <c r="W140" t="n">
        <v>7.28</v>
      </c>
      <c r="X140" t="n">
        <v>0.78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1.2829</v>
      </c>
      <c r="E141" t="n">
        <v>77.95</v>
      </c>
      <c r="F141" t="n">
        <v>74.92</v>
      </c>
      <c r="G141" t="n">
        <v>264.44</v>
      </c>
      <c r="H141" t="n">
        <v>2.98</v>
      </c>
      <c r="I141" t="n">
        <v>17</v>
      </c>
      <c r="J141" t="n">
        <v>239.09</v>
      </c>
      <c r="K141" t="n">
        <v>52.44</v>
      </c>
      <c r="L141" t="n">
        <v>40</v>
      </c>
      <c r="M141" t="n">
        <v>15</v>
      </c>
      <c r="N141" t="n">
        <v>56.65</v>
      </c>
      <c r="O141" t="n">
        <v>29721.73</v>
      </c>
      <c r="P141" t="n">
        <v>875.53</v>
      </c>
      <c r="Q141" t="n">
        <v>1220.55</v>
      </c>
      <c r="R141" t="n">
        <v>166.9</v>
      </c>
      <c r="S141" t="n">
        <v>112.51</v>
      </c>
      <c r="T141" t="n">
        <v>12733.11</v>
      </c>
      <c r="U141" t="n">
        <v>0.67</v>
      </c>
      <c r="V141" t="n">
        <v>0.77</v>
      </c>
      <c r="W141" t="n">
        <v>7.27</v>
      </c>
      <c r="X141" t="n">
        <v>0.73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1.158</v>
      </c>
      <c r="E142" t="n">
        <v>86.34999999999999</v>
      </c>
      <c r="F142" t="n">
        <v>82.66</v>
      </c>
      <c r="G142" t="n">
        <v>26.95</v>
      </c>
      <c r="H142" t="n">
        <v>0.64</v>
      </c>
      <c r="I142" t="n">
        <v>184</v>
      </c>
      <c r="J142" t="n">
        <v>26.11</v>
      </c>
      <c r="K142" t="n">
        <v>12.1</v>
      </c>
      <c r="L142" t="n">
        <v>1</v>
      </c>
      <c r="M142" t="n">
        <v>180</v>
      </c>
      <c r="N142" t="n">
        <v>3.01</v>
      </c>
      <c r="O142" t="n">
        <v>3454.41</v>
      </c>
      <c r="P142" t="n">
        <v>253.08</v>
      </c>
      <c r="Q142" t="n">
        <v>1220.58</v>
      </c>
      <c r="R142" t="n">
        <v>428.71</v>
      </c>
      <c r="S142" t="n">
        <v>112.51</v>
      </c>
      <c r="T142" t="n">
        <v>142803.2</v>
      </c>
      <c r="U142" t="n">
        <v>0.26</v>
      </c>
      <c r="V142" t="n">
        <v>0.6899999999999999</v>
      </c>
      <c r="W142" t="n">
        <v>7.55</v>
      </c>
      <c r="X142" t="n">
        <v>8.460000000000001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1.2063</v>
      </c>
      <c r="E143" t="n">
        <v>82.90000000000001</v>
      </c>
      <c r="F143" t="n">
        <v>79.89</v>
      </c>
      <c r="G143" t="n">
        <v>38.97</v>
      </c>
      <c r="H143" t="n">
        <v>1.23</v>
      </c>
      <c r="I143" t="n">
        <v>123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234.51</v>
      </c>
      <c r="Q143" t="n">
        <v>1220.74</v>
      </c>
      <c r="R143" t="n">
        <v>328.87</v>
      </c>
      <c r="S143" t="n">
        <v>112.51</v>
      </c>
      <c r="T143" t="n">
        <v>93190.89999999999</v>
      </c>
      <c r="U143" t="n">
        <v>0.34</v>
      </c>
      <c r="V143" t="n">
        <v>0.72</v>
      </c>
      <c r="W143" t="n">
        <v>7.62</v>
      </c>
      <c r="X143" t="n">
        <v>5.68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0.804</v>
      </c>
      <c r="E144" t="n">
        <v>124.38</v>
      </c>
      <c r="F144" t="n">
        <v>107.92</v>
      </c>
      <c r="G144" t="n">
        <v>9.199999999999999</v>
      </c>
      <c r="H144" t="n">
        <v>0.18</v>
      </c>
      <c r="I144" t="n">
        <v>704</v>
      </c>
      <c r="J144" t="n">
        <v>98.70999999999999</v>
      </c>
      <c r="K144" t="n">
        <v>39.72</v>
      </c>
      <c r="L144" t="n">
        <v>1</v>
      </c>
      <c r="M144" t="n">
        <v>702</v>
      </c>
      <c r="N144" t="n">
        <v>12.99</v>
      </c>
      <c r="O144" t="n">
        <v>12407.75</v>
      </c>
      <c r="P144" t="n">
        <v>964.71</v>
      </c>
      <c r="Q144" t="n">
        <v>1220.84</v>
      </c>
      <c r="R144" t="n">
        <v>1286.01</v>
      </c>
      <c r="S144" t="n">
        <v>112.51</v>
      </c>
      <c r="T144" t="n">
        <v>568854.49</v>
      </c>
      <c r="U144" t="n">
        <v>0.09</v>
      </c>
      <c r="V144" t="n">
        <v>0.53</v>
      </c>
      <c r="W144" t="n">
        <v>8.4</v>
      </c>
      <c r="X144" t="n">
        <v>33.71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1.0543</v>
      </c>
      <c r="E145" t="n">
        <v>94.84999999999999</v>
      </c>
      <c r="F145" t="n">
        <v>87.13</v>
      </c>
      <c r="G145" t="n">
        <v>18.74</v>
      </c>
      <c r="H145" t="n">
        <v>0.35</v>
      </c>
      <c r="I145" t="n">
        <v>279</v>
      </c>
      <c r="J145" t="n">
        <v>99.95</v>
      </c>
      <c r="K145" t="n">
        <v>39.72</v>
      </c>
      <c r="L145" t="n">
        <v>2</v>
      </c>
      <c r="M145" t="n">
        <v>277</v>
      </c>
      <c r="N145" t="n">
        <v>13.24</v>
      </c>
      <c r="O145" t="n">
        <v>12561.45</v>
      </c>
      <c r="P145" t="n">
        <v>770.0599999999999</v>
      </c>
      <c r="Q145" t="n">
        <v>1220.67</v>
      </c>
      <c r="R145" t="n">
        <v>579.71</v>
      </c>
      <c r="S145" t="n">
        <v>112.51</v>
      </c>
      <c r="T145" t="n">
        <v>217828.47</v>
      </c>
      <c r="U145" t="n">
        <v>0.19</v>
      </c>
      <c r="V145" t="n">
        <v>0.66</v>
      </c>
      <c r="W145" t="n">
        <v>7.71</v>
      </c>
      <c r="X145" t="n">
        <v>12.92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1.1402</v>
      </c>
      <c r="E146" t="n">
        <v>87.7</v>
      </c>
      <c r="F146" t="n">
        <v>82.16</v>
      </c>
      <c r="G146" t="n">
        <v>28.5</v>
      </c>
      <c r="H146" t="n">
        <v>0.52</v>
      </c>
      <c r="I146" t="n">
        <v>173</v>
      </c>
      <c r="J146" t="n">
        <v>101.2</v>
      </c>
      <c r="K146" t="n">
        <v>39.72</v>
      </c>
      <c r="L146" t="n">
        <v>3</v>
      </c>
      <c r="M146" t="n">
        <v>171</v>
      </c>
      <c r="N146" t="n">
        <v>13.49</v>
      </c>
      <c r="O146" t="n">
        <v>12715.54</v>
      </c>
      <c r="P146" t="n">
        <v>717.6900000000001</v>
      </c>
      <c r="Q146" t="n">
        <v>1220.59</v>
      </c>
      <c r="R146" t="n">
        <v>412.02</v>
      </c>
      <c r="S146" t="n">
        <v>112.51</v>
      </c>
      <c r="T146" t="n">
        <v>134513.86</v>
      </c>
      <c r="U146" t="n">
        <v>0.27</v>
      </c>
      <c r="V146" t="n">
        <v>0.7</v>
      </c>
      <c r="W146" t="n">
        <v>7.52</v>
      </c>
      <c r="X146" t="n">
        <v>7.96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1.1838</v>
      </c>
      <c r="E147" t="n">
        <v>84.47</v>
      </c>
      <c r="F147" t="n">
        <v>79.92</v>
      </c>
      <c r="G147" t="n">
        <v>38.36</v>
      </c>
      <c r="H147" t="n">
        <v>0.6899999999999999</v>
      </c>
      <c r="I147" t="n">
        <v>125</v>
      </c>
      <c r="J147" t="n">
        <v>102.45</v>
      </c>
      <c r="K147" t="n">
        <v>39.72</v>
      </c>
      <c r="L147" t="n">
        <v>4</v>
      </c>
      <c r="M147" t="n">
        <v>123</v>
      </c>
      <c r="N147" t="n">
        <v>13.74</v>
      </c>
      <c r="O147" t="n">
        <v>12870.03</v>
      </c>
      <c r="P147" t="n">
        <v>689.34</v>
      </c>
      <c r="Q147" t="n">
        <v>1220.54</v>
      </c>
      <c r="R147" t="n">
        <v>335.81</v>
      </c>
      <c r="S147" t="n">
        <v>112.51</v>
      </c>
      <c r="T147" t="n">
        <v>96652.16</v>
      </c>
      <c r="U147" t="n">
        <v>0.34</v>
      </c>
      <c r="V147" t="n">
        <v>0.72</v>
      </c>
      <c r="W147" t="n">
        <v>7.45</v>
      </c>
      <c r="X147" t="n">
        <v>5.72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1.212</v>
      </c>
      <c r="E148" t="n">
        <v>82.51000000000001</v>
      </c>
      <c r="F148" t="n">
        <v>78.53</v>
      </c>
      <c r="G148" t="n">
        <v>48.57</v>
      </c>
      <c r="H148" t="n">
        <v>0.85</v>
      </c>
      <c r="I148" t="n">
        <v>97</v>
      </c>
      <c r="J148" t="n">
        <v>103.71</v>
      </c>
      <c r="K148" t="n">
        <v>39.72</v>
      </c>
      <c r="L148" t="n">
        <v>5</v>
      </c>
      <c r="M148" t="n">
        <v>95</v>
      </c>
      <c r="N148" t="n">
        <v>14</v>
      </c>
      <c r="O148" t="n">
        <v>13024.91</v>
      </c>
      <c r="P148" t="n">
        <v>669.34</v>
      </c>
      <c r="Q148" t="n">
        <v>1220.55</v>
      </c>
      <c r="R148" t="n">
        <v>288.45</v>
      </c>
      <c r="S148" t="n">
        <v>112.51</v>
      </c>
      <c r="T148" t="n">
        <v>73107.84</v>
      </c>
      <c r="U148" t="n">
        <v>0.39</v>
      </c>
      <c r="V148" t="n">
        <v>0.73</v>
      </c>
      <c r="W148" t="n">
        <v>7.41</v>
      </c>
      <c r="X148" t="n">
        <v>4.33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1.2273</v>
      </c>
      <c r="E149" t="n">
        <v>81.48</v>
      </c>
      <c r="F149" t="n">
        <v>77.84999999999999</v>
      </c>
      <c r="G149" t="n">
        <v>58.39</v>
      </c>
      <c r="H149" t="n">
        <v>1.01</v>
      </c>
      <c r="I149" t="n">
        <v>80</v>
      </c>
      <c r="J149" t="n">
        <v>104.97</v>
      </c>
      <c r="K149" t="n">
        <v>39.72</v>
      </c>
      <c r="L149" t="n">
        <v>6</v>
      </c>
      <c r="M149" t="n">
        <v>78</v>
      </c>
      <c r="N149" t="n">
        <v>14.25</v>
      </c>
      <c r="O149" t="n">
        <v>13180.19</v>
      </c>
      <c r="P149" t="n">
        <v>654.8</v>
      </c>
      <c r="Q149" t="n">
        <v>1220.56</v>
      </c>
      <c r="R149" t="n">
        <v>266.19</v>
      </c>
      <c r="S149" t="n">
        <v>112.51</v>
      </c>
      <c r="T149" t="n">
        <v>62063.74</v>
      </c>
      <c r="U149" t="n">
        <v>0.42</v>
      </c>
      <c r="V149" t="n">
        <v>0.74</v>
      </c>
      <c r="W149" t="n">
        <v>7.37</v>
      </c>
      <c r="X149" t="n">
        <v>3.65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1.2415</v>
      </c>
      <c r="E150" t="n">
        <v>80.55</v>
      </c>
      <c r="F150" t="n">
        <v>77.18000000000001</v>
      </c>
      <c r="G150" t="n">
        <v>69.12</v>
      </c>
      <c r="H150" t="n">
        <v>1.16</v>
      </c>
      <c r="I150" t="n">
        <v>67</v>
      </c>
      <c r="J150" t="n">
        <v>106.23</v>
      </c>
      <c r="K150" t="n">
        <v>39.72</v>
      </c>
      <c r="L150" t="n">
        <v>7</v>
      </c>
      <c r="M150" t="n">
        <v>65</v>
      </c>
      <c r="N150" t="n">
        <v>14.52</v>
      </c>
      <c r="O150" t="n">
        <v>13335.87</v>
      </c>
      <c r="P150" t="n">
        <v>640.8099999999999</v>
      </c>
      <c r="Q150" t="n">
        <v>1220.55</v>
      </c>
      <c r="R150" t="n">
        <v>243.52</v>
      </c>
      <c r="S150" t="n">
        <v>112.51</v>
      </c>
      <c r="T150" t="n">
        <v>50794.7</v>
      </c>
      <c r="U150" t="n">
        <v>0.46</v>
      </c>
      <c r="V150" t="n">
        <v>0.74</v>
      </c>
      <c r="W150" t="n">
        <v>7.35</v>
      </c>
      <c r="X150" t="n">
        <v>2.98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1.2503</v>
      </c>
      <c r="E151" t="n">
        <v>79.98</v>
      </c>
      <c r="F151" t="n">
        <v>76.8</v>
      </c>
      <c r="G151" t="n">
        <v>79.45</v>
      </c>
      <c r="H151" t="n">
        <v>1.31</v>
      </c>
      <c r="I151" t="n">
        <v>58</v>
      </c>
      <c r="J151" t="n">
        <v>107.5</v>
      </c>
      <c r="K151" t="n">
        <v>39.72</v>
      </c>
      <c r="L151" t="n">
        <v>8</v>
      </c>
      <c r="M151" t="n">
        <v>56</v>
      </c>
      <c r="N151" t="n">
        <v>14.78</v>
      </c>
      <c r="O151" t="n">
        <v>13491.96</v>
      </c>
      <c r="P151" t="n">
        <v>629.52</v>
      </c>
      <c r="Q151" t="n">
        <v>1220.54</v>
      </c>
      <c r="R151" t="n">
        <v>230.37</v>
      </c>
      <c r="S151" t="n">
        <v>112.51</v>
      </c>
      <c r="T151" t="n">
        <v>44265.54</v>
      </c>
      <c r="U151" t="n">
        <v>0.49</v>
      </c>
      <c r="V151" t="n">
        <v>0.75</v>
      </c>
      <c r="W151" t="n">
        <v>7.34</v>
      </c>
      <c r="X151" t="n">
        <v>2.6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1.2577</v>
      </c>
      <c r="E152" t="n">
        <v>79.51000000000001</v>
      </c>
      <c r="F152" t="n">
        <v>76.47</v>
      </c>
      <c r="G152" t="n">
        <v>89.97</v>
      </c>
      <c r="H152" t="n">
        <v>1.46</v>
      </c>
      <c r="I152" t="n">
        <v>51</v>
      </c>
      <c r="J152" t="n">
        <v>108.77</v>
      </c>
      <c r="K152" t="n">
        <v>39.72</v>
      </c>
      <c r="L152" t="n">
        <v>9</v>
      </c>
      <c r="M152" t="n">
        <v>49</v>
      </c>
      <c r="N152" t="n">
        <v>15.05</v>
      </c>
      <c r="O152" t="n">
        <v>13648.58</v>
      </c>
      <c r="P152" t="n">
        <v>616.9299999999999</v>
      </c>
      <c r="Q152" t="n">
        <v>1220.54</v>
      </c>
      <c r="R152" t="n">
        <v>219.48</v>
      </c>
      <c r="S152" t="n">
        <v>112.51</v>
      </c>
      <c r="T152" t="n">
        <v>38852.86</v>
      </c>
      <c r="U152" t="n">
        <v>0.51</v>
      </c>
      <c r="V152" t="n">
        <v>0.75</v>
      </c>
      <c r="W152" t="n">
        <v>7.33</v>
      </c>
      <c r="X152" t="n">
        <v>2.28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1.264</v>
      </c>
      <c r="E153" t="n">
        <v>79.11</v>
      </c>
      <c r="F153" t="n">
        <v>76.2</v>
      </c>
      <c r="G153" t="n">
        <v>101.6</v>
      </c>
      <c r="H153" t="n">
        <v>1.6</v>
      </c>
      <c r="I153" t="n">
        <v>45</v>
      </c>
      <c r="J153" t="n">
        <v>110.04</v>
      </c>
      <c r="K153" t="n">
        <v>39.72</v>
      </c>
      <c r="L153" t="n">
        <v>10</v>
      </c>
      <c r="M153" t="n">
        <v>43</v>
      </c>
      <c r="N153" t="n">
        <v>15.32</v>
      </c>
      <c r="O153" t="n">
        <v>13805.5</v>
      </c>
      <c r="P153" t="n">
        <v>607.05</v>
      </c>
      <c r="Q153" t="n">
        <v>1220.55</v>
      </c>
      <c r="R153" t="n">
        <v>210.27</v>
      </c>
      <c r="S153" t="n">
        <v>112.51</v>
      </c>
      <c r="T153" t="n">
        <v>34280.11</v>
      </c>
      <c r="U153" t="n">
        <v>0.54</v>
      </c>
      <c r="V153" t="n">
        <v>0.75</v>
      </c>
      <c r="W153" t="n">
        <v>7.31</v>
      </c>
      <c r="X153" t="n">
        <v>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1.2692</v>
      </c>
      <c r="E154" t="n">
        <v>78.79000000000001</v>
      </c>
      <c r="F154" t="n">
        <v>75.98</v>
      </c>
      <c r="G154" t="n">
        <v>113.97</v>
      </c>
      <c r="H154" t="n">
        <v>1.74</v>
      </c>
      <c r="I154" t="n">
        <v>40</v>
      </c>
      <c r="J154" t="n">
        <v>111.32</v>
      </c>
      <c r="K154" t="n">
        <v>39.72</v>
      </c>
      <c r="L154" t="n">
        <v>11</v>
      </c>
      <c r="M154" t="n">
        <v>38</v>
      </c>
      <c r="N154" t="n">
        <v>15.6</v>
      </c>
      <c r="O154" t="n">
        <v>13962.83</v>
      </c>
      <c r="P154" t="n">
        <v>595.13</v>
      </c>
      <c r="Q154" t="n">
        <v>1220.54</v>
      </c>
      <c r="R154" t="n">
        <v>202.88</v>
      </c>
      <c r="S154" t="n">
        <v>112.51</v>
      </c>
      <c r="T154" t="n">
        <v>30609.62</v>
      </c>
      <c r="U154" t="n">
        <v>0.55</v>
      </c>
      <c r="V154" t="n">
        <v>0.76</v>
      </c>
      <c r="W154" t="n">
        <v>7.31</v>
      </c>
      <c r="X154" t="n">
        <v>1.78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1.2736</v>
      </c>
      <c r="E155" t="n">
        <v>78.52</v>
      </c>
      <c r="F155" t="n">
        <v>75.79000000000001</v>
      </c>
      <c r="G155" t="n">
        <v>126.32</v>
      </c>
      <c r="H155" t="n">
        <v>1.88</v>
      </c>
      <c r="I155" t="n">
        <v>36</v>
      </c>
      <c r="J155" t="n">
        <v>112.59</v>
      </c>
      <c r="K155" t="n">
        <v>39.72</v>
      </c>
      <c r="L155" t="n">
        <v>12</v>
      </c>
      <c r="M155" t="n">
        <v>34</v>
      </c>
      <c r="N155" t="n">
        <v>15.88</v>
      </c>
      <c r="O155" t="n">
        <v>14120.58</v>
      </c>
      <c r="P155" t="n">
        <v>582.59</v>
      </c>
      <c r="Q155" t="n">
        <v>1220.54</v>
      </c>
      <c r="R155" t="n">
        <v>196.04</v>
      </c>
      <c r="S155" t="n">
        <v>112.51</v>
      </c>
      <c r="T155" t="n">
        <v>27209.86</v>
      </c>
      <c r="U155" t="n">
        <v>0.57</v>
      </c>
      <c r="V155" t="n">
        <v>0.76</v>
      </c>
      <c r="W155" t="n">
        <v>7.31</v>
      </c>
      <c r="X155" t="n">
        <v>1.59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1.2768</v>
      </c>
      <c r="E156" t="n">
        <v>78.31999999999999</v>
      </c>
      <c r="F156" t="n">
        <v>75.66</v>
      </c>
      <c r="G156" t="n">
        <v>137.56</v>
      </c>
      <c r="H156" t="n">
        <v>2.01</v>
      </c>
      <c r="I156" t="n">
        <v>33</v>
      </c>
      <c r="J156" t="n">
        <v>113.88</v>
      </c>
      <c r="K156" t="n">
        <v>39.72</v>
      </c>
      <c r="L156" t="n">
        <v>13</v>
      </c>
      <c r="M156" t="n">
        <v>29</v>
      </c>
      <c r="N156" t="n">
        <v>16.16</v>
      </c>
      <c r="O156" t="n">
        <v>14278.75</v>
      </c>
      <c r="P156" t="n">
        <v>572.78</v>
      </c>
      <c r="Q156" t="n">
        <v>1220.54</v>
      </c>
      <c r="R156" t="n">
        <v>191.45</v>
      </c>
      <c r="S156" t="n">
        <v>112.51</v>
      </c>
      <c r="T156" t="n">
        <v>24930.1</v>
      </c>
      <c r="U156" t="n">
        <v>0.59</v>
      </c>
      <c r="V156" t="n">
        <v>0.76</v>
      </c>
      <c r="W156" t="n">
        <v>7.31</v>
      </c>
      <c r="X156" t="n">
        <v>1.46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1.2799</v>
      </c>
      <c r="E157" t="n">
        <v>78.13</v>
      </c>
      <c r="F157" t="n">
        <v>75.52</v>
      </c>
      <c r="G157" t="n">
        <v>151.05</v>
      </c>
      <c r="H157" t="n">
        <v>2.14</v>
      </c>
      <c r="I157" t="n">
        <v>30</v>
      </c>
      <c r="J157" t="n">
        <v>115.16</v>
      </c>
      <c r="K157" t="n">
        <v>39.72</v>
      </c>
      <c r="L157" t="n">
        <v>14</v>
      </c>
      <c r="M157" t="n">
        <v>20</v>
      </c>
      <c r="N157" t="n">
        <v>16.45</v>
      </c>
      <c r="O157" t="n">
        <v>14437.35</v>
      </c>
      <c r="P157" t="n">
        <v>560.53</v>
      </c>
      <c r="Q157" t="n">
        <v>1220.55</v>
      </c>
      <c r="R157" t="n">
        <v>186.88</v>
      </c>
      <c r="S157" t="n">
        <v>112.51</v>
      </c>
      <c r="T157" t="n">
        <v>22661.68</v>
      </c>
      <c r="U157" t="n">
        <v>0.6</v>
      </c>
      <c r="V157" t="n">
        <v>0.76</v>
      </c>
      <c r="W157" t="n">
        <v>7.3</v>
      </c>
      <c r="X157" t="n">
        <v>1.33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1.2809</v>
      </c>
      <c r="E158" t="n">
        <v>78.06999999999999</v>
      </c>
      <c r="F158" t="n">
        <v>75.48999999999999</v>
      </c>
      <c r="G158" t="n">
        <v>156.18</v>
      </c>
      <c r="H158" t="n">
        <v>2.27</v>
      </c>
      <c r="I158" t="n">
        <v>29</v>
      </c>
      <c r="J158" t="n">
        <v>116.45</v>
      </c>
      <c r="K158" t="n">
        <v>39.72</v>
      </c>
      <c r="L158" t="n">
        <v>15</v>
      </c>
      <c r="M158" t="n">
        <v>11</v>
      </c>
      <c r="N158" t="n">
        <v>16.74</v>
      </c>
      <c r="O158" t="n">
        <v>14596.38</v>
      </c>
      <c r="P158" t="n">
        <v>559.9299999999999</v>
      </c>
      <c r="Q158" t="n">
        <v>1220.54</v>
      </c>
      <c r="R158" t="n">
        <v>184.77</v>
      </c>
      <c r="S158" t="n">
        <v>112.51</v>
      </c>
      <c r="T158" t="n">
        <v>21611.88</v>
      </c>
      <c r="U158" t="n">
        <v>0.61</v>
      </c>
      <c r="V158" t="n">
        <v>0.76</v>
      </c>
      <c r="W158" t="n">
        <v>7.33</v>
      </c>
      <c r="X158" t="n">
        <v>1.29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1.2808</v>
      </c>
      <c r="E159" t="n">
        <v>78.08</v>
      </c>
      <c r="F159" t="n">
        <v>75.48999999999999</v>
      </c>
      <c r="G159" t="n">
        <v>156.19</v>
      </c>
      <c r="H159" t="n">
        <v>2.4</v>
      </c>
      <c r="I159" t="n">
        <v>29</v>
      </c>
      <c r="J159" t="n">
        <v>117.75</v>
      </c>
      <c r="K159" t="n">
        <v>39.72</v>
      </c>
      <c r="L159" t="n">
        <v>16</v>
      </c>
      <c r="M159" t="n">
        <v>1</v>
      </c>
      <c r="N159" t="n">
        <v>17.03</v>
      </c>
      <c r="O159" t="n">
        <v>14755.84</v>
      </c>
      <c r="P159" t="n">
        <v>563.46</v>
      </c>
      <c r="Q159" t="n">
        <v>1220.54</v>
      </c>
      <c r="R159" t="n">
        <v>184.83</v>
      </c>
      <c r="S159" t="n">
        <v>112.51</v>
      </c>
      <c r="T159" t="n">
        <v>21641.88</v>
      </c>
      <c r="U159" t="n">
        <v>0.61</v>
      </c>
      <c r="V159" t="n">
        <v>0.76</v>
      </c>
      <c r="W159" t="n">
        <v>7.33</v>
      </c>
      <c r="X159" t="n">
        <v>1.29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1.2807</v>
      </c>
      <c r="E160" t="n">
        <v>78.08</v>
      </c>
      <c r="F160" t="n">
        <v>75.5</v>
      </c>
      <c r="G160" t="n">
        <v>156.21</v>
      </c>
      <c r="H160" t="n">
        <v>2.52</v>
      </c>
      <c r="I160" t="n">
        <v>29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568.25</v>
      </c>
      <c r="Q160" t="n">
        <v>1220.54</v>
      </c>
      <c r="R160" t="n">
        <v>185.04</v>
      </c>
      <c r="S160" t="n">
        <v>112.51</v>
      </c>
      <c r="T160" t="n">
        <v>21744.9</v>
      </c>
      <c r="U160" t="n">
        <v>0.61</v>
      </c>
      <c r="V160" t="n">
        <v>0.76</v>
      </c>
      <c r="W160" t="n">
        <v>7.33</v>
      </c>
      <c r="X160" t="n">
        <v>1.3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0.6969</v>
      </c>
      <c r="E161" t="n">
        <v>143.49</v>
      </c>
      <c r="F161" t="n">
        <v>118.23</v>
      </c>
      <c r="G161" t="n">
        <v>7.84</v>
      </c>
      <c r="H161" t="n">
        <v>0.14</v>
      </c>
      <c r="I161" t="n">
        <v>905</v>
      </c>
      <c r="J161" t="n">
        <v>124.63</v>
      </c>
      <c r="K161" t="n">
        <v>45</v>
      </c>
      <c r="L161" t="n">
        <v>1</v>
      </c>
      <c r="M161" t="n">
        <v>903</v>
      </c>
      <c r="N161" t="n">
        <v>18.64</v>
      </c>
      <c r="O161" t="n">
        <v>15605.44</v>
      </c>
      <c r="P161" t="n">
        <v>1236.88</v>
      </c>
      <c r="Q161" t="n">
        <v>1220.9</v>
      </c>
      <c r="R161" t="n">
        <v>1636.02</v>
      </c>
      <c r="S161" t="n">
        <v>112.51</v>
      </c>
      <c r="T161" t="n">
        <v>742855.63</v>
      </c>
      <c r="U161" t="n">
        <v>0.07000000000000001</v>
      </c>
      <c r="V161" t="n">
        <v>0.49</v>
      </c>
      <c r="W161" t="n">
        <v>8.77</v>
      </c>
      <c r="X161" t="n">
        <v>44.01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0.9921</v>
      </c>
      <c r="E162" t="n">
        <v>100.8</v>
      </c>
      <c r="F162" t="n">
        <v>90</v>
      </c>
      <c r="G162" t="n">
        <v>15.93</v>
      </c>
      <c r="H162" t="n">
        <v>0.28</v>
      </c>
      <c r="I162" t="n">
        <v>339</v>
      </c>
      <c r="J162" t="n">
        <v>125.95</v>
      </c>
      <c r="K162" t="n">
        <v>45</v>
      </c>
      <c r="L162" t="n">
        <v>2</v>
      </c>
      <c r="M162" t="n">
        <v>337</v>
      </c>
      <c r="N162" t="n">
        <v>18.95</v>
      </c>
      <c r="O162" t="n">
        <v>15767.7</v>
      </c>
      <c r="P162" t="n">
        <v>934.77</v>
      </c>
      <c r="Q162" t="n">
        <v>1220.66</v>
      </c>
      <c r="R162" t="n">
        <v>677.51</v>
      </c>
      <c r="S162" t="n">
        <v>112.51</v>
      </c>
      <c r="T162" t="n">
        <v>266430.15</v>
      </c>
      <c r="U162" t="n">
        <v>0.17</v>
      </c>
      <c r="V162" t="n">
        <v>0.64</v>
      </c>
      <c r="W162" t="n">
        <v>7.8</v>
      </c>
      <c r="X162" t="n">
        <v>15.8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1.0957</v>
      </c>
      <c r="E163" t="n">
        <v>91.26000000000001</v>
      </c>
      <c r="F163" t="n">
        <v>83.79000000000001</v>
      </c>
      <c r="G163" t="n">
        <v>24.05</v>
      </c>
      <c r="H163" t="n">
        <v>0.42</v>
      </c>
      <c r="I163" t="n">
        <v>209</v>
      </c>
      <c r="J163" t="n">
        <v>127.27</v>
      </c>
      <c r="K163" t="n">
        <v>45</v>
      </c>
      <c r="L163" t="n">
        <v>3</v>
      </c>
      <c r="M163" t="n">
        <v>207</v>
      </c>
      <c r="N163" t="n">
        <v>19.27</v>
      </c>
      <c r="O163" t="n">
        <v>15930.42</v>
      </c>
      <c r="P163" t="n">
        <v>864.1900000000001</v>
      </c>
      <c r="Q163" t="n">
        <v>1220.6</v>
      </c>
      <c r="R163" t="n">
        <v>467.09</v>
      </c>
      <c r="S163" t="n">
        <v>112.51</v>
      </c>
      <c r="T163" t="n">
        <v>161871.42</v>
      </c>
      <c r="U163" t="n">
        <v>0.24</v>
      </c>
      <c r="V163" t="n">
        <v>0.68</v>
      </c>
      <c r="W163" t="n">
        <v>7.58</v>
      </c>
      <c r="X163" t="n">
        <v>9.59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1.1492</v>
      </c>
      <c r="E164" t="n">
        <v>87.02</v>
      </c>
      <c r="F164" t="n">
        <v>81.05</v>
      </c>
      <c r="G164" t="n">
        <v>32.42</v>
      </c>
      <c r="H164" t="n">
        <v>0.55</v>
      </c>
      <c r="I164" t="n">
        <v>150</v>
      </c>
      <c r="J164" t="n">
        <v>128.59</v>
      </c>
      <c r="K164" t="n">
        <v>45</v>
      </c>
      <c r="L164" t="n">
        <v>4</v>
      </c>
      <c r="M164" t="n">
        <v>148</v>
      </c>
      <c r="N164" t="n">
        <v>19.59</v>
      </c>
      <c r="O164" t="n">
        <v>16093.6</v>
      </c>
      <c r="P164" t="n">
        <v>829.73</v>
      </c>
      <c r="Q164" t="n">
        <v>1220.57</v>
      </c>
      <c r="R164" t="n">
        <v>374.2</v>
      </c>
      <c r="S164" t="n">
        <v>112.51</v>
      </c>
      <c r="T164" t="n">
        <v>115719.09</v>
      </c>
      <c r="U164" t="n">
        <v>0.3</v>
      </c>
      <c r="V164" t="n">
        <v>0.71</v>
      </c>
      <c r="W164" t="n">
        <v>7.49</v>
      </c>
      <c r="X164" t="n">
        <v>6.85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1.1815</v>
      </c>
      <c r="E165" t="n">
        <v>84.64</v>
      </c>
      <c r="F165" t="n">
        <v>79.52</v>
      </c>
      <c r="G165" t="n">
        <v>40.78</v>
      </c>
      <c r="H165" t="n">
        <v>0.68</v>
      </c>
      <c r="I165" t="n">
        <v>117</v>
      </c>
      <c r="J165" t="n">
        <v>129.92</v>
      </c>
      <c r="K165" t="n">
        <v>45</v>
      </c>
      <c r="L165" t="n">
        <v>5</v>
      </c>
      <c r="M165" t="n">
        <v>115</v>
      </c>
      <c r="N165" t="n">
        <v>19.92</v>
      </c>
      <c r="O165" t="n">
        <v>16257.24</v>
      </c>
      <c r="P165" t="n">
        <v>807.96</v>
      </c>
      <c r="Q165" t="n">
        <v>1220.57</v>
      </c>
      <c r="R165" t="n">
        <v>322.77</v>
      </c>
      <c r="S165" t="n">
        <v>112.51</v>
      </c>
      <c r="T165" t="n">
        <v>90172.56</v>
      </c>
      <c r="U165" t="n">
        <v>0.35</v>
      </c>
      <c r="V165" t="n">
        <v>0.72</v>
      </c>
      <c r="W165" t="n">
        <v>7.43</v>
      </c>
      <c r="X165" t="n">
        <v>5.32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1.203</v>
      </c>
      <c r="E166" t="n">
        <v>83.12</v>
      </c>
      <c r="F166" t="n">
        <v>78.54000000000001</v>
      </c>
      <c r="G166" t="n">
        <v>49.09</v>
      </c>
      <c r="H166" t="n">
        <v>0.8100000000000001</v>
      </c>
      <c r="I166" t="n">
        <v>96</v>
      </c>
      <c r="J166" t="n">
        <v>131.25</v>
      </c>
      <c r="K166" t="n">
        <v>45</v>
      </c>
      <c r="L166" t="n">
        <v>6</v>
      </c>
      <c r="M166" t="n">
        <v>94</v>
      </c>
      <c r="N166" t="n">
        <v>20.25</v>
      </c>
      <c r="O166" t="n">
        <v>16421.36</v>
      </c>
      <c r="P166" t="n">
        <v>792</v>
      </c>
      <c r="Q166" t="n">
        <v>1220.55</v>
      </c>
      <c r="R166" t="n">
        <v>288.8</v>
      </c>
      <c r="S166" t="n">
        <v>112.51</v>
      </c>
      <c r="T166" t="n">
        <v>73290.06</v>
      </c>
      <c r="U166" t="n">
        <v>0.39</v>
      </c>
      <c r="V166" t="n">
        <v>0.73</v>
      </c>
      <c r="W166" t="n">
        <v>7.41</v>
      </c>
      <c r="X166" t="n">
        <v>4.34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1.2185</v>
      </c>
      <c r="E167" t="n">
        <v>82.06999999999999</v>
      </c>
      <c r="F167" t="n">
        <v>77.87</v>
      </c>
      <c r="G167" t="n">
        <v>57.68</v>
      </c>
      <c r="H167" t="n">
        <v>0.93</v>
      </c>
      <c r="I167" t="n">
        <v>81</v>
      </c>
      <c r="J167" t="n">
        <v>132.58</v>
      </c>
      <c r="K167" t="n">
        <v>45</v>
      </c>
      <c r="L167" t="n">
        <v>7</v>
      </c>
      <c r="M167" t="n">
        <v>79</v>
      </c>
      <c r="N167" t="n">
        <v>20.59</v>
      </c>
      <c r="O167" t="n">
        <v>16585.95</v>
      </c>
      <c r="P167" t="n">
        <v>779.89</v>
      </c>
      <c r="Q167" t="n">
        <v>1220.57</v>
      </c>
      <c r="R167" t="n">
        <v>266.46</v>
      </c>
      <c r="S167" t="n">
        <v>112.51</v>
      </c>
      <c r="T167" t="n">
        <v>62195.95</v>
      </c>
      <c r="U167" t="n">
        <v>0.42</v>
      </c>
      <c r="V167" t="n">
        <v>0.74</v>
      </c>
      <c r="W167" t="n">
        <v>7.38</v>
      </c>
      <c r="X167" t="n">
        <v>3.67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1.2306</v>
      </c>
      <c r="E168" t="n">
        <v>81.26000000000001</v>
      </c>
      <c r="F168" t="n">
        <v>77.34</v>
      </c>
      <c r="G168" t="n">
        <v>66.29000000000001</v>
      </c>
      <c r="H168" t="n">
        <v>1.06</v>
      </c>
      <c r="I168" t="n">
        <v>70</v>
      </c>
      <c r="J168" t="n">
        <v>133.92</v>
      </c>
      <c r="K168" t="n">
        <v>45</v>
      </c>
      <c r="L168" t="n">
        <v>8</v>
      </c>
      <c r="M168" t="n">
        <v>68</v>
      </c>
      <c r="N168" t="n">
        <v>20.93</v>
      </c>
      <c r="O168" t="n">
        <v>16751.02</v>
      </c>
      <c r="P168" t="n">
        <v>768.0700000000001</v>
      </c>
      <c r="Q168" t="n">
        <v>1220.56</v>
      </c>
      <c r="R168" t="n">
        <v>248.82</v>
      </c>
      <c r="S168" t="n">
        <v>112.51</v>
      </c>
      <c r="T168" t="n">
        <v>53428.33</v>
      </c>
      <c r="U168" t="n">
        <v>0.45</v>
      </c>
      <c r="V168" t="n">
        <v>0.74</v>
      </c>
      <c r="W168" t="n">
        <v>7.36</v>
      </c>
      <c r="X168" t="n">
        <v>3.14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1.2392</v>
      </c>
      <c r="E169" t="n">
        <v>80.69</v>
      </c>
      <c r="F169" t="n">
        <v>76.98</v>
      </c>
      <c r="G169" t="n">
        <v>74.48999999999999</v>
      </c>
      <c r="H169" t="n">
        <v>1.18</v>
      </c>
      <c r="I169" t="n">
        <v>62</v>
      </c>
      <c r="J169" t="n">
        <v>135.27</v>
      </c>
      <c r="K169" t="n">
        <v>45</v>
      </c>
      <c r="L169" t="n">
        <v>9</v>
      </c>
      <c r="M169" t="n">
        <v>60</v>
      </c>
      <c r="N169" t="n">
        <v>21.27</v>
      </c>
      <c r="O169" t="n">
        <v>16916.71</v>
      </c>
      <c r="P169" t="n">
        <v>758.1799999999999</v>
      </c>
      <c r="Q169" t="n">
        <v>1220.55</v>
      </c>
      <c r="R169" t="n">
        <v>236.31</v>
      </c>
      <c r="S169" t="n">
        <v>112.51</v>
      </c>
      <c r="T169" t="n">
        <v>47215.89</v>
      </c>
      <c r="U169" t="n">
        <v>0.48</v>
      </c>
      <c r="V169" t="n">
        <v>0.75</v>
      </c>
      <c r="W169" t="n">
        <v>7.35</v>
      </c>
      <c r="X169" t="n">
        <v>2.78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1.2467</v>
      </c>
      <c r="E170" t="n">
        <v>80.20999999999999</v>
      </c>
      <c r="F170" t="n">
        <v>76.68000000000001</v>
      </c>
      <c r="G170" t="n">
        <v>83.65000000000001</v>
      </c>
      <c r="H170" t="n">
        <v>1.29</v>
      </c>
      <c r="I170" t="n">
        <v>55</v>
      </c>
      <c r="J170" t="n">
        <v>136.61</v>
      </c>
      <c r="K170" t="n">
        <v>45</v>
      </c>
      <c r="L170" t="n">
        <v>10</v>
      </c>
      <c r="M170" t="n">
        <v>53</v>
      </c>
      <c r="N170" t="n">
        <v>21.61</v>
      </c>
      <c r="O170" t="n">
        <v>17082.76</v>
      </c>
      <c r="P170" t="n">
        <v>748.17</v>
      </c>
      <c r="Q170" t="n">
        <v>1220.55</v>
      </c>
      <c r="R170" t="n">
        <v>225.7</v>
      </c>
      <c r="S170" t="n">
        <v>112.51</v>
      </c>
      <c r="T170" t="n">
        <v>41945.64</v>
      </c>
      <c r="U170" t="n">
        <v>0.5</v>
      </c>
      <c r="V170" t="n">
        <v>0.75</v>
      </c>
      <c r="W170" t="n">
        <v>7.35</v>
      </c>
      <c r="X170" t="n">
        <v>2.48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1.2518</v>
      </c>
      <c r="E171" t="n">
        <v>79.88</v>
      </c>
      <c r="F171" t="n">
        <v>76.47</v>
      </c>
      <c r="G171" t="n">
        <v>91.77</v>
      </c>
      <c r="H171" t="n">
        <v>1.41</v>
      </c>
      <c r="I171" t="n">
        <v>50</v>
      </c>
      <c r="J171" t="n">
        <v>137.96</v>
      </c>
      <c r="K171" t="n">
        <v>45</v>
      </c>
      <c r="L171" t="n">
        <v>11</v>
      </c>
      <c r="M171" t="n">
        <v>48</v>
      </c>
      <c r="N171" t="n">
        <v>21.96</v>
      </c>
      <c r="O171" t="n">
        <v>17249.3</v>
      </c>
      <c r="P171" t="n">
        <v>741.84</v>
      </c>
      <c r="Q171" t="n">
        <v>1220.55</v>
      </c>
      <c r="R171" t="n">
        <v>219.17</v>
      </c>
      <c r="S171" t="n">
        <v>112.51</v>
      </c>
      <c r="T171" t="n">
        <v>38703.41</v>
      </c>
      <c r="U171" t="n">
        <v>0.51</v>
      </c>
      <c r="V171" t="n">
        <v>0.75</v>
      </c>
      <c r="W171" t="n">
        <v>7.33</v>
      </c>
      <c r="X171" t="n">
        <v>2.27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1.258</v>
      </c>
      <c r="E172" t="n">
        <v>79.48999999999999</v>
      </c>
      <c r="F172" t="n">
        <v>76.20999999999999</v>
      </c>
      <c r="G172" t="n">
        <v>101.61</v>
      </c>
      <c r="H172" t="n">
        <v>1.52</v>
      </c>
      <c r="I172" t="n">
        <v>45</v>
      </c>
      <c r="J172" t="n">
        <v>139.32</v>
      </c>
      <c r="K172" t="n">
        <v>45</v>
      </c>
      <c r="L172" t="n">
        <v>12</v>
      </c>
      <c r="M172" t="n">
        <v>43</v>
      </c>
      <c r="N172" t="n">
        <v>22.32</v>
      </c>
      <c r="O172" t="n">
        <v>17416.34</v>
      </c>
      <c r="P172" t="n">
        <v>732.59</v>
      </c>
      <c r="Q172" t="n">
        <v>1220.54</v>
      </c>
      <c r="R172" t="n">
        <v>210.08</v>
      </c>
      <c r="S172" t="n">
        <v>112.51</v>
      </c>
      <c r="T172" t="n">
        <v>34186.4</v>
      </c>
      <c r="U172" t="n">
        <v>0.54</v>
      </c>
      <c r="V172" t="n">
        <v>0.75</v>
      </c>
      <c r="W172" t="n">
        <v>7.32</v>
      </c>
      <c r="X172" t="n">
        <v>2.01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1.2621</v>
      </c>
      <c r="E173" t="n">
        <v>79.23</v>
      </c>
      <c r="F173" t="n">
        <v>76.05</v>
      </c>
      <c r="G173" t="n">
        <v>111.3</v>
      </c>
      <c r="H173" t="n">
        <v>1.63</v>
      </c>
      <c r="I173" t="n">
        <v>41</v>
      </c>
      <c r="J173" t="n">
        <v>140.67</v>
      </c>
      <c r="K173" t="n">
        <v>45</v>
      </c>
      <c r="L173" t="n">
        <v>13</v>
      </c>
      <c r="M173" t="n">
        <v>39</v>
      </c>
      <c r="N173" t="n">
        <v>22.68</v>
      </c>
      <c r="O173" t="n">
        <v>17583.88</v>
      </c>
      <c r="P173" t="n">
        <v>724.5599999999999</v>
      </c>
      <c r="Q173" t="n">
        <v>1220.54</v>
      </c>
      <c r="R173" t="n">
        <v>204.95</v>
      </c>
      <c r="S173" t="n">
        <v>112.51</v>
      </c>
      <c r="T173" t="n">
        <v>31639.39</v>
      </c>
      <c r="U173" t="n">
        <v>0.55</v>
      </c>
      <c r="V173" t="n">
        <v>0.75</v>
      </c>
      <c r="W173" t="n">
        <v>7.32</v>
      </c>
      <c r="X173" t="n">
        <v>1.85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1.266</v>
      </c>
      <c r="E174" t="n">
        <v>78.98999999999999</v>
      </c>
      <c r="F174" t="n">
        <v>75.89</v>
      </c>
      <c r="G174" t="n">
        <v>119.82</v>
      </c>
      <c r="H174" t="n">
        <v>1.74</v>
      </c>
      <c r="I174" t="n">
        <v>38</v>
      </c>
      <c r="J174" t="n">
        <v>142.04</v>
      </c>
      <c r="K174" t="n">
        <v>45</v>
      </c>
      <c r="L174" t="n">
        <v>14</v>
      </c>
      <c r="M174" t="n">
        <v>36</v>
      </c>
      <c r="N174" t="n">
        <v>23.04</v>
      </c>
      <c r="O174" t="n">
        <v>17751.93</v>
      </c>
      <c r="P174" t="n">
        <v>717.16</v>
      </c>
      <c r="Q174" t="n">
        <v>1220.55</v>
      </c>
      <c r="R174" t="n">
        <v>199.3</v>
      </c>
      <c r="S174" t="n">
        <v>112.51</v>
      </c>
      <c r="T174" t="n">
        <v>28829.16</v>
      </c>
      <c r="U174" t="n">
        <v>0.5600000000000001</v>
      </c>
      <c r="V174" t="n">
        <v>0.76</v>
      </c>
      <c r="W174" t="n">
        <v>7.32</v>
      </c>
      <c r="X174" t="n">
        <v>1.69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1.2691</v>
      </c>
      <c r="E175" t="n">
        <v>78.8</v>
      </c>
      <c r="F175" t="n">
        <v>75.77</v>
      </c>
      <c r="G175" t="n">
        <v>129.89</v>
      </c>
      <c r="H175" t="n">
        <v>1.85</v>
      </c>
      <c r="I175" t="n">
        <v>35</v>
      </c>
      <c r="J175" t="n">
        <v>143.4</v>
      </c>
      <c r="K175" t="n">
        <v>45</v>
      </c>
      <c r="L175" t="n">
        <v>15</v>
      </c>
      <c r="M175" t="n">
        <v>33</v>
      </c>
      <c r="N175" t="n">
        <v>23.41</v>
      </c>
      <c r="O175" t="n">
        <v>17920.49</v>
      </c>
      <c r="P175" t="n">
        <v>710.97</v>
      </c>
      <c r="Q175" t="n">
        <v>1220.55</v>
      </c>
      <c r="R175" t="n">
        <v>195.03</v>
      </c>
      <c r="S175" t="n">
        <v>112.51</v>
      </c>
      <c r="T175" t="n">
        <v>26711.58</v>
      </c>
      <c r="U175" t="n">
        <v>0.58</v>
      </c>
      <c r="V175" t="n">
        <v>0.76</v>
      </c>
      <c r="W175" t="n">
        <v>7.32</v>
      </c>
      <c r="X175" t="n">
        <v>1.57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1.2718</v>
      </c>
      <c r="E176" t="n">
        <v>78.63</v>
      </c>
      <c r="F176" t="n">
        <v>75.65000000000001</v>
      </c>
      <c r="G176" t="n">
        <v>137.55</v>
      </c>
      <c r="H176" t="n">
        <v>1.96</v>
      </c>
      <c r="I176" t="n">
        <v>33</v>
      </c>
      <c r="J176" t="n">
        <v>144.77</v>
      </c>
      <c r="K176" t="n">
        <v>45</v>
      </c>
      <c r="L176" t="n">
        <v>16</v>
      </c>
      <c r="M176" t="n">
        <v>31</v>
      </c>
      <c r="N176" t="n">
        <v>23.78</v>
      </c>
      <c r="O176" t="n">
        <v>18089.56</v>
      </c>
      <c r="P176" t="n">
        <v>702.22</v>
      </c>
      <c r="Q176" t="n">
        <v>1220.54</v>
      </c>
      <c r="R176" t="n">
        <v>191.8</v>
      </c>
      <c r="S176" t="n">
        <v>112.51</v>
      </c>
      <c r="T176" t="n">
        <v>25106.88</v>
      </c>
      <c r="U176" t="n">
        <v>0.59</v>
      </c>
      <c r="V176" t="n">
        <v>0.76</v>
      </c>
      <c r="W176" t="n">
        <v>7.3</v>
      </c>
      <c r="X176" t="n">
        <v>1.46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1.274</v>
      </c>
      <c r="E177" t="n">
        <v>78.48999999999999</v>
      </c>
      <c r="F177" t="n">
        <v>75.56999999999999</v>
      </c>
      <c r="G177" t="n">
        <v>146.27</v>
      </c>
      <c r="H177" t="n">
        <v>2.06</v>
      </c>
      <c r="I177" t="n">
        <v>31</v>
      </c>
      <c r="J177" t="n">
        <v>146.15</v>
      </c>
      <c r="K177" t="n">
        <v>45</v>
      </c>
      <c r="L177" t="n">
        <v>17</v>
      </c>
      <c r="M177" t="n">
        <v>29</v>
      </c>
      <c r="N177" t="n">
        <v>24.15</v>
      </c>
      <c r="O177" t="n">
        <v>18259.16</v>
      </c>
      <c r="P177" t="n">
        <v>691.9299999999999</v>
      </c>
      <c r="Q177" t="n">
        <v>1220.54</v>
      </c>
      <c r="R177" t="n">
        <v>188.88</v>
      </c>
      <c r="S177" t="n">
        <v>112.51</v>
      </c>
      <c r="T177" t="n">
        <v>23655.58</v>
      </c>
      <c r="U177" t="n">
        <v>0.6</v>
      </c>
      <c r="V177" t="n">
        <v>0.76</v>
      </c>
      <c r="W177" t="n">
        <v>7.29</v>
      </c>
      <c r="X177" t="n">
        <v>1.37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1.2761</v>
      </c>
      <c r="E178" t="n">
        <v>78.37</v>
      </c>
      <c r="F178" t="n">
        <v>75.48999999999999</v>
      </c>
      <c r="G178" t="n">
        <v>156.19</v>
      </c>
      <c r="H178" t="n">
        <v>2.16</v>
      </c>
      <c r="I178" t="n">
        <v>29</v>
      </c>
      <c r="J178" t="n">
        <v>147.53</v>
      </c>
      <c r="K178" t="n">
        <v>45</v>
      </c>
      <c r="L178" t="n">
        <v>18</v>
      </c>
      <c r="M178" t="n">
        <v>27</v>
      </c>
      <c r="N178" t="n">
        <v>24.53</v>
      </c>
      <c r="O178" t="n">
        <v>18429.27</v>
      </c>
      <c r="P178" t="n">
        <v>688.97</v>
      </c>
      <c r="Q178" t="n">
        <v>1220.54</v>
      </c>
      <c r="R178" t="n">
        <v>185.87</v>
      </c>
      <c r="S178" t="n">
        <v>112.51</v>
      </c>
      <c r="T178" t="n">
        <v>22162.34</v>
      </c>
      <c r="U178" t="n">
        <v>0.61</v>
      </c>
      <c r="V178" t="n">
        <v>0.76</v>
      </c>
      <c r="W178" t="n">
        <v>7.3</v>
      </c>
      <c r="X178" t="n">
        <v>1.29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1.2785</v>
      </c>
      <c r="E179" t="n">
        <v>78.22</v>
      </c>
      <c r="F179" t="n">
        <v>75.40000000000001</v>
      </c>
      <c r="G179" t="n">
        <v>167.55</v>
      </c>
      <c r="H179" t="n">
        <v>2.26</v>
      </c>
      <c r="I179" t="n">
        <v>27</v>
      </c>
      <c r="J179" t="n">
        <v>148.91</v>
      </c>
      <c r="K179" t="n">
        <v>45</v>
      </c>
      <c r="L179" t="n">
        <v>19</v>
      </c>
      <c r="M179" t="n">
        <v>25</v>
      </c>
      <c r="N179" t="n">
        <v>24.92</v>
      </c>
      <c r="O179" t="n">
        <v>18599.92</v>
      </c>
      <c r="P179" t="n">
        <v>680.01</v>
      </c>
      <c r="Q179" t="n">
        <v>1220.54</v>
      </c>
      <c r="R179" t="n">
        <v>183.18</v>
      </c>
      <c r="S179" t="n">
        <v>112.51</v>
      </c>
      <c r="T179" t="n">
        <v>20826.25</v>
      </c>
      <c r="U179" t="n">
        <v>0.61</v>
      </c>
      <c r="V179" t="n">
        <v>0.76</v>
      </c>
      <c r="W179" t="n">
        <v>7.29</v>
      </c>
      <c r="X179" t="n">
        <v>1.2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1.2812</v>
      </c>
      <c r="E180" t="n">
        <v>78.05</v>
      </c>
      <c r="F180" t="n">
        <v>75.28</v>
      </c>
      <c r="G180" t="n">
        <v>180.68</v>
      </c>
      <c r="H180" t="n">
        <v>2.36</v>
      </c>
      <c r="I180" t="n">
        <v>25</v>
      </c>
      <c r="J180" t="n">
        <v>150.3</v>
      </c>
      <c r="K180" t="n">
        <v>45</v>
      </c>
      <c r="L180" t="n">
        <v>20</v>
      </c>
      <c r="M180" t="n">
        <v>23</v>
      </c>
      <c r="N180" t="n">
        <v>25.3</v>
      </c>
      <c r="O180" t="n">
        <v>18771.1</v>
      </c>
      <c r="P180" t="n">
        <v>667.89</v>
      </c>
      <c r="Q180" t="n">
        <v>1220.54</v>
      </c>
      <c r="R180" t="n">
        <v>179.1</v>
      </c>
      <c r="S180" t="n">
        <v>112.51</v>
      </c>
      <c r="T180" t="n">
        <v>18793.68</v>
      </c>
      <c r="U180" t="n">
        <v>0.63</v>
      </c>
      <c r="V180" t="n">
        <v>0.76</v>
      </c>
      <c r="W180" t="n">
        <v>7.28</v>
      </c>
      <c r="X180" t="n">
        <v>1.08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1.282</v>
      </c>
      <c r="E181" t="n">
        <v>78</v>
      </c>
      <c r="F181" t="n">
        <v>75.25</v>
      </c>
      <c r="G181" t="n">
        <v>188.14</v>
      </c>
      <c r="H181" t="n">
        <v>2.45</v>
      </c>
      <c r="I181" t="n">
        <v>24</v>
      </c>
      <c r="J181" t="n">
        <v>151.69</v>
      </c>
      <c r="K181" t="n">
        <v>45</v>
      </c>
      <c r="L181" t="n">
        <v>21</v>
      </c>
      <c r="M181" t="n">
        <v>18</v>
      </c>
      <c r="N181" t="n">
        <v>25.7</v>
      </c>
      <c r="O181" t="n">
        <v>18942.82</v>
      </c>
      <c r="P181" t="n">
        <v>665.03</v>
      </c>
      <c r="Q181" t="n">
        <v>1220.54</v>
      </c>
      <c r="R181" t="n">
        <v>177.78</v>
      </c>
      <c r="S181" t="n">
        <v>112.51</v>
      </c>
      <c r="T181" t="n">
        <v>18139.47</v>
      </c>
      <c r="U181" t="n">
        <v>0.63</v>
      </c>
      <c r="V181" t="n">
        <v>0.76</v>
      </c>
      <c r="W181" t="n">
        <v>7.3</v>
      </c>
      <c r="X181" t="n">
        <v>1.06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1.2832</v>
      </c>
      <c r="E182" t="n">
        <v>77.93000000000001</v>
      </c>
      <c r="F182" t="n">
        <v>75.20999999999999</v>
      </c>
      <c r="G182" t="n">
        <v>196.19</v>
      </c>
      <c r="H182" t="n">
        <v>2.54</v>
      </c>
      <c r="I182" t="n">
        <v>23</v>
      </c>
      <c r="J182" t="n">
        <v>153.09</v>
      </c>
      <c r="K182" t="n">
        <v>45</v>
      </c>
      <c r="L182" t="n">
        <v>22</v>
      </c>
      <c r="M182" t="n">
        <v>15</v>
      </c>
      <c r="N182" t="n">
        <v>26.09</v>
      </c>
      <c r="O182" t="n">
        <v>19115.09</v>
      </c>
      <c r="P182" t="n">
        <v>659.41</v>
      </c>
      <c r="Q182" t="n">
        <v>1220.54</v>
      </c>
      <c r="R182" t="n">
        <v>176.34</v>
      </c>
      <c r="S182" t="n">
        <v>112.51</v>
      </c>
      <c r="T182" t="n">
        <v>17427.35</v>
      </c>
      <c r="U182" t="n">
        <v>0.64</v>
      </c>
      <c r="V182" t="n">
        <v>0.76</v>
      </c>
      <c r="W182" t="n">
        <v>7.29</v>
      </c>
      <c r="X182" t="n">
        <v>1.01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1.2842</v>
      </c>
      <c r="E183" t="n">
        <v>77.87</v>
      </c>
      <c r="F183" t="n">
        <v>75.17</v>
      </c>
      <c r="G183" t="n">
        <v>205.02</v>
      </c>
      <c r="H183" t="n">
        <v>2.64</v>
      </c>
      <c r="I183" t="n">
        <v>22</v>
      </c>
      <c r="J183" t="n">
        <v>154.49</v>
      </c>
      <c r="K183" t="n">
        <v>45</v>
      </c>
      <c r="L183" t="n">
        <v>23</v>
      </c>
      <c r="M183" t="n">
        <v>9</v>
      </c>
      <c r="N183" t="n">
        <v>26.49</v>
      </c>
      <c r="O183" t="n">
        <v>19287.9</v>
      </c>
      <c r="P183" t="n">
        <v>656.3099999999999</v>
      </c>
      <c r="Q183" t="n">
        <v>1220.62</v>
      </c>
      <c r="R183" t="n">
        <v>174.65</v>
      </c>
      <c r="S183" t="n">
        <v>112.51</v>
      </c>
      <c r="T183" t="n">
        <v>16584.28</v>
      </c>
      <c r="U183" t="n">
        <v>0.64</v>
      </c>
      <c r="V183" t="n">
        <v>0.76</v>
      </c>
      <c r="W183" t="n">
        <v>7.3</v>
      </c>
      <c r="X183" t="n">
        <v>0.97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1.2842</v>
      </c>
      <c r="E184" t="n">
        <v>77.87</v>
      </c>
      <c r="F184" t="n">
        <v>75.18000000000001</v>
      </c>
      <c r="G184" t="n">
        <v>205.03</v>
      </c>
      <c r="H184" t="n">
        <v>2.73</v>
      </c>
      <c r="I184" t="n">
        <v>22</v>
      </c>
      <c r="J184" t="n">
        <v>155.9</v>
      </c>
      <c r="K184" t="n">
        <v>45</v>
      </c>
      <c r="L184" t="n">
        <v>24</v>
      </c>
      <c r="M184" t="n">
        <v>5</v>
      </c>
      <c r="N184" t="n">
        <v>26.9</v>
      </c>
      <c r="O184" t="n">
        <v>19461.27</v>
      </c>
      <c r="P184" t="n">
        <v>660.38</v>
      </c>
      <c r="Q184" t="n">
        <v>1220.55</v>
      </c>
      <c r="R184" t="n">
        <v>174.67</v>
      </c>
      <c r="S184" t="n">
        <v>112.51</v>
      </c>
      <c r="T184" t="n">
        <v>16593.8</v>
      </c>
      <c r="U184" t="n">
        <v>0.64</v>
      </c>
      <c r="V184" t="n">
        <v>0.76</v>
      </c>
      <c r="W184" t="n">
        <v>7.3</v>
      </c>
      <c r="X184" t="n">
        <v>0.98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1.2846</v>
      </c>
      <c r="E185" t="n">
        <v>77.84999999999999</v>
      </c>
      <c r="F185" t="n">
        <v>75.15000000000001</v>
      </c>
      <c r="G185" t="n">
        <v>204.96</v>
      </c>
      <c r="H185" t="n">
        <v>2.81</v>
      </c>
      <c r="I185" t="n">
        <v>22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663.09</v>
      </c>
      <c r="Q185" t="n">
        <v>1220.55</v>
      </c>
      <c r="R185" t="n">
        <v>173.65</v>
      </c>
      <c r="S185" t="n">
        <v>112.51</v>
      </c>
      <c r="T185" t="n">
        <v>16084.78</v>
      </c>
      <c r="U185" t="n">
        <v>0.65</v>
      </c>
      <c r="V185" t="n">
        <v>0.76</v>
      </c>
      <c r="W185" t="n">
        <v>7.31</v>
      </c>
      <c r="X185" t="n">
        <v>0.95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1.2844</v>
      </c>
      <c r="E186" t="n">
        <v>77.86</v>
      </c>
      <c r="F186" t="n">
        <v>75.16</v>
      </c>
      <c r="G186" t="n">
        <v>204.98</v>
      </c>
      <c r="H186" t="n">
        <v>2.9</v>
      </c>
      <c r="I186" t="n">
        <v>22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668.03</v>
      </c>
      <c r="Q186" t="n">
        <v>1220.55</v>
      </c>
      <c r="R186" t="n">
        <v>173.84</v>
      </c>
      <c r="S186" t="n">
        <v>112.51</v>
      </c>
      <c r="T186" t="n">
        <v>16178.87</v>
      </c>
      <c r="U186" t="n">
        <v>0.65</v>
      </c>
      <c r="V186" t="n">
        <v>0.76</v>
      </c>
      <c r="W186" t="n">
        <v>7.31</v>
      </c>
      <c r="X186" t="n">
        <v>0.96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0.5679</v>
      </c>
      <c r="E187" t="n">
        <v>176.09</v>
      </c>
      <c r="F187" t="n">
        <v>134.61</v>
      </c>
      <c r="G187" t="n">
        <v>6.65</v>
      </c>
      <c r="H187" t="n">
        <v>0.11</v>
      </c>
      <c r="I187" t="n">
        <v>1215</v>
      </c>
      <c r="J187" t="n">
        <v>159.12</v>
      </c>
      <c r="K187" t="n">
        <v>50.28</v>
      </c>
      <c r="L187" t="n">
        <v>1</v>
      </c>
      <c r="M187" t="n">
        <v>1213</v>
      </c>
      <c r="N187" t="n">
        <v>27.84</v>
      </c>
      <c r="O187" t="n">
        <v>19859.16</v>
      </c>
      <c r="P187" t="n">
        <v>1653.19</v>
      </c>
      <c r="Q187" t="n">
        <v>1220.99</v>
      </c>
      <c r="R187" t="n">
        <v>2194.55</v>
      </c>
      <c r="S187" t="n">
        <v>112.51</v>
      </c>
      <c r="T187" t="n">
        <v>1020569.78</v>
      </c>
      <c r="U187" t="n">
        <v>0.05</v>
      </c>
      <c r="V187" t="n">
        <v>0.43</v>
      </c>
      <c r="W187" t="n">
        <v>9.289999999999999</v>
      </c>
      <c r="X187" t="n">
        <v>60.39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0.9137999999999999</v>
      </c>
      <c r="E188" t="n">
        <v>109.43</v>
      </c>
      <c r="F188" t="n">
        <v>93.70999999999999</v>
      </c>
      <c r="G188" t="n">
        <v>13.52</v>
      </c>
      <c r="H188" t="n">
        <v>0.22</v>
      </c>
      <c r="I188" t="n">
        <v>416</v>
      </c>
      <c r="J188" t="n">
        <v>160.54</v>
      </c>
      <c r="K188" t="n">
        <v>50.28</v>
      </c>
      <c r="L188" t="n">
        <v>2</v>
      </c>
      <c r="M188" t="n">
        <v>414</v>
      </c>
      <c r="N188" t="n">
        <v>28.26</v>
      </c>
      <c r="O188" t="n">
        <v>20034.4</v>
      </c>
      <c r="P188" t="n">
        <v>1145.64</v>
      </c>
      <c r="Q188" t="n">
        <v>1220.71</v>
      </c>
      <c r="R188" t="n">
        <v>802.77</v>
      </c>
      <c r="S188" t="n">
        <v>112.51</v>
      </c>
      <c r="T188" t="n">
        <v>328672.82</v>
      </c>
      <c r="U188" t="n">
        <v>0.14</v>
      </c>
      <c r="V188" t="n">
        <v>0.61</v>
      </c>
      <c r="W188" t="n">
        <v>7.94</v>
      </c>
      <c r="X188" t="n">
        <v>19.5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1.0389</v>
      </c>
      <c r="E189" t="n">
        <v>96.26000000000001</v>
      </c>
      <c r="F189" t="n">
        <v>85.81</v>
      </c>
      <c r="G189" t="n">
        <v>20.43</v>
      </c>
      <c r="H189" t="n">
        <v>0.33</v>
      </c>
      <c r="I189" t="n">
        <v>252</v>
      </c>
      <c r="J189" t="n">
        <v>161.97</v>
      </c>
      <c r="K189" t="n">
        <v>50.28</v>
      </c>
      <c r="L189" t="n">
        <v>3</v>
      </c>
      <c r="M189" t="n">
        <v>250</v>
      </c>
      <c r="N189" t="n">
        <v>28.69</v>
      </c>
      <c r="O189" t="n">
        <v>20210.21</v>
      </c>
      <c r="P189" t="n">
        <v>1044.78</v>
      </c>
      <c r="Q189" t="n">
        <v>1220.62</v>
      </c>
      <c r="R189" t="n">
        <v>535.1799999999999</v>
      </c>
      <c r="S189" t="n">
        <v>112.51</v>
      </c>
      <c r="T189" t="n">
        <v>195700.99</v>
      </c>
      <c r="U189" t="n">
        <v>0.21</v>
      </c>
      <c r="V189" t="n">
        <v>0.67</v>
      </c>
      <c r="W189" t="n">
        <v>7.67</v>
      </c>
      <c r="X189" t="n">
        <v>11.61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1.1029</v>
      </c>
      <c r="E190" t="n">
        <v>90.67</v>
      </c>
      <c r="F190" t="n">
        <v>82.52</v>
      </c>
      <c r="G190" t="n">
        <v>27.35</v>
      </c>
      <c r="H190" t="n">
        <v>0.43</v>
      </c>
      <c r="I190" t="n">
        <v>181</v>
      </c>
      <c r="J190" t="n">
        <v>163.4</v>
      </c>
      <c r="K190" t="n">
        <v>50.28</v>
      </c>
      <c r="L190" t="n">
        <v>4</v>
      </c>
      <c r="M190" t="n">
        <v>179</v>
      </c>
      <c r="N190" t="n">
        <v>29.12</v>
      </c>
      <c r="O190" t="n">
        <v>20386.62</v>
      </c>
      <c r="P190" t="n">
        <v>1000.3</v>
      </c>
      <c r="Q190" t="n">
        <v>1220.62</v>
      </c>
      <c r="R190" t="n">
        <v>423.51</v>
      </c>
      <c r="S190" t="n">
        <v>112.51</v>
      </c>
      <c r="T190" t="n">
        <v>140221.39</v>
      </c>
      <c r="U190" t="n">
        <v>0.27</v>
      </c>
      <c r="V190" t="n">
        <v>0.7</v>
      </c>
      <c r="W190" t="n">
        <v>7.55</v>
      </c>
      <c r="X190" t="n">
        <v>8.31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1.1428</v>
      </c>
      <c r="E191" t="n">
        <v>87.51000000000001</v>
      </c>
      <c r="F191" t="n">
        <v>80.64</v>
      </c>
      <c r="G191" t="n">
        <v>34.31</v>
      </c>
      <c r="H191" t="n">
        <v>0.54</v>
      </c>
      <c r="I191" t="n">
        <v>141</v>
      </c>
      <c r="J191" t="n">
        <v>164.83</v>
      </c>
      <c r="K191" t="n">
        <v>50.28</v>
      </c>
      <c r="L191" t="n">
        <v>5</v>
      </c>
      <c r="M191" t="n">
        <v>139</v>
      </c>
      <c r="N191" t="n">
        <v>29.55</v>
      </c>
      <c r="O191" t="n">
        <v>20563.61</v>
      </c>
      <c r="P191" t="n">
        <v>973.75</v>
      </c>
      <c r="Q191" t="n">
        <v>1220.55</v>
      </c>
      <c r="R191" t="n">
        <v>359.79</v>
      </c>
      <c r="S191" t="n">
        <v>112.51</v>
      </c>
      <c r="T191" t="n">
        <v>108558.54</v>
      </c>
      <c r="U191" t="n">
        <v>0.31</v>
      </c>
      <c r="V191" t="n">
        <v>0.71</v>
      </c>
      <c r="W191" t="n">
        <v>7.49</v>
      </c>
      <c r="X191" t="n">
        <v>6.44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1.1692</v>
      </c>
      <c r="E192" t="n">
        <v>85.53</v>
      </c>
      <c r="F192" t="n">
        <v>79.47</v>
      </c>
      <c r="G192" t="n">
        <v>41.11</v>
      </c>
      <c r="H192" t="n">
        <v>0.64</v>
      </c>
      <c r="I192" t="n">
        <v>116</v>
      </c>
      <c r="J192" t="n">
        <v>166.27</v>
      </c>
      <c r="K192" t="n">
        <v>50.28</v>
      </c>
      <c r="L192" t="n">
        <v>6</v>
      </c>
      <c r="M192" t="n">
        <v>114</v>
      </c>
      <c r="N192" t="n">
        <v>29.99</v>
      </c>
      <c r="O192" t="n">
        <v>20741.2</v>
      </c>
      <c r="P192" t="n">
        <v>955.65</v>
      </c>
      <c r="Q192" t="n">
        <v>1220.55</v>
      </c>
      <c r="R192" t="n">
        <v>320.9</v>
      </c>
      <c r="S192" t="n">
        <v>112.51</v>
      </c>
      <c r="T192" t="n">
        <v>89242.34</v>
      </c>
      <c r="U192" t="n">
        <v>0.35</v>
      </c>
      <c r="V192" t="n">
        <v>0.72</v>
      </c>
      <c r="W192" t="n">
        <v>7.43</v>
      </c>
      <c r="X192" t="n">
        <v>5.27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1.189</v>
      </c>
      <c r="E193" t="n">
        <v>84.11</v>
      </c>
      <c r="F193" t="n">
        <v>78.63</v>
      </c>
      <c r="G193" t="n">
        <v>48.14</v>
      </c>
      <c r="H193" t="n">
        <v>0.74</v>
      </c>
      <c r="I193" t="n">
        <v>98</v>
      </c>
      <c r="J193" t="n">
        <v>167.72</v>
      </c>
      <c r="K193" t="n">
        <v>50.28</v>
      </c>
      <c r="L193" t="n">
        <v>7</v>
      </c>
      <c r="M193" t="n">
        <v>96</v>
      </c>
      <c r="N193" t="n">
        <v>30.44</v>
      </c>
      <c r="O193" t="n">
        <v>20919.39</v>
      </c>
      <c r="P193" t="n">
        <v>941.61</v>
      </c>
      <c r="Q193" t="n">
        <v>1220.58</v>
      </c>
      <c r="R193" t="n">
        <v>292.24</v>
      </c>
      <c r="S193" t="n">
        <v>112.51</v>
      </c>
      <c r="T193" t="n">
        <v>74999.57000000001</v>
      </c>
      <c r="U193" t="n">
        <v>0.38</v>
      </c>
      <c r="V193" t="n">
        <v>0.73</v>
      </c>
      <c r="W193" t="n">
        <v>7.4</v>
      </c>
      <c r="X193" t="n">
        <v>4.43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1.2036</v>
      </c>
      <c r="E194" t="n">
        <v>83.08</v>
      </c>
      <c r="F194" t="n">
        <v>78.02</v>
      </c>
      <c r="G194" t="n">
        <v>55.07</v>
      </c>
      <c r="H194" t="n">
        <v>0.84</v>
      </c>
      <c r="I194" t="n">
        <v>85</v>
      </c>
      <c r="J194" t="n">
        <v>169.17</v>
      </c>
      <c r="K194" t="n">
        <v>50.28</v>
      </c>
      <c r="L194" t="n">
        <v>8</v>
      </c>
      <c r="M194" t="n">
        <v>83</v>
      </c>
      <c r="N194" t="n">
        <v>30.89</v>
      </c>
      <c r="O194" t="n">
        <v>21098.19</v>
      </c>
      <c r="P194" t="n">
        <v>929.6900000000001</v>
      </c>
      <c r="Q194" t="n">
        <v>1220.56</v>
      </c>
      <c r="R194" t="n">
        <v>271.71</v>
      </c>
      <c r="S194" t="n">
        <v>112.51</v>
      </c>
      <c r="T194" t="n">
        <v>64801.63</v>
      </c>
      <c r="U194" t="n">
        <v>0.41</v>
      </c>
      <c r="V194" t="n">
        <v>0.74</v>
      </c>
      <c r="W194" t="n">
        <v>7.38</v>
      </c>
      <c r="X194" t="n">
        <v>3.82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1.2147</v>
      </c>
      <c r="E195" t="n">
        <v>82.33</v>
      </c>
      <c r="F195" t="n">
        <v>77.59</v>
      </c>
      <c r="G195" t="n">
        <v>62.07</v>
      </c>
      <c r="H195" t="n">
        <v>0.9399999999999999</v>
      </c>
      <c r="I195" t="n">
        <v>75</v>
      </c>
      <c r="J195" t="n">
        <v>170.62</v>
      </c>
      <c r="K195" t="n">
        <v>50.28</v>
      </c>
      <c r="L195" t="n">
        <v>9</v>
      </c>
      <c r="M195" t="n">
        <v>73</v>
      </c>
      <c r="N195" t="n">
        <v>31.34</v>
      </c>
      <c r="O195" t="n">
        <v>21277.6</v>
      </c>
      <c r="P195" t="n">
        <v>921.77</v>
      </c>
      <c r="Q195" t="n">
        <v>1220.54</v>
      </c>
      <c r="R195" t="n">
        <v>257.05</v>
      </c>
      <c r="S195" t="n">
        <v>112.51</v>
      </c>
      <c r="T195" t="n">
        <v>57520.24</v>
      </c>
      <c r="U195" t="n">
        <v>0.44</v>
      </c>
      <c r="V195" t="n">
        <v>0.74</v>
      </c>
      <c r="W195" t="n">
        <v>7.36</v>
      </c>
      <c r="X195" t="n">
        <v>3.38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1.2237</v>
      </c>
      <c r="E196" t="n">
        <v>81.72</v>
      </c>
      <c r="F196" t="n">
        <v>77.23999999999999</v>
      </c>
      <c r="G196" t="n">
        <v>69.17</v>
      </c>
      <c r="H196" t="n">
        <v>1.03</v>
      </c>
      <c r="I196" t="n">
        <v>67</v>
      </c>
      <c r="J196" t="n">
        <v>172.08</v>
      </c>
      <c r="K196" t="n">
        <v>50.28</v>
      </c>
      <c r="L196" t="n">
        <v>10</v>
      </c>
      <c r="M196" t="n">
        <v>65</v>
      </c>
      <c r="N196" t="n">
        <v>31.8</v>
      </c>
      <c r="O196" t="n">
        <v>21457.64</v>
      </c>
      <c r="P196" t="n">
        <v>913.55</v>
      </c>
      <c r="Q196" t="n">
        <v>1220.59</v>
      </c>
      <c r="R196" t="n">
        <v>244.64</v>
      </c>
      <c r="S196" t="n">
        <v>112.51</v>
      </c>
      <c r="T196" t="n">
        <v>51355.03</v>
      </c>
      <c r="U196" t="n">
        <v>0.46</v>
      </c>
      <c r="V196" t="n">
        <v>0.74</v>
      </c>
      <c r="W196" t="n">
        <v>7.37</v>
      </c>
      <c r="X196" t="n">
        <v>3.04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1.2323</v>
      </c>
      <c r="E197" t="n">
        <v>81.15000000000001</v>
      </c>
      <c r="F197" t="n">
        <v>76.89</v>
      </c>
      <c r="G197" t="n">
        <v>76.89</v>
      </c>
      <c r="H197" t="n">
        <v>1.12</v>
      </c>
      <c r="I197" t="n">
        <v>60</v>
      </c>
      <c r="J197" t="n">
        <v>173.55</v>
      </c>
      <c r="K197" t="n">
        <v>50.28</v>
      </c>
      <c r="L197" t="n">
        <v>11</v>
      </c>
      <c r="M197" t="n">
        <v>58</v>
      </c>
      <c r="N197" t="n">
        <v>32.27</v>
      </c>
      <c r="O197" t="n">
        <v>21638.31</v>
      </c>
      <c r="P197" t="n">
        <v>904.85</v>
      </c>
      <c r="Q197" t="n">
        <v>1220.54</v>
      </c>
      <c r="R197" t="n">
        <v>233.26</v>
      </c>
      <c r="S197" t="n">
        <v>112.51</v>
      </c>
      <c r="T197" t="n">
        <v>45702.04</v>
      </c>
      <c r="U197" t="n">
        <v>0.48</v>
      </c>
      <c r="V197" t="n">
        <v>0.75</v>
      </c>
      <c r="W197" t="n">
        <v>7.35</v>
      </c>
      <c r="X197" t="n">
        <v>2.69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1.2383</v>
      </c>
      <c r="E198" t="n">
        <v>80.76000000000001</v>
      </c>
      <c r="F198" t="n">
        <v>76.66</v>
      </c>
      <c r="G198" t="n">
        <v>83.63</v>
      </c>
      <c r="H198" t="n">
        <v>1.22</v>
      </c>
      <c r="I198" t="n">
        <v>55</v>
      </c>
      <c r="J198" t="n">
        <v>175.02</v>
      </c>
      <c r="K198" t="n">
        <v>50.28</v>
      </c>
      <c r="L198" t="n">
        <v>12</v>
      </c>
      <c r="M198" t="n">
        <v>53</v>
      </c>
      <c r="N198" t="n">
        <v>32.74</v>
      </c>
      <c r="O198" t="n">
        <v>21819.6</v>
      </c>
      <c r="P198" t="n">
        <v>898.02</v>
      </c>
      <c r="Q198" t="n">
        <v>1220.55</v>
      </c>
      <c r="R198" t="n">
        <v>225.39</v>
      </c>
      <c r="S198" t="n">
        <v>112.51</v>
      </c>
      <c r="T198" t="n">
        <v>41789.34</v>
      </c>
      <c r="U198" t="n">
        <v>0.5</v>
      </c>
      <c r="V198" t="n">
        <v>0.75</v>
      </c>
      <c r="W198" t="n">
        <v>7.34</v>
      </c>
      <c r="X198" t="n">
        <v>2.46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1.2429</v>
      </c>
      <c r="E199" t="n">
        <v>80.45999999999999</v>
      </c>
      <c r="F199" t="n">
        <v>76.48999999999999</v>
      </c>
      <c r="G199" t="n">
        <v>89.98999999999999</v>
      </c>
      <c r="H199" t="n">
        <v>1.31</v>
      </c>
      <c r="I199" t="n">
        <v>51</v>
      </c>
      <c r="J199" t="n">
        <v>176.49</v>
      </c>
      <c r="K199" t="n">
        <v>50.28</v>
      </c>
      <c r="L199" t="n">
        <v>13</v>
      </c>
      <c r="M199" t="n">
        <v>49</v>
      </c>
      <c r="N199" t="n">
        <v>33.21</v>
      </c>
      <c r="O199" t="n">
        <v>22001.54</v>
      </c>
      <c r="P199" t="n">
        <v>893.37</v>
      </c>
      <c r="Q199" t="n">
        <v>1220.58</v>
      </c>
      <c r="R199" t="n">
        <v>219.86</v>
      </c>
      <c r="S199" t="n">
        <v>112.51</v>
      </c>
      <c r="T199" t="n">
        <v>39045.77</v>
      </c>
      <c r="U199" t="n">
        <v>0.51</v>
      </c>
      <c r="V199" t="n">
        <v>0.75</v>
      </c>
      <c r="W199" t="n">
        <v>7.33</v>
      </c>
      <c r="X199" t="n">
        <v>2.29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1.248</v>
      </c>
      <c r="E200" t="n">
        <v>80.13</v>
      </c>
      <c r="F200" t="n">
        <v>76.29000000000001</v>
      </c>
      <c r="G200" t="n">
        <v>97.39</v>
      </c>
      <c r="H200" t="n">
        <v>1.4</v>
      </c>
      <c r="I200" t="n">
        <v>47</v>
      </c>
      <c r="J200" t="n">
        <v>177.97</v>
      </c>
      <c r="K200" t="n">
        <v>50.28</v>
      </c>
      <c r="L200" t="n">
        <v>14</v>
      </c>
      <c r="M200" t="n">
        <v>45</v>
      </c>
      <c r="N200" t="n">
        <v>33.69</v>
      </c>
      <c r="O200" t="n">
        <v>22184.13</v>
      </c>
      <c r="P200" t="n">
        <v>888.22</v>
      </c>
      <c r="Q200" t="n">
        <v>1220.55</v>
      </c>
      <c r="R200" t="n">
        <v>212.98</v>
      </c>
      <c r="S200" t="n">
        <v>112.51</v>
      </c>
      <c r="T200" t="n">
        <v>35627.64</v>
      </c>
      <c r="U200" t="n">
        <v>0.53</v>
      </c>
      <c r="V200" t="n">
        <v>0.75</v>
      </c>
      <c r="W200" t="n">
        <v>7.32</v>
      </c>
      <c r="X200" t="n">
        <v>2.09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1.2527</v>
      </c>
      <c r="E201" t="n">
        <v>79.83</v>
      </c>
      <c r="F201" t="n">
        <v>76.12</v>
      </c>
      <c r="G201" t="n">
        <v>106.21</v>
      </c>
      <c r="H201" t="n">
        <v>1.48</v>
      </c>
      <c r="I201" t="n">
        <v>43</v>
      </c>
      <c r="J201" t="n">
        <v>179.46</v>
      </c>
      <c r="K201" t="n">
        <v>50.28</v>
      </c>
      <c r="L201" t="n">
        <v>15</v>
      </c>
      <c r="M201" t="n">
        <v>41</v>
      </c>
      <c r="N201" t="n">
        <v>34.18</v>
      </c>
      <c r="O201" t="n">
        <v>22367.38</v>
      </c>
      <c r="P201" t="n">
        <v>880.02</v>
      </c>
      <c r="Q201" t="n">
        <v>1220.54</v>
      </c>
      <c r="R201" t="n">
        <v>207.11</v>
      </c>
      <c r="S201" t="n">
        <v>112.51</v>
      </c>
      <c r="T201" t="n">
        <v>32711</v>
      </c>
      <c r="U201" t="n">
        <v>0.54</v>
      </c>
      <c r="V201" t="n">
        <v>0.75</v>
      </c>
      <c r="W201" t="n">
        <v>7.32</v>
      </c>
      <c r="X201" t="n">
        <v>1.92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1.255</v>
      </c>
      <c r="E202" t="n">
        <v>79.68000000000001</v>
      </c>
      <c r="F202" t="n">
        <v>76.03</v>
      </c>
      <c r="G202" t="n">
        <v>111.27</v>
      </c>
      <c r="H202" t="n">
        <v>1.57</v>
      </c>
      <c r="I202" t="n">
        <v>41</v>
      </c>
      <c r="J202" t="n">
        <v>180.95</v>
      </c>
      <c r="K202" t="n">
        <v>50.28</v>
      </c>
      <c r="L202" t="n">
        <v>16</v>
      </c>
      <c r="M202" t="n">
        <v>39</v>
      </c>
      <c r="N202" t="n">
        <v>34.67</v>
      </c>
      <c r="O202" t="n">
        <v>22551.28</v>
      </c>
      <c r="P202" t="n">
        <v>875.25</v>
      </c>
      <c r="Q202" t="n">
        <v>1220.56</v>
      </c>
      <c r="R202" t="n">
        <v>204.02</v>
      </c>
      <c r="S202" t="n">
        <v>112.51</v>
      </c>
      <c r="T202" t="n">
        <v>31174.33</v>
      </c>
      <c r="U202" t="n">
        <v>0.55</v>
      </c>
      <c r="V202" t="n">
        <v>0.75</v>
      </c>
      <c r="W202" t="n">
        <v>7.33</v>
      </c>
      <c r="X202" t="n">
        <v>1.83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1.2587</v>
      </c>
      <c r="E203" t="n">
        <v>79.45</v>
      </c>
      <c r="F203" t="n">
        <v>75.90000000000001</v>
      </c>
      <c r="G203" t="n">
        <v>119.84</v>
      </c>
      <c r="H203" t="n">
        <v>1.65</v>
      </c>
      <c r="I203" t="n">
        <v>38</v>
      </c>
      <c r="J203" t="n">
        <v>182.45</v>
      </c>
      <c r="K203" t="n">
        <v>50.28</v>
      </c>
      <c r="L203" t="n">
        <v>17</v>
      </c>
      <c r="M203" t="n">
        <v>36</v>
      </c>
      <c r="N203" t="n">
        <v>35.17</v>
      </c>
      <c r="O203" t="n">
        <v>22735.98</v>
      </c>
      <c r="P203" t="n">
        <v>872.41</v>
      </c>
      <c r="Q203" t="n">
        <v>1220.56</v>
      </c>
      <c r="R203" t="n">
        <v>199.49</v>
      </c>
      <c r="S203" t="n">
        <v>112.51</v>
      </c>
      <c r="T203" t="n">
        <v>28926.71</v>
      </c>
      <c r="U203" t="n">
        <v>0.5600000000000001</v>
      </c>
      <c r="V203" t="n">
        <v>0.76</v>
      </c>
      <c r="W203" t="n">
        <v>7.32</v>
      </c>
      <c r="X203" t="n">
        <v>1.7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1.2614</v>
      </c>
      <c r="E204" t="n">
        <v>79.28</v>
      </c>
      <c r="F204" t="n">
        <v>75.79000000000001</v>
      </c>
      <c r="G204" t="n">
        <v>126.32</v>
      </c>
      <c r="H204" t="n">
        <v>1.74</v>
      </c>
      <c r="I204" t="n">
        <v>36</v>
      </c>
      <c r="J204" t="n">
        <v>183.95</v>
      </c>
      <c r="K204" t="n">
        <v>50.28</v>
      </c>
      <c r="L204" t="n">
        <v>18</v>
      </c>
      <c r="M204" t="n">
        <v>34</v>
      </c>
      <c r="N204" t="n">
        <v>35.67</v>
      </c>
      <c r="O204" t="n">
        <v>22921.24</v>
      </c>
      <c r="P204" t="n">
        <v>866.5</v>
      </c>
      <c r="Q204" t="n">
        <v>1220.55</v>
      </c>
      <c r="R204" t="n">
        <v>196.32</v>
      </c>
      <c r="S204" t="n">
        <v>112.51</v>
      </c>
      <c r="T204" t="n">
        <v>27349.83</v>
      </c>
      <c r="U204" t="n">
        <v>0.57</v>
      </c>
      <c r="V204" t="n">
        <v>0.76</v>
      </c>
      <c r="W204" t="n">
        <v>7.3</v>
      </c>
      <c r="X204" t="n">
        <v>1.59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1.2637</v>
      </c>
      <c r="E205" t="n">
        <v>79.13</v>
      </c>
      <c r="F205" t="n">
        <v>75.70999999999999</v>
      </c>
      <c r="G205" t="n">
        <v>133.61</v>
      </c>
      <c r="H205" t="n">
        <v>1.82</v>
      </c>
      <c r="I205" t="n">
        <v>34</v>
      </c>
      <c r="J205" t="n">
        <v>185.46</v>
      </c>
      <c r="K205" t="n">
        <v>50.28</v>
      </c>
      <c r="L205" t="n">
        <v>19</v>
      </c>
      <c r="M205" t="n">
        <v>32</v>
      </c>
      <c r="N205" t="n">
        <v>36.18</v>
      </c>
      <c r="O205" t="n">
        <v>23107.19</v>
      </c>
      <c r="P205" t="n">
        <v>861.02</v>
      </c>
      <c r="Q205" t="n">
        <v>1220.54</v>
      </c>
      <c r="R205" t="n">
        <v>193.52</v>
      </c>
      <c r="S205" t="n">
        <v>112.51</v>
      </c>
      <c r="T205" t="n">
        <v>25961.24</v>
      </c>
      <c r="U205" t="n">
        <v>0.58</v>
      </c>
      <c r="V205" t="n">
        <v>0.76</v>
      </c>
      <c r="W205" t="n">
        <v>7.3</v>
      </c>
      <c r="X205" t="n">
        <v>1.51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1.2668</v>
      </c>
      <c r="E206" t="n">
        <v>78.94</v>
      </c>
      <c r="F206" t="n">
        <v>75.58</v>
      </c>
      <c r="G206" t="n">
        <v>141.72</v>
      </c>
      <c r="H206" t="n">
        <v>1.9</v>
      </c>
      <c r="I206" t="n">
        <v>32</v>
      </c>
      <c r="J206" t="n">
        <v>186.97</v>
      </c>
      <c r="K206" t="n">
        <v>50.28</v>
      </c>
      <c r="L206" t="n">
        <v>20</v>
      </c>
      <c r="M206" t="n">
        <v>30</v>
      </c>
      <c r="N206" t="n">
        <v>36.69</v>
      </c>
      <c r="O206" t="n">
        <v>23293.82</v>
      </c>
      <c r="P206" t="n">
        <v>857.49</v>
      </c>
      <c r="Q206" t="n">
        <v>1220.55</v>
      </c>
      <c r="R206" t="n">
        <v>189.25</v>
      </c>
      <c r="S206" t="n">
        <v>112.51</v>
      </c>
      <c r="T206" t="n">
        <v>23837.53</v>
      </c>
      <c r="U206" t="n">
        <v>0.59</v>
      </c>
      <c r="V206" t="n">
        <v>0.76</v>
      </c>
      <c r="W206" t="n">
        <v>7.29</v>
      </c>
      <c r="X206" t="n">
        <v>1.38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1.2687</v>
      </c>
      <c r="E207" t="n">
        <v>78.81999999999999</v>
      </c>
      <c r="F207" t="n">
        <v>75.53</v>
      </c>
      <c r="G207" t="n">
        <v>151.06</v>
      </c>
      <c r="H207" t="n">
        <v>1.98</v>
      </c>
      <c r="I207" t="n">
        <v>30</v>
      </c>
      <c r="J207" t="n">
        <v>188.49</v>
      </c>
      <c r="K207" t="n">
        <v>50.28</v>
      </c>
      <c r="L207" t="n">
        <v>21</v>
      </c>
      <c r="M207" t="n">
        <v>28</v>
      </c>
      <c r="N207" t="n">
        <v>37.21</v>
      </c>
      <c r="O207" t="n">
        <v>23481.16</v>
      </c>
      <c r="P207" t="n">
        <v>849.64</v>
      </c>
      <c r="Q207" t="n">
        <v>1220.54</v>
      </c>
      <c r="R207" t="n">
        <v>187.44</v>
      </c>
      <c r="S207" t="n">
        <v>112.51</v>
      </c>
      <c r="T207" t="n">
        <v>22941.84</v>
      </c>
      <c r="U207" t="n">
        <v>0.6</v>
      </c>
      <c r="V207" t="n">
        <v>0.76</v>
      </c>
      <c r="W207" t="n">
        <v>7.29</v>
      </c>
      <c r="X207" t="n">
        <v>1.33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1.2704</v>
      </c>
      <c r="E208" t="n">
        <v>78.72</v>
      </c>
      <c r="F208" t="n">
        <v>75.45999999999999</v>
      </c>
      <c r="G208" t="n">
        <v>156.12</v>
      </c>
      <c r="H208" t="n">
        <v>2.05</v>
      </c>
      <c r="I208" t="n">
        <v>29</v>
      </c>
      <c r="J208" t="n">
        <v>190.01</v>
      </c>
      <c r="K208" t="n">
        <v>50.28</v>
      </c>
      <c r="L208" t="n">
        <v>22</v>
      </c>
      <c r="M208" t="n">
        <v>27</v>
      </c>
      <c r="N208" t="n">
        <v>37.74</v>
      </c>
      <c r="O208" t="n">
        <v>23669.2</v>
      </c>
      <c r="P208" t="n">
        <v>847.1799999999999</v>
      </c>
      <c r="Q208" t="n">
        <v>1220.55</v>
      </c>
      <c r="R208" t="n">
        <v>185.15</v>
      </c>
      <c r="S208" t="n">
        <v>112.51</v>
      </c>
      <c r="T208" t="n">
        <v>21801.45</v>
      </c>
      <c r="U208" t="n">
        <v>0.61</v>
      </c>
      <c r="V208" t="n">
        <v>0.76</v>
      </c>
      <c r="W208" t="n">
        <v>7.29</v>
      </c>
      <c r="X208" t="n">
        <v>1.26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1.2714</v>
      </c>
      <c r="E209" t="n">
        <v>78.65000000000001</v>
      </c>
      <c r="F209" t="n">
        <v>75.42</v>
      </c>
      <c r="G209" t="n">
        <v>161.62</v>
      </c>
      <c r="H209" t="n">
        <v>2.13</v>
      </c>
      <c r="I209" t="n">
        <v>28</v>
      </c>
      <c r="J209" t="n">
        <v>191.55</v>
      </c>
      <c r="K209" t="n">
        <v>50.28</v>
      </c>
      <c r="L209" t="n">
        <v>23</v>
      </c>
      <c r="M209" t="n">
        <v>26</v>
      </c>
      <c r="N209" t="n">
        <v>38.27</v>
      </c>
      <c r="O209" t="n">
        <v>23857.96</v>
      </c>
      <c r="P209" t="n">
        <v>839.5599999999999</v>
      </c>
      <c r="Q209" t="n">
        <v>1220.56</v>
      </c>
      <c r="R209" t="n">
        <v>183.75</v>
      </c>
      <c r="S209" t="n">
        <v>112.51</v>
      </c>
      <c r="T209" t="n">
        <v>21106.01</v>
      </c>
      <c r="U209" t="n">
        <v>0.61</v>
      </c>
      <c r="V209" t="n">
        <v>0.76</v>
      </c>
      <c r="W209" t="n">
        <v>7.29</v>
      </c>
      <c r="X209" t="n">
        <v>1.23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1.2739</v>
      </c>
      <c r="E210" t="n">
        <v>78.5</v>
      </c>
      <c r="F210" t="n">
        <v>75.34</v>
      </c>
      <c r="G210" t="n">
        <v>173.85</v>
      </c>
      <c r="H210" t="n">
        <v>2.21</v>
      </c>
      <c r="I210" t="n">
        <v>26</v>
      </c>
      <c r="J210" t="n">
        <v>193.08</v>
      </c>
      <c r="K210" t="n">
        <v>50.28</v>
      </c>
      <c r="L210" t="n">
        <v>24</v>
      </c>
      <c r="M210" t="n">
        <v>24</v>
      </c>
      <c r="N210" t="n">
        <v>38.8</v>
      </c>
      <c r="O210" t="n">
        <v>24047.45</v>
      </c>
      <c r="P210" t="n">
        <v>837.04</v>
      </c>
      <c r="Q210" t="n">
        <v>1220.54</v>
      </c>
      <c r="R210" t="n">
        <v>180.58</v>
      </c>
      <c r="S210" t="n">
        <v>112.51</v>
      </c>
      <c r="T210" t="n">
        <v>19529.52</v>
      </c>
      <c r="U210" t="n">
        <v>0.62</v>
      </c>
      <c r="V210" t="n">
        <v>0.76</v>
      </c>
      <c r="W210" t="n">
        <v>7.29</v>
      </c>
      <c r="X210" t="n">
        <v>1.14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1.2755</v>
      </c>
      <c r="E211" t="n">
        <v>78.40000000000001</v>
      </c>
      <c r="F211" t="n">
        <v>75.27</v>
      </c>
      <c r="G211" t="n">
        <v>180.66</v>
      </c>
      <c r="H211" t="n">
        <v>2.28</v>
      </c>
      <c r="I211" t="n">
        <v>25</v>
      </c>
      <c r="J211" t="n">
        <v>194.62</v>
      </c>
      <c r="K211" t="n">
        <v>50.28</v>
      </c>
      <c r="L211" t="n">
        <v>25</v>
      </c>
      <c r="M211" t="n">
        <v>23</v>
      </c>
      <c r="N211" t="n">
        <v>39.34</v>
      </c>
      <c r="O211" t="n">
        <v>24237.67</v>
      </c>
      <c r="P211" t="n">
        <v>831.45</v>
      </c>
      <c r="Q211" t="n">
        <v>1220.55</v>
      </c>
      <c r="R211" t="n">
        <v>178.77</v>
      </c>
      <c r="S211" t="n">
        <v>112.51</v>
      </c>
      <c r="T211" t="n">
        <v>18631.91</v>
      </c>
      <c r="U211" t="n">
        <v>0.63</v>
      </c>
      <c r="V211" t="n">
        <v>0.76</v>
      </c>
      <c r="W211" t="n">
        <v>7.28</v>
      </c>
      <c r="X211" t="n">
        <v>1.07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1.2762</v>
      </c>
      <c r="E212" t="n">
        <v>78.36</v>
      </c>
      <c r="F212" t="n">
        <v>75.26000000000001</v>
      </c>
      <c r="G212" t="n">
        <v>188.15</v>
      </c>
      <c r="H212" t="n">
        <v>2.35</v>
      </c>
      <c r="I212" t="n">
        <v>24</v>
      </c>
      <c r="J212" t="n">
        <v>196.17</v>
      </c>
      <c r="K212" t="n">
        <v>50.28</v>
      </c>
      <c r="L212" t="n">
        <v>26</v>
      </c>
      <c r="M212" t="n">
        <v>22</v>
      </c>
      <c r="N212" t="n">
        <v>39.89</v>
      </c>
      <c r="O212" t="n">
        <v>24428.62</v>
      </c>
      <c r="P212" t="n">
        <v>829.53</v>
      </c>
      <c r="Q212" t="n">
        <v>1220.55</v>
      </c>
      <c r="R212" t="n">
        <v>178.11</v>
      </c>
      <c r="S212" t="n">
        <v>112.51</v>
      </c>
      <c r="T212" t="n">
        <v>18303.19</v>
      </c>
      <c r="U212" t="n">
        <v>0.63</v>
      </c>
      <c r="V212" t="n">
        <v>0.76</v>
      </c>
      <c r="W212" t="n">
        <v>7.29</v>
      </c>
      <c r="X212" t="n">
        <v>1.06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1.2778</v>
      </c>
      <c r="E213" t="n">
        <v>78.26000000000001</v>
      </c>
      <c r="F213" t="n">
        <v>75.19</v>
      </c>
      <c r="G213" t="n">
        <v>196.16</v>
      </c>
      <c r="H213" t="n">
        <v>2.42</v>
      </c>
      <c r="I213" t="n">
        <v>23</v>
      </c>
      <c r="J213" t="n">
        <v>197.73</v>
      </c>
      <c r="K213" t="n">
        <v>50.28</v>
      </c>
      <c r="L213" t="n">
        <v>27</v>
      </c>
      <c r="M213" t="n">
        <v>21</v>
      </c>
      <c r="N213" t="n">
        <v>40.45</v>
      </c>
      <c r="O213" t="n">
        <v>24620.33</v>
      </c>
      <c r="P213" t="n">
        <v>825.45</v>
      </c>
      <c r="Q213" t="n">
        <v>1220.55</v>
      </c>
      <c r="R213" t="n">
        <v>175.88</v>
      </c>
      <c r="S213" t="n">
        <v>112.51</v>
      </c>
      <c r="T213" t="n">
        <v>17196.65</v>
      </c>
      <c r="U213" t="n">
        <v>0.64</v>
      </c>
      <c r="V213" t="n">
        <v>0.76</v>
      </c>
      <c r="W213" t="n">
        <v>7.29</v>
      </c>
      <c r="X213" t="n">
        <v>0.99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1.2788</v>
      </c>
      <c r="E214" t="n">
        <v>78.2</v>
      </c>
      <c r="F214" t="n">
        <v>75.17</v>
      </c>
      <c r="G214" t="n">
        <v>205</v>
      </c>
      <c r="H214" t="n">
        <v>2.49</v>
      </c>
      <c r="I214" t="n">
        <v>22</v>
      </c>
      <c r="J214" t="n">
        <v>199.29</v>
      </c>
      <c r="K214" t="n">
        <v>50.28</v>
      </c>
      <c r="L214" t="n">
        <v>28</v>
      </c>
      <c r="M214" t="n">
        <v>20</v>
      </c>
      <c r="N214" t="n">
        <v>41.01</v>
      </c>
      <c r="O214" t="n">
        <v>24812.8</v>
      </c>
      <c r="P214" t="n">
        <v>820.34</v>
      </c>
      <c r="Q214" t="n">
        <v>1220.54</v>
      </c>
      <c r="R214" t="n">
        <v>175</v>
      </c>
      <c r="S214" t="n">
        <v>112.51</v>
      </c>
      <c r="T214" t="n">
        <v>16759.31</v>
      </c>
      <c r="U214" t="n">
        <v>0.64</v>
      </c>
      <c r="V214" t="n">
        <v>0.76</v>
      </c>
      <c r="W214" t="n">
        <v>7.29</v>
      </c>
      <c r="X214" t="n">
        <v>0.97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1.2787</v>
      </c>
      <c r="E215" t="n">
        <v>78.2</v>
      </c>
      <c r="F215" t="n">
        <v>75.17</v>
      </c>
      <c r="G215" t="n">
        <v>205.01</v>
      </c>
      <c r="H215" t="n">
        <v>2.56</v>
      </c>
      <c r="I215" t="n">
        <v>22</v>
      </c>
      <c r="J215" t="n">
        <v>200.85</v>
      </c>
      <c r="K215" t="n">
        <v>50.28</v>
      </c>
      <c r="L215" t="n">
        <v>29</v>
      </c>
      <c r="M215" t="n">
        <v>20</v>
      </c>
      <c r="N215" t="n">
        <v>41.57</v>
      </c>
      <c r="O215" t="n">
        <v>25006.03</v>
      </c>
      <c r="P215" t="n">
        <v>812.09</v>
      </c>
      <c r="Q215" t="n">
        <v>1220.54</v>
      </c>
      <c r="R215" t="n">
        <v>175.13</v>
      </c>
      <c r="S215" t="n">
        <v>112.51</v>
      </c>
      <c r="T215" t="n">
        <v>16825.77</v>
      </c>
      <c r="U215" t="n">
        <v>0.64</v>
      </c>
      <c r="V215" t="n">
        <v>0.76</v>
      </c>
      <c r="W215" t="n">
        <v>7.29</v>
      </c>
      <c r="X215" t="n">
        <v>0.97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1.2799</v>
      </c>
      <c r="E216" t="n">
        <v>78.13</v>
      </c>
      <c r="F216" t="n">
        <v>75.13</v>
      </c>
      <c r="G216" t="n">
        <v>214.66</v>
      </c>
      <c r="H216" t="n">
        <v>2.63</v>
      </c>
      <c r="I216" t="n">
        <v>21</v>
      </c>
      <c r="J216" t="n">
        <v>202.43</v>
      </c>
      <c r="K216" t="n">
        <v>50.28</v>
      </c>
      <c r="L216" t="n">
        <v>30</v>
      </c>
      <c r="M216" t="n">
        <v>19</v>
      </c>
      <c r="N216" t="n">
        <v>42.15</v>
      </c>
      <c r="O216" t="n">
        <v>25200.04</v>
      </c>
      <c r="P216" t="n">
        <v>814.65</v>
      </c>
      <c r="Q216" t="n">
        <v>1220.56</v>
      </c>
      <c r="R216" t="n">
        <v>173.8</v>
      </c>
      <c r="S216" t="n">
        <v>112.51</v>
      </c>
      <c r="T216" t="n">
        <v>16166.41</v>
      </c>
      <c r="U216" t="n">
        <v>0.65</v>
      </c>
      <c r="V216" t="n">
        <v>0.76</v>
      </c>
      <c r="W216" t="n">
        <v>7.28</v>
      </c>
      <c r="X216" t="n">
        <v>0.93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1.2814</v>
      </c>
      <c r="E217" t="n">
        <v>78.04000000000001</v>
      </c>
      <c r="F217" t="n">
        <v>75.06999999999999</v>
      </c>
      <c r="G217" t="n">
        <v>225.22</v>
      </c>
      <c r="H217" t="n">
        <v>2.7</v>
      </c>
      <c r="I217" t="n">
        <v>20</v>
      </c>
      <c r="J217" t="n">
        <v>204.01</v>
      </c>
      <c r="K217" t="n">
        <v>50.28</v>
      </c>
      <c r="L217" t="n">
        <v>31</v>
      </c>
      <c r="M217" t="n">
        <v>18</v>
      </c>
      <c r="N217" t="n">
        <v>42.73</v>
      </c>
      <c r="O217" t="n">
        <v>25394.96</v>
      </c>
      <c r="P217" t="n">
        <v>809.3</v>
      </c>
      <c r="Q217" t="n">
        <v>1220.54</v>
      </c>
      <c r="R217" t="n">
        <v>171.92</v>
      </c>
      <c r="S217" t="n">
        <v>112.51</v>
      </c>
      <c r="T217" t="n">
        <v>15228.3</v>
      </c>
      <c r="U217" t="n">
        <v>0.65</v>
      </c>
      <c r="V217" t="n">
        <v>0.76</v>
      </c>
      <c r="W217" t="n">
        <v>7.28</v>
      </c>
      <c r="X217" t="n">
        <v>0.87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1.2827</v>
      </c>
      <c r="E218" t="n">
        <v>77.95999999999999</v>
      </c>
      <c r="F218" t="n">
        <v>75.03</v>
      </c>
      <c r="G218" t="n">
        <v>236.92</v>
      </c>
      <c r="H218" t="n">
        <v>2.76</v>
      </c>
      <c r="I218" t="n">
        <v>19</v>
      </c>
      <c r="J218" t="n">
        <v>205.59</v>
      </c>
      <c r="K218" t="n">
        <v>50.28</v>
      </c>
      <c r="L218" t="n">
        <v>32</v>
      </c>
      <c r="M218" t="n">
        <v>16</v>
      </c>
      <c r="N218" t="n">
        <v>43.31</v>
      </c>
      <c r="O218" t="n">
        <v>25590.57</v>
      </c>
      <c r="P218" t="n">
        <v>800.71</v>
      </c>
      <c r="Q218" t="n">
        <v>1220.54</v>
      </c>
      <c r="R218" t="n">
        <v>170.23</v>
      </c>
      <c r="S218" t="n">
        <v>112.51</v>
      </c>
      <c r="T218" t="n">
        <v>14391.83</v>
      </c>
      <c r="U218" t="n">
        <v>0.66</v>
      </c>
      <c r="V218" t="n">
        <v>0.76</v>
      </c>
      <c r="W218" t="n">
        <v>7.28</v>
      </c>
      <c r="X218" t="n">
        <v>0.83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1.2828</v>
      </c>
      <c r="E219" t="n">
        <v>77.95999999999999</v>
      </c>
      <c r="F219" t="n">
        <v>75.02</v>
      </c>
      <c r="G219" t="n">
        <v>236.9</v>
      </c>
      <c r="H219" t="n">
        <v>2.83</v>
      </c>
      <c r="I219" t="n">
        <v>19</v>
      </c>
      <c r="J219" t="n">
        <v>207.19</v>
      </c>
      <c r="K219" t="n">
        <v>50.28</v>
      </c>
      <c r="L219" t="n">
        <v>33</v>
      </c>
      <c r="M219" t="n">
        <v>16</v>
      </c>
      <c r="N219" t="n">
        <v>43.91</v>
      </c>
      <c r="O219" t="n">
        <v>25786.97</v>
      </c>
      <c r="P219" t="n">
        <v>796.35</v>
      </c>
      <c r="Q219" t="n">
        <v>1220.56</v>
      </c>
      <c r="R219" t="n">
        <v>170.04</v>
      </c>
      <c r="S219" t="n">
        <v>112.51</v>
      </c>
      <c r="T219" t="n">
        <v>14296.73</v>
      </c>
      <c r="U219" t="n">
        <v>0.66</v>
      </c>
      <c r="V219" t="n">
        <v>0.76</v>
      </c>
      <c r="W219" t="n">
        <v>7.28</v>
      </c>
      <c r="X219" t="n">
        <v>0.82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1.2841</v>
      </c>
      <c r="E220" t="n">
        <v>77.88</v>
      </c>
      <c r="F220" t="n">
        <v>74.97</v>
      </c>
      <c r="G220" t="n">
        <v>249.9</v>
      </c>
      <c r="H220" t="n">
        <v>2.89</v>
      </c>
      <c r="I220" t="n">
        <v>18</v>
      </c>
      <c r="J220" t="n">
        <v>208.78</v>
      </c>
      <c r="K220" t="n">
        <v>50.28</v>
      </c>
      <c r="L220" t="n">
        <v>34</v>
      </c>
      <c r="M220" t="n">
        <v>13</v>
      </c>
      <c r="N220" t="n">
        <v>44.5</v>
      </c>
      <c r="O220" t="n">
        <v>25984.2</v>
      </c>
      <c r="P220" t="n">
        <v>794.47</v>
      </c>
      <c r="Q220" t="n">
        <v>1220.54</v>
      </c>
      <c r="R220" t="n">
        <v>168.21</v>
      </c>
      <c r="S220" t="n">
        <v>112.51</v>
      </c>
      <c r="T220" t="n">
        <v>13383.93</v>
      </c>
      <c r="U220" t="n">
        <v>0.67</v>
      </c>
      <c r="V220" t="n">
        <v>0.77</v>
      </c>
      <c r="W220" t="n">
        <v>7.28</v>
      </c>
      <c r="X220" t="n">
        <v>0.77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1.284</v>
      </c>
      <c r="E221" t="n">
        <v>77.88</v>
      </c>
      <c r="F221" t="n">
        <v>74.98</v>
      </c>
      <c r="G221" t="n">
        <v>249.93</v>
      </c>
      <c r="H221" t="n">
        <v>2.96</v>
      </c>
      <c r="I221" t="n">
        <v>18</v>
      </c>
      <c r="J221" t="n">
        <v>210.39</v>
      </c>
      <c r="K221" t="n">
        <v>50.28</v>
      </c>
      <c r="L221" t="n">
        <v>35</v>
      </c>
      <c r="M221" t="n">
        <v>12</v>
      </c>
      <c r="N221" t="n">
        <v>45.11</v>
      </c>
      <c r="O221" t="n">
        <v>26182.25</v>
      </c>
      <c r="P221" t="n">
        <v>796.5700000000001</v>
      </c>
      <c r="Q221" t="n">
        <v>1220.54</v>
      </c>
      <c r="R221" t="n">
        <v>168.65</v>
      </c>
      <c r="S221" t="n">
        <v>112.51</v>
      </c>
      <c r="T221" t="n">
        <v>13604.13</v>
      </c>
      <c r="U221" t="n">
        <v>0.67</v>
      </c>
      <c r="V221" t="n">
        <v>0.77</v>
      </c>
      <c r="W221" t="n">
        <v>7.28</v>
      </c>
      <c r="X221" t="n">
        <v>0.78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1.2858</v>
      </c>
      <c r="E222" t="n">
        <v>77.77</v>
      </c>
      <c r="F222" t="n">
        <v>74.90000000000001</v>
      </c>
      <c r="G222" t="n">
        <v>264.36</v>
      </c>
      <c r="H222" t="n">
        <v>3.02</v>
      </c>
      <c r="I222" t="n">
        <v>17</v>
      </c>
      <c r="J222" t="n">
        <v>212</v>
      </c>
      <c r="K222" t="n">
        <v>50.28</v>
      </c>
      <c r="L222" t="n">
        <v>36</v>
      </c>
      <c r="M222" t="n">
        <v>9</v>
      </c>
      <c r="N222" t="n">
        <v>45.72</v>
      </c>
      <c r="O222" t="n">
        <v>26381.14</v>
      </c>
      <c r="P222" t="n">
        <v>789.13</v>
      </c>
      <c r="Q222" t="n">
        <v>1220.54</v>
      </c>
      <c r="R222" t="n">
        <v>165.99</v>
      </c>
      <c r="S222" t="n">
        <v>112.51</v>
      </c>
      <c r="T222" t="n">
        <v>12280.44</v>
      </c>
      <c r="U222" t="n">
        <v>0.68</v>
      </c>
      <c r="V222" t="n">
        <v>0.77</v>
      </c>
      <c r="W222" t="n">
        <v>7.28</v>
      </c>
      <c r="X222" t="n">
        <v>0.7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1.2854</v>
      </c>
      <c r="E223" t="n">
        <v>77.8</v>
      </c>
      <c r="F223" t="n">
        <v>74.93000000000001</v>
      </c>
      <c r="G223" t="n">
        <v>264.44</v>
      </c>
      <c r="H223" t="n">
        <v>3.08</v>
      </c>
      <c r="I223" t="n">
        <v>17</v>
      </c>
      <c r="J223" t="n">
        <v>213.62</v>
      </c>
      <c r="K223" t="n">
        <v>50.28</v>
      </c>
      <c r="L223" t="n">
        <v>37</v>
      </c>
      <c r="M223" t="n">
        <v>8</v>
      </c>
      <c r="N223" t="n">
        <v>46.34</v>
      </c>
      <c r="O223" t="n">
        <v>26580.87</v>
      </c>
      <c r="P223" t="n">
        <v>792.38</v>
      </c>
      <c r="Q223" t="n">
        <v>1220.56</v>
      </c>
      <c r="R223" t="n">
        <v>166.61</v>
      </c>
      <c r="S223" t="n">
        <v>112.51</v>
      </c>
      <c r="T223" t="n">
        <v>12588.08</v>
      </c>
      <c r="U223" t="n">
        <v>0.68</v>
      </c>
      <c r="V223" t="n">
        <v>0.77</v>
      </c>
      <c r="W223" t="n">
        <v>7.28</v>
      </c>
      <c r="X223" t="n">
        <v>0.73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1.2853</v>
      </c>
      <c r="E224" t="n">
        <v>77.8</v>
      </c>
      <c r="F224" t="n">
        <v>74.93000000000001</v>
      </c>
      <c r="G224" t="n">
        <v>264.46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5</v>
      </c>
      <c r="N224" t="n">
        <v>46.97</v>
      </c>
      <c r="O224" t="n">
        <v>26781.46</v>
      </c>
      <c r="P224" t="n">
        <v>795.12</v>
      </c>
      <c r="Q224" t="n">
        <v>1220.54</v>
      </c>
      <c r="R224" t="n">
        <v>166.68</v>
      </c>
      <c r="S224" t="n">
        <v>112.51</v>
      </c>
      <c r="T224" t="n">
        <v>12625.8</v>
      </c>
      <c r="U224" t="n">
        <v>0.67</v>
      </c>
      <c r="V224" t="n">
        <v>0.77</v>
      </c>
      <c r="W224" t="n">
        <v>7.29</v>
      </c>
      <c r="X224" t="n">
        <v>0.73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1.2851</v>
      </c>
      <c r="E225" t="n">
        <v>77.81</v>
      </c>
      <c r="F225" t="n">
        <v>74.94</v>
      </c>
      <c r="G225" t="n">
        <v>264.5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796.04</v>
      </c>
      <c r="Q225" t="n">
        <v>1220.54</v>
      </c>
      <c r="R225" t="n">
        <v>166.75</v>
      </c>
      <c r="S225" t="n">
        <v>112.51</v>
      </c>
      <c r="T225" t="n">
        <v>12659.69</v>
      </c>
      <c r="U225" t="n">
        <v>0.67</v>
      </c>
      <c r="V225" t="n">
        <v>0.77</v>
      </c>
      <c r="W225" t="n">
        <v>7.29</v>
      </c>
      <c r="X225" t="n">
        <v>0.74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1.2852</v>
      </c>
      <c r="E226" t="n">
        <v>77.81</v>
      </c>
      <c r="F226" t="n">
        <v>74.93000000000001</v>
      </c>
      <c r="G226" t="n">
        <v>264.47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800.87</v>
      </c>
      <c r="Q226" t="n">
        <v>1220.54</v>
      </c>
      <c r="R226" t="n">
        <v>166.53</v>
      </c>
      <c r="S226" t="n">
        <v>112.51</v>
      </c>
      <c r="T226" t="n">
        <v>12551.95</v>
      </c>
      <c r="U226" t="n">
        <v>0.68</v>
      </c>
      <c r="V226" t="n">
        <v>0.77</v>
      </c>
      <c r="W226" t="n">
        <v>7.29</v>
      </c>
      <c r="X226" t="n">
        <v>0.74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0.8827</v>
      </c>
      <c r="E227" t="n">
        <v>113.29</v>
      </c>
      <c r="F227" t="n">
        <v>101.49</v>
      </c>
      <c r="G227" t="n">
        <v>10.59</v>
      </c>
      <c r="H227" t="n">
        <v>0.22</v>
      </c>
      <c r="I227" t="n">
        <v>575</v>
      </c>
      <c r="J227" t="n">
        <v>80.84</v>
      </c>
      <c r="K227" t="n">
        <v>35.1</v>
      </c>
      <c r="L227" t="n">
        <v>1</v>
      </c>
      <c r="M227" t="n">
        <v>573</v>
      </c>
      <c r="N227" t="n">
        <v>9.74</v>
      </c>
      <c r="O227" t="n">
        <v>10204.21</v>
      </c>
      <c r="P227" t="n">
        <v>789.89</v>
      </c>
      <c r="Q227" t="n">
        <v>1220.67</v>
      </c>
      <c r="R227" t="n">
        <v>1067.28</v>
      </c>
      <c r="S227" t="n">
        <v>112.51</v>
      </c>
      <c r="T227" t="n">
        <v>460133.55</v>
      </c>
      <c r="U227" t="n">
        <v>0.11</v>
      </c>
      <c r="V227" t="n">
        <v>0.57</v>
      </c>
      <c r="W227" t="n">
        <v>8.19</v>
      </c>
      <c r="X227" t="n">
        <v>27.28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1.0985</v>
      </c>
      <c r="E228" t="n">
        <v>91.03</v>
      </c>
      <c r="F228" t="n">
        <v>85.06999999999999</v>
      </c>
      <c r="G228" t="n">
        <v>21.63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651.09</v>
      </c>
      <c r="Q228" t="n">
        <v>1220.6</v>
      </c>
      <c r="R228" t="n">
        <v>510.1</v>
      </c>
      <c r="S228" t="n">
        <v>112.51</v>
      </c>
      <c r="T228" t="n">
        <v>183242.42</v>
      </c>
      <c r="U228" t="n">
        <v>0.22</v>
      </c>
      <c r="V228" t="n">
        <v>0.67</v>
      </c>
      <c r="W228" t="n">
        <v>7.64</v>
      </c>
      <c r="X228" t="n">
        <v>10.87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1.1717</v>
      </c>
      <c r="E229" t="n">
        <v>85.34999999999999</v>
      </c>
      <c r="F229" t="n">
        <v>80.93000000000001</v>
      </c>
      <c r="G229" t="n">
        <v>33.03</v>
      </c>
      <c r="H229" t="n">
        <v>0.63</v>
      </c>
      <c r="I229" t="n">
        <v>147</v>
      </c>
      <c r="J229" t="n">
        <v>83.25</v>
      </c>
      <c r="K229" t="n">
        <v>35.1</v>
      </c>
      <c r="L229" t="n">
        <v>3</v>
      </c>
      <c r="M229" t="n">
        <v>145</v>
      </c>
      <c r="N229" t="n">
        <v>10.15</v>
      </c>
      <c r="O229" t="n">
        <v>10501.19</v>
      </c>
      <c r="P229" t="n">
        <v>608.78</v>
      </c>
      <c r="Q229" t="n">
        <v>1220.67</v>
      </c>
      <c r="R229" t="n">
        <v>370.22</v>
      </c>
      <c r="S229" t="n">
        <v>112.51</v>
      </c>
      <c r="T229" t="n">
        <v>113744.38</v>
      </c>
      <c r="U229" t="n">
        <v>0.3</v>
      </c>
      <c r="V229" t="n">
        <v>0.71</v>
      </c>
      <c r="W229" t="n">
        <v>7.48</v>
      </c>
      <c r="X229" t="n">
        <v>6.72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1.2093</v>
      </c>
      <c r="E230" t="n">
        <v>82.69</v>
      </c>
      <c r="F230" t="n">
        <v>78.97</v>
      </c>
      <c r="G230" t="n">
        <v>44.7</v>
      </c>
      <c r="H230" t="n">
        <v>0.83</v>
      </c>
      <c r="I230" t="n">
        <v>106</v>
      </c>
      <c r="J230" t="n">
        <v>84.45999999999999</v>
      </c>
      <c r="K230" t="n">
        <v>35.1</v>
      </c>
      <c r="L230" t="n">
        <v>4</v>
      </c>
      <c r="M230" t="n">
        <v>104</v>
      </c>
      <c r="N230" t="n">
        <v>10.36</v>
      </c>
      <c r="O230" t="n">
        <v>10650.22</v>
      </c>
      <c r="P230" t="n">
        <v>582.9</v>
      </c>
      <c r="Q230" t="n">
        <v>1220.6</v>
      </c>
      <c r="R230" t="n">
        <v>303.64</v>
      </c>
      <c r="S230" t="n">
        <v>112.51</v>
      </c>
      <c r="T230" t="n">
        <v>80662.37</v>
      </c>
      <c r="U230" t="n">
        <v>0.37</v>
      </c>
      <c r="V230" t="n">
        <v>0.73</v>
      </c>
      <c r="W230" t="n">
        <v>7.42</v>
      </c>
      <c r="X230" t="n">
        <v>4.77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1.231</v>
      </c>
      <c r="E231" t="n">
        <v>81.23999999999999</v>
      </c>
      <c r="F231" t="n">
        <v>77.93000000000001</v>
      </c>
      <c r="G231" t="n">
        <v>57.02</v>
      </c>
      <c r="H231" t="n">
        <v>1.02</v>
      </c>
      <c r="I231" t="n">
        <v>82</v>
      </c>
      <c r="J231" t="n">
        <v>85.67</v>
      </c>
      <c r="K231" t="n">
        <v>35.1</v>
      </c>
      <c r="L231" t="n">
        <v>5</v>
      </c>
      <c r="M231" t="n">
        <v>80</v>
      </c>
      <c r="N231" t="n">
        <v>10.57</v>
      </c>
      <c r="O231" t="n">
        <v>10799.59</v>
      </c>
      <c r="P231" t="n">
        <v>563.75</v>
      </c>
      <c r="Q231" t="n">
        <v>1220.54</v>
      </c>
      <c r="R231" t="n">
        <v>268.43</v>
      </c>
      <c r="S231" t="n">
        <v>112.51</v>
      </c>
      <c r="T231" t="n">
        <v>63173.01</v>
      </c>
      <c r="U231" t="n">
        <v>0.42</v>
      </c>
      <c r="V231" t="n">
        <v>0.74</v>
      </c>
      <c r="W231" t="n">
        <v>7.39</v>
      </c>
      <c r="X231" t="n">
        <v>3.73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1.2458</v>
      </c>
      <c r="E232" t="n">
        <v>80.27</v>
      </c>
      <c r="F232" t="n">
        <v>77.22</v>
      </c>
      <c r="G232" t="n">
        <v>69.15000000000001</v>
      </c>
      <c r="H232" t="n">
        <v>1.21</v>
      </c>
      <c r="I232" t="n">
        <v>67</v>
      </c>
      <c r="J232" t="n">
        <v>86.88</v>
      </c>
      <c r="K232" t="n">
        <v>35.1</v>
      </c>
      <c r="L232" t="n">
        <v>6</v>
      </c>
      <c r="M232" t="n">
        <v>65</v>
      </c>
      <c r="N232" t="n">
        <v>10.78</v>
      </c>
      <c r="O232" t="n">
        <v>10949.33</v>
      </c>
      <c r="P232" t="n">
        <v>547.54</v>
      </c>
      <c r="Q232" t="n">
        <v>1220.55</v>
      </c>
      <c r="R232" t="n">
        <v>244.7</v>
      </c>
      <c r="S232" t="n">
        <v>112.51</v>
      </c>
      <c r="T232" t="n">
        <v>51387.44</v>
      </c>
      <c r="U232" t="n">
        <v>0.46</v>
      </c>
      <c r="V232" t="n">
        <v>0.74</v>
      </c>
      <c r="W232" t="n">
        <v>7.36</v>
      </c>
      <c r="X232" t="n">
        <v>3.02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1.2567</v>
      </c>
      <c r="E233" t="n">
        <v>79.58</v>
      </c>
      <c r="F233" t="n">
        <v>76.72</v>
      </c>
      <c r="G233" t="n">
        <v>82.2</v>
      </c>
      <c r="H233" t="n">
        <v>1.39</v>
      </c>
      <c r="I233" t="n">
        <v>56</v>
      </c>
      <c r="J233" t="n">
        <v>88.09999999999999</v>
      </c>
      <c r="K233" t="n">
        <v>35.1</v>
      </c>
      <c r="L233" t="n">
        <v>7</v>
      </c>
      <c r="M233" t="n">
        <v>54</v>
      </c>
      <c r="N233" t="n">
        <v>11</v>
      </c>
      <c r="O233" t="n">
        <v>11099.43</v>
      </c>
      <c r="P233" t="n">
        <v>530.88</v>
      </c>
      <c r="Q233" t="n">
        <v>1220.54</v>
      </c>
      <c r="R233" t="n">
        <v>227.43</v>
      </c>
      <c r="S233" t="n">
        <v>112.51</v>
      </c>
      <c r="T233" t="n">
        <v>42804.51</v>
      </c>
      <c r="U233" t="n">
        <v>0.49</v>
      </c>
      <c r="V233" t="n">
        <v>0.75</v>
      </c>
      <c r="W233" t="n">
        <v>7.34</v>
      </c>
      <c r="X233" t="n">
        <v>2.52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1.2648</v>
      </c>
      <c r="E234" t="n">
        <v>79.06</v>
      </c>
      <c r="F234" t="n">
        <v>76.34</v>
      </c>
      <c r="G234" t="n">
        <v>95.43000000000001</v>
      </c>
      <c r="H234" t="n">
        <v>1.57</v>
      </c>
      <c r="I234" t="n">
        <v>48</v>
      </c>
      <c r="J234" t="n">
        <v>89.31999999999999</v>
      </c>
      <c r="K234" t="n">
        <v>35.1</v>
      </c>
      <c r="L234" t="n">
        <v>8</v>
      </c>
      <c r="M234" t="n">
        <v>46</v>
      </c>
      <c r="N234" t="n">
        <v>11.22</v>
      </c>
      <c r="O234" t="n">
        <v>11249.89</v>
      </c>
      <c r="P234" t="n">
        <v>514.75</v>
      </c>
      <c r="Q234" t="n">
        <v>1220.57</v>
      </c>
      <c r="R234" t="n">
        <v>214.97</v>
      </c>
      <c r="S234" t="n">
        <v>112.51</v>
      </c>
      <c r="T234" t="n">
        <v>36616.24</v>
      </c>
      <c r="U234" t="n">
        <v>0.52</v>
      </c>
      <c r="V234" t="n">
        <v>0.75</v>
      </c>
      <c r="W234" t="n">
        <v>7.32</v>
      </c>
      <c r="X234" t="n">
        <v>2.14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1.2706</v>
      </c>
      <c r="E235" t="n">
        <v>78.7</v>
      </c>
      <c r="F235" t="n">
        <v>76.09</v>
      </c>
      <c r="G235" t="n">
        <v>108.7</v>
      </c>
      <c r="H235" t="n">
        <v>1.75</v>
      </c>
      <c r="I235" t="n">
        <v>42</v>
      </c>
      <c r="J235" t="n">
        <v>90.54000000000001</v>
      </c>
      <c r="K235" t="n">
        <v>35.1</v>
      </c>
      <c r="L235" t="n">
        <v>9</v>
      </c>
      <c r="M235" t="n">
        <v>37</v>
      </c>
      <c r="N235" t="n">
        <v>11.44</v>
      </c>
      <c r="O235" t="n">
        <v>11400.71</v>
      </c>
      <c r="P235" t="n">
        <v>502.08</v>
      </c>
      <c r="Q235" t="n">
        <v>1220.54</v>
      </c>
      <c r="R235" t="n">
        <v>206.37</v>
      </c>
      <c r="S235" t="n">
        <v>112.51</v>
      </c>
      <c r="T235" t="n">
        <v>32347.3</v>
      </c>
      <c r="U235" t="n">
        <v>0.55</v>
      </c>
      <c r="V235" t="n">
        <v>0.75</v>
      </c>
      <c r="W235" t="n">
        <v>7.31</v>
      </c>
      <c r="X235" t="n">
        <v>1.89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1.2746</v>
      </c>
      <c r="E236" t="n">
        <v>78.45999999999999</v>
      </c>
      <c r="F236" t="n">
        <v>75.91</v>
      </c>
      <c r="G236" t="n">
        <v>119.86</v>
      </c>
      <c r="H236" t="n">
        <v>1.91</v>
      </c>
      <c r="I236" t="n">
        <v>38</v>
      </c>
      <c r="J236" t="n">
        <v>91.77</v>
      </c>
      <c r="K236" t="n">
        <v>35.1</v>
      </c>
      <c r="L236" t="n">
        <v>10</v>
      </c>
      <c r="M236" t="n">
        <v>20</v>
      </c>
      <c r="N236" t="n">
        <v>11.67</v>
      </c>
      <c r="O236" t="n">
        <v>11551.91</v>
      </c>
      <c r="P236" t="n">
        <v>491.75</v>
      </c>
      <c r="Q236" t="n">
        <v>1220.55</v>
      </c>
      <c r="R236" t="n">
        <v>199.58</v>
      </c>
      <c r="S236" t="n">
        <v>112.51</v>
      </c>
      <c r="T236" t="n">
        <v>28971.34</v>
      </c>
      <c r="U236" t="n">
        <v>0.5600000000000001</v>
      </c>
      <c r="V236" t="n">
        <v>0.76</v>
      </c>
      <c r="W236" t="n">
        <v>7.33</v>
      </c>
      <c r="X236" t="n">
        <v>1.71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1.2761</v>
      </c>
      <c r="E237" t="n">
        <v>78.36</v>
      </c>
      <c r="F237" t="n">
        <v>75.84999999999999</v>
      </c>
      <c r="G237" t="n">
        <v>126.42</v>
      </c>
      <c r="H237" t="n">
        <v>2.08</v>
      </c>
      <c r="I237" t="n">
        <v>36</v>
      </c>
      <c r="J237" t="n">
        <v>93</v>
      </c>
      <c r="K237" t="n">
        <v>35.1</v>
      </c>
      <c r="L237" t="n">
        <v>11</v>
      </c>
      <c r="M237" t="n">
        <v>3</v>
      </c>
      <c r="N237" t="n">
        <v>11.9</v>
      </c>
      <c r="O237" t="n">
        <v>11703.47</v>
      </c>
      <c r="P237" t="n">
        <v>491.78</v>
      </c>
      <c r="Q237" t="n">
        <v>1220.55</v>
      </c>
      <c r="R237" t="n">
        <v>196.81</v>
      </c>
      <c r="S237" t="n">
        <v>112.51</v>
      </c>
      <c r="T237" t="n">
        <v>27595.71</v>
      </c>
      <c r="U237" t="n">
        <v>0.57</v>
      </c>
      <c r="V237" t="n">
        <v>0.76</v>
      </c>
      <c r="W237" t="n">
        <v>7.35</v>
      </c>
      <c r="X237" t="n">
        <v>1.65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1.2765</v>
      </c>
      <c r="E238" t="n">
        <v>78.34</v>
      </c>
      <c r="F238" t="n">
        <v>75.83</v>
      </c>
      <c r="G238" t="n">
        <v>126.38</v>
      </c>
      <c r="H238" t="n">
        <v>2.24</v>
      </c>
      <c r="I238" t="n">
        <v>36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497.94</v>
      </c>
      <c r="Q238" t="n">
        <v>1220.67</v>
      </c>
      <c r="R238" t="n">
        <v>195.8</v>
      </c>
      <c r="S238" t="n">
        <v>112.51</v>
      </c>
      <c r="T238" t="n">
        <v>27092.18</v>
      </c>
      <c r="U238" t="n">
        <v>0.57</v>
      </c>
      <c r="V238" t="n">
        <v>0.76</v>
      </c>
      <c r="W238" t="n">
        <v>7.35</v>
      </c>
      <c r="X238" t="n">
        <v>1.63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0.7671</v>
      </c>
      <c r="E239" t="n">
        <v>130.36</v>
      </c>
      <c r="F239" t="n">
        <v>111.23</v>
      </c>
      <c r="G239" t="n">
        <v>8.68</v>
      </c>
      <c r="H239" t="n">
        <v>0.16</v>
      </c>
      <c r="I239" t="n">
        <v>769</v>
      </c>
      <c r="J239" t="n">
        <v>107.41</v>
      </c>
      <c r="K239" t="n">
        <v>41.65</v>
      </c>
      <c r="L239" t="n">
        <v>1</v>
      </c>
      <c r="M239" t="n">
        <v>767</v>
      </c>
      <c r="N239" t="n">
        <v>14.77</v>
      </c>
      <c r="O239" t="n">
        <v>13481.73</v>
      </c>
      <c r="P239" t="n">
        <v>1053.29</v>
      </c>
      <c r="Q239" t="n">
        <v>1220.77</v>
      </c>
      <c r="R239" t="n">
        <v>1398.74</v>
      </c>
      <c r="S239" t="n">
        <v>112.51</v>
      </c>
      <c r="T239" t="n">
        <v>624896.04</v>
      </c>
      <c r="U239" t="n">
        <v>0.08</v>
      </c>
      <c r="V239" t="n">
        <v>0.52</v>
      </c>
      <c r="W239" t="n">
        <v>8.52</v>
      </c>
      <c r="X239" t="n">
        <v>37.02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1.0338</v>
      </c>
      <c r="E240" t="n">
        <v>96.73</v>
      </c>
      <c r="F240" t="n">
        <v>88.05</v>
      </c>
      <c r="G240" t="n">
        <v>17.67</v>
      </c>
      <c r="H240" t="n">
        <v>0.32</v>
      </c>
      <c r="I240" t="n">
        <v>299</v>
      </c>
      <c r="J240" t="n">
        <v>108.68</v>
      </c>
      <c r="K240" t="n">
        <v>41.65</v>
      </c>
      <c r="L240" t="n">
        <v>2</v>
      </c>
      <c r="M240" t="n">
        <v>297</v>
      </c>
      <c r="N240" t="n">
        <v>15.03</v>
      </c>
      <c r="O240" t="n">
        <v>13638.32</v>
      </c>
      <c r="P240" t="n">
        <v>825.88</v>
      </c>
      <c r="Q240" t="n">
        <v>1220.62</v>
      </c>
      <c r="R240" t="n">
        <v>611.37</v>
      </c>
      <c r="S240" t="n">
        <v>112.51</v>
      </c>
      <c r="T240" t="n">
        <v>233562.21</v>
      </c>
      <c r="U240" t="n">
        <v>0.18</v>
      </c>
      <c r="V240" t="n">
        <v>0.65</v>
      </c>
      <c r="W240" t="n">
        <v>7.74</v>
      </c>
      <c r="X240" t="n">
        <v>13.85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1.1244</v>
      </c>
      <c r="E241" t="n">
        <v>88.93000000000001</v>
      </c>
      <c r="F241" t="n">
        <v>82.77</v>
      </c>
      <c r="G241" t="n">
        <v>26.7</v>
      </c>
      <c r="H241" t="n">
        <v>0.48</v>
      </c>
      <c r="I241" t="n">
        <v>186</v>
      </c>
      <c r="J241" t="n">
        <v>109.96</v>
      </c>
      <c r="K241" t="n">
        <v>41.65</v>
      </c>
      <c r="L241" t="n">
        <v>3</v>
      </c>
      <c r="M241" t="n">
        <v>184</v>
      </c>
      <c r="N241" t="n">
        <v>15.31</v>
      </c>
      <c r="O241" t="n">
        <v>13795.21</v>
      </c>
      <c r="P241" t="n">
        <v>768.45</v>
      </c>
      <c r="Q241" t="n">
        <v>1220.57</v>
      </c>
      <c r="R241" t="n">
        <v>432.51</v>
      </c>
      <c r="S241" t="n">
        <v>112.51</v>
      </c>
      <c r="T241" t="n">
        <v>144694.19</v>
      </c>
      <c r="U241" t="n">
        <v>0.26</v>
      </c>
      <c r="V241" t="n">
        <v>0.6899999999999999</v>
      </c>
      <c r="W241" t="n">
        <v>7.55</v>
      </c>
      <c r="X241" t="n">
        <v>8.56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1.1717</v>
      </c>
      <c r="E242" t="n">
        <v>85.34999999999999</v>
      </c>
      <c r="F242" t="n">
        <v>80.34</v>
      </c>
      <c r="G242" t="n">
        <v>35.97</v>
      </c>
      <c r="H242" t="n">
        <v>0.63</v>
      </c>
      <c r="I242" t="n">
        <v>134</v>
      </c>
      <c r="J242" t="n">
        <v>111.23</v>
      </c>
      <c r="K242" t="n">
        <v>41.65</v>
      </c>
      <c r="L242" t="n">
        <v>4</v>
      </c>
      <c r="M242" t="n">
        <v>132</v>
      </c>
      <c r="N242" t="n">
        <v>15.58</v>
      </c>
      <c r="O242" t="n">
        <v>13952.52</v>
      </c>
      <c r="P242" t="n">
        <v>738.8</v>
      </c>
      <c r="Q242" t="n">
        <v>1220.62</v>
      </c>
      <c r="R242" t="n">
        <v>349.75</v>
      </c>
      <c r="S242" t="n">
        <v>112.51</v>
      </c>
      <c r="T242" t="n">
        <v>103573.32</v>
      </c>
      <c r="U242" t="n">
        <v>0.32</v>
      </c>
      <c r="V242" t="n">
        <v>0.71</v>
      </c>
      <c r="W242" t="n">
        <v>7.47</v>
      </c>
      <c r="X242" t="n">
        <v>6.13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1.2009</v>
      </c>
      <c r="E243" t="n">
        <v>83.27</v>
      </c>
      <c r="F243" t="n">
        <v>78.92</v>
      </c>
      <c r="G243" t="n">
        <v>45.53</v>
      </c>
      <c r="H243" t="n">
        <v>0.78</v>
      </c>
      <c r="I243" t="n">
        <v>104</v>
      </c>
      <c r="J243" t="n">
        <v>112.51</v>
      </c>
      <c r="K243" t="n">
        <v>41.65</v>
      </c>
      <c r="L243" t="n">
        <v>5</v>
      </c>
      <c r="M243" t="n">
        <v>102</v>
      </c>
      <c r="N243" t="n">
        <v>15.86</v>
      </c>
      <c r="O243" t="n">
        <v>14110.24</v>
      </c>
      <c r="P243" t="n">
        <v>717.89</v>
      </c>
      <c r="Q243" t="n">
        <v>1220.56</v>
      </c>
      <c r="R243" t="n">
        <v>302.04</v>
      </c>
      <c r="S243" t="n">
        <v>112.51</v>
      </c>
      <c r="T243" t="n">
        <v>79869.07000000001</v>
      </c>
      <c r="U243" t="n">
        <v>0.37</v>
      </c>
      <c r="V243" t="n">
        <v>0.73</v>
      </c>
      <c r="W243" t="n">
        <v>7.42</v>
      </c>
      <c r="X243" t="n">
        <v>4.72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1.2188</v>
      </c>
      <c r="E244" t="n">
        <v>82.05</v>
      </c>
      <c r="F244" t="n">
        <v>78.09999999999999</v>
      </c>
      <c r="G244" t="n">
        <v>54.49</v>
      </c>
      <c r="H244" t="n">
        <v>0.93</v>
      </c>
      <c r="I244" t="n">
        <v>86</v>
      </c>
      <c r="J244" t="n">
        <v>113.79</v>
      </c>
      <c r="K244" t="n">
        <v>41.65</v>
      </c>
      <c r="L244" t="n">
        <v>6</v>
      </c>
      <c r="M244" t="n">
        <v>84</v>
      </c>
      <c r="N244" t="n">
        <v>16.14</v>
      </c>
      <c r="O244" t="n">
        <v>14268.39</v>
      </c>
      <c r="P244" t="n">
        <v>703.74</v>
      </c>
      <c r="Q244" t="n">
        <v>1220.54</v>
      </c>
      <c r="R244" t="n">
        <v>274.72</v>
      </c>
      <c r="S244" t="n">
        <v>112.51</v>
      </c>
      <c r="T244" t="n">
        <v>66301.17</v>
      </c>
      <c r="U244" t="n">
        <v>0.41</v>
      </c>
      <c r="V244" t="n">
        <v>0.73</v>
      </c>
      <c r="W244" t="n">
        <v>7.38</v>
      </c>
      <c r="X244" t="n">
        <v>3.9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1.2332</v>
      </c>
      <c r="E245" t="n">
        <v>81.09</v>
      </c>
      <c r="F245" t="n">
        <v>77.45</v>
      </c>
      <c r="G245" t="n">
        <v>64.55</v>
      </c>
      <c r="H245" t="n">
        <v>1.07</v>
      </c>
      <c r="I245" t="n">
        <v>72</v>
      </c>
      <c r="J245" t="n">
        <v>115.08</v>
      </c>
      <c r="K245" t="n">
        <v>41.65</v>
      </c>
      <c r="L245" t="n">
        <v>7</v>
      </c>
      <c r="M245" t="n">
        <v>70</v>
      </c>
      <c r="N245" t="n">
        <v>16.43</v>
      </c>
      <c r="O245" t="n">
        <v>14426.96</v>
      </c>
      <c r="P245" t="n">
        <v>689.99</v>
      </c>
      <c r="Q245" t="n">
        <v>1220.54</v>
      </c>
      <c r="R245" t="n">
        <v>252.64</v>
      </c>
      <c r="S245" t="n">
        <v>112.51</v>
      </c>
      <c r="T245" t="n">
        <v>55330.96</v>
      </c>
      <c r="U245" t="n">
        <v>0.45</v>
      </c>
      <c r="V245" t="n">
        <v>0.74</v>
      </c>
      <c r="W245" t="n">
        <v>7.36</v>
      </c>
      <c r="X245" t="n">
        <v>3.25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1.244</v>
      </c>
      <c r="E246" t="n">
        <v>80.39</v>
      </c>
      <c r="F246" t="n">
        <v>76.97</v>
      </c>
      <c r="G246" t="n">
        <v>74.48999999999999</v>
      </c>
      <c r="H246" t="n">
        <v>1.21</v>
      </c>
      <c r="I246" t="n">
        <v>62</v>
      </c>
      <c r="J246" t="n">
        <v>116.37</v>
      </c>
      <c r="K246" t="n">
        <v>41.65</v>
      </c>
      <c r="L246" t="n">
        <v>8</v>
      </c>
      <c r="M246" t="n">
        <v>60</v>
      </c>
      <c r="N246" t="n">
        <v>16.72</v>
      </c>
      <c r="O246" t="n">
        <v>14585.96</v>
      </c>
      <c r="P246" t="n">
        <v>677.87</v>
      </c>
      <c r="Q246" t="n">
        <v>1220.55</v>
      </c>
      <c r="R246" t="n">
        <v>236.36</v>
      </c>
      <c r="S246" t="n">
        <v>112.51</v>
      </c>
      <c r="T246" t="n">
        <v>47238.67</v>
      </c>
      <c r="U246" t="n">
        <v>0.48</v>
      </c>
      <c r="V246" t="n">
        <v>0.75</v>
      </c>
      <c r="W246" t="n">
        <v>7.34</v>
      </c>
      <c r="X246" t="n">
        <v>2.77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1.251</v>
      </c>
      <c r="E247" t="n">
        <v>79.94</v>
      </c>
      <c r="F247" t="n">
        <v>76.68000000000001</v>
      </c>
      <c r="G247" t="n">
        <v>83.65000000000001</v>
      </c>
      <c r="H247" t="n">
        <v>1.35</v>
      </c>
      <c r="I247" t="n">
        <v>55</v>
      </c>
      <c r="J247" t="n">
        <v>117.66</v>
      </c>
      <c r="K247" t="n">
        <v>41.65</v>
      </c>
      <c r="L247" t="n">
        <v>9</v>
      </c>
      <c r="M247" t="n">
        <v>53</v>
      </c>
      <c r="N247" t="n">
        <v>17.01</v>
      </c>
      <c r="O247" t="n">
        <v>14745.39</v>
      </c>
      <c r="P247" t="n">
        <v>667.35</v>
      </c>
      <c r="Q247" t="n">
        <v>1220.56</v>
      </c>
      <c r="R247" t="n">
        <v>226.47</v>
      </c>
      <c r="S247" t="n">
        <v>112.51</v>
      </c>
      <c r="T247" t="n">
        <v>42331.6</v>
      </c>
      <c r="U247" t="n">
        <v>0.5</v>
      </c>
      <c r="V247" t="n">
        <v>0.75</v>
      </c>
      <c r="W247" t="n">
        <v>7.33</v>
      </c>
      <c r="X247" t="n">
        <v>2.48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1.2585</v>
      </c>
      <c r="E248" t="n">
        <v>79.45999999999999</v>
      </c>
      <c r="F248" t="n">
        <v>76.36</v>
      </c>
      <c r="G248" t="n">
        <v>95.45</v>
      </c>
      <c r="H248" t="n">
        <v>1.48</v>
      </c>
      <c r="I248" t="n">
        <v>48</v>
      </c>
      <c r="J248" t="n">
        <v>118.96</v>
      </c>
      <c r="K248" t="n">
        <v>41.65</v>
      </c>
      <c r="L248" t="n">
        <v>10</v>
      </c>
      <c r="M248" t="n">
        <v>46</v>
      </c>
      <c r="N248" t="n">
        <v>17.31</v>
      </c>
      <c r="O248" t="n">
        <v>14905.25</v>
      </c>
      <c r="P248" t="n">
        <v>655.86</v>
      </c>
      <c r="Q248" t="n">
        <v>1220.56</v>
      </c>
      <c r="R248" t="n">
        <v>215.48</v>
      </c>
      <c r="S248" t="n">
        <v>112.51</v>
      </c>
      <c r="T248" t="n">
        <v>36868.71</v>
      </c>
      <c r="U248" t="n">
        <v>0.52</v>
      </c>
      <c r="V248" t="n">
        <v>0.75</v>
      </c>
      <c r="W248" t="n">
        <v>7.32</v>
      </c>
      <c r="X248" t="n">
        <v>2.16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1.264</v>
      </c>
      <c r="E249" t="n">
        <v>79.11</v>
      </c>
      <c r="F249" t="n">
        <v>76.12</v>
      </c>
      <c r="G249" t="n">
        <v>106.22</v>
      </c>
      <c r="H249" t="n">
        <v>1.61</v>
      </c>
      <c r="I249" t="n">
        <v>43</v>
      </c>
      <c r="J249" t="n">
        <v>120.26</v>
      </c>
      <c r="K249" t="n">
        <v>41.65</v>
      </c>
      <c r="L249" t="n">
        <v>11</v>
      </c>
      <c r="M249" t="n">
        <v>41</v>
      </c>
      <c r="N249" t="n">
        <v>17.61</v>
      </c>
      <c r="O249" t="n">
        <v>15065.56</v>
      </c>
      <c r="P249" t="n">
        <v>645.15</v>
      </c>
      <c r="Q249" t="n">
        <v>1220.54</v>
      </c>
      <c r="R249" t="n">
        <v>207.25</v>
      </c>
      <c r="S249" t="n">
        <v>112.51</v>
      </c>
      <c r="T249" t="n">
        <v>32782.67</v>
      </c>
      <c r="U249" t="n">
        <v>0.54</v>
      </c>
      <c r="V249" t="n">
        <v>0.75</v>
      </c>
      <c r="W249" t="n">
        <v>7.32</v>
      </c>
      <c r="X249" t="n">
        <v>1.92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1.2689</v>
      </c>
      <c r="E250" t="n">
        <v>78.81</v>
      </c>
      <c r="F250" t="n">
        <v>75.91</v>
      </c>
      <c r="G250" t="n">
        <v>116.78</v>
      </c>
      <c r="H250" t="n">
        <v>1.74</v>
      </c>
      <c r="I250" t="n">
        <v>39</v>
      </c>
      <c r="J250" t="n">
        <v>121.56</v>
      </c>
      <c r="K250" t="n">
        <v>41.65</v>
      </c>
      <c r="L250" t="n">
        <v>12</v>
      </c>
      <c r="M250" t="n">
        <v>37</v>
      </c>
      <c r="N250" t="n">
        <v>17.91</v>
      </c>
      <c r="O250" t="n">
        <v>15226.31</v>
      </c>
      <c r="P250" t="n">
        <v>634.38</v>
      </c>
      <c r="Q250" t="n">
        <v>1220.54</v>
      </c>
      <c r="R250" t="n">
        <v>200.16</v>
      </c>
      <c r="S250" t="n">
        <v>112.51</v>
      </c>
      <c r="T250" t="n">
        <v>29257.21</v>
      </c>
      <c r="U250" t="n">
        <v>0.5600000000000001</v>
      </c>
      <c r="V250" t="n">
        <v>0.76</v>
      </c>
      <c r="W250" t="n">
        <v>7.31</v>
      </c>
      <c r="X250" t="n">
        <v>1.71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1.2716</v>
      </c>
      <c r="E251" t="n">
        <v>78.64</v>
      </c>
      <c r="F251" t="n">
        <v>75.8</v>
      </c>
      <c r="G251" t="n">
        <v>126.34</v>
      </c>
      <c r="H251" t="n">
        <v>1.87</v>
      </c>
      <c r="I251" t="n">
        <v>36</v>
      </c>
      <c r="J251" t="n">
        <v>122.87</v>
      </c>
      <c r="K251" t="n">
        <v>41.65</v>
      </c>
      <c r="L251" t="n">
        <v>13</v>
      </c>
      <c r="M251" t="n">
        <v>34</v>
      </c>
      <c r="N251" t="n">
        <v>18.22</v>
      </c>
      <c r="O251" t="n">
        <v>15387.5</v>
      </c>
      <c r="P251" t="n">
        <v>626.86</v>
      </c>
      <c r="Q251" t="n">
        <v>1220.55</v>
      </c>
      <c r="R251" t="n">
        <v>196.51</v>
      </c>
      <c r="S251" t="n">
        <v>112.51</v>
      </c>
      <c r="T251" t="n">
        <v>27447.42</v>
      </c>
      <c r="U251" t="n">
        <v>0.57</v>
      </c>
      <c r="V251" t="n">
        <v>0.76</v>
      </c>
      <c r="W251" t="n">
        <v>7.31</v>
      </c>
      <c r="X251" t="n">
        <v>1.6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1.2753</v>
      </c>
      <c r="E252" t="n">
        <v>78.41</v>
      </c>
      <c r="F252" t="n">
        <v>75.64</v>
      </c>
      <c r="G252" t="n">
        <v>137.53</v>
      </c>
      <c r="H252" t="n">
        <v>1.99</v>
      </c>
      <c r="I252" t="n">
        <v>33</v>
      </c>
      <c r="J252" t="n">
        <v>124.18</v>
      </c>
      <c r="K252" t="n">
        <v>41.65</v>
      </c>
      <c r="L252" t="n">
        <v>14</v>
      </c>
      <c r="M252" t="n">
        <v>31</v>
      </c>
      <c r="N252" t="n">
        <v>18.53</v>
      </c>
      <c r="O252" t="n">
        <v>15549.15</v>
      </c>
      <c r="P252" t="n">
        <v>616.27</v>
      </c>
      <c r="Q252" t="n">
        <v>1220.54</v>
      </c>
      <c r="R252" t="n">
        <v>191.22</v>
      </c>
      <c r="S252" t="n">
        <v>112.51</v>
      </c>
      <c r="T252" t="n">
        <v>24814.79</v>
      </c>
      <c r="U252" t="n">
        <v>0.59</v>
      </c>
      <c r="V252" t="n">
        <v>0.76</v>
      </c>
      <c r="W252" t="n">
        <v>7.3</v>
      </c>
      <c r="X252" t="n">
        <v>1.44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1.2784</v>
      </c>
      <c r="E253" t="n">
        <v>78.22</v>
      </c>
      <c r="F253" t="n">
        <v>75.52</v>
      </c>
      <c r="G253" t="n">
        <v>151.04</v>
      </c>
      <c r="H253" t="n">
        <v>2.11</v>
      </c>
      <c r="I253" t="n">
        <v>30</v>
      </c>
      <c r="J253" t="n">
        <v>125.49</v>
      </c>
      <c r="K253" t="n">
        <v>41.65</v>
      </c>
      <c r="L253" t="n">
        <v>15</v>
      </c>
      <c r="M253" t="n">
        <v>27</v>
      </c>
      <c r="N253" t="n">
        <v>18.84</v>
      </c>
      <c r="O253" t="n">
        <v>15711.24</v>
      </c>
      <c r="P253" t="n">
        <v>605.36</v>
      </c>
      <c r="Q253" t="n">
        <v>1220.54</v>
      </c>
      <c r="R253" t="n">
        <v>186.76</v>
      </c>
      <c r="S253" t="n">
        <v>112.51</v>
      </c>
      <c r="T253" t="n">
        <v>22599.88</v>
      </c>
      <c r="U253" t="n">
        <v>0.6</v>
      </c>
      <c r="V253" t="n">
        <v>0.76</v>
      </c>
      <c r="W253" t="n">
        <v>7.3</v>
      </c>
      <c r="X253" t="n">
        <v>1.32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1.2807</v>
      </c>
      <c r="E254" t="n">
        <v>78.08</v>
      </c>
      <c r="F254" t="n">
        <v>75.43000000000001</v>
      </c>
      <c r="G254" t="n">
        <v>161.63</v>
      </c>
      <c r="H254" t="n">
        <v>2.23</v>
      </c>
      <c r="I254" t="n">
        <v>28</v>
      </c>
      <c r="J254" t="n">
        <v>126.81</v>
      </c>
      <c r="K254" t="n">
        <v>41.65</v>
      </c>
      <c r="L254" t="n">
        <v>16</v>
      </c>
      <c r="M254" t="n">
        <v>22</v>
      </c>
      <c r="N254" t="n">
        <v>19.16</v>
      </c>
      <c r="O254" t="n">
        <v>15873.8</v>
      </c>
      <c r="P254" t="n">
        <v>599.9400000000001</v>
      </c>
      <c r="Q254" t="n">
        <v>1220.54</v>
      </c>
      <c r="R254" t="n">
        <v>183.64</v>
      </c>
      <c r="S254" t="n">
        <v>112.51</v>
      </c>
      <c r="T254" t="n">
        <v>21052.24</v>
      </c>
      <c r="U254" t="n">
        <v>0.61</v>
      </c>
      <c r="V254" t="n">
        <v>0.76</v>
      </c>
      <c r="W254" t="n">
        <v>7.3</v>
      </c>
      <c r="X254" t="n">
        <v>1.23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1.2816</v>
      </c>
      <c r="E255" t="n">
        <v>78.02</v>
      </c>
      <c r="F255" t="n">
        <v>75.39</v>
      </c>
      <c r="G255" t="n">
        <v>167.53</v>
      </c>
      <c r="H255" t="n">
        <v>2.34</v>
      </c>
      <c r="I255" t="n">
        <v>27</v>
      </c>
      <c r="J255" t="n">
        <v>128.13</v>
      </c>
      <c r="K255" t="n">
        <v>41.65</v>
      </c>
      <c r="L255" t="n">
        <v>17</v>
      </c>
      <c r="M255" t="n">
        <v>16</v>
      </c>
      <c r="N255" t="n">
        <v>19.48</v>
      </c>
      <c r="O255" t="n">
        <v>16036.82</v>
      </c>
      <c r="P255" t="n">
        <v>592.49</v>
      </c>
      <c r="Q255" t="n">
        <v>1220.54</v>
      </c>
      <c r="R255" t="n">
        <v>182.16</v>
      </c>
      <c r="S255" t="n">
        <v>112.51</v>
      </c>
      <c r="T255" t="n">
        <v>20317.33</v>
      </c>
      <c r="U255" t="n">
        <v>0.62</v>
      </c>
      <c r="V255" t="n">
        <v>0.76</v>
      </c>
      <c r="W255" t="n">
        <v>7.3</v>
      </c>
      <c r="X255" t="n">
        <v>1.19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1.2824</v>
      </c>
      <c r="E256" t="n">
        <v>77.98</v>
      </c>
      <c r="F256" t="n">
        <v>75.36</v>
      </c>
      <c r="G256" t="n">
        <v>173.92</v>
      </c>
      <c r="H256" t="n">
        <v>2.46</v>
      </c>
      <c r="I256" t="n">
        <v>26</v>
      </c>
      <c r="J256" t="n">
        <v>129.46</v>
      </c>
      <c r="K256" t="n">
        <v>41.65</v>
      </c>
      <c r="L256" t="n">
        <v>18</v>
      </c>
      <c r="M256" t="n">
        <v>5</v>
      </c>
      <c r="N256" t="n">
        <v>19.81</v>
      </c>
      <c r="O256" t="n">
        <v>16200.3</v>
      </c>
      <c r="P256" t="n">
        <v>591.8099999999999</v>
      </c>
      <c r="Q256" t="n">
        <v>1220.54</v>
      </c>
      <c r="R256" t="n">
        <v>180.89</v>
      </c>
      <c r="S256" t="n">
        <v>112.51</v>
      </c>
      <c r="T256" t="n">
        <v>19686.77</v>
      </c>
      <c r="U256" t="n">
        <v>0.62</v>
      </c>
      <c r="V256" t="n">
        <v>0.76</v>
      </c>
      <c r="W256" t="n">
        <v>7.32</v>
      </c>
      <c r="X256" t="n">
        <v>1.17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1.2824</v>
      </c>
      <c r="E257" t="n">
        <v>77.98</v>
      </c>
      <c r="F257" t="n">
        <v>75.36</v>
      </c>
      <c r="G257" t="n">
        <v>173.91</v>
      </c>
      <c r="H257" t="n">
        <v>2.57</v>
      </c>
      <c r="I257" t="n">
        <v>26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597</v>
      </c>
      <c r="Q257" t="n">
        <v>1220.54</v>
      </c>
      <c r="R257" t="n">
        <v>180.8</v>
      </c>
      <c r="S257" t="n">
        <v>112.51</v>
      </c>
      <c r="T257" t="n">
        <v>19640.1</v>
      </c>
      <c r="U257" t="n">
        <v>0.62</v>
      </c>
      <c r="V257" t="n">
        <v>0.76</v>
      </c>
      <c r="W257" t="n">
        <v>7.32</v>
      </c>
      <c r="X257" t="n">
        <v>1.16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1.2823</v>
      </c>
      <c r="E258" t="n">
        <v>77.98999999999999</v>
      </c>
      <c r="F258" t="n">
        <v>75.37</v>
      </c>
      <c r="G258" t="n">
        <v>173.94</v>
      </c>
      <c r="H258" t="n">
        <v>2.67</v>
      </c>
      <c r="I258" t="n">
        <v>26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602.78</v>
      </c>
      <c r="Q258" t="n">
        <v>1220.54</v>
      </c>
      <c r="R258" t="n">
        <v>180.87</v>
      </c>
      <c r="S258" t="n">
        <v>112.51</v>
      </c>
      <c r="T258" t="n">
        <v>19674.67</v>
      </c>
      <c r="U258" t="n">
        <v>0.62</v>
      </c>
      <c r="V258" t="n">
        <v>0.76</v>
      </c>
      <c r="W258" t="n">
        <v>7.33</v>
      </c>
      <c r="X258" t="n">
        <v>1.17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0.9718</v>
      </c>
      <c r="E259" t="n">
        <v>102.9</v>
      </c>
      <c r="F259" t="n">
        <v>94.97</v>
      </c>
      <c r="G259" t="n">
        <v>12.89</v>
      </c>
      <c r="H259" t="n">
        <v>0.28</v>
      </c>
      <c r="I259" t="n">
        <v>442</v>
      </c>
      <c r="J259" t="n">
        <v>61.76</v>
      </c>
      <c r="K259" t="n">
        <v>28.92</v>
      </c>
      <c r="L259" t="n">
        <v>1</v>
      </c>
      <c r="M259" t="n">
        <v>440</v>
      </c>
      <c r="N259" t="n">
        <v>6.84</v>
      </c>
      <c r="O259" t="n">
        <v>7851.41</v>
      </c>
      <c r="P259" t="n">
        <v>608.48</v>
      </c>
      <c r="Q259" t="n">
        <v>1220.69</v>
      </c>
      <c r="R259" t="n">
        <v>845.42</v>
      </c>
      <c r="S259" t="n">
        <v>112.51</v>
      </c>
      <c r="T259" t="n">
        <v>349869.34</v>
      </c>
      <c r="U259" t="n">
        <v>0.13</v>
      </c>
      <c r="V259" t="n">
        <v>0.6</v>
      </c>
      <c r="W259" t="n">
        <v>7.98</v>
      </c>
      <c r="X259" t="n">
        <v>20.76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1.1468</v>
      </c>
      <c r="E260" t="n">
        <v>87.2</v>
      </c>
      <c r="F260" t="n">
        <v>82.81</v>
      </c>
      <c r="G260" t="n">
        <v>26.57</v>
      </c>
      <c r="H260" t="n">
        <v>0.55</v>
      </c>
      <c r="I260" t="n">
        <v>187</v>
      </c>
      <c r="J260" t="n">
        <v>62.92</v>
      </c>
      <c r="K260" t="n">
        <v>28.92</v>
      </c>
      <c r="L260" t="n">
        <v>2</v>
      </c>
      <c r="M260" t="n">
        <v>185</v>
      </c>
      <c r="N260" t="n">
        <v>7</v>
      </c>
      <c r="O260" t="n">
        <v>7994.37</v>
      </c>
      <c r="P260" t="n">
        <v>515.65</v>
      </c>
      <c r="Q260" t="n">
        <v>1220.6</v>
      </c>
      <c r="R260" t="n">
        <v>433.52</v>
      </c>
      <c r="S260" t="n">
        <v>112.51</v>
      </c>
      <c r="T260" t="n">
        <v>145193.49</v>
      </c>
      <c r="U260" t="n">
        <v>0.26</v>
      </c>
      <c r="V260" t="n">
        <v>0.6899999999999999</v>
      </c>
      <c r="W260" t="n">
        <v>7.56</v>
      </c>
      <c r="X260" t="n">
        <v>8.6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1.2069</v>
      </c>
      <c r="E261" t="n">
        <v>82.86</v>
      </c>
      <c r="F261" t="n">
        <v>79.45</v>
      </c>
      <c r="G261" t="n">
        <v>41.09</v>
      </c>
      <c r="H261" t="n">
        <v>0.8100000000000001</v>
      </c>
      <c r="I261" t="n">
        <v>116</v>
      </c>
      <c r="J261" t="n">
        <v>64.08</v>
      </c>
      <c r="K261" t="n">
        <v>28.92</v>
      </c>
      <c r="L261" t="n">
        <v>3</v>
      </c>
      <c r="M261" t="n">
        <v>114</v>
      </c>
      <c r="N261" t="n">
        <v>7.16</v>
      </c>
      <c r="O261" t="n">
        <v>8137.65</v>
      </c>
      <c r="P261" t="n">
        <v>479.36</v>
      </c>
      <c r="Q261" t="n">
        <v>1220.6</v>
      </c>
      <c r="R261" t="n">
        <v>320.03</v>
      </c>
      <c r="S261" t="n">
        <v>112.51</v>
      </c>
      <c r="T261" t="n">
        <v>88803.67</v>
      </c>
      <c r="U261" t="n">
        <v>0.35</v>
      </c>
      <c r="V261" t="n">
        <v>0.72</v>
      </c>
      <c r="W261" t="n">
        <v>7.44</v>
      </c>
      <c r="X261" t="n">
        <v>5.25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1.2361</v>
      </c>
      <c r="E262" t="n">
        <v>80.90000000000001</v>
      </c>
      <c r="F262" t="n">
        <v>77.95</v>
      </c>
      <c r="G262" t="n">
        <v>56.35</v>
      </c>
      <c r="H262" t="n">
        <v>1.07</v>
      </c>
      <c r="I262" t="n">
        <v>83</v>
      </c>
      <c r="J262" t="n">
        <v>65.25</v>
      </c>
      <c r="K262" t="n">
        <v>28.92</v>
      </c>
      <c r="L262" t="n">
        <v>4</v>
      </c>
      <c r="M262" t="n">
        <v>81</v>
      </c>
      <c r="N262" t="n">
        <v>7.33</v>
      </c>
      <c r="O262" t="n">
        <v>8281.25</v>
      </c>
      <c r="P262" t="n">
        <v>454.31</v>
      </c>
      <c r="Q262" t="n">
        <v>1220.55</v>
      </c>
      <c r="R262" t="n">
        <v>268.88</v>
      </c>
      <c r="S262" t="n">
        <v>112.51</v>
      </c>
      <c r="T262" t="n">
        <v>63393.89</v>
      </c>
      <c r="U262" t="n">
        <v>0.42</v>
      </c>
      <c r="V262" t="n">
        <v>0.74</v>
      </c>
      <c r="W262" t="n">
        <v>7.39</v>
      </c>
      <c r="X262" t="n">
        <v>3.75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1.2535</v>
      </c>
      <c r="E263" t="n">
        <v>79.78</v>
      </c>
      <c r="F263" t="n">
        <v>77.09</v>
      </c>
      <c r="G263" t="n">
        <v>72.27</v>
      </c>
      <c r="H263" t="n">
        <v>1.31</v>
      </c>
      <c r="I263" t="n">
        <v>64</v>
      </c>
      <c r="J263" t="n">
        <v>66.42</v>
      </c>
      <c r="K263" t="n">
        <v>28.92</v>
      </c>
      <c r="L263" t="n">
        <v>5</v>
      </c>
      <c r="M263" t="n">
        <v>59</v>
      </c>
      <c r="N263" t="n">
        <v>7.49</v>
      </c>
      <c r="O263" t="n">
        <v>8425.16</v>
      </c>
      <c r="P263" t="n">
        <v>433.18</v>
      </c>
      <c r="Q263" t="n">
        <v>1220.54</v>
      </c>
      <c r="R263" t="n">
        <v>239.85</v>
      </c>
      <c r="S263" t="n">
        <v>112.51</v>
      </c>
      <c r="T263" t="n">
        <v>48975.91</v>
      </c>
      <c r="U263" t="n">
        <v>0.47</v>
      </c>
      <c r="V263" t="n">
        <v>0.74</v>
      </c>
      <c r="W263" t="n">
        <v>7.36</v>
      </c>
      <c r="X263" t="n">
        <v>2.89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1.2642</v>
      </c>
      <c r="E264" t="n">
        <v>79.09999999999999</v>
      </c>
      <c r="F264" t="n">
        <v>76.56999999999999</v>
      </c>
      <c r="G264" t="n">
        <v>86.68000000000001</v>
      </c>
      <c r="H264" t="n">
        <v>1.55</v>
      </c>
      <c r="I264" t="n">
        <v>53</v>
      </c>
      <c r="J264" t="n">
        <v>67.59</v>
      </c>
      <c r="K264" t="n">
        <v>28.92</v>
      </c>
      <c r="L264" t="n">
        <v>6</v>
      </c>
      <c r="M264" t="n">
        <v>32</v>
      </c>
      <c r="N264" t="n">
        <v>7.66</v>
      </c>
      <c r="O264" t="n">
        <v>8569.4</v>
      </c>
      <c r="P264" t="n">
        <v>416.88</v>
      </c>
      <c r="Q264" t="n">
        <v>1220.55</v>
      </c>
      <c r="R264" t="n">
        <v>221.4</v>
      </c>
      <c r="S264" t="n">
        <v>112.51</v>
      </c>
      <c r="T264" t="n">
        <v>39803.77</v>
      </c>
      <c r="U264" t="n">
        <v>0.51</v>
      </c>
      <c r="V264" t="n">
        <v>0.75</v>
      </c>
      <c r="W264" t="n">
        <v>7.37</v>
      </c>
      <c r="X264" t="n">
        <v>2.37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1.2662</v>
      </c>
      <c r="E265" t="n">
        <v>78.98</v>
      </c>
      <c r="F265" t="n">
        <v>76.48999999999999</v>
      </c>
      <c r="G265" t="n">
        <v>91.79000000000001</v>
      </c>
      <c r="H265" t="n">
        <v>1.78</v>
      </c>
      <c r="I265" t="n">
        <v>50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417.12</v>
      </c>
      <c r="Q265" t="n">
        <v>1220.57</v>
      </c>
      <c r="R265" t="n">
        <v>217.55</v>
      </c>
      <c r="S265" t="n">
        <v>112.51</v>
      </c>
      <c r="T265" t="n">
        <v>37895.11</v>
      </c>
      <c r="U265" t="n">
        <v>0.52</v>
      </c>
      <c r="V265" t="n">
        <v>0.75</v>
      </c>
      <c r="W265" t="n">
        <v>7.39</v>
      </c>
      <c r="X265" t="n">
        <v>2.29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1.2661</v>
      </c>
      <c r="E266" t="n">
        <v>78.98</v>
      </c>
      <c r="F266" t="n">
        <v>76.48999999999999</v>
      </c>
      <c r="G266" t="n">
        <v>91.79000000000001</v>
      </c>
      <c r="H266" t="n">
        <v>2</v>
      </c>
      <c r="I266" t="n">
        <v>50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423.82</v>
      </c>
      <c r="Q266" t="n">
        <v>1220.61</v>
      </c>
      <c r="R266" t="n">
        <v>217.3</v>
      </c>
      <c r="S266" t="n">
        <v>112.51</v>
      </c>
      <c r="T266" t="n">
        <v>37772.78</v>
      </c>
      <c r="U266" t="n">
        <v>0.52</v>
      </c>
      <c r="V266" t="n">
        <v>0.75</v>
      </c>
      <c r="W266" t="n">
        <v>7.4</v>
      </c>
      <c r="X266" t="n">
        <v>2.29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0.5373</v>
      </c>
      <c r="E267" t="n">
        <v>186.13</v>
      </c>
      <c r="F267" t="n">
        <v>139.53</v>
      </c>
      <c r="G267" t="n">
        <v>6.42</v>
      </c>
      <c r="H267" t="n">
        <v>0.11</v>
      </c>
      <c r="I267" t="n">
        <v>1305</v>
      </c>
      <c r="J267" t="n">
        <v>167.88</v>
      </c>
      <c r="K267" t="n">
        <v>51.39</v>
      </c>
      <c r="L267" t="n">
        <v>1</v>
      </c>
      <c r="M267" t="n">
        <v>1303</v>
      </c>
      <c r="N267" t="n">
        <v>30.49</v>
      </c>
      <c r="O267" t="n">
        <v>20939.59</v>
      </c>
      <c r="P267" t="n">
        <v>1774.1</v>
      </c>
      <c r="Q267" t="n">
        <v>1221.16</v>
      </c>
      <c r="R267" t="n">
        <v>2361.91</v>
      </c>
      <c r="S267" t="n">
        <v>112.51</v>
      </c>
      <c r="T267" t="n">
        <v>1103798.93</v>
      </c>
      <c r="U267" t="n">
        <v>0.05</v>
      </c>
      <c r="V267" t="n">
        <v>0.41</v>
      </c>
      <c r="W267" t="n">
        <v>9.460000000000001</v>
      </c>
      <c r="X267" t="n">
        <v>65.31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0.8947000000000001</v>
      </c>
      <c r="E268" t="n">
        <v>111.77</v>
      </c>
      <c r="F268" t="n">
        <v>94.66</v>
      </c>
      <c r="G268" t="n">
        <v>13.06</v>
      </c>
      <c r="H268" t="n">
        <v>0.21</v>
      </c>
      <c r="I268" t="n">
        <v>435</v>
      </c>
      <c r="J268" t="n">
        <v>169.33</v>
      </c>
      <c r="K268" t="n">
        <v>51.39</v>
      </c>
      <c r="L268" t="n">
        <v>2</v>
      </c>
      <c r="M268" t="n">
        <v>433</v>
      </c>
      <c r="N268" t="n">
        <v>30.94</v>
      </c>
      <c r="O268" t="n">
        <v>21118.46</v>
      </c>
      <c r="P268" t="n">
        <v>1198.72</v>
      </c>
      <c r="Q268" t="n">
        <v>1220.62</v>
      </c>
      <c r="R268" t="n">
        <v>834.48</v>
      </c>
      <c r="S268" t="n">
        <v>112.51</v>
      </c>
      <c r="T268" t="n">
        <v>344432.85</v>
      </c>
      <c r="U268" t="n">
        <v>0.13</v>
      </c>
      <c r="V268" t="n">
        <v>0.61</v>
      </c>
      <c r="W268" t="n">
        <v>7.99</v>
      </c>
      <c r="X268" t="n">
        <v>20.45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1.024</v>
      </c>
      <c r="E269" t="n">
        <v>97.66</v>
      </c>
      <c r="F269" t="n">
        <v>86.38</v>
      </c>
      <c r="G269" t="n">
        <v>19.71</v>
      </c>
      <c r="H269" t="n">
        <v>0.31</v>
      </c>
      <c r="I269" t="n">
        <v>263</v>
      </c>
      <c r="J269" t="n">
        <v>170.79</v>
      </c>
      <c r="K269" t="n">
        <v>51.39</v>
      </c>
      <c r="L269" t="n">
        <v>3</v>
      </c>
      <c r="M269" t="n">
        <v>261</v>
      </c>
      <c r="N269" t="n">
        <v>31.4</v>
      </c>
      <c r="O269" t="n">
        <v>21297.94</v>
      </c>
      <c r="P269" t="n">
        <v>1089.85</v>
      </c>
      <c r="Q269" t="n">
        <v>1220.6</v>
      </c>
      <c r="R269" t="n">
        <v>554.39</v>
      </c>
      <c r="S269" t="n">
        <v>112.51</v>
      </c>
      <c r="T269" t="n">
        <v>205252.25</v>
      </c>
      <c r="U269" t="n">
        <v>0.2</v>
      </c>
      <c r="V269" t="n">
        <v>0.66</v>
      </c>
      <c r="W269" t="n">
        <v>7.68</v>
      </c>
      <c r="X269" t="n">
        <v>12.17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1.091</v>
      </c>
      <c r="E270" t="n">
        <v>91.66</v>
      </c>
      <c r="F270" t="n">
        <v>82.88</v>
      </c>
      <c r="G270" t="n">
        <v>26.31</v>
      </c>
      <c r="H270" t="n">
        <v>0.41</v>
      </c>
      <c r="I270" t="n">
        <v>189</v>
      </c>
      <c r="J270" t="n">
        <v>172.25</v>
      </c>
      <c r="K270" t="n">
        <v>51.39</v>
      </c>
      <c r="L270" t="n">
        <v>4</v>
      </c>
      <c r="M270" t="n">
        <v>187</v>
      </c>
      <c r="N270" t="n">
        <v>31.86</v>
      </c>
      <c r="O270" t="n">
        <v>21478.05</v>
      </c>
      <c r="P270" t="n">
        <v>1042.01</v>
      </c>
      <c r="Q270" t="n">
        <v>1220.59</v>
      </c>
      <c r="R270" t="n">
        <v>436.99</v>
      </c>
      <c r="S270" t="n">
        <v>112.51</v>
      </c>
      <c r="T270" t="n">
        <v>146921.71</v>
      </c>
      <c r="U270" t="n">
        <v>0.26</v>
      </c>
      <c r="V270" t="n">
        <v>0.6899999999999999</v>
      </c>
      <c r="W270" t="n">
        <v>7.54</v>
      </c>
      <c r="X270" t="n">
        <v>8.68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1.1324</v>
      </c>
      <c r="E271" t="n">
        <v>88.31</v>
      </c>
      <c r="F271" t="n">
        <v>80.95</v>
      </c>
      <c r="G271" t="n">
        <v>33.04</v>
      </c>
      <c r="H271" t="n">
        <v>0.51</v>
      </c>
      <c r="I271" t="n">
        <v>147</v>
      </c>
      <c r="J271" t="n">
        <v>173.71</v>
      </c>
      <c r="K271" t="n">
        <v>51.39</v>
      </c>
      <c r="L271" t="n">
        <v>5</v>
      </c>
      <c r="M271" t="n">
        <v>145</v>
      </c>
      <c r="N271" t="n">
        <v>32.32</v>
      </c>
      <c r="O271" t="n">
        <v>21658.78</v>
      </c>
      <c r="P271" t="n">
        <v>1014.1</v>
      </c>
      <c r="Q271" t="n">
        <v>1220.64</v>
      </c>
      <c r="R271" t="n">
        <v>370.76</v>
      </c>
      <c r="S271" t="n">
        <v>112.51</v>
      </c>
      <c r="T271" t="n">
        <v>114014.17</v>
      </c>
      <c r="U271" t="n">
        <v>0.3</v>
      </c>
      <c r="V271" t="n">
        <v>0.71</v>
      </c>
      <c r="W271" t="n">
        <v>7.49</v>
      </c>
      <c r="X271" t="n">
        <v>6.75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1.1613</v>
      </c>
      <c r="E272" t="n">
        <v>86.11</v>
      </c>
      <c r="F272" t="n">
        <v>79.67</v>
      </c>
      <c r="G272" t="n">
        <v>39.84</v>
      </c>
      <c r="H272" t="n">
        <v>0.61</v>
      </c>
      <c r="I272" t="n">
        <v>120</v>
      </c>
      <c r="J272" t="n">
        <v>175.18</v>
      </c>
      <c r="K272" t="n">
        <v>51.39</v>
      </c>
      <c r="L272" t="n">
        <v>6</v>
      </c>
      <c r="M272" t="n">
        <v>118</v>
      </c>
      <c r="N272" t="n">
        <v>32.79</v>
      </c>
      <c r="O272" t="n">
        <v>21840.16</v>
      </c>
      <c r="P272" t="n">
        <v>994.3</v>
      </c>
      <c r="Q272" t="n">
        <v>1220.58</v>
      </c>
      <c r="R272" t="n">
        <v>327.4</v>
      </c>
      <c r="S272" t="n">
        <v>112.51</v>
      </c>
      <c r="T272" t="n">
        <v>92472.58</v>
      </c>
      <c r="U272" t="n">
        <v>0.34</v>
      </c>
      <c r="V272" t="n">
        <v>0.72</v>
      </c>
      <c r="W272" t="n">
        <v>7.45</v>
      </c>
      <c r="X272" t="n">
        <v>5.47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1.1812</v>
      </c>
      <c r="E273" t="n">
        <v>84.66</v>
      </c>
      <c r="F273" t="n">
        <v>78.83</v>
      </c>
      <c r="G273" t="n">
        <v>46.37</v>
      </c>
      <c r="H273" t="n">
        <v>0.7</v>
      </c>
      <c r="I273" t="n">
        <v>102</v>
      </c>
      <c r="J273" t="n">
        <v>176.66</v>
      </c>
      <c r="K273" t="n">
        <v>51.39</v>
      </c>
      <c r="L273" t="n">
        <v>7</v>
      </c>
      <c r="M273" t="n">
        <v>100</v>
      </c>
      <c r="N273" t="n">
        <v>33.27</v>
      </c>
      <c r="O273" t="n">
        <v>22022.17</v>
      </c>
      <c r="P273" t="n">
        <v>980.34</v>
      </c>
      <c r="Q273" t="n">
        <v>1220.54</v>
      </c>
      <c r="R273" t="n">
        <v>299.31</v>
      </c>
      <c r="S273" t="n">
        <v>112.51</v>
      </c>
      <c r="T273" t="n">
        <v>78517.62</v>
      </c>
      <c r="U273" t="n">
        <v>0.38</v>
      </c>
      <c r="V273" t="n">
        <v>0.73</v>
      </c>
      <c r="W273" t="n">
        <v>7.41</v>
      </c>
      <c r="X273" t="n">
        <v>4.63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1.1968</v>
      </c>
      <c r="E274" t="n">
        <v>83.56</v>
      </c>
      <c r="F274" t="n">
        <v>78.2</v>
      </c>
      <c r="G274" t="n">
        <v>53.32</v>
      </c>
      <c r="H274" t="n">
        <v>0.8</v>
      </c>
      <c r="I274" t="n">
        <v>88</v>
      </c>
      <c r="J274" t="n">
        <v>178.14</v>
      </c>
      <c r="K274" t="n">
        <v>51.39</v>
      </c>
      <c r="L274" t="n">
        <v>8</v>
      </c>
      <c r="M274" t="n">
        <v>86</v>
      </c>
      <c r="N274" t="n">
        <v>33.75</v>
      </c>
      <c r="O274" t="n">
        <v>22204.83</v>
      </c>
      <c r="P274" t="n">
        <v>969.27</v>
      </c>
      <c r="Q274" t="n">
        <v>1220.56</v>
      </c>
      <c r="R274" t="n">
        <v>278.29</v>
      </c>
      <c r="S274" t="n">
        <v>112.51</v>
      </c>
      <c r="T274" t="n">
        <v>68075.75999999999</v>
      </c>
      <c r="U274" t="n">
        <v>0.4</v>
      </c>
      <c r="V274" t="n">
        <v>0.73</v>
      </c>
      <c r="W274" t="n">
        <v>7.38</v>
      </c>
      <c r="X274" t="n">
        <v>4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1.2083</v>
      </c>
      <c r="E275" t="n">
        <v>82.76000000000001</v>
      </c>
      <c r="F275" t="n">
        <v>77.75</v>
      </c>
      <c r="G275" t="n">
        <v>59.8</v>
      </c>
      <c r="H275" t="n">
        <v>0.89</v>
      </c>
      <c r="I275" t="n">
        <v>78</v>
      </c>
      <c r="J275" t="n">
        <v>179.63</v>
      </c>
      <c r="K275" t="n">
        <v>51.39</v>
      </c>
      <c r="L275" t="n">
        <v>9</v>
      </c>
      <c r="M275" t="n">
        <v>76</v>
      </c>
      <c r="N275" t="n">
        <v>34.24</v>
      </c>
      <c r="O275" t="n">
        <v>22388.15</v>
      </c>
      <c r="P275" t="n">
        <v>960.17</v>
      </c>
      <c r="Q275" t="n">
        <v>1220.54</v>
      </c>
      <c r="R275" t="n">
        <v>262.11</v>
      </c>
      <c r="S275" t="n">
        <v>112.51</v>
      </c>
      <c r="T275" t="n">
        <v>60033.78</v>
      </c>
      <c r="U275" t="n">
        <v>0.43</v>
      </c>
      <c r="V275" t="n">
        <v>0.74</v>
      </c>
      <c r="W275" t="n">
        <v>7.38</v>
      </c>
      <c r="X275" t="n">
        <v>3.55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1.2177</v>
      </c>
      <c r="E276" t="n">
        <v>82.12</v>
      </c>
      <c r="F276" t="n">
        <v>77.37</v>
      </c>
      <c r="G276" t="n">
        <v>66.31999999999999</v>
      </c>
      <c r="H276" t="n">
        <v>0.98</v>
      </c>
      <c r="I276" t="n">
        <v>70</v>
      </c>
      <c r="J276" t="n">
        <v>181.12</v>
      </c>
      <c r="K276" t="n">
        <v>51.39</v>
      </c>
      <c r="L276" t="n">
        <v>10</v>
      </c>
      <c r="M276" t="n">
        <v>68</v>
      </c>
      <c r="N276" t="n">
        <v>34.73</v>
      </c>
      <c r="O276" t="n">
        <v>22572.13</v>
      </c>
      <c r="P276" t="n">
        <v>952.28</v>
      </c>
      <c r="Q276" t="n">
        <v>1220.57</v>
      </c>
      <c r="R276" t="n">
        <v>249.5</v>
      </c>
      <c r="S276" t="n">
        <v>112.51</v>
      </c>
      <c r="T276" t="n">
        <v>53770.22</v>
      </c>
      <c r="U276" t="n">
        <v>0.45</v>
      </c>
      <c r="V276" t="n">
        <v>0.74</v>
      </c>
      <c r="W276" t="n">
        <v>7.37</v>
      </c>
      <c r="X276" t="n">
        <v>3.17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1.2261</v>
      </c>
      <c r="E277" t="n">
        <v>81.56</v>
      </c>
      <c r="F277" t="n">
        <v>77.05</v>
      </c>
      <c r="G277" t="n">
        <v>73.38</v>
      </c>
      <c r="H277" t="n">
        <v>1.07</v>
      </c>
      <c r="I277" t="n">
        <v>63</v>
      </c>
      <c r="J277" t="n">
        <v>182.62</v>
      </c>
      <c r="K277" t="n">
        <v>51.39</v>
      </c>
      <c r="L277" t="n">
        <v>11</v>
      </c>
      <c r="M277" t="n">
        <v>61</v>
      </c>
      <c r="N277" t="n">
        <v>35.22</v>
      </c>
      <c r="O277" t="n">
        <v>22756.91</v>
      </c>
      <c r="P277" t="n">
        <v>944.5700000000001</v>
      </c>
      <c r="Q277" t="n">
        <v>1220.54</v>
      </c>
      <c r="R277" t="n">
        <v>238.65</v>
      </c>
      <c r="S277" t="n">
        <v>112.51</v>
      </c>
      <c r="T277" t="n">
        <v>48381.78</v>
      </c>
      <c r="U277" t="n">
        <v>0.47</v>
      </c>
      <c r="V277" t="n">
        <v>0.74</v>
      </c>
      <c r="W277" t="n">
        <v>7.36</v>
      </c>
      <c r="X277" t="n">
        <v>2.85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1.2337</v>
      </c>
      <c r="E278" t="n">
        <v>81.06</v>
      </c>
      <c r="F278" t="n">
        <v>76.76000000000001</v>
      </c>
      <c r="G278" t="n">
        <v>80.8</v>
      </c>
      <c r="H278" t="n">
        <v>1.16</v>
      </c>
      <c r="I278" t="n">
        <v>57</v>
      </c>
      <c r="J278" t="n">
        <v>184.12</v>
      </c>
      <c r="K278" t="n">
        <v>51.39</v>
      </c>
      <c r="L278" t="n">
        <v>12</v>
      </c>
      <c r="M278" t="n">
        <v>55</v>
      </c>
      <c r="N278" t="n">
        <v>35.73</v>
      </c>
      <c r="O278" t="n">
        <v>22942.24</v>
      </c>
      <c r="P278" t="n">
        <v>937.7</v>
      </c>
      <c r="Q278" t="n">
        <v>1220.55</v>
      </c>
      <c r="R278" t="n">
        <v>228.45</v>
      </c>
      <c r="S278" t="n">
        <v>112.51</v>
      </c>
      <c r="T278" t="n">
        <v>43308.85</v>
      </c>
      <c r="U278" t="n">
        <v>0.49</v>
      </c>
      <c r="V278" t="n">
        <v>0.75</v>
      </c>
      <c r="W278" t="n">
        <v>7.35</v>
      </c>
      <c r="X278" t="n">
        <v>2.56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1.238</v>
      </c>
      <c r="E279" t="n">
        <v>80.77</v>
      </c>
      <c r="F279" t="n">
        <v>76.59999999999999</v>
      </c>
      <c r="G279" t="n">
        <v>86.72</v>
      </c>
      <c r="H279" t="n">
        <v>1.24</v>
      </c>
      <c r="I279" t="n">
        <v>53</v>
      </c>
      <c r="J279" t="n">
        <v>185.63</v>
      </c>
      <c r="K279" t="n">
        <v>51.39</v>
      </c>
      <c r="L279" t="n">
        <v>13</v>
      </c>
      <c r="M279" t="n">
        <v>51</v>
      </c>
      <c r="N279" t="n">
        <v>36.24</v>
      </c>
      <c r="O279" t="n">
        <v>23128.27</v>
      </c>
      <c r="P279" t="n">
        <v>931.63</v>
      </c>
      <c r="Q279" t="n">
        <v>1220.54</v>
      </c>
      <c r="R279" t="n">
        <v>223.44</v>
      </c>
      <c r="S279" t="n">
        <v>112.51</v>
      </c>
      <c r="T279" t="n">
        <v>40823.43</v>
      </c>
      <c r="U279" t="n">
        <v>0.5</v>
      </c>
      <c r="V279" t="n">
        <v>0.75</v>
      </c>
      <c r="W279" t="n">
        <v>7.34</v>
      </c>
      <c r="X279" t="n">
        <v>2.4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1.2436</v>
      </c>
      <c r="E280" t="n">
        <v>80.41</v>
      </c>
      <c r="F280" t="n">
        <v>76.38</v>
      </c>
      <c r="G280" t="n">
        <v>93.53</v>
      </c>
      <c r="H280" t="n">
        <v>1.33</v>
      </c>
      <c r="I280" t="n">
        <v>49</v>
      </c>
      <c r="J280" t="n">
        <v>187.14</v>
      </c>
      <c r="K280" t="n">
        <v>51.39</v>
      </c>
      <c r="L280" t="n">
        <v>14</v>
      </c>
      <c r="M280" t="n">
        <v>47</v>
      </c>
      <c r="N280" t="n">
        <v>36.75</v>
      </c>
      <c r="O280" t="n">
        <v>23314.98</v>
      </c>
      <c r="P280" t="n">
        <v>925.37</v>
      </c>
      <c r="Q280" t="n">
        <v>1220.56</v>
      </c>
      <c r="R280" t="n">
        <v>215.95</v>
      </c>
      <c r="S280" t="n">
        <v>112.51</v>
      </c>
      <c r="T280" t="n">
        <v>37102.66</v>
      </c>
      <c r="U280" t="n">
        <v>0.52</v>
      </c>
      <c r="V280" t="n">
        <v>0.75</v>
      </c>
      <c r="W280" t="n">
        <v>7.33</v>
      </c>
      <c r="X280" t="n">
        <v>2.18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1.2484</v>
      </c>
      <c r="E281" t="n">
        <v>80.09999999999999</v>
      </c>
      <c r="F281" t="n">
        <v>76.2</v>
      </c>
      <c r="G281" t="n">
        <v>101.6</v>
      </c>
      <c r="H281" t="n">
        <v>1.41</v>
      </c>
      <c r="I281" t="n">
        <v>45</v>
      </c>
      <c r="J281" t="n">
        <v>188.66</v>
      </c>
      <c r="K281" t="n">
        <v>51.39</v>
      </c>
      <c r="L281" t="n">
        <v>15</v>
      </c>
      <c r="M281" t="n">
        <v>43</v>
      </c>
      <c r="N281" t="n">
        <v>37.27</v>
      </c>
      <c r="O281" t="n">
        <v>23502.4</v>
      </c>
      <c r="P281" t="n">
        <v>919.4400000000001</v>
      </c>
      <c r="Q281" t="n">
        <v>1220.55</v>
      </c>
      <c r="R281" t="n">
        <v>210</v>
      </c>
      <c r="S281" t="n">
        <v>112.51</v>
      </c>
      <c r="T281" t="n">
        <v>34145.81</v>
      </c>
      <c r="U281" t="n">
        <v>0.54</v>
      </c>
      <c r="V281" t="n">
        <v>0.75</v>
      </c>
      <c r="W281" t="n">
        <v>7.32</v>
      </c>
      <c r="X281" t="n">
        <v>2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1.252</v>
      </c>
      <c r="E282" t="n">
        <v>79.87</v>
      </c>
      <c r="F282" t="n">
        <v>76.06999999999999</v>
      </c>
      <c r="G282" t="n">
        <v>108.68</v>
      </c>
      <c r="H282" t="n">
        <v>1.49</v>
      </c>
      <c r="I282" t="n">
        <v>42</v>
      </c>
      <c r="J282" t="n">
        <v>190.19</v>
      </c>
      <c r="K282" t="n">
        <v>51.39</v>
      </c>
      <c r="L282" t="n">
        <v>16</v>
      </c>
      <c r="M282" t="n">
        <v>40</v>
      </c>
      <c r="N282" t="n">
        <v>37.79</v>
      </c>
      <c r="O282" t="n">
        <v>23690.52</v>
      </c>
      <c r="P282" t="n">
        <v>915.24</v>
      </c>
      <c r="Q282" t="n">
        <v>1220.56</v>
      </c>
      <c r="R282" t="n">
        <v>205.78</v>
      </c>
      <c r="S282" t="n">
        <v>112.51</v>
      </c>
      <c r="T282" t="n">
        <v>32047.95</v>
      </c>
      <c r="U282" t="n">
        <v>0.55</v>
      </c>
      <c r="V282" t="n">
        <v>0.75</v>
      </c>
      <c r="W282" t="n">
        <v>7.32</v>
      </c>
      <c r="X282" t="n">
        <v>1.88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1.2549</v>
      </c>
      <c r="E283" t="n">
        <v>79.69</v>
      </c>
      <c r="F283" t="n">
        <v>75.95999999999999</v>
      </c>
      <c r="G283" t="n">
        <v>113.94</v>
      </c>
      <c r="H283" t="n">
        <v>1.57</v>
      </c>
      <c r="I283" t="n">
        <v>40</v>
      </c>
      <c r="J283" t="n">
        <v>191.72</v>
      </c>
      <c r="K283" t="n">
        <v>51.39</v>
      </c>
      <c r="L283" t="n">
        <v>17</v>
      </c>
      <c r="M283" t="n">
        <v>38</v>
      </c>
      <c r="N283" t="n">
        <v>38.33</v>
      </c>
      <c r="O283" t="n">
        <v>23879.37</v>
      </c>
      <c r="P283" t="n">
        <v>912.9</v>
      </c>
      <c r="Q283" t="n">
        <v>1220.55</v>
      </c>
      <c r="R283" t="n">
        <v>202.08</v>
      </c>
      <c r="S283" t="n">
        <v>112.51</v>
      </c>
      <c r="T283" t="n">
        <v>30208.45</v>
      </c>
      <c r="U283" t="n">
        <v>0.5600000000000001</v>
      </c>
      <c r="V283" t="n">
        <v>0.76</v>
      </c>
      <c r="W283" t="n">
        <v>7.31</v>
      </c>
      <c r="X283" t="n">
        <v>1.76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1.2571</v>
      </c>
      <c r="E284" t="n">
        <v>79.55</v>
      </c>
      <c r="F284" t="n">
        <v>75.89</v>
      </c>
      <c r="G284" t="n">
        <v>119.82</v>
      </c>
      <c r="H284" t="n">
        <v>1.65</v>
      </c>
      <c r="I284" t="n">
        <v>38</v>
      </c>
      <c r="J284" t="n">
        <v>193.26</v>
      </c>
      <c r="K284" t="n">
        <v>51.39</v>
      </c>
      <c r="L284" t="n">
        <v>18</v>
      </c>
      <c r="M284" t="n">
        <v>36</v>
      </c>
      <c r="N284" t="n">
        <v>38.86</v>
      </c>
      <c r="O284" t="n">
        <v>24068.93</v>
      </c>
      <c r="P284" t="n">
        <v>907.4299999999999</v>
      </c>
      <c r="Q284" t="n">
        <v>1220.54</v>
      </c>
      <c r="R284" t="n">
        <v>199.58</v>
      </c>
      <c r="S284" t="n">
        <v>112.51</v>
      </c>
      <c r="T284" t="n">
        <v>28969.67</v>
      </c>
      <c r="U284" t="n">
        <v>0.5600000000000001</v>
      </c>
      <c r="V284" t="n">
        <v>0.76</v>
      </c>
      <c r="W284" t="n">
        <v>7.31</v>
      </c>
      <c r="X284" t="n">
        <v>1.69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1.2589</v>
      </c>
      <c r="E285" t="n">
        <v>79.43000000000001</v>
      </c>
      <c r="F285" t="n">
        <v>75.84</v>
      </c>
      <c r="G285" t="n">
        <v>126.4</v>
      </c>
      <c r="H285" t="n">
        <v>1.73</v>
      </c>
      <c r="I285" t="n">
        <v>36</v>
      </c>
      <c r="J285" t="n">
        <v>194.8</v>
      </c>
      <c r="K285" t="n">
        <v>51.39</v>
      </c>
      <c r="L285" t="n">
        <v>19</v>
      </c>
      <c r="M285" t="n">
        <v>34</v>
      </c>
      <c r="N285" t="n">
        <v>39.41</v>
      </c>
      <c r="O285" t="n">
        <v>24259.23</v>
      </c>
      <c r="P285" t="n">
        <v>903.77</v>
      </c>
      <c r="Q285" t="n">
        <v>1220.54</v>
      </c>
      <c r="R285" t="n">
        <v>197.74</v>
      </c>
      <c r="S285" t="n">
        <v>112.51</v>
      </c>
      <c r="T285" t="n">
        <v>28058.13</v>
      </c>
      <c r="U285" t="n">
        <v>0.57</v>
      </c>
      <c r="V285" t="n">
        <v>0.76</v>
      </c>
      <c r="W285" t="n">
        <v>7.31</v>
      </c>
      <c r="X285" t="n">
        <v>1.64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1.2619</v>
      </c>
      <c r="E286" t="n">
        <v>79.25</v>
      </c>
      <c r="F286" t="n">
        <v>75.72</v>
      </c>
      <c r="G286" t="n">
        <v>133.63</v>
      </c>
      <c r="H286" t="n">
        <v>1.81</v>
      </c>
      <c r="I286" t="n">
        <v>34</v>
      </c>
      <c r="J286" t="n">
        <v>196.35</v>
      </c>
      <c r="K286" t="n">
        <v>51.39</v>
      </c>
      <c r="L286" t="n">
        <v>20</v>
      </c>
      <c r="M286" t="n">
        <v>32</v>
      </c>
      <c r="N286" t="n">
        <v>39.96</v>
      </c>
      <c r="O286" t="n">
        <v>24450.27</v>
      </c>
      <c r="P286" t="n">
        <v>897.64</v>
      </c>
      <c r="Q286" t="n">
        <v>1220.55</v>
      </c>
      <c r="R286" t="n">
        <v>193.75</v>
      </c>
      <c r="S286" t="n">
        <v>112.51</v>
      </c>
      <c r="T286" t="n">
        <v>26076.65</v>
      </c>
      <c r="U286" t="n">
        <v>0.58</v>
      </c>
      <c r="V286" t="n">
        <v>0.76</v>
      </c>
      <c r="W286" t="n">
        <v>7.31</v>
      </c>
      <c r="X286" t="n">
        <v>1.52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1.2644</v>
      </c>
      <c r="E287" t="n">
        <v>79.09</v>
      </c>
      <c r="F287" t="n">
        <v>75.63</v>
      </c>
      <c r="G287" t="n">
        <v>141.81</v>
      </c>
      <c r="H287" t="n">
        <v>1.88</v>
      </c>
      <c r="I287" t="n">
        <v>32</v>
      </c>
      <c r="J287" t="n">
        <v>197.9</v>
      </c>
      <c r="K287" t="n">
        <v>51.39</v>
      </c>
      <c r="L287" t="n">
        <v>21</v>
      </c>
      <c r="M287" t="n">
        <v>30</v>
      </c>
      <c r="N287" t="n">
        <v>40.51</v>
      </c>
      <c r="O287" t="n">
        <v>24642.07</v>
      </c>
      <c r="P287" t="n">
        <v>895.04</v>
      </c>
      <c r="Q287" t="n">
        <v>1220.54</v>
      </c>
      <c r="R287" t="n">
        <v>190.43</v>
      </c>
      <c r="S287" t="n">
        <v>112.51</v>
      </c>
      <c r="T287" t="n">
        <v>24427.25</v>
      </c>
      <c r="U287" t="n">
        <v>0.59</v>
      </c>
      <c r="V287" t="n">
        <v>0.76</v>
      </c>
      <c r="W287" t="n">
        <v>7.31</v>
      </c>
      <c r="X287" t="n">
        <v>1.43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1.2673</v>
      </c>
      <c r="E288" t="n">
        <v>78.91</v>
      </c>
      <c r="F288" t="n">
        <v>75.52</v>
      </c>
      <c r="G288" t="n">
        <v>151.04</v>
      </c>
      <c r="H288" t="n">
        <v>1.96</v>
      </c>
      <c r="I288" t="n">
        <v>30</v>
      </c>
      <c r="J288" t="n">
        <v>199.46</v>
      </c>
      <c r="K288" t="n">
        <v>51.39</v>
      </c>
      <c r="L288" t="n">
        <v>22</v>
      </c>
      <c r="M288" t="n">
        <v>28</v>
      </c>
      <c r="N288" t="n">
        <v>41.07</v>
      </c>
      <c r="O288" t="n">
        <v>24834.62</v>
      </c>
      <c r="P288" t="n">
        <v>888.45</v>
      </c>
      <c r="Q288" t="n">
        <v>1220.54</v>
      </c>
      <c r="R288" t="n">
        <v>187.02</v>
      </c>
      <c r="S288" t="n">
        <v>112.51</v>
      </c>
      <c r="T288" t="n">
        <v>22731.38</v>
      </c>
      <c r="U288" t="n">
        <v>0.6</v>
      </c>
      <c r="V288" t="n">
        <v>0.76</v>
      </c>
      <c r="W288" t="n">
        <v>7.3</v>
      </c>
      <c r="X288" t="n">
        <v>1.32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1.2687</v>
      </c>
      <c r="E289" t="n">
        <v>78.81999999999999</v>
      </c>
      <c r="F289" t="n">
        <v>75.45999999999999</v>
      </c>
      <c r="G289" t="n">
        <v>156.13</v>
      </c>
      <c r="H289" t="n">
        <v>2.03</v>
      </c>
      <c r="I289" t="n">
        <v>29</v>
      </c>
      <c r="J289" t="n">
        <v>201.03</v>
      </c>
      <c r="K289" t="n">
        <v>51.39</v>
      </c>
      <c r="L289" t="n">
        <v>23</v>
      </c>
      <c r="M289" t="n">
        <v>27</v>
      </c>
      <c r="N289" t="n">
        <v>41.64</v>
      </c>
      <c r="O289" t="n">
        <v>25027.94</v>
      </c>
      <c r="P289" t="n">
        <v>885.74</v>
      </c>
      <c r="Q289" t="n">
        <v>1220.54</v>
      </c>
      <c r="R289" t="n">
        <v>185.12</v>
      </c>
      <c r="S289" t="n">
        <v>112.51</v>
      </c>
      <c r="T289" t="n">
        <v>21784.35</v>
      </c>
      <c r="U289" t="n">
        <v>0.61</v>
      </c>
      <c r="V289" t="n">
        <v>0.76</v>
      </c>
      <c r="W289" t="n">
        <v>7.29</v>
      </c>
      <c r="X289" t="n">
        <v>1.27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1.2698</v>
      </c>
      <c r="E290" t="n">
        <v>78.75</v>
      </c>
      <c r="F290" t="n">
        <v>75.43000000000001</v>
      </c>
      <c r="G290" t="n">
        <v>161.63</v>
      </c>
      <c r="H290" t="n">
        <v>2.1</v>
      </c>
      <c r="I290" t="n">
        <v>28</v>
      </c>
      <c r="J290" t="n">
        <v>202.61</v>
      </c>
      <c r="K290" t="n">
        <v>51.39</v>
      </c>
      <c r="L290" t="n">
        <v>24</v>
      </c>
      <c r="M290" t="n">
        <v>26</v>
      </c>
      <c r="N290" t="n">
        <v>42.21</v>
      </c>
      <c r="O290" t="n">
        <v>25222.04</v>
      </c>
      <c r="P290" t="n">
        <v>880.77</v>
      </c>
      <c r="Q290" t="n">
        <v>1220.54</v>
      </c>
      <c r="R290" t="n">
        <v>183.68</v>
      </c>
      <c r="S290" t="n">
        <v>112.51</v>
      </c>
      <c r="T290" t="n">
        <v>21068.78</v>
      </c>
      <c r="U290" t="n">
        <v>0.61</v>
      </c>
      <c r="V290" t="n">
        <v>0.76</v>
      </c>
      <c r="W290" t="n">
        <v>7.3</v>
      </c>
      <c r="X290" t="n">
        <v>1.23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1.2711</v>
      </c>
      <c r="E291" t="n">
        <v>78.67</v>
      </c>
      <c r="F291" t="n">
        <v>75.38</v>
      </c>
      <c r="G291" t="n">
        <v>167.52</v>
      </c>
      <c r="H291" t="n">
        <v>2.17</v>
      </c>
      <c r="I291" t="n">
        <v>27</v>
      </c>
      <c r="J291" t="n">
        <v>204.19</v>
      </c>
      <c r="K291" t="n">
        <v>51.39</v>
      </c>
      <c r="L291" t="n">
        <v>25</v>
      </c>
      <c r="M291" t="n">
        <v>25</v>
      </c>
      <c r="N291" t="n">
        <v>42.79</v>
      </c>
      <c r="O291" t="n">
        <v>25417.05</v>
      </c>
      <c r="P291" t="n">
        <v>877.29</v>
      </c>
      <c r="Q291" t="n">
        <v>1220.54</v>
      </c>
      <c r="R291" t="n">
        <v>182.66</v>
      </c>
      <c r="S291" t="n">
        <v>112.51</v>
      </c>
      <c r="T291" t="n">
        <v>20566.97</v>
      </c>
      <c r="U291" t="n">
        <v>0.62</v>
      </c>
      <c r="V291" t="n">
        <v>0.76</v>
      </c>
      <c r="W291" t="n">
        <v>7.28</v>
      </c>
      <c r="X291" t="n">
        <v>1.18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1.2742</v>
      </c>
      <c r="E292" t="n">
        <v>78.48</v>
      </c>
      <c r="F292" t="n">
        <v>75.26000000000001</v>
      </c>
      <c r="G292" t="n">
        <v>180.63</v>
      </c>
      <c r="H292" t="n">
        <v>2.24</v>
      </c>
      <c r="I292" t="n">
        <v>25</v>
      </c>
      <c r="J292" t="n">
        <v>205.77</v>
      </c>
      <c r="K292" t="n">
        <v>51.39</v>
      </c>
      <c r="L292" t="n">
        <v>26</v>
      </c>
      <c r="M292" t="n">
        <v>23</v>
      </c>
      <c r="N292" t="n">
        <v>43.38</v>
      </c>
      <c r="O292" t="n">
        <v>25612.75</v>
      </c>
      <c r="P292" t="n">
        <v>871.22</v>
      </c>
      <c r="Q292" t="n">
        <v>1220.54</v>
      </c>
      <c r="R292" t="n">
        <v>178.3</v>
      </c>
      <c r="S292" t="n">
        <v>112.51</v>
      </c>
      <c r="T292" t="n">
        <v>18397.32</v>
      </c>
      <c r="U292" t="n">
        <v>0.63</v>
      </c>
      <c r="V292" t="n">
        <v>0.76</v>
      </c>
      <c r="W292" t="n">
        <v>7.29</v>
      </c>
      <c r="X292" t="n">
        <v>1.06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1.2754</v>
      </c>
      <c r="E293" t="n">
        <v>78.41</v>
      </c>
      <c r="F293" t="n">
        <v>75.22</v>
      </c>
      <c r="G293" t="n">
        <v>188.06</v>
      </c>
      <c r="H293" t="n">
        <v>2.31</v>
      </c>
      <c r="I293" t="n">
        <v>24</v>
      </c>
      <c r="J293" t="n">
        <v>207.37</v>
      </c>
      <c r="K293" t="n">
        <v>51.39</v>
      </c>
      <c r="L293" t="n">
        <v>27</v>
      </c>
      <c r="M293" t="n">
        <v>22</v>
      </c>
      <c r="N293" t="n">
        <v>43.97</v>
      </c>
      <c r="O293" t="n">
        <v>25809.25</v>
      </c>
      <c r="P293" t="n">
        <v>867.22</v>
      </c>
      <c r="Q293" t="n">
        <v>1220.54</v>
      </c>
      <c r="R293" t="n">
        <v>176.99</v>
      </c>
      <c r="S293" t="n">
        <v>112.51</v>
      </c>
      <c r="T293" t="n">
        <v>17744.65</v>
      </c>
      <c r="U293" t="n">
        <v>0.64</v>
      </c>
      <c r="V293" t="n">
        <v>0.76</v>
      </c>
      <c r="W293" t="n">
        <v>7.28</v>
      </c>
      <c r="X293" t="n">
        <v>1.02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1.2749</v>
      </c>
      <c r="E294" t="n">
        <v>78.44</v>
      </c>
      <c r="F294" t="n">
        <v>75.25</v>
      </c>
      <c r="G294" t="n">
        <v>188.14</v>
      </c>
      <c r="H294" t="n">
        <v>2.38</v>
      </c>
      <c r="I294" t="n">
        <v>24</v>
      </c>
      <c r="J294" t="n">
        <v>208.97</v>
      </c>
      <c r="K294" t="n">
        <v>51.39</v>
      </c>
      <c r="L294" t="n">
        <v>28</v>
      </c>
      <c r="M294" t="n">
        <v>22</v>
      </c>
      <c r="N294" t="n">
        <v>44.57</v>
      </c>
      <c r="O294" t="n">
        <v>26006.56</v>
      </c>
      <c r="P294" t="n">
        <v>866.61</v>
      </c>
      <c r="Q294" t="n">
        <v>1220.54</v>
      </c>
      <c r="R294" t="n">
        <v>178.06</v>
      </c>
      <c r="S294" t="n">
        <v>112.51</v>
      </c>
      <c r="T294" t="n">
        <v>18280.34</v>
      </c>
      <c r="U294" t="n">
        <v>0.63</v>
      </c>
      <c r="V294" t="n">
        <v>0.76</v>
      </c>
      <c r="W294" t="n">
        <v>7.29</v>
      </c>
      <c r="X294" t="n">
        <v>1.05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1.276</v>
      </c>
      <c r="E295" t="n">
        <v>78.37</v>
      </c>
      <c r="F295" t="n">
        <v>75.22</v>
      </c>
      <c r="G295" t="n">
        <v>196.21</v>
      </c>
      <c r="H295" t="n">
        <v>2.45</v>
      </c>
      <c r="I295" t="n">
        <v>23</v>
      </c>
      <c r="J295" t="n">
        <v>210.57</v>
      </c>
      <c r="K295" t="n">
        <v>51.39</v>
      </c>
      <c r="L295" t="n">
        <v>29</v>
      </c>
      <c r="M295" t="n">
        <v>21</v>
      </c>
      <c r="N295" t="n">
        <v>45.18</v>
      </c>
      <c r="O295" t="n">
        <v>26204.71</v>
      </c>
      <c r="P295" t="n">
        <v>863.02</v>
      </c>
      <c r="Q295" t="n">
        <v>1220.54</v>
      </c>
      <c r="R295" t="n">
        <v>176.76</v>
      </c>
      <c r="S295" t="n">
        <v>112.51</v>
      </c>
      <c r="T295" t="n">
        <v>17636.07</v>
      </c>
      <c r="U295" t="n">
        <v>0.64</v>
      </c>
      <c r="V295" t="n">
        <v>0.76</v>
      </c>
      <c r="W295" t="n">
        <v>7.28</v>
      </c>
      <c r="X295" t="n">
        <v>1.02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1.2775</v>
      </c>
      <c r="E296" t="n">
        <v>78.28</v>
      </c>
      <c r="F296" t="n">
        <v>75.16</v>
      </c>
      <c r="G296" t="n">
        <v>204.98</v>
      </c>
      <c r="H296" t="n">
        <v>2.51</v>
      </c>
      <c r="I296" t="n">
        <v>22</v>
      </c>
      <c r="J296" t="n">
        <v>212.19</v>
      </c>
      <c r="K296" t="n">
        <v>51.39</v>
      </c>
      <c r="L296" t="n">
        <v>30</v>
      </c>
      <c r="M296" t="n">
        <v>20</v>
      </c>
      <c r="N296" t="n">
        <v>45.79</v>
      </c>
      <c r="O296" t="n">
        <v>26403.69</v>
      </c>
      <c r="P296" t="n">
        <v>860.13</v>
      </c>
      <c r="Q296" t="n">
        <v>1220.54</v>
      </c>
      <c r="R296" t="n">
        <v>174.62</v>
      </c>
      <c r="S296" t="n">
        <v>112.51</v>
      </c>
      <c r="T296" t="n">
        <v>16571.28</v>
      </c>
      <c r="U296" t="n">
        <v>0.64</v>
      </c>
      <c r="V296" t="n">
        <v>0.76</v>
      </c>
      <c r="W296" t="n">
        <v>7.29</v>
      </c>
      <c r="X296" t="n">
        <v>0.96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1.2786</v>
      </c>
      <c r="E297" t="n">
        <v>78.20999999999999</v>
      </c>
      <c r="F297" t="n">
        <v>75.13</v>
      </c>
      <c r="G297" t="n">
        <v>214.65</v>
      </c>
      <c r="H297" t="n">
        <v>2.58</v>
      </c>
      <c r="I297" t="n">
        <v>21</v>
      </c>
      <c r="J297" t="n">
        <v>213.81</v>
      </c>
      <c r="K297" t="n">
        <v>51.39</v>
      </c>
      <c r="L297" t="n">
        <v>31</v>
      </c>
      <c r="M297" t="n">
        <v>19</v>
      </c>
      <c r="N297" t="n">
        <v>46.41</v>
      </c>
      <c r="O297" t="n">
        <v>26603.52</v>
      </c>
      <c r="P297" t="n">
        <v>857</v>
      </c>
      <c r="Q297" t="n">
        <v>1220.54</v>
      </c>
      <c r="R297" t="n">
        <v>173.76</v>
      </c>
      <c r="S297" t="n">
        <v>112.51</v>
      </c>
      <c r="T297" t="n">
        <v>16147.44</v>
      </c>
      <c r="U297" t="n">
        <v>0.65</v>
      </c>
      <c r="V297" t="n">
        <v>0.76</v>
      </c>
      <c r="W297" t="n">
        <v>7.28</v>
      </c>
      <c r="X297" t="n">
        <v>0.93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1.2802</v>
      </c>
      <c r="E298" t="n">
        <v>78.11</v>
      </c>
      <c r="F298" t="n">
        <v>75.06</v>
      </c>
      <c r="G298" t="n">
        <v>225.19</v>
      </c>
      <c r="H298" t="n">
        <v>2.64</v>
      </c>
      <c r="I298" t="n">
        <v>20</v>
      </c>
      <c r="J298" t="n">
        <v>215.43</v>
      </c>
      <c r="K298" t="n">
        <v>51.39</v>
      </c>
      <c r="L298" t="n">
        <v>32</v>
      </c>
      <c r="M298" t="n">
        <v>18</v>
      </c>
      <c r="N298" t="n">
        <v>47.04</v>
      </c>
      <c r="O298" t="n">
        <v>26804.21</v>
      </c>
      <c r="P298" t="n">
        <v>849.8099999999999</v>
      </c>
      <c r="Q298" t="n">
        <v>1220.54</v>
      </c>
      <c r="R298" t="n">
        <v>171.49</v>
      </c>
      <c r="S298" t="n">
        <v>112.51</v>
      </c>
      <c r="T298" t="n">
        <v>15013.79</v>
      </c>
      <c r="U298" t="n">
        <v>0.66</v>
      </c>
      <c r="V298" t="n">
        <v>0.76</v>
      </c>
      <c r="W298" t="n">
        <v>7.28</v>
      </c>
      <c r="X298" t="n">
        <v>0.86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1.2804</v>
      </c>
      <c r="E299" t="n">
        <v>78.09999999999999</v>
      </c>
      <c r="F299" t="n">
        <v>75.05</v>
      </c>
      <c r="G299" t="n">
        <v>225.15</v>
      </c>
      <c r="H299" t="n">
        <v>2.7</v>
      </c>
      <c r="I299" t="n">
        <v>20</v>
      </c>
      <c r="J299" t="n">
        <v>217.07</v>
      </c>
      <c r="K299" t="n">
        <v>51.39</v>
      </c>
      <c r="L299" t="n">
        <v>33</v>
      </c>
      <c r="M299" t="n">
        <v>18</v>
      </c>
      <c r="N299" t="n">
        <v>47.68</v>
      </c>
      <c r="O299" t="n">
        <v>27005.77</v>
      </c>
      <c r="P299" t="n">
        <v>849.36</v>
      </c>
      <c r="Q299" t="n">
        <v>1220.54</v>
      </c>
      <c r="R299" t="n">
        <v>171.3</v>
      </c>
      <c r="S299" t="n">
        <v>112.51</v>
      </c>
      <c r="T299" t="n">
        <v>14919.83</v>
      </c>
      <c r="U299" t="n">
        <v>0.66</v>
      </c>
      <c r="V299" t="n">
        <v>0.76</v>
      </c>
      <c r="W299" t="n">
        <v>7.27</v>
      </c>
      <c r="X299" t="n">
        <v>0.85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1.2816</v>
      </c>
      <c r="E300" t="n">
        <v>78.03</v>
      </c>
      <c r="F300" t="n">
        <v>75.01000000000001</v>
      </c>
      <c r="G300" t="n">
        <v>236.87</v>
      </c>
      <c r="H300" t="n">
        <v>2.76</v>
      </c>
      <c r="I300" t="n">
        <v>19</v>
      </c>
      <c r="J300" t="n">
        <v>218.71</v>
      </c>
      <c r="K300" t="n">
        <v>51.39</v>
      </c>
      <c r="L300" t="n">
        <v>34</v>
      </c>
      <c r="M300" t="n">
        <v>17</v>
      </c>
      <c r="N300" t="n">
        <v>48.32</v>
      </c>
      <c r="O300" t="n">
        <v>27208.22</v>
      </c>
      <c r="P300" t="n">
        <v>843.84</v>
      </c>
      <c r="Q300" t="n">
        <v>1220.57</v>
      </c>
      <c r="R300" t="n">
        <v>169.72</v>
      </c>
      <c r="S300" t="n">
        <v>112.51</v>
      </c>
      <c r="T300" t="n">
        <v>14137.23</v>
      </c>
      <c r="U300" t="n">
        <v>0.66</v>
      </c>
      <c r="V300" t="n">
        <v>0.76</v>
      </c>
      <c r="W300" t="n">
        <v>7.28</v>
      </c>
      <c r="X300" t="n">
        <v>0.8100000000000001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1.2814</v>
      </c>
      <c r="E301" t="n">
        <v>78.04000000000001</v>
      </c>
      <c r="F301" t="n">
        <v>75.03</v>
      </c>
      <c r="G301" t="n">
        <v>236.92</v>
      </c>
      <c r="H301" t="n">
        <v>2.82</v>
      </c>
      <c r="I301" t="n">
        <v>19</v>
      </c>
      <c r="J301" t="n">
        <v>220.36</v>
      </c>
      <c r="K301" t="n">
        <v>51.39</v>
      </c>
      <c r="L301" t="n">
        <v>35</v>
      </c>
      <c r="M301" t="n">
        <v>17</v>
      </c>
      <c r="N301" t="n">
        <v>48.97</v>
      </c>
      <c r="O301" t="n">
        <v>27411.55</v>
      </c>
      <c r="P301" t="n">
        <v>838.61</v>
      </c>
      <c r="Q301" t="n">
        <v>1220.54</v>
      </c>
      <c r="R301" t="n">
        <v>170.34</v>
      </c>
      <c r="S301" t="n">
        <v>112.51</v>
      </c>
      <c r="T301" t="n">
        <v>14446.79</v>
      </c>
      <c r="U301" t="n">
        <v>0.66</v>
      </c>
      <c r="V301" t="n">
        <v>0.76</v>
      </c>
      <c r="W301" t="n">
        <v>7.28</v>
      </c>
      <c r="X301" t="n">
        <v>0.83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1.2826</v>
      </c>
      <c r="E302" t="n">
        <v>77.97</v>
      </c>
      <c r="F302" t="n">
        <v>74.98</v>
      </c>
      <c r="G302" t="n">
        <v>249.94</v>
      </c>
      <c r="H302" t="n">
        <v>2.88</v>
      </c>
      <c r="I302" t="n">
        <v>18</v>
      </c>
      <c r="J302" t="n">
        <v>222.01</v>
      </c>
      <c r="K302" t="n">
        <v>51.39</v>
      </c>
      <c r="L302" t="n">
        <v>36</v>
      </c>
      <c r="M302" t="n">
        <v>15</v>
      </c>
      <c r="N302" t="n">
        <v>49.62</v>
      </c>
      <c r="O302" t="n">
        <v>27615.8</v>
      </c>
      <c r="P302" t="n">
        <v>836.4400000000001</v>
      </c>
      <c r="Q302" t="n">
        <v>1220.54</v>
      </c>
      <c r="R302" t="n">
        <v>168.78</v>
      </c>
      <c r="S302" t="n">
        <v>112.51</v>
      </c>
      <c r="T302" t="n">
        <v>13668.07</v>
      </c>
      <c r="U302" t="n">
        <v>0.67</v>
      </c>
      <c r="V302" t="n">
        <v>0.77</v>
      </c>
      <c r="W302" t="n">
        <v>7.28</v>
      </c>
      <c r="X302" t="n">
        <v>0.78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1.2825</v>
      </c>
      <c r="E303" t="n">
        <v>77.97</v>
      </c>
      <c r="F303" t="n">
        <v>74.98999999999999</v>
      </c>
      <c r="G303" t="n">
        <v>249.96</v>
      </c>
      <c r="H303" t="n">
        <v>2.94</v>
      </c>
      <c r="I303" t="n">
        <v>18</v>
      </c>
      <c r="J303" t="n">
        <v>223.68</v>
      </c>
      <c r="K303" t="n">
        <v>51.39</v>
      </c>
      <c r="L303" t="n">
        <v>37</v>
      </c>
      <c r="M303" t="n">
        <v>15</v>
      </c>
      <c r="N303" t="n">
        <v>50.29</v>
      </c>
      <c r="O303" t="n">
        <v>27821.09</v>
      </c>
      <c r="P303" t="n">
        <v>833.97</v>
      </c>
      <c r="Q303" t="n">
        <v>1220.54</v>
      </c>
      <c r="R303" t="n">
        <v>168.91</v>
      </c>
      <c r="S303" t="n">
        <v>112.51</v>
      </c>
      <c r="T303" t="n">
        <v>13733.27</v>
      </c>
      <c r="U303" t="n">
        <v>0.67</v>
      </c>
      <c r="V303" t="n">
        <v>0.77</v>
      </c>
      <c r="W303" t="n">
        <v>7.28</v>
      </c>
      <c r="X303" t="n">
        <v>0.79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1.2842</v>
      </c>
      <c r="E304" t="n">
        <v>77.87</v>
      </c>
      <c r="F304" t="n">
        <v>74.92</v>
      </c>
      <c r="G304" t="n">
        <v>264.42</v>
      </c>
      <c r="H304" t="n">
        <v>3</v>
      </c>
      <c r="I304" t="n">
        <v>17</v>
      </c>
      <c r="J304" t="n">
        <v>225.35</v>
      </c>
      <c r="K304" t="n">
        <v>51.39</v>
      </c>
      <c r="L304" t="n">
        <v>38</v>
      </c>
      <c r="M304" t="n">
        <v>13</v>
      </c>
      <c r="N304" t="n">
        <v>50.96</v>
      </c>
      <c r="O304" t="n">
        <v>28027.19</v>
      </c>
      <c r="P304" t="n">
        <v>830.97</v>
      </c>
      <c r="Q304" t="n">
        <v>1220.55</v>
      </c>
      <c r="R304" t="n">
        <v>166.71</v>
      </c>
      <c r="S304" t="n">
        <v>112.51</v>
      </c>
      <c r="T304" t="n">
        <v>12639.11</v>
      </c>
      <c r="U304" t="n">
        <v>0.67</v>
      </c>
      <c r="V304" t="n">
        <v>0.77</v>
      </c>
      <c r="W304" t="n">
        <v>7.27</v>
      </c>
      <c r="X304" t="n">
        <v>0.72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1.2843</v>
      </c>
      <c r="E305" t="n">
        <v>77.86</v>
      </c>
      <c r="F305" t="n">
        <v>74.91</v>
      </c>
      <c r="G305" t="n">
        <v>264.4</v>
      </c>
      <c r="H305" t="n">
        <v>3.05</v>
      </c>
      <c r="I305" t="n">
        <v>17</v>
      </c>
      <c r="J305" t="n">
        <v>227.03</v>
      </c>
      <c r="K305" t="n">
        <v>51.39</v>
      </c>
      <c r="L305" t="n">
        <v>39</v>
      </c>
      <c r="M305" t="n">
        <v>11</v>
      </c>
      <c r="N305" t="n">
        <v>51.64</v>
      </c>
      <c r="O305" t="n">
        <v>28234.24</v>
      </c>
      <c r="P305" t="n">
        <v>829.58</v>
      </c>
      <c r="Q305" t="n">
        <v>1220.54</v>
      </c>
      <c r="R305" t="n">
        <v>166.34</v>
      </c>
      <c r="S305" t="n">
        <v>112.51</v>
      </c>
      <c r="T305" t="n">
        <v>12456.21</v>
      </c>
      <c r="U305" t="n">
        <v>0.68</v>
      </c>
      <c r="V305" t="n">
        <v>0.77</v>
      </c>
      <c r="W305" t="n">
        <v>7.28</v>
      </c>
      <c r="X305" t="n">
        <v>0.71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1.2854</v>
      </c>
      <c r="E306" t="n">
        <v>77.8</v>
      </c>
      <c r="F306" t="n">
        <v>74.88</v>
      </c>
      <c r="G306" t="n">
        <v>280.81</v>
      </c>
      <c r="H306" t="n">
        <v>3.11</v>
      </c>
      <c r="I306" t="n">
        <v>16</v>
      </c>
      <c r="J306" t="n">
        <v>228.71</v>
      </c>
      <c r="K306" t="n">
        <v>51.39</v>
      </c>
      <c r="L306" t="n">
        <v>40</v>
      </c>
      <c r="M306" t="n">
        <v>7</v>
      </c>
      <c r="N306" t="n">
        <v>52.32</v>
      </c>
      <c r="O306" t="n">
        <v>28442.24</v>
      </c>
      <c r="P306" t="n">
        <v>825.35</v>
      </c>
      <c r="Q306" t="n">
        <v>1220.54</v>
      </c>
      <c r="R306" t="n">
        <v>165.15</v>
      </c>
      <c r="S306" t="n">
        <v>112.51</v>
      </c>
      <c r="T306" t="n">
        <v>11866.34</v>
      </c>
      <c r="U306" t="n">
        <v>0.68</v>
      </c>
      <c r="V306" t="n">
        <v>0.77</v>
      </c>
      <c r="W306" t="n">
        <v>7.28</v>
      </c>
      <c r="X306" t="n">
        <v>0.68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1.0225</v>
      </c>
      <c r="E307" t="n">
        <v>97.8</v>
      </c>
      <c r="F307" t="n">
        <v>91.53</v>
      </c>
      <c r="G307" t="n">
        <v>14.84</v>
      </c>
      <c r="H307" t="n">
        <v>0.34</v>
      </c>
      <c r="I307" t="n">
        <v>370</v>
      </c>
      <c r="J307" t="n">
        <v>51.33</v>
      </c>
      <c r="K307" t="n">
        <v>24.83</v>
      </c>
      <c r="L307" t="n">
        <v>1</v>
      </c>
      <c r="M307" t="n">
        <v>368</v>
      </c>
      <c r="N307" t="n">
        <v>5.51</v>
      </c>
      <c r="O307" t="n">
        <v>6564.78</v>
      </c>
      <c r="P307" t="n">
        <v>509.55</v>
      </c>
      <c r="Q307" t="n">
        <v>1220.67</v>
      </c>
      <c r="R307" t="n">
        <v>728.08</v>
      </c>
      <c r="S307" t="n">
        <v>112.51</v>
      </c>
      <c r="T307" t="n">
        <v>291559.81</v>
      </c>
      <c r="U307" t="n">
        <v>0.15</v>
      </c>
      <c r="V307" t="n">
        <v>0.63</v>
      </c>
      <c r="W307" t="n">
        <v>7.89</v>
      </c>
      <c r="X307" t="n">
        <v>17.32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1.1744</v>
      </c>
      <c r="E308" t="n">
        <v>85.15000000000001</v>
      </c>
      <c r="F308" t="n">
        <v>81.47</v>
      </c>
      <c r="G308" t="n">
        <v>30.94</v>
      </c>
      <c r="H308" t="n">
        <v>0.66</v>
      </c>
      <c r="I308" t="n">
        <v>158</v>
      </c>
      <c r="J308" t="n">
        <v>52.47</v>
      </c>
      <c r="K308" t="n">
        <v>24.83</v>
      </c>
      <c r="L308" t="n">
        <v>2</v>
      </c>
      <c r="M308" t="n">
        <v>156</v>
      </c>
      <c r="N308" t="n">
        <v>5.64</v>
      </c>
      <c r="O308" t="n">
        <v>6705.1</v>
      </c>
      <c r="P308" t="n">
        <v>434.68</v>
      </c>
      <c r="Q308" t="n">
        <v>1220.55</v>
      </c>
      <c r="R308" t="n">
        <v>388.99</v>
      </c>
      <c r="S308" t="n">
        <v>112.51</v>
      </c>
      <c r="T308" t="n">
        <v>123073.87</v>
      </c>
      <c r="U308" t="n">
        <v>0.29</v>
      </c>
      <c r="V308" t="n">
        <v>0.7</v>
      </c>
      <c r="W308" t="n">
        <v>7.5</v>
      </c>
      <c r="X308" t="n">
        <v>7.27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1.2266</v>
      </c>
      <c r="E309" t="n">
        <v>81.52</v>
      </c>
      <c r="F309" t="n">
        <v>78.59</v>
      </c>
      <c r="G309" t="n">
        <v>48.61</v>
      </c>
      <c r="H309" t="n">
        <v>0.97</v>
      </c>
      <c r="I309" t="n">
        <v>97</v>
      </c>
      <c r="J309" t="n">
        <v>53.61</v>
      </c>
      <c r="K309" t="n">
        <v>24.83</v>
      </c>
      <c r="L309" t="n">
        <v>3</v>
      </c>
      <c r="M309" t="n">
        <v>94</v>
      </c>
      <c r="N309" t="n">
        <v>5.78</v>
      </c>
      <c r="O309" t="n">
        <v>6845.59</v>
      </c>
      <c r="P309" t="n">
        <v>400.01</v>
      </c>
      <c r="Q309" t="n">
        <v>1220.56</v>
      </c>
      <c r="R309" t="n">
        <v>291.14</v>
      </c>
      <c r="S309" t="n">
        <v>112.51</v>
      </c>
      <c r="T309" t="n">
        <v>74457.75</v>
      </c>
      <c r="U309" t="n">
        <v>0.39</v>
      </c>
      <c r="V309" t="n">
        <v>0.73</v>
      </c>
      <c r="W309" t="n">
        <v>7.4</v>
      </c>
      <c r="X309" t="n">
        <v>4.39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1.2503</v>
      </c>
      <c r="E310" t="n">
        <v>79.98</v>
      </c>
      <c r="F310" t="n">
        <v>77.38</v>
      </c>
      <c r="G310" t="n">
        <v>66.33</v>
      </c>
      <c r="H310" t="n">
        <v>1.27</v>
      </c>
      <c r="I310" t="n">
        <v>70</v>
      </c>
      <c r="J310" t="n">
        <v>54.75</v>
      </c>
      <c r="K310" t="n">
        <v>24.83</v>
      </c>
      <c r="L310" t="n">
        <v>4</v>
      </c>
      <c r="M310" t="n">
        <v>50</v>
      </c>
      <c r="N310" t="n">
        <v>5.92</v>
      </c>
      <c r="O310" t="n">
        <v>6986.39</v>
      </c>
      <c r="P310" t="n">
        <v>374.96</v>
      </c>
      <c r="Q310" t="n">
        <v>1220.57</v>
      </c>
      <c r="R310" t="n">
        <v>249.5</v>
      </c>
      <c r="S310" t="n">
        <v>112.51</v>
      </c>
      <c r="T310" t="n">
        <v>53772.33</v>
      </c>
      <c r="U310" t="n">
        <v>0.45</v>
      </c>
      <c r="V310" t="n">
        <v>0.74</v>
      </c>
      <c r="W310" t="n">
        <v>7.38</v>
      </c>
      <c r="X310" t="n">
        <v>3.18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1.256</v>
      </c>
      <c r="E311" t="n">
        <v>79.62</v>
      </c>
      <c r="F311" t="n">
        <v>77.09999999999999</v>
      </c>
      <c r="G311" t="n">
        <v>73.43000000000001</v>
      </c>
      <c r="H311" t="n">
        <v>1.55</v>
      </c>
      <c r="I311" t="n">
        <v>63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369.6</v>
      </c>
      <c r="Q311" t="n">
        <v>1220.57</v>
      </c>
      <c r="R311" t="n">
        <v>237.91</v>
      </c>
      <c r="S311" t="n">
        <v>112.51</v>
      </c>
      <c r="T311" t="n">
        <v>48012.28</v>
      </c>
      <c r="U311" t="n">
        <v>0.47</v>
      </c>
      <c r="V311" t="n">
        <v>0.74</v>
      </c>
      <c r="W311" t="n">
        <v>7.43</v>
      </c>
      <c r="X311" t="n">
        <v>2.9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1.2571</v>
      </c>
      <c r="E312" t="n">
        <v>79.55</v>
      </c>
      <c r="F312" t="n">
        <v>77.04000000000001</v>
      </c>
      <c r="G312" t="n">
        <v>74.56</v>
      </c>
      <c r="H312" t="n">
        <v>1.82</v>
      </c>
      <c r="I312" t="n">
        <v>62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375.89</v>
      </c>
      <c r="Q312" t="n">
        <v>1220.63</v>
      </c>
      <c r="R312" t="n">
        <v>235.55</v>
      </c>
      <c r="S312" t="n">
        <v>112.51</v>
      </c>
      <c r="T312" t="n">
        <v>46836.89</v>
      </c>
      <c r="U312" t="n">
        <v>0.48</v>
      </c>
      <c r="V312" t="n">
        <v>0.74</v>
      </c>
      <c r="W312" t="n">
        <v>7.43</v>
      </c>
      <c r="X312" t="n">
        <v>2.84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0.6639</v>
      </c>
      <c r="E313" t="n">
        <v>150.62</v>
      </c>
      <c r="F313" t="n">
        <v>121.87</v>
      </c>
      <c r="G313" t="n">
        <v>7.49</v>
      </c>
      <c r="H313" t="n">
        <v>0.13</v>
      </c>
      <c r="I313" t="n">
        <v>976</v>
      </c>
      <c r="J313" t="n">
        <v>133.21</v>
      </c>
      <c r="K313" t="n">
        <v>46.47</v>
      </c>
      <c r="L313" t="n">
        <v>1</v>
      </c>
      <c r="M313" t="n">
        <v>974</v>
      </c>
      <c r="N313" t="n">
        <v>20.75</v>
      </c>
      <c r="O313" t="n">
        <v>16663.42</v>
      </c>
      <c r="P313" t="n">
        <v>1332.33</v>
      </c>
      <c r="Q313" t="n">
        <v>1220.92</v>
      </c>
      <c r="R313" t="n">
        <v>1761.44</v>
      </c>
      <c r="S313" t="n">
        <v>112.51</v>
      </c>
      <c r="T313" t="n">
        <v>805211.05</v>
      </c>
      <c r="U313" t="n">
        <v>0.06</v>
      </c>
      <c r="V313" t="n">
        <v>0.47</v>
      </c>
      <c r="W313" t="n">
        <v>8.84</v>
      </c>
      <c r="X313" t="n">
        <v>47.65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0.9722</v>
      </c>
      <c r="E314" t="n">
        <v>102.86</v>
      </c>
      <c r="F314" t="n">
        <v>90.93000000000001</v>
      </c>
      <c r="G314" t="n">
        <v>15.24</v>
      </c>
      <c r="H314" t="n">
        <v>0.26</v>
      </c>
      <c r="I314" t="n">
        <v>358</v>
      </c>
      <c r="J314" t="n">
        <v>134.55</v>
      </c>
      <c r="K314" t="n">
        <v>46.47</v>
      </c>
      <c r="L314" t="n">
        <v>2</v>
      </c>
      <c r="M314" t="n">
        <v>356</v>
      </c>
      <c r="N314" t="n">
        <v>21.09</v>
      </c>
      <c r="O314" t="n">
        <v>16828.84</v>
      </c>
      <c r="P314" t="n">
        <v>987.74</v>
      </c>
      <c r="Q314" t="n">
        <v>1220.62</v>
      </c>
      <c r="R314" t="n">
        <v>708.71</v>
      </c>
      <c r="S314" t="n">
        <v>112.51</v>
      </c>
      <c r="T314" t="n">
        <v>281934.84</v>
      </c>
      <c r="U314" t="n">
        <v>0.16</v>
      </c>
      <c r="V314" t="n">
        <v>0.63</v>
      </c>
      <c r="W314" t="n">
        <v>7.84</v>
      </c>
      <c r="X314" t="n">
        <v>16.73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1.0807</v>
      </c>
      <c r="E315" t="n">
        <v>92.53</v>
      </c>
      <c r="F315" t="n">
        <v>84.36</v>
      </c>
      <c r="G315" t="n">
        <v>23.01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910.63</v>
      </c>
      <c r="Q315" t="n">
        <v>1220.57</v>
      </c>
      <c r="R315" t="n">
        <v>485.92</v>
      </c>
      <c r="S315" t="n">
        <v>112.51</v>
      </c>
      <c r="T315" t="n">
        <v>171231.51</v>
      </c>
      <c r="U315" t="n">
        <v>0.23</v>
      </c>
      <c r="V315" t="n">
        <v>0.68</v>
      </c>
      <c r="W315" t="n">
        <v>7.62</v>
      </c>
      <c r="X315" t="n">
        <v>10.16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1.1374</v>
      </c>
      <c r="E316" t="n">
        <v>87.92</v>
      </c>
      <c r="F316" t="n">
        <v>81.43000000000001</v>
      </c>
      <c r="G316" t="n">
        <v>30.92</v>
      </c>
      <c r="H316" t="n">
        <v>0.52</v>
      </c>
      <c r="I316" t="n">
        <v>158</v>
      </c>
      <c r="J316" t="n">
        <v>137.25</v>
      </c>
      <c r="K316" t="n">
        <v>46.47</v>
      </c>
      <c r="L316" t="n">
        <v>4</v>
      </c>
      <c r="M316" t="n">
        <v>156</v>
      </c>
      <c r="N316" t="n">
        <v>21.78</v>
      </c>
      <c r="O316" t="n">
        <v>17160.92</v>
      </c>
      <c r="P316" t="n">
        <v>873.52</v>
      </c>
      <c r="Q316" t="n">
        <v>1220.6</v>
      </c>
      <c r="R316" t="n">
        <v>387.29</v>
      </c>
      <c r="S316" t="n">
        <v>112.51</v>
      </c>
      <c r="T316" t="n">
        <v>122226.31</v>
      </c>
      <c r="U316" t="n">
        <v>0.29</v>
      </c>
      <c r="V316" t="n">
        <v>0.7</v>
      </c>
      <c r="W316" t="n">
        <v>7.5</v>
      </c>
      <c r="X316" t="n">
        <v>7.23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1.1712</v>
      </c>
      <c r="E317" t="n">
        <v>85.39</v>
      </c>
      <c r="F317" t="n">
        <v>79.83</v>
      </c>
      <c r="G317" t="n">
        <v>38.63</v>
      </c>
      <c r="H317" t="n">
        <v>0.64</v>
      </c>
      <c r="I317" t="n">
        <v>124</v>
      </c>
      <c r="J317" t="n">
        <v>138.6</v>
      </c>
      <c r="K317" t="n">
        <v>46.47</v>
      </c>
      <c r="L317" t="n">
        <v>5</v>
      </c>
      <c r="M317" t="n">
        <v>122</v>
      </c>
      <c r="N317" t="n">
        <v>22.13</v>
      </c>
      <c r="O317" t="n">
        <v>17327.69</v>
      </c>
      <c r="P317" t="n">
        <v>850.8</v>
      </c>
      <c r="Q317" t="n">
        <v>1220.56</v>
      </c>
      <c r="R317" t="n">
        <v>333.15</v>
      </c>
      <c r="S317" t="n">
        <v>112.51</v>
      </c>
      <c r="T317" t="n">
        <v>95325.66</v>
      </c>
      <c r="U317" t="n">
        <v>0.34</v>
      </c>
      <c r="V317" t="n">
        <v>0.72</v>
      </c>
      <c r="W317" t="n">
        <v>7.44</v>
      </c>
      <c r="X317" t="n">
        <v>5.63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1.1944</v>
      </c>
      <c r="E318" t="n">
        <v>83.72</v>
      </c>
      <c r="F318" t="n">
        <v>78.79000000000001</v>
      </c>
      <c r="G318" t="n">
        <v>46.81</v>
      </c>
      <c r="H318" t="n">
        <v>0.76</v>
      </c>
      <c r="I318" t="n">
        <v>101</v>
      </c>
      <c r="J318" t="n">
        <v>139.95</v>
      </c>
      <c r="K318" t="n">
        <v>46.47</v>
      </c>
      <c r="L318" t="n">
        <v>6</v>
      </c>
      <c r="M318" t="n">
        <v>99</v>
      </c>
      <c r="N318" t="n">
        <v>22.49</v>
      </c>
      <c r="O318" t="n">
        <v>17494.97</v>
      </c>
      <c r="P318" t="n">
        <v>835</v>
      </c>
      <c r="Q318" t="n">
        <v>1220.56</v>
      </c>
      <c r="R318" t="n">
        <v>297.89</v>
      </c>
      <c r="S318" t="n">
        <v>112.51</v>
      </c>
      <c r="T318" t="n">
        <v>77809.5</v>
      </c>
      <c r="U318" t="n">
        <v>0.38</v>
      </c>
      <c r="V318" t="n">
        <v>0.73</v>
      </c>
      <c r="W318" t="n">
        <v>7.41</v>
      </c>
      <c r="X318" t="n">
        <v>4.59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1.2098</v>
      </c>
      <c r="E319" t="n">
        <v>82.66</v>
      </c>
      <c r="F319" t="n">
        <v>78.13</v>
      </c>
      <c r="G319" t="n">
        <v>54.51</v>
      </c>
      <c r="H319" t="n">
        <v>0.88</v>
      </c>
      <c r="I319" t="n">
        <v>86</v>
      </c>
      <c r="J319" t="n">
        <v>141.31</v>
      </c>
      <c r="K319" t="n">
        <v>46.47</v>
      </c>
      <c r="L319" t="n">
        <v>7</v>
      </c>
      <c r="M319" t="n">
        <v>84</v>
      </c>
      <c r="N319" t="n">
        <v>22.85</v>
      </c>
      <c r="O319" t="n">
        <v>17662.75</v>
      </c>
      <c r="P319" t="n">
        <v>821.99</v>
      </c>
      <c r="Q319" t="n">
        <v>1220.54</v>
      </c>
      <c r="R319" t="n">
        <v>275.51</v>
      </c>
      <c r="S319" t="n">
        <v>112.51</v>
      </c>
      <c r="T319" t="n">
        <v>66697.50999999999</v>
      </c>
      <c r="U319" t="n">
        <v>0.41</v>
      </c>
      <c r="V319" t="n">
        <v>0.73</v>
      </c>
      <c r="W319" t="n">
        <v>7.39</v>
      </c>
      <c r="X319" t="n">
        <v>3.94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1.2237</v>
      </c>
      <c r="E320" t="n">
        <v>81.72</v>
      </c>
      <c r="F320" t="n">
        <v>77.53</v>
      </c>
      <c r="G320" t="n">
        <v>62.86</v>
      </c>
      <c r="H320" t="n">
        <v>0.99</v>
      </c>
      <c r="I320" t="n">
        <v>74</v>
      </c>
      <c r="J320" t="n">
        <v>142.68</v>
      </c>
      <c r="K320" t="n">
        <v>46.47</v>
      </c>
      <c r="L320" t="n">
        <v>8</v>
      </c>
      <c r="M320" t="n">
        <v>72</v>
      </c>
      <c r="N320" t="n">
        <v>23.21</v>
      </c>
      <c r="O320" t="n">
        <v>17831.04</v>
      </c>
      <c r="P320" t="n">
        <v>810.63</v>
      </c>
      <c r="Q320" t="n">
        <v>1220.57</v>
      </c>
      <c r="R320" t="n">
        <v>254.96</v>
      </c>
      <c r="S320" t="n">
        <v>112.51</v>
      </c>
      <c r="T320" t="n">
        <v>56482.27</v>
      </c>
      <c r="U320" t="n">
        <v>0.44</v>
      </c>
      <c r="V320" t="n">
        <v>0.74</v>
      </c>
      <c r="W320" t="n">
        <v>7.37</v>
      </c>
      <c r="X320" t="n">
        <v>3.33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1.2337</v>
      </c>
      <c r="E321" t="n">
        <v>81.06</v>
      </c>
      <c r="F321" t="n">
        <v>77.11</v>
      </c>
      <c r="G321" t="n">
        <v>71.17</v>
      </c>
      <c r="H321" t="n">
        <v>1.11</v>
      </c>
      <c r="I321" t="n">
        <v>65</v>
      </c>
      <c r="J321" t="n">
        <v>144.05</v>
      </c>
      <c r="K321" t="n">
        <v>46.47</v>
      </c>
      <c r="L321" t="n">
        <v>9</v>
      </c>
      <c r="M321" t="n">
        <v>63</v>
      </c>
      <c r="N321" t="n">
        <v>23.58</v>
      </c>
      <c r="O321" t="n">
        <v>17999.83</v>
      </c>
      <c r="P321" t="n">
        <v>800.64</v>
      </c>
      <c r="Q321" t="n">
        <v>1220.55</v>
      </c>
      <c r="R321" t="n">
        <v>240.7</v>
      </c>
      <c r="S321" t="n">
        <v>112.51</v>
      </c>
      <c r="T321" t="n">
        <v>49394.23</v>
      </c>
      <c r="U321" t="n">
        <v>0.47</v>
      </c>
      <c r="V321" t="n">
        <v>0.74</v>
      </c>
      <c r="W321" t="n">
        <v>7.35</v>
      </c>
      <c r="X321" t="n">
        <v>2.91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1.2415</v>
      </c>
      <c r="E322" t="n">
        <v>80.55</v>
      </c>
      <c r="F322" t="n">
        <v>76.79000000000001</v>
      </c>
      <c r="G322" t="n">
        <v>79.44</v>
      </c>
      <c r="H322" t="n">
        <v>1.22</v>
      </c>
      <c r="I322" t="n">
        <v>58</v>
      </c>
      <c r="J322" t="n">
        <v>145.42</v>
      </c>
      <c r="K322" t="n">
        <v>46.47</v>
      </c>
      <c r="L322" t="n">
        <v>10</v>
      </c>
      <c r="M322" t="n">
        <v>56</v>
      </c>
      <c r="N322" t="n">
        <v>23.95</v>
      </c>
      <c r="O322" t="n">
        <v>18169.15</v>
      </c>
      <c r="P322" t="n">
        <v>792.17</v>
      </c>
      <c r="Q322" t="n">
        <v>1220.56</v>
      </c>
      <c r="R322" t="n">
        <v>230.22</v>
      </c>
      <c r="S322" t="n">
        <v>112.51</v>
      </c>
      <c r="T322" t="n">
        <v>44191.48</v>
      </c>
      <c r="U322" t="n">
        <v>0.49</v>
      </c>
      <c r="V322" t="n">
        <v>0.75</v>
      </c>
      <c r="W322" t="n">
        <v>7.33</v>
      </c>
      <c r="X322" t="n">
        <v>2.59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1.2465</v>
      </c>
      <c r="E323" t="n">
        <v>80.22</v>
      </c>
      <c r="F323" t="n">
        <v>76.59999999999999</v>
      </c>
      <c r="G323" t="n">
        <v>86.72</v>
      </c>
      <c r="H323" t="n">
        <v>1.33</v>
      </c>
      <c r="I323" t="n">
        <v>53</v>
      </c>
      <c r="J323" t="n">
        <v>146.8</v>
      </c>
      <c r="K323" t="n">
        <v>46.47</v>
      </c>
      <c r="L323" t="n">
        <v>11</v>
      </c>
      <c r="M323" t="n">
        <v>51</v>
      </c>
      <c r="N323" t="n">
        <v>24.33</v>
      </c>
      <c r="O323" t="n">
        <v>18338.99</v>
      </c>
      <c r="P323" t="n">
        <v>784.49</v>
      </c>
      <c r="Q323" t="n">
        <v>1220.54</v>
      </c>
      <c r="R323" t="n">
        <v>223.52</v>
      </c>
      <c r="S323" t="n">
        <v>112.51</v>
      </c>
      <c r="T323" t="n">
        <v>40866.91</v>
      </c>
      <c r="U323" t="n">
        <v>0.5</v>
      </c>
      <c r="V323" t="n">
        <v>0.75</v>
      </c>
      <c r="W323" t="n">
        <v>7.34</v>
      </c>
      <c r="X323" t="n">
        <v>2.4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1.2528</v>
      </c>
      <c r="E324" t="n">
        <v>79.81999999999999</v>
      </c>
      <c r="F324" t="n">
        <v>76.33</v>
      </c>
      <c r="G324" t="n">
        <v>95.42</v>
      </c>
      <c r="H324" t="n">
        <v>1.43</v>
      </c>
      <c r="I324" t="n">
        <v>48</v>
      </c>
      <c r="J324" t="n">
        <v>148.18</v>
      </c>
      <c r="K324" t="n">
        <v>46.47</v>
      </c>
      <c r="L324" t="n">
        <v>12</v>
      </c>
      <c r="M324" t="n">
        <v>46</v>
      </c>
      <c r="N324" t="n">
        <v>24.71</v>
      </c>
      <c r="O324" t="n">
        <v>18509.36</v>
      </c>
      <c r="P324" t="n">
        <v>776.39</v>
      </c>
      <c r="Q324" t="n">
        <v>1220.55</v>
      </c>
      <c r="R324" t="n">
        <v>214.73</v>
      </c>
      <c r="S324" t="n">
        <v>112.51</v>
      </c>
      <c r="T324" t="n">
        <v>36495.44</v>
      </c>
      <c r="U324" t="n">
        <v>0.52</v>
      </c>
      <c r="V324" t="n">
        <v>0.75</v>
      </c>
      <c r="W324" t="n">
        <v>7.32</v>
      </c>
      <c r="X324" t="n">
        <v>2.14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1.2571</v>
      </c>
      <c r="E325" t="n">
        <v>79.55</v>
      </c>
      <c r="F325" t="n">
        <v>76.17</v>
      </c>
      <c r="G325" t="n">
        <v>103.86</v>
      </c>
      <c r="H325" t="n">
        <v>1.54</v>
      </c>
      <c r="I325" t="n">
        <v>44</v>
      </c>
      <c r="J325" t="n">
        <v>149.56</v>
      </c>
      <c r="K325" t="n">
        <v>46.47</v>
      </c>
      <c r="L325" t="n">
        <v>13</v>
      </c>
      <c r="M325" t="n">
        <v>42</v>
      </c>
      <c r="N325" t="n">
        <v>25.1</v>
      </c>
      <c r="O325" t="n">
        <v>18680.25</v>
      </c>
      <c r="P325" t="n">
        <v>769.3099999999999</v>
      </c>
      <c r="Q325" t="n">
        <v>1220.55</v>
      </c>
      <c r="R325" t="n">
        <v>209.12</v>
      </c>
      <c r="S325" t="n">
        <v>112.51</v>
      </c>
      <c r="T325" t="n">
        <v>33710.54</v>
      </c>
      <c r="U325" t="n">
        <v>0.54</v>
      </c>
      <c r="V325" t="n">
        <v>0.75</v>
      </c>
      <c r="W325" t="n">
        <v>7.31</v>
      </c>
      <c r="X325" t="n">
        <v>1.97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1.2617</v>
      </c>
      <c r="E326" t="n">
        <v>79.26000000000001</v>
      </c>
      <c r="F326" t="n">
        <v>75.98999999999999</v>
      </c>
      <c r="G326" t="n">
        <v>113.98</v>
      </c>
      <c r="H326" t="n">
        <v>1.64</v>
      </c>
      <c r="I326" t="n">
        <v>40</v>
      </c>
      <c r="J326" t="n">
        <v>150.95</v>
      </c>
      <c r="K326" t="n">
        <v>46.47</v>
      </c>
      <c r="L326" t="n">
        <v>14</v>
      </c>
      <c r="M326" t="n">
        <v>38</v>
      </c>
      <c r="N326" t="n">
        <v>25.49</v>
      </c>
      <c r="O326" t="n">
        <v>18851.69</v>
      </c>
      <c r="P326" t="n">
        <v>760.78</v>
      </c>
      <c r="Q326" t="n">
        <v>1220.54</v>
      </c>
      <c r="R326" t="n">
        <v>202.9</v>
      </c>
      <c r="S326" t="n">
        <v>112.51</v>
      </c>
      <c r="T326" t="n">
        <v>30620.77</v>
      </c>
      <c r="U326" t="n">
        <v>0.55</v>
      </c>
      <c r="V326" t="n">
        <v>0.76</v>
      </c>
      <c r="W326" t="n">
        <v>7.31</v>
      </c>
      <c r="X326" t="n">
        <v>1.79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1.2655</v>
      </c>
      <c r="E327" t="n">
        <v>79.02</v>
      </c>
      <c r="F327" t="n">
        <v>75.83</v>
      </c>
      <c r="G327" t="n">
        <v>122.97</v>
      </c>
      <c r="H327" t="n">
        <v>1.74</v>
      </c>
      <c r="I327" t="n">
        <v>37</v>
      </c>
      <c r="J327" t="n">
        <v>152.35</v>
      </c>
      <c r="K327" t="n">
        <v>46.47</v>
      </c>
      <c r="L327" t="n">
        <v>15</v>
      </c>
      <c r="M327" t="n">
        <v>35</v>
      </c>
      <c r="N327" t="n">
        <v>25.88</v>
      </c>
      <c r="O327" t="n">
        <v>19023.66</v>
      </c>
      <c r="P327" t="n">
        <v>754.45</v>
      </c>
      <c r="Q327" t="n">
        <v>1220.55</v>
      </c>
      <c r="R327" t="n">
        <v>197.62</v>
      </c>
      <c r="S327" t="n">
        <v>112.51</v>
      </c>
      <c r="T327" t="n">
        <v>27993.96</v>
      </c>
      <c r="U327" t="n">
        <v>0.57</v>
      </c>
      <c r="V327" t="n">
        <v>0.76</v>
      </c>
      <c r="W327" t="n">
        <v>7.31</v>
      </c>
      <c r="X327" t="n">
        <v>1.63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1.2677</v>
      </c>
      <c r="E328" t="n">
        <v>78.89</v>
      </c>
      <c r="F328" t="n">
        <v>75.75</v>
      </c>
      <c r="G328" t="n">
        <v>129.86</v>
      </c>
      <c r="H328" t="n">
        <v>1.84</v>
      </c>
      <c r="I328" t="n">
        <v>35</v>
      </c>
      <c r="J328" t="n">
        <v>153.75</v>
      </c>
      <c r="K328" t="n">
        <v>46.47</v>
      </c>
      <c r="L328" t="n">
        <v>16</v>
      </c>
      <c r="M328" t="n">
        <v>33</v>
      </c>
      <c r="N328" t="n">
        <v>26.28</v>
      </c>
      <c r="O328" t="n">
        <v>19196.18</v>
      </c>
      <c r="P328" t="n">
        <v>749.09</v>
      </c>
      <c r="Q328" t="n">
        <v>1220.54</v>
      </c>
      <c r="R328" t="n">
        <v>194.63</v>
      </c>
      <c r="S328" t="n">
        <v>112.51</v>
      </c>
      <c r="T328" t="n">
        <v>26511.51</v>
      </c>
      <c r="U328" t="n">
        <v>0.58</v>
      </c>
      <c r="V328" t="n">
        <v>0.76</v>
      </c>
      <c r="W328" t="n">
        <v>7.31</v>
      </c>
      <c r="X328" t="n">
        <v>1.55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1.2699</v>
      </c>
      <c r="E329" t="n">
        <v>78.75</v>
      </c>
      <c r="F329" t="n">
        <v>75.67</v>
      </c>
      <c r="G329" t="n">
        <v>137.58</v>
      </c>
      <c r="H329" t="n">
        <v>1.94</v>
      </c>
      <c r="I329" t="n">
        <v>33</v>
      </c>
      <c r="J329" t="n">
        <v>155.15</v>
      </c>
      <c r="K329" t="n">
        <v>46.47</v>
      </c>
      <c r="L329" t="n">
        <v>17</v>
      </c>
      <c r="M329" t="n">
        <v>31</v>
      </c>
      <c r="N329" t="n">
        <v>26.68</v>
      </c>
      <c r="O329" t="n">
        <v>19369.26</v>
      </c>
      <c r="P329" t="n">
        <v>741.3099999999999</v>
      </c>
      <c r="Q329" t="n">
        <v>1220.54</v>
      </c>
      <c r="R329" t="n">
        <v>191.98</v>
      </c>
      <c r="S329" t="n">
        <v>112.51</v>
      </c>
      <c r="T329" t="n">
        <v>25197.14</v>
      </c>
      <c r="U329" t="n">
        <v>0.59</v>
      </c>
      <c r="V329" t="n">
        <v>0.76</v>
      </c>
      <c r="W329" t="n">
        <v>7.31</v>
      </c>
      <c r="X329" t="n">
        <v>1.47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1.2721</v>
      </c>
      <c r="E330" t="n">
        <v>78.61</v>
      </c>
      <c r="F330" t="n">
        <v>75.59</v>
      </c>
      <c r="G330" t="n">
        <v>146.3</v>
      </c>
      <c r="H330" t="n">
        <v>2.04</v>
      </c>
      <c r="I330" t="n">
        <v>31</v>
      </c>
      <c r="J330" t="n">
        <v>156.56</v>
      </c>
      <c r="K330" t="n">
        <v>46.47</v>
      </c>
      <c r="L330" t="n">
        <v>18</v>
      </c>
      <c r="M330" t="n">
        <v>29</v>
      </c>
      <c r="N330" t="n">
        <v>27.09</v>
      </c>
      <c r="O330" t="n">
        <v>19542.89</v>
      </c>
      <c r="P330" t="n">
        <v>733.22</v>
      </c>
      <c r="Q330" t="n">
        <v>1220.54</v>
      </c>
      <c r="R330" t="n">
        <v>189.04</v>
      </c>
      <c r="S330" t="n">
        <v>112.51</v>
      </c>
      <c r="T330" t="n">
        <v>23736.47</v>
      </c>
      <c r="U330" t="n">
        <v>0.6</v>
      </c>
      <c r="V330" t="n">
        <v>0.76</v>
      </c>
      <c r="W330" t="n">
        <v>7.3</v>
      </c>
      <c r="X330" t="n">
        <v>1.39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1.2749</v>
      </c>
      <c r="E331" t="n">
        <v>78.44</v>
      </c>
      <c r="F331" t="n">
        <v>75.47</v>
      </c>
      <c r="G331" t="n">
        <v>156.15</v>
      </c>
      <c r="H331" t="n">
        <v>2.13</v>
      </c>
      <c r="I331" t="n">
        <v>29</v>
      </c>
      <c r="J331" t="n">
        <v>157.97</v>
      </c>
      <c r="K331" t="n">
        <v>46.47</v>
      </c>
      <c r="L331" t="n">
        <v>19</v>
      </c>
      <c r="M331" t="n">
        <v>27</v>
      </c>
      <c r="N331" t="n">
        <v>27.5</v>
      </c>
      <c r="O331" t="n">
        <v>19717.08</v>
      </c>
      <c r="P331" t="n">
        <v>728.72</v>
      </c>
      <c r="Q331" t="n">
        <v>1220.54</v>
      </c>
      <c r="R331" t="n">
        <v>185.08</v>
      </c>
      <c r="S331" t="n">
        <v>112.51</v>
      </c>
      <c r="T331" t="n">
        <v>21764.31</v>
      </c>
      <c r="U331" t="n">
        <v>0.61</v>
      </c>
      <c r="V331" t="n">
        <v>0.76</v>
      </c>
      <c r="W331" t="n">
        <v>7.3</v>
      </c>
      <c r="X331" t="n">
        <v>1.27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1.2776</v>
      </c>
      <c r="E332" t="n">
        <v>78.27</v>
      </c>
      <c r="F332" t="n">
        <v>75.36</v>
      </c>
      <c r="G332" t="n">
        <v>167.46</v>
      </c>
      <c r="H332" t="n">
        <v>2.22</v>
      </c>
      <c r="I332" t="n">
        <v>27</v>
      </c>
      <c r="J332" t="n">
        <v>159.39</v>
      </c>
      <c r="K332" t="n">
        <v>46.47</v>
      </c>
      <c r="L332" t="n">
        <v>20</v>
      </c>
      <c r="M332" t="n">
        <v>25</v>
      </c>
      <c r="N332" t="n">
        <v>27.92</v>
      </c>
      <c r="O332" t="n">
        <v>19891.97</v>
      </c>
      <c r="P332" t="n">
        <v>720.35</v>
      </c>
      <c r="Q332" t="n">
        <v>1220.56</v>
      </c>
      <c r="R332" t="n">
        <v>181.58</v>
      </c>
      <c r="S332" t="n">
        <v>112.51</v>
      </c>
      <c r="T332" t="n">
        <v>20023.79</v>
      </c>
      <c r="U332" t="n">
        <v>0.62</v>
      </c>
      <c r="V332" t="n">
        <v>0.76</v>
      </c>
      <c r="W332" t="n">
        <v>7.29</v>
      </c>
      <c r="X332" t="n">
        <v>1.16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1.2781</v>
      </c>
      <c r="E333" t="n">
        <v>78.23999999999999</v>
      </c>
      <c r="F333" t="n">
        <v>75.34999999999999</v>
      </c>
      <c r="G333" t="n">
        <v>173.89</v>
      </c>
      <c r="H333" t="n">
        <v>2.31</v>
      </c>
      <c r="I333" t="n">
        <v>26</v>
      </c>
      <c r="J333" t="n">
        <v>160.81</v>
      </c>
      <c r="K333" t="n">
        <v>46.47</v>
      </c>
      <c r="L333" t="n">
        <v>21</v>
      </c>
      <c r="M333" t="n">
        <v>24</v>
      </c>
      <c r="N333" t="n">
        <v>28.34</v>
      </c>
      <c r="O333" t="n">
        <v>20067.32</v>
      </c>
      <c r="P333" t="n">
        <v>715.05</v>
      </c>
      <c r="Q333" t="n">
        <v>1220.54</v>
      </c>
      <c r="R333" t="n">
        <v>181.39</v>
      </c>
      <c r="S333" t="n">
        <v>112.51</v>
      </c>
      <c r="T333" t="n">
        <v>19935.33</v>
      </c>
      <c r="U333" t="n">
        <v>0.62</v>
      </c>
      <c r="V333" t="n">
        <v>0.76</v>
      </c>
      <c r="W333" t="n">
        <v>7.29</v>
      </c>
      <c r="X333" t="n">
        <v>1.15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1.2808</v>
      </c>
      <c r="E334" t="n">
        <v>78.06999999999999</v>
      </c>
      <c r="F334" t="n">
        <v>75.23999999999999</v>
      </c>
      <c r="G334" t="n">
        <v>188.1</v>
      </c>
      <c r="H334" t="n">
        <v>2.4</v>
      </c>
      <c r="I334" t="n">
        <v>24</v>
      </c>
      <c r="J334" t="n">
        <v>162.24</v>
      </c>
      <c r="K334" t="n">
        <v>46.47</v>
      </c>
      <c r="L334" t="n">
        <v>22</v>
      </c>
      <c r="M334" t="n">
        <v>22</v>
      </c>
      <c r="N334" t="n">
        <v>28.77</v>
      </c>
      <c r="O334" t="n">
        <v>20243.25</v>
      </c>
      <c r="P334" t="n">
        <v>705.51</v>
      </c>
      <c r="Q334" t="n">
        <v>1220.54</v>
      </c>
      <c r="R334" t="n">
        <v>177.62</v>
      </c>
      <c r="S334" t="n">
        <v>112.51</v>
      </c>
      <c r="T334" t="n">
        <v>18060.25</v>
      </c>
      <c r="U334" t="n">
        <v>0.63</v>
      </c>
      <c r="V334" t="n">
        <v>0.76</v>
      </c>
      <c r="W334" t="n">
        <v>7.28</v>
      </c>
      <c r="X334" t="n">
        <v>1.04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1.282</v>
      </c>
      <c r="E335" t="n">
        <v>78</v>
      </c>
      <c r="F335" t="n">
        <v>75.2</v>
      </c>
      <c r="G335" t="n">
        <v>196.17</v>
      </c>
      <c r="H335" t="n">
        <v>2.49</v>
      </c>
      <c r="I335" t="n">
        <v>23</v>
      </c>
      <c r="J335" t="n">
        <v>163.67</v>
      </c>
      <c r="K335" t="n">
        <v>46.47</v>
      </c>
      <c r="L335" t="n">
        <v>23</v>
      </c>
      <c r="M335" t="n">
        <v>20</v>
      </c>
      <c r="N335" t="n">
        <v>29.2</v>
      </c>
      <c r="O335" t="n">
        <v>20419.76</v>
      </c>
      <c r="P335" t="n">
        <v>701.92</v>
      </c>
      <c r="Q335" t="n">
        <v>1220.54</v>
      </c>
      <c r="R335" t="n">
        <v>176.02</v>
      </c>
      <c r="S335" t="n">
        <v>112.51</v>
      </c>
      <c r="T335" t="n">
        <v>17265.17</v>
      </c>
      <c r="U335" t="n">
        <v>0.64</v>
      </c>
      <c r="V335" t="n">
        <v>0.76</v>
      </c>
      <c r="W335" t="n">
        <v>7.29</v>
      </c>
      <c r="X335" t="n">
        <v>1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1.283</v>
      </c>
      <c r="E336" t="n">
        <v>77.94</v>
      </c>
      <c r="F336" t="n">
        <v>75.16</v>
      </c>
      <c r="G336" t="n">
        <v>204.98</v>
      </c>
      <c r="H336" t="n">
        <v>2.58</v>
      </c>
      <c r="I336" t="n">
        <v>22</v>
      </c>
      <c r="J336" t="n">
        <v>165.1</v>
      </c>
      <c r="K336" t="n">
        <v>46.47</v>
      </c>
      <c r="L336" t="n">
        <v>24</v>
      </c>
      <c r="M336" t="n">
        <v>17</v>
      </c>
      <c r="N336" t="n">
        <v>29.64</v>
      </c>
      <c r="O336" t="n">
        <v>20596.86</v>
      </c>
      <c r="P336" t="n">
        <v>695.15</v>
      </c>
      <c r="Q336" t="n">
        <v>1220.54</v>
      </c>
      <c r="R336" t="n">
        <v>174.93</v>
      </c>
      <c r="S336" t="n">
        <v>112.51</v>
      </c>
      <c r="T336" t="n">
        <v>16723.62</v>
      </c>
      <c r="U336" t="n">
        <v>0.64</v>
      </c>
      <c r="V336" t="n">
        <v>0.76</v>
      </c>
      <c r="W336" t="n">
        <v>7.28</v>
      </c>
      <c r="X336" t="n">
        <v>0.96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1.2838</v>
      </c>
      <c r="E337" t="n">
        <v>77.89</v>
      </c>
      <c r="F337" t="n">
        <v>75.14</v>
      </c>
      <c r="G337" t="n">
        <v>214.69</v>
      </c>
      <c r="H337" t="n">
        <v>2.66</v>
      </c>
      <c r="I337" t="n">
        <v>21</v>
      </c>
      <c r="J337" t="n">
        <v>166.54</v>
      </c>
      <c r="K337" t="n">
        <v>46.47</v>
      </c>
      <c r="L337" t="n">
        <v>25</v>
      </c>
      <c r="M337" t="n">
        <v>13</v>
      </c>
      <c r="N337" t="n">
        <v>30.08</v>
      </c>
      <c r="O337" t="n">
        <v>20774.56</v>
      </c>
      <c r="P337" t="n">
        <v>689.01</v>
      </c>
      <c r="Q337" t="n">
        <v>1220.54</v>
      </c>
      <c r="R337" t="n">
        <v>173.99</v>
      </c>
      <c r="S337" t="n">
        <v>112.51</v>
      </c>
      <c r="T337" t="n">
        <v>16260.18</v>
      </c>
      <c r="U337" t="n">
        <v>0.65</v>
      </c>
      <c r="V337" t="n">
        <v>0.76</v>
      </c>
      <c r="W337" t="n">
        <v>7.29</v>
      </c>
      <c r="X337" t="n">
        <v>0.9399999999999999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1.2841</v>
      </c>
      <c r="E338" t="n">
        <v>77.88</v>
      </c>
      <c r="F338" t="n">
        <v>75.13</v>
      </c>
      <c r="G338" t="n">
        <v>214.65</v>
      </c>
      <c r="H338" t="n">
        <v>2.74</v>
      </c>
      <c r="I338" t="n">
        <v>21</v>
      </c>
      <c r="J338" t="n">
        <v>167.99</v>
      </c>
      <c r="K338" t="n">
        <v>46.47</v>
      </c>
      <c r="L338" t="n">
        <v>26</v>
      </c>
      <c r="M338" t="n">
        <v>9</v>
      </c>
      <c r="N338" t="n">
        <v>30.52</v>
      </c>
      <c r="O338" t="n">
        <v>20952.87</v>
      </c>
      <c r="P338" t="n">
        <v>691.89</v>
      </c>
      <c r="Q338" t="n">
        <v>1220.56</v>
      </c>
      <c r="R338" t="n">
        <v>173.17</v>
      </c>
      <c r="S338" t="n">
        <v>112.51</v>
      </c>
      <c r="T338" t="n">
        <v>15851.57</v>
      </c>
      <c r="U338" t="n">
        <v>0.65</v>
      </c>
      <c r="V338" t="n">
        <v>0.76</v>
      </c>
      <c r="W338" t="n">
        <v>7.3</v>
      </c>
      <c r="X338" t="n">
        <v>0.93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1.2842</v>
      </c>
      <c r="E339" t="n">
        <v>77.87</v>
      </c>
      <c r="F339" t="n">
        <v>75.12</v>
      </c>
      <c r="G339" t="n">
        <v>214.62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691.55</v>
      </c>
      <c r="Q339" t="n">
        <v>1220.54</v>
      </c>
      <c r="R339" t="n">
        <v>172.82</v>
      </c>
      <c r="S339" t="n">
        <v>112.51</v>
      </c>
      <c r="T339" t="n">
        <v>15673.95</v>
      </c>
      <c r="U339" t="n">
        <v>0.65</v>
      </c>
      <c r="V339" t="n">
        <v>0.76</v>
      </c>
      <c r="W339" t="n">
        <v>7.3</v>
      </c>
      <c r="X339" t="n">
        <v>0.92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1.2852</v>
      </c>
      <c r="E340" t="n">
        <v>77.81</v>
      </c>
      <c r="F340" t="n">
        <v>75.08</v>
      </c>
      <c r="G340" t="n">
        <v>225.24</v>
      </c>
      <c r="H340" t="n">
        <v>2.9</v>
      </c>
      <c r="I340" t="n">
        <v>20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692.27</v>
      </c>
      <c r="Q340" t="n">
        <v>1220.54</v>
      </c>
      <c r="R340" t="n">
        <v>171.41</v>
      </c>
      <c r="S340" t="n">
        <v>112.51</v>
      </c>
      <c r="T340" t="n">
        <v>14974.57</v>
      </c>
      <c r="U340" t="n">
        <v>0.66</v>
      </c>
      <c r="V340" t="n">
        <v>0.76</v>
      </c>
      <c r="W340" t="n">
        <v>7.3</v>
      </c>
      <c r="X340" t="n">
        <v>0.88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1.2852</v>
      </c>
      <c r="E341" t="n">
        <v>77.81</v>
      </c>
      <c r="F341" t="n">
        <v>75.09</v>
      </c>
      <c r="G341" t="n">
        <v>225.26</v>
      </c>
      <c r="H341" t="n">
        <v>2.98</v>
      </c>
      <c r="I341" t="n">
        <v>20</v>
      </c>
      <c r="J341" t="n">
        <v>172.36</v>
      </c>
      <c r="K341" t="n">
        <v>46.47</v>
      </c>
      <c r="L341" t="n">
        <v>29</v>
      </c>
      <c r="M341" t="n">
        <v>1</v>
      </c>
      <c r="N341" t="n">
        <v>31.89</v>
      </c>
      <c r="O341" t="n">
        <v>21491.47</v>
      </c>
      <c r="P341" t="n">
        <v>697.3200000000001</v>
      </c>
      <c r="Q341" t="n">
        <v>1220.54</v>
      </c>
      <c r="R341" t="n">
        <v>171.44</v>
      </c>
      <c r="S341" t="n">
        <v>112.51</v>
      </c>
      <c r="T341" t="n">
        <v>14990.7</v>
      </c>
      <c r="U341" t="n">
        <v>0.66</v>
      </c>
      <c r="V341" t="n">
        <v>0.76</v>
      </c>
      <c r="W341" t="n">
        <v>7.31</v>
      </c>
      <c r="X341" t="n">
        <v>0.89</v>
      </c>
      <c r="Y341" t="n">
        <v>0.5</v>
      </c>
      <c r="Z341" t="n">
        <v>10</v>
      </c>
    </row>
    <row r="342">
      <c r="A342" t="n">
        <v>29</v>
      </c>
      <c r="B342" t="n">
        <v>65</v>
      </c>
      <c r="C342" t="inlineStr">
        <is>
          <t xml:space="preserve">CONCLUIDO	</t>
        </is>
      </c>
      <c r="D342" t="n">
        <v>1.2852</v>
      </c>
      <c r="E342" t="n">
        <v>77.81</v>
      </c>
      <c r="F342" t="n">
        <v>75.08</v>
      </c>
      <c r="G342" t="n">
        <v>225.25</v>
      </c>
      <c r="H342" t="n">
        <v>3.06</v>
      </c>
      <c r="I342" t="n">
        <v>20</v>
      </c>
      <c r="J342" t="n">
        <v>173.82</v>
      </c>
      <c r="K342" t="n">
        <v>46.47</v>
      </c>
      <c r="L342" t="n">
        <v>30</v>
      </c>
      <c r="M342" t="n">
        <v>0</v>
      </c>
      <c r="N342" t="n">
        <v>32.36</v>
      </c>
      <c r="O342" t="n">
        <v>21672.25</v>
      </c>
      <c r="P342" t="n">
        <v>702.75</v>
      </c>
      <c r="Q342" t="n">
        <v>1220.54</v>
      </c>
      <c r="R342" t="n">
        <v>171.42</v>
      </c>
      <c r="S342" t="n">
        <v>112.51</v>
      </c>
      <c r="T342" t="n">
        <v>14980.93</v>
      </c>
      <c r="U342" t="n">
        <v>0.66</v>
      </c>
      <c r="V342" t="n">
        <v>0.76</v>
      </c>
      <c r="W342" t="n">
        <v>7.31</v>
      </c>
      <c r="X342" t="n">
        <v>0.89</v>
      </c>
      <c r="Y342" t="n">
        <v>0.5</v>
      </c>
      <c r="Z342" t="n">
        <v>10</v>
      </c>
    </row>
    <row r="343">
      <c r="A343" t="n">
        <v>0</v>
      </c>
      <c r="B343" t="n">
        <v>75</v>
      </c>
      <c r="C343" t="inlineStr">
        <is>
          <t xml:space="preserve">CONCLUIDO	</t>
        </is>
      </c>
      <c r="D343" t="n">
        <v>0.5995</v>
      </c>
      <c r="E343" t="n">
        <v>166.81</v>
      </c>
      <c r="F343" t="n">
        <v>130.01</v>
      </c>
      <c r="G343" t="n">
        <v>6.9</v>
      </c>
      <c r="H343" t="n">
        <v>0.12</v>
      </c>
      <c r="I343" t="n">
        <v>1130</v>
      </c>
      <c r="J343" t="n">
        <v>150.44</v>
      </c>
      <c r="K343" t="n">
        <v>49.1</v>
      </c>
      <c r="L343" t="n">
        <v>1</v>
      </c>
      <c r="M343" t="n">
        <v>1128</v>
      </c>
      <c r="N343" t="n">
        <v>25.34</v>
      </c>
      <c r="O343" t="n">
        <v>18787.76</v>
      </c>
      <c r="P343" t="n">
        <v>1539.33</v>
      </c>
      <c r="Q343" t="n">
        <v>1220.78</v>
      </c>
      <c r="R343" t="n">
        <v>2038.85</v>
      </c>
      <c r="S343" t="n">
        <v>112.51</v>
      </c>
      <c r="T343" t="n">
        <v>943145.53</v>
      </c>
      <c r="U343" t="n">
        <v>0.06</v>
      </c>
      <c r="V343" t="n">
        <v>0.44</v>
      </c>
      <c r="W343" t="n">
        <v>9.1</v>
      </c>
      <c r="X343" t="n">
        <v>55.79</v>
      </c>
      <c r="Y343" t="n">
        <v>0.5</v>
      </c>
      <c r="Z343" t="n">
        <v>10</v>
      </c>
    </row>
    <row r="344">
      <c r="A344" t="n">
        <v>1</v>
      </c>
      <c r="B344" t="n">
        <v>75</v>
      </c>
      <c r="C344" t="inlineStr">
        <is>
          <t xml:space="preserve">CONCLUIDO	</t>
        </is>
      </c>
      <c r="D344" t="n">
        <v>0.9338</v>
      </c>
      <c r="E344" t="n">
        <v>107.09</v>
      </c>
      <c r="F344" t="n">
        <v>92.70999999999999</v>
      </c>
      <c r="G344" t="n">
        <v>14.05</v>
      </c>
      <c r="H344" t="n">
        <v>0.23</v>
      </c>
      <c r="I344" t="n">
        <v>396</v>
      </c>
      <c r="J344" t="n">
        <v>151.83</v>
      </c>
      <c r="K344" t="n">
        <v>49.1</v>
      </c>
      <c r="L344" t="n">
        <v>2</v>
      </c>
      <c r="M344" t="n">
        <v>394</v>
      </c>
      <c r="N344" t="n">
        <v>25.73</v>
      </c>
      <c r="O344" t="n">
        <v>18959.54</v>
      </c>
      <c r="P344" t="n">
        <v>1092.21</v>
      </c>
      <c r="Q344" t="n">
        <v>1220.63</v>
      </c>
      <c r="R344" t="n">
        <v>769.39</v>
      </c>
      <c r="S344" t="n">
        <v>112.51</v>
      </c>
      <c r="T344" t="n">
        <v>312087.17</v>
      </c>
      <c r="U344" t="n">
        <v>0.15</v>
      </c>
      <c r="V344" t="n">
        <v>0.62</v>
      </c>
      <c r="W344" t="n">
        <v>7.9</v>
      </c>
      <c r="X344" t="n">
        <v>18.51</v>
      </c>
      <c r="Y344" t="n">
        <v>0.5</v>
      </c>
      <c r="Z344" t="n">
        <v>10</v>
      </c>
    </row>
    <row r="345">
      <c r="A345" t="n">
        <v>2</v>
      </c>
      <c r="B345" t="n">
        <v>75</v>
      </c>
      <c r="C345" t="inlineStr">
        <is>
          <t xml:space="preserve">CONCLUIDO	</t>
        </is>
      </c>
      <c r="D345" t="n">
        <v>1.0524</v>
      </c>
      <c r="E345" t="n">
        <v>95.02</v>
      </c>
      <c r="F345" t="n">
        <v>85.34999999999999</v>
      </c>
      <c r="G345" t="n">
        <v>21.16</v>
      </c>
      <c r="H345" t="n">
        <v>0.35</v>
      </c>
      <c r="I345" t="n">
        <v>242</v>
      </c>
      <c r="J345" t="n">
        <v>153.23</v>
      </c>
      <c r="K345" t="n">
        <v>49.1</v>
      </c>
      <c r="L345" t="n">
        <v>3</v>
      </c>
      <c r="M345" t="n">
        <v>240</v>
      </c>
      <c r="N345" t="n">
        <v>26.13</v>
      </c>
      <c r="O345" t="n">
        <v>19131.85</v>
      </c>
      <c r="P345" t="n">
        <v>1000.87</v>
      </c>
      <c r="Q345" t="n">
        <v>1220.62</v>
      </c>
      <c r="R345" t="n">
        <v>520</v>
      </c>
      <c r="S345" t="n">
        <v>112.51</v>
      </c>
      <c r="T345" t="n">
        <v>188162.52</v>
      </c>
      <c r="U345" t="n">
        <v>0.22</v>
      </c>
      <c r="V345" t="n">
        <v>0.67</v>
      </c>
      <c r="W345" t="n">
        <v>7.63</v>
      </c>
      <c r="X345" t="n">
        <v>11.15</v>
      </c>
      <c r="Y345" t="n">
        <v>0.5</v>
      </c>
      <c r="Z345" t="n">
        <v>10</v>
      </c>
    </row>
    <row r="346">
      <c r="A346" t="n">
        <v>3</v>
      </c>
      <c r="B346" t="n">
        <v>75</v>
      </c>
      <c r="C346" t="inlineStr">
        <is>
          <t xml:space="preserve">CONCLUIDO	</t>
        </is>
      </c>
      <c r="D346" t="n">
        <v>1.1139</v>
      </c>
      <c r="E346" t="n">
        <v>89.77</v>
      </c>
      <c r="F346" t="n">
        <v>82.18000000000001</v>
      </c>
      <c r="G346" t="n">
        <v>28.34</v>
      </c>
      <c r="H346" t="n">
        <v>0.46</v>
      </c>
      <c r="I346" t="n">
        <v>174</v>
      </c>
      <c r="J346" t="n">
        <v>154.63</v>
      </c>
      <c r="K346" t="n">
        <v>49.1</v>
      </c>
      <c r="L346" t="n">
        <v>4</v>
      </c>
      <c r="M346" t="n">
        <v>172</v>
      </c>
      <c r="N346" t="n">
        <v>26.53</v>
      </c>
      <c r="O346" t="n">
        <v>19304.72</v>
      </c>
      <c r="P346" t="n">
        <v>958.91</v>
      </c>
      <c r="Q346" t="n">
        <v>1220.64</v>
      </c>
      <c r="R346" t="n">
        <v>412.22</v>
      </c>
      <c r="S346" t="n">
        <v>112.51</v>
      </c>
      <c r="T346" t="n">
        <v>134609.88</v>
      </c>
      <c r="U346" t="n">
        <v>0.27</v>
      </c>
      <c r="V346" t="n">
        <v>0.7</v>
      </c>
      <c r="W346" t="n">
        <v>7.54</v>
      </c>
      <c r="X346" t="n">
        <v>7.98</v>
      </c>
      <c r="Y346" t="n">
        <v>0.5</v>
      </c>
      <c r="Z346" t="n">
        <v>10</v>
      </c>
    </row>
    <row r="347">
      <c r="A347" t="n">
        <v>4</v>
      </c>
      <c r="B347" t="n">
        <v>75</v>
      </c>
      <c r="C347" t="inlineStr">
        <is>
          <t xml:space="preserve">CONCLUIDO	</t>
        </is>
      </c>
      <c r="D347" t="n">
        <v>1.1513</v>
      </c>
      <c r="E347" t="n">
        <v>86.86</v>
      </c>
      <c r="F347" t="n">
        <v>80.43000000000001</v>
      </c>
      <c r="G347" t="n">
        <v>35.48</v>
      </c>
      <c r="H347" t="n">
        <v>0.57</v>
      </c>
      <c r="I347" t="n">
        <v>136</v>
      </c>
      <c r="J347" t="n">
        <v>156.03</v>
      </c>
      <c r="K347" t="n">
        <v>49.1</v>
      </c>
      <c r="L347" t="n">
        <v>5</v>
      </c>
      <c r="M347" t="n">
        <v>134</v>
      </c>
      <c r="N347" t="n">
        <v>26.94</v>
      </c>
      <c r="O347" t="n">
        <v>19478.15</v>
      </c>
      <c r="P347" t="n">
        <v>933.9299999999999</v>
      </c>
      <c r="Q347" t="n">
        <v>1220.59</v>
      </c>
      <c r="R347" t="n">
        <v>352.79</v>
      </c>
      <c r="S347" t="n">
        <v>112.51</v>
      </c>
      <c r="T347" t="n">
        <v>105086.62</v>
      </c>
      <c r="U347" t="n">
        <v>0.32</v>
      </c>
      <c r="V347" t="n">
        <v>0.71</v>
      </c>
      <c r="W347" t="n">
        <v>7.48</v>
      </c>
      <c r="X347" t="n">
        <v>6.23</v>
      </c>
      <c r="Y347" t="n">
        <v>0.5</v>
      </c>
      <c r="Z347" t="n">
        <v>10</v>
      </c>
    </row>
    <row r="348">
      <c r="A348" t="n">
        <v>5</v>
      </c>
      <c r="B348" t="n">
        <v>75</v>
      </c>
      <c r="C348" t="inlineStr">
        <is>
          <t xml:space="preserve">CONCLUIDO	</t>
        </is>
      </c>
      <c r="D348" t="n">
        <v>1.1776</v>
      </c>
      <c r="E348" t="n">
        <v>84.92</v>
      </c>
      <c r="F348" t="n">
        <v>79.25</v>
      </c>
      <c r="G348" t="n">
        <v>42.84</v>
      </c>
      <c r="H348" t="n">
        <v>0.67</v>
      </c>
      <c r="I348" t="n">
        <v>111</v>
      </c>
      <c r="J348" t="n">
        <v>157.44</v>
      </c>
      <c r="K348" t="n">
        <v>49.1</v>
      </c>
      <c r="L348" t="n">
        <v>6</v>
      </c>
      <c r="M348" t="n">
        <v>109</v>
      </c>
      <c r="N348" t="n">
        <v>27.35</v>
      </c>
      <c r="O348" t="n">
        <v>19652.13</v>
      </c>
      <c r="P348" t="n">
        <v>916.28</v>
      </c>
      <c r="Q348" t="n">
        <v>1220.55</v>
      </c>
      <c r="R348" t="n">
        <v>312.93</v>
      </c>
      <c r="S348" t="n">
        <v>112.51</v>
      </c>
      <c r="T348" t="n">
        <v>85280.75</v>
      </c>
      <c r="U348" t="n">
        <v>0.36</v>
      </c>
      <c r="V348" t="n">
        <v>0.72</v>
      </c>
      <c r="W348" t="n">
        <v>7.44</v>
      </c>
      <c r="X348" t="n">
        <v>5.05</v>
      </c>
      <c r="Y348" t="n">
        <v>0.5</v>
      </c>
      <c r="Z348" t="n">
        <v>10</v>
      </c>
    </row>
    <row r="349">
      <c r="A349" t="n">
        <v>6</v>
      </c>
      <c r="B349" t="n">
        <v>75</v>
      </c>
      <c r="C349" t="inlineStr">
        <is>
          <t xml:space="preserve">CONCLUIDO	</t>
        </is>
      </c>
      <c r="D349" t="n">
        <v>1.1956</v>
      </c>
      <c r="E349" t="n">
        <v>83.64</v>
      </c>
      <c r="F349" t="n">
        <v>78.48999999999999</v>
      </c>
      <c r="G349" t="n">
        <v>50.1</v>
      </c>
      <c r="H349" t="n">
        <v>0.78</v>
      </c>
      <c r="I349" t="n">
        <v>94</v>
      </c>
      <c r="J349" t="n">
        <v>158.86</v>
      </c>
      <c r="K349" t="n">
        <v>49.1</v>
      </c>
      <c r="L349" t="n">
        <v>7</v>
      </c>
      <c r="M349" t="n">
        <v>92</v>
      </c>
      <c r="N349" t="n">
        <v>27.77</v>
      </c>
      <c r="O349" t="n">
        <v>19826.68</v>
      </c>
      <c r="P349" t="n">
        <v>902.51</v>
      </c>
      <c r="Q349" t="n">
        <v>1220.58</v>
      </c>
      <c r="R349" t="n">
        <v>287.45</v>
      </c>
      <c r="S349" t="n">
        <v>112.51</v>
      </c>
      <c r="T349" t="n">
        <v>72627.56</v>
      </c>
      <c r="U349" t="n">
        <v>0.39</v>
      </c>
      <c r="V349" t="n">
        <v>0.73</v>
      </c>
      <c r="W349" t="n">
        <v>7.41</v>
      </c>
      <c r="X349" t="n">
        <v>4.29</v>
      </c>
      <c r="Y349" t="n">
        <v>0.5</v>
      </c>
      <c r="Z349" t="n">
        <v>10</v>
      </c>
    </row>
    <row r="350">
      <c r="A350" t="n">
        <v>7</v>
      </c>
      <c r="B350" t="n">
        <v>75</v>
      </c>
      <c r="C350" t="inlineStr">
        <is>
          <t xml:space="preserve">CONCLUIDO	</t>
        </is>
      </c>
      <c r="D350" t="n">
        <v>1.2104</v>
      </c>
      <c r="E350" t="n">
        <v>82.62</v>
      </c>
      <c r="F350" t="n">
        <v>77.87</v>
      </c>
      <c r="G350" t="n">
        <v>57.68</v>
      </c>
      <c r="H350" t="n">
        <v>0.88</v>
      </c>
      <c r="I350" t="n">
        <v>81</v>
      </c>
      <c r="J350" t="n">
        <v>160.28</v>
      </c>
      <c r="K350" t="n">
        <v>49.1</v>
      </c>
      <c r="L350" t="n">
        <v>8</v>
      </c>
      <c r="M350" t="n">
        <v>79</v>
      </c>
      <c r="N350" t="n">
        <v>28.19</v>
      </c>
      <c r="O350" t="n">
        <v>20001.93</v>
      </c>
      <c r="P350" t="n">
        <v>892.01</v>
      </c>
      <c r="Q350" t="n">
        <v>1220.57</v>
      </c>
      <c r="R350" t="n">
        <v>266.33</v>
      </c>
      <c r="S350" t="n">
        <v>112.51</v>
      </c>
      <c r="T350" t="n">
        <v>62128.18</v>
      </c>
      <c r="U350" t="n">
        <v>0.42</v>
      </c>
      <c r="V350" t="n">
        <v>0.74</v>
      </c>
      <c r="W350" t="n">
        <v>7.38</v>
      </c>
      <c r="X350" t="n">
        <v>3.67</v>
      </c>
      <c r="Y350" t="n">
        <v>0.5</v>
      </c>
      <c r="Z350" t="n">
        <v>10</v>
      </c>
    </row>
    <row r="351">
      <c r="A351" t="n">
        <v>8</v>
      </c>
      <c r="B351" t="n">
        <v>75</v>
      </c>
      <c r="C351" t="inlineStr">
        <is>
          <t xml:space="preserve">CONCLUIDO	</t>
        </is>
      </c>
      <c r="D351" t="n">
        <v>1.2204</v>
      </c>
      <c r="E351" t="n">
        <v>81.94</v>
      </c>
      <c r="F351" t="n">
        <v>77.45999999999999</v>
      </c>
      <c r="G351" t="n">
        <v>64.55</v>
      </c>
      <c r="H351" t="n">
        <v>0.99</v>
      </c>
      <c r="I351" t="n">
        <v>72</v>
      </c>
      <c r="J351" t="n">
        <v>161.71</v>
      </c>
      <c r="K351" t="n">
        <v>49.1</v>
      </c>
      <c r="L351" t="n">
        <v>9</v>
      </c>
      <c r="M351" t="n">
        <v>70</v>
      </c>
      <c r="N351" t="n">
        <v>28.61</v>
      </c>
      <c r="O351" t="n">
        <v>20177.64</v>
      </c>
      <c r="P351" t="n">
        <v>882.48</v>
      </c>
      <c r="Q351" t="n">
        <v>1220.56</v>
      </c>
      <c r="R351" t="n">
        <v>252.62</v>
      </c>
      <c r="S351" t="n">
        <v>112.51</v>
      </c>
      <c r="T351" t="n">
        <v>55318.28</v>
      </c>
      <c r="U351" t="n">
        <v>0.45</v>
      </c>
      <c r="V351" t="n">
        <v>0.74</v>
      </c>
      <c r="W351" t="n">
        <v>7.37</v>
      </c>
      <c r="X351" t="n">
        <v>3.26</v>
      </c>
      <c r="Y351" t="n">
        <v>0.5</v>
      </c>
      <c r="Z351" t="n">
        <v>10</v>
      </c>
    </row>
    <row r="352">
      <c r="A352" t="n">
        <v>9</v>
      </c>
      <c r="B352" t="n">
        <v>75</v>
      </c>
      <c r="C352" t="inlineStr">
        <is>
          <t xml:space="preserve">CONCLUIDO	</t>
        </is>
      </c>
      <c r="D352" t="n">
        <v>1.2299</v>
      </c>
      <c r="E352" t="n">
        <v>81.31</v>
      </c>
      <c r="F352" t="n">
        <v>77.08</v>
      </c>
      <c r="G352" t="n">
        <v>72.26000000000001</v>
      </c>
      <c r="H352" t="n">
        <v>1.09</v>
      </c>
      <c r="I352" t="n">
        <v>64</v>
      </c>
      <c r="J352" t="n">
        <v>163.13</v>
      </c>
      <c r="K352" t="n">
        <v>49.1</v>
      </c>
      <c r="L352" t="n">
        <v>10</v>
      </c>
      <c r="M352" t="n">
        <v>62</v>
      </c>
      <c r="N352" t="n">
        <v>29.04</v>
      </c>
      <c r="O352" t="n">
        <v>20353.94</v>
      </c>
      <c r="P352" t="n">
        <v>873.77</v>
      </c>
      <c r="Q352" t="n">
        <v>1220.54</v>
      </c>
      <c r="R352" t="n">
        <v>239.69</v>
      </c>
      <c r="S352" t="n">
        <v>112.51</v>
      </c>
      <c r="T352" t="n">
        <v>48895.14</v>
      </c>
      <c r="U352" t="n">
        <v>0.47</v>
      </c>
      <c r="V352" t="n">
        <v>0.74</v>
      </c>
      <c r="W352" t="n">
        <v>7.35</v>
      </c>
      <c r="X352" t="n">
        <v>2.88</v>
      </c>
      <c r="Y352" t="n">
        <v>0.5</v>
      </c>
      <c r="Z352" t="n">
        <v>10</v>
      </c>
    </row>
    <row r="353">
      <c r="A353" t="n">
        <v>10</v>
      </c>
      <c r="B353" t="n">
        <v>75</v>
      </c>
      <c r="C353" t="inlineStr">
        <is>
          <t xml:space="preserve">CONCLUIDO	</t>
        </is>
      </c>
      <c r="D353" t="n">
        <v>1.2363</v>
      </c>
      <c r="E353" t="n">
        <v>80.88</v>
      </c>
      <c r="F353" t="n">
        <v>76.83</v>
      </c>
      <c r="G353" t="n">
        <v>79.48</v>
      </c>
      <c r="H353" t="n">
        <v>1.18</v>
      </c>
      <c r="I353" t="n">
        <v>58</v>
      </c>
      <c r="J353" t="n">
        <v>164.57</v>
      </c>
      <c r="K353" t="n">
        <v>49.1</v>
      </c>
      <c r="L353" t="n">
        <v>11</v>
      </c>
      <c r="M353" t="n">
        <v>56</v>
      </c>
      <c r="N353" t="n">
        <v>29.47</v>
      </c>
      <c r="O353" t="n">
        <v>20530.82</v>
      </c>
      <c r="P353" t="n">
        <v>866.9</v>
      </c>
      <c r="Q353" t="n">
        <v>1220.54</v>
      </c>
      <c r="R353" t="n">
        <v>231.57</v>
      </c>
      <c r="S353" t="n">
        <v>112.51</v>
      </c>
      <c r="T353" t="n">
        <v>44865.75</v>
      </c>
      <c r="U353" t="n">
        <v>0.49</v>
      </c>
      <c r="V353" t="n">
        <v>0.75</v>
      </c>
      <c r="W353" t="n">
        <v>7.34</v>
      </c>
      <c r="X353" t="n">
        <v>2.63</v>
      </c>
      <c r="Y353" t="n">
        <v>0.5</v>
      </c>
      <c r="Z353" t="n">
        <v>10</v>
      </c>
    </row>
    <row r="354">
      <c r="A354" t="n">
        <v>11</v>
      </c>
      <c r="B354" t="n">
        <v>75</v>
      </c>
      <c r="C354" t="inlineStr">
        <is>
          <t xml:space="preserve">CONCLUIDO	</t>
        </is>
      </c>
      <c r="D354" t="n">
        <v>1.2423</v>
      </c>
      <c r="E354" t="n">
        <v>80.5</v>
      </c>
      <c r="F354" t="n">
        <v>76.59999999999999</v>
      </c>
      <c r="G354" t="n">
        <v>86.72</v>
      </c>
      <c r="H354" t="n">
        <v>1.28</v>
      </c>
      <c r="I354" t="n">
        <v>53</v>
      </c>
      <c r="J354" t="n">
        <v>166.01</v>
      </c>
      <c r="K354" t="n">
        <v>49.1</v>
      </c>
      <c r="L354" t="n">
        <v>12</v>
      </c>
      <c r="M354" t="n">
        <v>51</v>
      </c>
      <c r="N354" t="n">
        <v>29.91</v>
      </c>
      <c r="O354" t="n">
        <v>20708.3</v>
      </c>
      <c r="P354" t="n">
        <v>859.41</v>
      </c>
      <c r="Q354" t="n">
        <v>1220.55</v>
      </c>
      <c r="R354" t="n">
        <v>223.56</v>
      </c>
      <c r="S354" t="n">
        <v>112.51</v>
      </c>
      <c r="T354" t="n">
        <v>40883.43</v>
      </c>
      <c r="U354" t="n">
        <v>0.5</v>
      </c>
      <c r="V354" t="n">
        <v>0.75</v>
      </c>
      <c r="W354" t="n">
        <v>7.34</v>
      </c>
      <c r="X354" t="n">
        <v>2.4</v>
      </c>
      <c r="Y354" t="n">
        <v>0.5</v>
      </c>
      <c r="Z354" t="n">
        <v>10</v>
      </c>
    </row>
    <row r="355">
      <c r="A355" t="n">
        <v>12</v>
      </c>
      <c r="B355" t="n">
        <v>75</v>
      </c>
      <c r="C355" t="inlineStr">
        <is>
          <t xml:space="preserve">CONCLUIDO	</t>
        </is>
      </c>
      <c r="D355" t="n">
        <v>1.2485</v>
      </c>
      <c r="E355" t="n">
        <v>80.09999999999999</v>
      </c>
      <c r="F355" t="n">
        <v>76.34999999999999</v>
      </c>
      <c r="G355" t="n">
        <v>95.44</v>
      </c>
      <c r="H355" t="n">
        <v>1.38</v>
      </c>
      <c r="I355" t="n">
        <v>48</v>
      </c>
      <c r="J355" t="n">
        <v>167.45</v>
      </c>
      <c r="K355" t="n">
        <v>49.1</v>
      </c>
      <c r="L355" t="n">
        <v>13</v>
      </c>
      <c r="M355" t="n">
        <v>46</v>
      </c>
      <c r="N355" t="n">
        <v>30.36</v>
      </c>
      <c r="O355" t="n">
        <v>20886.38</v>
      </c>
      <c r="P355" t="n">
        <v>852.29</v>
      </c>
      <c r="Q355" t="n">
        <v>1220.55</v>
      </c>
      <c r="R355" t="n">
        <v>215.49</v>
      </c>
      <c r="S355" t="n">
        <v>112.51</v>
      </c>
      <c r="T355" t="n">
        <v>36873.39</v>
      </c>
      <c r="U355" t="n">
        <v>0.52</v>
      </c>
      <c r="V355" t="n">
        <v>0.75</v>
      </c>
      <c r="W355" t="n">
        <v>7.32</v>
      </c>
      <c r="X355" t="n">
        <v>2.15</v>
      </c>
      <c r="Y355" t="n">
        <v>0.5</v>
      </c>
      <c r="Z355" t="n">
        <v>10</v>
      </c>
    </row>
    <row r="356">
      <c r="A356" t="n">
        <v>13</v>
      </c>
      <c r="B356" t="n">
        <v>75</v>
      </c>
      <c r="C356" t="inlineStr">
        <is>
          <t xml:space="preserve">CONCLUIDO	</t>
        </is>
      </c>
      <c r="D356" t="n">
        <v>1.2522</v>
      </c>
      <c r="E356" t="n">
        <v>79.86</v>
      </c>
      <c r="F356" t="n">
        <v>76.20999999999999</v>
      </c>
      <c r="G356" t="n">
        <v>101.61</v>
      </c>
      <c r="H356" t="n">
        <v>1.47</v>
      </c>
      <c r="I356" t="n">
        <v>45</v>
      </c>
      <c r="J356" t="n">
        <v>168.9</v>
      </c>
      <c r="K356" t="n">
        <v>49.1</v>
      </c>
      <c r="L356" t="n">
        <v>14</v>
      </c>
      <c r="M356" t="n">
        <v>43</v>
      </c>
      <c r="N356" t="n">
        <v>30.81</v>
      </c>
      <c r="O356" t="n">
        <v>21065.06</v>
      </c>
      <c r="P356" t="n">
        <v>847.79</v>
      </c>
      <c r="Q356" t="n">
        <v>1220.54</v>
      </c>
      <c r="R356" t="n">
        <v>210.38</v>
      </c>
      <c r="S356" t="n">
        <v>112.51</v>
      </c>
      <c r="T356" t="n">
        <v>34332.89</v>
      </c>
      <c r="U356" t="n">
        <v>0.53</v>
      </c>
      <c r="V356" t="n">
        <v>0.75</v>
      </c>
      <c r="W356" t="n">
        <v>7.32</v>
      </c>
      <c r="X356" t="n">
        <v>2.01</v>
      </c>
      <c r="Y356" t="n">
        <v>0.5</v>
      </c>
      <c r="Z356" t="n">
        <v>10</v>
      </c>
    </row>
    <row r="357">
      <c r="A357" t="n">
        <v>14</v>
      </c>
      <c r="B357" t="n">
        <v>75</v>
      </c>
      <c r="C357" t="inlineStr">
        <is>
          <t xml:space="preserve">CONCLUIDO	</t>
        </is>
      </c>
      <c r="D357" t="n">
        <v>1.2556</v>
      </c>
      <c r="E357" t="n">
        <v>79.64</v>
      </c>
      <c r="F357" t="n">
        <v>76.08</v>
      </c>
      <c r="G357" t="n">
        <v>108.69</v>
      </c>
      <c r="H357" t="n">
        <v>1.56</v>
      </c>
      <c r="I357" t="n">
        <v>42</v>
      </c>
      <c r="J357" t="n">
        <v>170.35</v>
      </c>
      <c r="K357" t="n">
        <v>49.1</v>
      </c>
      <c r="L357" t="n">
        <v>15</v>
      </c>
      <c r="M357" t="n">
        <v>40</v>
      </c>
      <c r="N357" t="n">
        <v>31.26</v>
      </c>
      <c r="O357" t="n">
        <v>21244.37</v>
      </c>
      <c r="P357" t="n">
        <v>840.88</v>
      </c>
      <c r="Q357" t="n">
        <v>1220.56</v>
      </c>
      <c r="R357" t="n">
        <v>206.1</v>
      </c>
      <c r="S357" t="n">
        <v>112.51</v>
      </c>
      <c r="T357" t="n">
        <v>32208.01</v>
      </c>
      <c r="U357" t="n">
        <v>0.55</v>
      </c>
      <c r="V357" t="n">
        <v>0.75</v>
      </c>
      <c r="W357" t="n">
        <v>7.32</v>
      </c>
      <c r="X357" t="n">
        <v>1.88</v>
      </c>
      <c r="Y357" t="n">
        <v>0.5</v>
      </c>
      <c r="Z357" t="n">
        <v>10</v>
      </c>
    </row>
    <row r="358">
      <c r="A358" t="n">
        <v>15</v>
      </c>
      <c r="B358" t="n">
        <v>75</v>
      </c>
      <c r="C358" t="inlineStr">
        <is>
          <t xml:space="preserve">CONCLUIDO	</t>
        </is>
      </c>
      <c r="D358" t="n">
        <v>1.2596</v>
      </c>
      <c r="E358" t="n">
        <v>79.39</v>
      </c>
      <c r="F358" t="n">
        <v>75.92</v>
      </c>
      <c r="G358" t="n">
        <v>116.8</v>
      </c>
      <c r="H358" t="n">
        <v>1.65</v>
      </c>
      <c r="I358" t="n">
        <v>39</v>
      </c>
      <c r="J358" t="n">
        <v>171.81</v>
      </c>
      <c r="K358" t="n">
        <v>49.1</v>
      </c>
      <c r="L358" t="n">
        <v>16</v>
      </c>
      <c r="M358" t="n">
        <v>37</v>
      </c>
      <c r="N358" t="n">
        <v>31.72</v>
      </c>
      <c r="O358" t="n">
        <v>21424.29</v>
      </c>
      <c r="P358" t="n">
        <v>835.02</v>
      </c>
      <c r="Q358" t="n">
        <v>1220.54</v>
      </c>
      <c r="R358" t="n">
        <v>200.52</v>
      </c>
      <c r="S358" t="n">
        <v>112.51</v>
      </c>
      <c r="T358" t="n">
        <v>29434.86</v>
      </c>
      <c r="U358" t="n">
        <v>0.5600000000000001</v>
      </c>
      <c r="V358" t="n">
        <v>0.76</v>
      </c>
      <c r="W358" t="n">
        <v>7.31</v>
      </c>
      <c r="X358" t="n">
        <v>1.72</v>
      </c>
      <c r="Y358" t="n">
        <v>0.5</v>
      </c>
      <c r="Z358" t="n">
        <v>10</v>
      </c>
    </row>
    <row r="359">
      <c r="A359" t="n">
        <v>16</v>
      </c>
      <c r="B359" t="n">
        <v>75</v>
      </c>
      <c r="C359" t="inlineStr">
        <is>
          <t xml:space="preserve">CONCLUIDO	</t>
        </is>
      </c>
      <c r="D359" t="n">
        <v>1.2631</v>
      </c>
      <c r="E359" t="n">
        <v>79.17</v>
      </c>
      <c r="F359" t="n">
        <v>75.8</v>
      </c>
      <c r="G359" t="n">
        <v>126.33</v>
      </c>
      <c r="H359" t="n">
        <v>1.74</v>
      </c>
      <c r="I359" t="n">
        <v>36</v>
      </c>
      <c r="J359" t="n">
        <v>173.28</v>
      </c>
      <c r="K359" t="n">
        <v>49.1</v>
      </c>
      <c r="L359" t="n">
        <v>17</v>
      </c>
      <c r="M359" t="n">
        <v>34</v>
      </c>
      <c r="N359" t="n">
        <v>32.18</v>
      </c>
      <c r="O359" t="n">
        <v>21604.83</v>
      </c>
      <c r="P359" t="n">
        <v>828.4400000000001</v>
      </c>
      <c r="Q359" t="n">
        <v>1220.55</v>
      </c>
      <c r="R359" t="n">
        <v>196.18</v>
      </c>
      <c r="S359" t="n">
        <v>112.51</v>
      </c>
      <c r="T359" t="n">
        <v>27279.86</v>
      </c>
      <c r="U359" t="n">
        <v>0.57</v>
      </c>
      <c r="V359" t="n">
        <v>0.76</v>
      </c>
      <c r="W359" t="n">
        <v>7.31</v>
      </c>
      <c r="X359" t="n">
        <v>1.6</v>
      </c>
      <c r="Y359" t="n">
        <v>0.5</v>
      </c>
      <c r="Z359" t="n">
        <v>10</v>
      </c>
    </row>
    <row r="360">
      <c r="A360" t="n">
        <v>17</v>
      </c>
      <c r="B360" t="n">
        <v>75</v>
      </c>
      <c r="C360" t="inlineStr">
        <is>
          <t xml:space="preserve">CONCLUIDO	</t>
        </is>
      </c>
      <c r="D360" t="n">
        <v>1.2655</v>
      </c>
      <c r="E360" t="n">
        <v>79.02</v>
      </c>
      <c r="F360" t="n">
        <v>75.7</v>
      </c>
      <c r="G360" t="n">
        <v>133.59</v>
      </c>
      <c r="H360" t="n">
        <v>1.83</v>
      </c>
      <c r="I360" t="n">
        <v>34</v>
      </c>
      <c r="J360" t="n">
        <v>174.75</v>
      </c>
      <c r="K360" t="n">
        <v>49.1</v>
      </c>
      <c r="L360" t="n">
        <v>18</v>
      </c>
      <c r="M360" t="n">
        <v>32</v>
      </c>
      <c r="N360" t="n">
        <v>32.65</v>
      </c>
      <c r="O360" t="n">
        <v>21786.02</v>
      </c>
      <c r="P360" t="n">
        <v>822.14</v>
      </c>
      <c r="Q360" t="n">
        <v>1220.54</v>
      </c>
      <c r="R360" t="n">
        <v>193.04</v>
      </c>
      <c r="S360" t="n">
        <v>112.51</v>
      </c>
      <c r="T360" t="n">
        <v>25722.55</v>
      </c>
      <c r="U360" t="n">
        <v>0.58</v>
      </c>
      <c r="V360" t="n">
        <v>0.76</v>
      </c>
      <c r="W360" t="n">
        <v>7.31</v>
      </c>
      <c r="X360" t="n">
        <v>1.5</v>
      </c>
      <c r="Y360" t="n">
        <v>0.5</v>
      </c>
      <c r="Z360" t="n">
        <v>10</v>
      </c>
    </row>
    <row r="361">
      <c r="A361" t="n">
        <v>18</v>
      </c>
      <c r="B361" t="n">
        <v>75</v>
      </c>
      <c r="C361" t="inlineStr">
        <is>
          <t xml:space="preserve">CONCLUIDO	</t>
        </is>
      </c>
      <c r="D361" t="n">
        <v>1.2679</v>
      </c>
      <c r="E361" t="n">
        <v>78.87</v>
      </c>
      <c r="F361" t="n">
        <v>75.62</v>
      </c>
      <c r="G361" t="n">
        <v>141.78</v>
      </c>
      <c r="H361" t="n">
        <v>1.91</v>
      </c>
      <c r="I361" t="n">
        <v>32</v>
      </c>
      <c r="J361" t="n">
        <v>176.22</v>
      </c>
      <c r="K361" t="n">
        <v>49.1</v>
      </c>
      <c r="L361" t="n">
        <v>19</v>
      </c>
      <c r="M361" t="n">
        <v>30</v>
      </c>
      <c r="N361" t="n">
        <v>33.13</v>
      </c>
      <c r="O361" t="n">
        <v>21967.84</v>
      </c>
      <c r="P361" t="n">
        <v>820.62</v>
      </c>
      <c r="Q361" t="n">
        <v>1220.55</v>
      </c>
      <c r="R361" t="n">
        <v>190.33</v>
      </c>
      <c r="S361" t="n">
        <v>112.51</v>
      </c>
      <c r="T361" t="n">
        <v>24375.93</v>
      </c>
      <c r="U361" t="n">
        <v>0.59</v>
      </c>
      <c r="V361" t="n">
        <v>0.76</v>
      </c>
      <c r="W361" t="n">
        <v>7.3</v>
      </c>
      <c r="X361" t="n">
        <v>1.42</v>
      </c>
      <c r="Y361" t="n">
        <v>0.5</v>
      </c>
      <c r="Z361" t="n">
        <v>10</v>
      </c>
    </row>
    <row r="362">
      <c r="A362" t="n">
        <v>19</v>
      </c>
      <c r="B362" t="n">
        <v>75</v>
      </c>
      <c r="C362" t="inlineStr">
        <is>
          <t xml:space="preserve">CONCLUIDO	</t>
        </is>
      </c>
      <c r="D362" t="n">
        <v>1.269</v>
      </c>
      <c r="E362" t="n">
        <v>78.8</v>
      </c>
      <c r="F362" t="n">
        <v>75.58</v>
      </c>
      <c r="G362" t="n">
        <v>146.28</v>
      </c>
      <c r="H362" t="n">
        <v>2</v>
      </c>
      <c r="I362" t="n">
        <v>31</v>
      </c>
      <c r="J362" t="n">
        <v>177.7</v>
      </c>
      <c r="K362" t="n">
        <v>49.1</v>
      </c>
      <c r="L362" t="n">
        <v>20</v>
      </c>
      <c r="M362" t="n">
        <v>29</v>
      </c>
      <c r="N362" t="n">
        <v>33.61</v>
      </c>
      <c r="O362" t="n">
        <v>22150.3</v>
      </c>
      <c r="P362" t="n">
        <v>812.5</v>
      </c>
      <c r="Q362" t="n">
        <v>1220.56</v>
      </c>
      <c r="R362" t="n">
        <v>189.04</v>
      </c>
      <c r="S362" t="n">
        <v>112.51</v>
      </c>
      <c r="T362" t="n">
        <v>23736.8</v>
      </c>
      <c r="U362" t="n">
        <v>0.6</v>
      </c>
      <c r="V362" t="n">
        <v>0.76</v>
      </c>
      <c r="W362" t="n">
        <v>7.3</v>
      </c>
      <c r="X362" t="n">
        <v>1.38</v>
      </c>
      <c r="Y362" t="n">
        <v>0.5</v>
      </c>
      <c r="Z362" t="n">
        <v>10</v>
      </c>
    </row>
    <row r="363">
      <c r="A363" t="n">
        <v>20</v>
      </c>
      <c r="B363" t="n">
        <v>75</v>
      </c>
      <c r="C363" t="inlineStr">
        <is>
          <t xml:space="preserve">CONCLUIDO	</t>
        </is>
      </c>
      <c r="D363" t="n">
        <v>1.2718</v>
      </c>
      <c r="E363" t="n">
        <v>78.63</v>
      </c>
      <c r="F363" t="n">
        <v>75.47</v>
      </c>
      <c r="G363" t="n">
        <v>156.13</v>
      </c>
      <c r="H363" t="n">
        <v>2.08</v>
      </c>
      <c r="I363" t="n">
        <v>29</v>
      </c>
      <c r="J363" t="n">
        <v>179.18</v>
      </c>
      <c r="K363" t="n">
        <v>49.1</v>
      </c>
      <c r="L363" t="n">
        <v>21</v>
      </c>
      <c r="M363" t="n">
        <v>27</v>
      </c>
      <c r="N363" t="n">
        <v>34.09</v>
      </c>
      <c r="O363" t="n">
        <v>22333.43</v>
      </c>
      <c r="P363" t="n">
        <v>808.35</v>
      </c>
      <c r="Q363" t="n">
        <v>1220.54</v>
      </c>
      <c r="R363" t="n">
        <v>185.21</v>
      </c>
      <c r="S363" t="n">
        <v>112.51</v>
      </c>
      <c r="T363" t="n">
        <v>21828.06</v>
      </c>
      <c r="U363" t="n">
        <v>0.61</v>
      </c>
      <c r="V363" t="n">
        <v>0.76</v>
      </c>
      <c r="W363" t="n">
        <v>7.29</v>
      </c>
      <c r="X363" t="n">
        <v>1.27</v>
      </c>
      <c r="Y363" t="n">
        <v>0.5</v>
      </c>
      <c r="Z363" t="n">
        <v>10</v>
      </c>
    </row>
    <row r="364">
      <c r="A364" t="n">
        <v>21</v>
      </c>
      <c r="B364" t="n">
        <v>75</v>
      </c>
      <c r="C364" t="inlineStr">
        <is>
          <t xml:space="preserve">CONCLUIDO	</t>
        </is>
      </c>
      <c r="D364" t="n">
        <v>1.2726</v>
      </c>
      <c r="E364" t="n">
        <v>78.58</v>
      </c>
      <c r="F364" t="n">
        <v>75.44</v>
      </c>
      <c r="G364" t="n">
        <v>161.67</v>
      </c>
      <c r="H364" t="n">
        <v>2.16</v>
      </c>
      <c r="I364" t="n">
        <v>28</v>
      </c>
      <c r="J364" t="n">
        <v>180.67</v>
      </c>
      <c r="K364" t="n">
        <v>49.1</v>
      </c>
      <c r="L364" t="n">
        <v>22</v>
      </c>
      <c r="M364" t="n">
        <v>26</v>
      </c>
      <c r="N364" t="n">
        <v>34.58</v>
      </c>
      <c r="O364" t="n">
        <v>22517.21</v>
      </c>
      <c r="P364" t="n">
        <v>800.5599999999999</v>
      </c>
      <c r="Q364" t="n">
        <v>1220.54</v>
      </c>
      <c r="R364" t="n">
        <v>184.52</v>
      </c>
      <c r="S364" t="n">
        <v>112.51</v>
      </c>
      <c r="T364" t="n">
        <v>21490.43</v>
      </c>
      <c r="U364" t="n">
        <v>0.61</v>
      </c>
      <c r="V364" t="n">
        <v>0.76</v>
      </c>
      <c r="W364" t="n">
        <v>7.29</v>
      </c>
      <c r="X364" t="n">
        <v>1.25</v>
      </c>
      <c r="Y364" t="n">
        <v>0.5</v>
      </c>
      <c r="Z364" t="n">
        <v>10</v>
      </c>
    </row>
    <row r="365">
      <c r="A365" t="n">
        <v>22</v>
      </c>
      <c r="B365" t="n">
        <v>75</v>
      </c>
      <c r="C365" t="inlineStr">
        <is>
          <t xml:space="preserve">CONCLUIDO	</t>
        </is>
      </c>
      <c r="D365" t="n">
        <v>1.2752</v>
      </c>
      <c r="E365" t="n">
        <v>78.42</v>
      </c>
      <c r="F365" t="n">
        <v>75.34999999999999</v>
      </c>
      <c r="G365" t="n">
        <v>173.88</v>
      </c>
      <c r="H365" t="n">
        <v>2.24</v>
      </c>
      <c r="I365" t="n">
        <v>26</v>
      </c>
      <c r="J365" t="n">
        <v>182.17</v>
      </c>
      <c r="K365" t="n">
        <v>49.1</v>
      </c>
      <c r="L365" t="n">
        <v>23</v>
      </c>
      <c r="M365" t="n">
        <v>24</v>
      </c>
      <c r="N365" t="n">
        <v>35.08</v>
      </c>
      <c r="O365" t="n">
        <v>22701.78</v>
      </c>
      <c r="P365" t="n">
        <v>797.48</v>
      </c>
      <c r="Q365" t="n">
        <v>1220.55</v>
      </c>
      <c r="R365" t="n">
        <v>181.08</v>
      </c>
      <c r="S365" t="n">
        <v>112.51</v>
      </c>
      <c r="T365" t="n">
        <v>19779.84</v>
      </c>
      <c r="U365" t="n">
        <v>0.62</v>
      </c>
      <c r="V365" t="n">
        <v>0.76</v>
      </c>
      <c r="W365" t="n">
        <v>7.29</v>
      </c>
      <c r="X365" t="n">
        <v>1.15</v>
      </c>
      <c r="Y365" t="n">
        <v>0.5</v>
      </c>
      <c r="Z365" t="n">
        <v>10</v>
      </c>
    </row>
    <row r="366">
      <c r="A366" t="n">
        <v>23</v>
      </c>
      <c r="B366" t="n">
        <v>75</v>
      </c>
      <c r="C366" t="inlineStr">
        <is>
          <t xml:space="preserve">CONCLUIDO	</t>
        </is>
      </c>
      <c r="D366" t="n">
        <v>1.2768</v>
      </c>
      <c r="E366" t="n">
        <v>78.31999999999999</v>
      </c>
      <c r="F366" t="n">
        <v>75.28</v>
      </c>
      <c r="G366" t="n">
        <v>180.68</v>
      </c>
      <c r="H366" t="n">
        <v>2.32</v>
      </c>
      <c r="I366" t="n">
        <v>25</v>
      </c>
      <c r="J366" t="n">
        <v>183.67</v>
      </c>
      <c r="K366" t="n">
        <v>49.1</v>
      </c>
      <c r="L366" t="n">
        <v>24</v>
      </c>
      <c r="M366" t="n">
        <v>23</v>
      </c>
      <c r="N366" t="n">
        <v>35.58</v>
      </c>
      <c r="O366" t="n">
        <v>22886.92</v>
      </c>
      <c r="P366" t="n">
        <v>791.02</v>
      </c>
      <c r="Q366" t="n">
        <v>1220.54</v>
      </c>
      <c r="R366" t="n">
        <v>179.02</v>
      </c>
      <c r="S366" t="n">
        <v>112.51</v>
      </c>
      <c r="T366" t="n">
        <v>18754.18</v>
      </c>
      <c r="U366" t="n">
        <v>0.63</v>
      </c>
      <c r="V366" t="n">
        <v>0.76</v>
      </c>
      <c r="W366" t="n">
        <v>7.29</v>
      </c>
      <c r="X366" t="n">
        <v>1.08</v>
      </c>
      <c r="Y366" t="n">
        <v>0.5</v>
      </c>
      <c r="Z366" t="n">
        <v>10</v>
      </c>
    </row>
    <row r="367">
      <c r="A367" t="n">
        <v>24</v>
      </c>
      <c r="B367" t="n">
        <v>75</v>
      </c>
      <c r="C367" t="inlineStr">
        <is>
          <t xml:space="preserve">CONCLUIDO	</t>
        </is>
      </c>
      <c r="D367" t="n">
        <v>1.2779</v>
      </c>
      <c r="E367" t="n">
        <v>78.25</v>
      </c>
      <c r="F367" t="n">
        <v>75.23999999999999</v>
      </c>
      <c r="G367" t="n">
        <v>188.1</v>
      </c>
      <c r="H367" t="n">
        <v>2.4</v>
      </c>
      <c r="I367" t="n">
        <v>24</v>
      </c>
      <c r="J367" t="n">
        <v>185.18</v>
      </c>
      <c r="K367" t="n">
        <v>49.1</v>
      </c>
      <c r="L367" t="n">
        <v>25</v>
      </c>
      <c r="M367" t="n">
        <v>22</v>
      </c>
      <c r="N367" t="n">
        <v>36.08</v>
      </c>
      <c r="O367" t="n">
        <v>23072.73</v>
      </c>
      <c r="P367" t="n">
        <v>786.76</v>
      </c>
      <c r="Q367" t="n">
        <v>1220.54</v>
      </c>
      <c r="R367" t="n">
        <v>177.71</v>
      </c>
      <c r="S367" t="n">
        <v>112.51</v>
      </c>
      <c r="T367" t="n">
        <v>18106.32</v>
      </c>
      <c r="U367" t="n">
        <v>0.63</v>
      </c>
      <c r="V367" t="n">
        <v>0.76</v>
      </c>
      <c r="W367" t="n">
        <v>7.28</v>
      </c>
      <c r="X367" t="n">
        <v>1.04</v>
      </c>
      <c r="Y367" t="n">
        <v>0.5</v>
      </c>
      <c r="Z367" t="n">
        <v>10</v>
      </c>
    </row>
    <row r="368">
      <c r="A368" t="n">
        <v>25</v>
      </c>
      <c r="B368" t="n">
        <v>75</v>
      </c>
      <c r="C368" t="inlineStr">
        <is>
          <t xml:space="preserve">CONCLUIDO	</t>
        </is>
      </c>
      <c r="D368" t="n">
        <v>1.2791</v>
      </c>
      <c r="E368" t="n">
        <v>78.18000000000001</v>
      </c>
      <c r="F368" t="n">
        <v>75.2</v>
      </c>
      <c r="G368" t="n">
        <v>196.17</v>
      </c>
      <c r="H368" t="n">
        <v>2.47</v>
      </c>
      <c r="I368" t="n">
        <v>23</v>
      </c>
      <c r="J368" t="n">
        <v>186.69</v>
      </c>
      <c r="K368" t="n">
        <v>49.1</v>
      </c>
      <c r="L368" t="n">
        <v>26</v>
      </c>
      <c r="M368" t="n">
        <v>21</v>
      </c>
      <c r="N368" t="n">
        <v>36.6</v>
      </c>
      <c r="O368" t="n">
        <v>23259.24</v>
      </c>
      <c r="P368" t="n">
        <v>782.1</v>
      </c>
      <c r="Q368" t="n">
        <v>1220.54</v>
      </c>
      <c r="R368" t="n">
        <v>176.35</v>
      </c>
      <c r="S368" t="n">
        <v>112.51</v>
      </c>
      <c r="T368" t="n">
        <v>17430.33</v>
      </c>
      <c r="U368" t="n">
        <v>0.64</v>
      </c>
      <c r="V368" t="n">
        <v>0.76</v>
      </c>
      <c r="W368" t="n">
        <v>7.28</v>
      </c>
      <c r="X368" t="n">
        <v>1</v>
      </c>
      <c r="Y368" t="n">
        <v>0.5</v>
      </c>
      <c r="Z368" t="n">
        <v>10</v>
      </c>
    </row>
    <row r="369">
      <c r="A369" t="n">
        <v>26</v>
      </c>
      <c r="B369" t="n">
        <v>75</v>
      </c>
      <c r="C369" t="inlineStr">
        <is>
          <t xml:space="preserve">CONCLUIDO	</t>
        </is>
      </c>
      <c r="D369" t="n">
        <v>1.2806</v>
      </c>
      <c r="E369" t="n">
        <v>78.09</v>
      </c>
      <c r="F369" t="n">
        <v>75.14</v>
      </c>
      <c r="G369" t="n">
        <v>204.93</v>
      </c>
      <c r="H369" t="n">
        <v>2.55</v>
      </c>
      <c r="I369" t="n">
        <v>22</v>
      </c>
      <c r="J369" t="n">
        <v>188.21</v>
      </c>
      <c r="K369" t="n">
        <v>49.1</v>
      </c>
      <c r="L369" t="n">
        <v>27</v>
      </c>
      <c r="M369" t="n">
        <v>20</v>
      </c>
      <c r="N369" t="n">
        <v>37.11</v>
      </c>
      <c r="O369" t="n">
        <v>23446.45</v>
      </c>
      <c r="P369" t="n">
        <v>779.99</v>
      </c>
      <c r="Q369" t="n">
        <v>1220.54</v>
      </c>
      <c r="R369" t="n">
        <v>174.16</v>
      </c>
      <c r="S369" t="n">
        <v>112.51</v>
      </c>
      <c r="T369" t="n">
        <v>16340.08</v>
      </c>
      <c r="U369" t="n">
        <v>0.65</v>
      </c>
      <c r="V369" t="n">
        <v>0.76</v>
      </c>
      <c r="W369" t="n">
        <v>7.28</v>
      </c>
      <c r="X369" t="n">
        <v>0.9399999999999999</v>
      </c>
      <c r="Y369" t="n">
        <v>0.5</v>
      </c>
      <c r="Z369" t="n">
        <v>10</v>
      </c>
    </row>
    <row r="370">
      <c r="A370" t="n">
        <v>27</v>
      </c>
      <c r="B370" t="n">
        <v>75</v>
      </c>
      <c r="C370" t="inlineStr">
        <is>
          <t xml:space="preserve">CONCLUIDO	</t>
        </is>
      </c>
      <c r="D370" t="n">
        <v>1.2812</v>
      </c>
      <c r="E370" t="n">
        <v>78.05</v>
      </c>
      <c r="F370" t="n">
        <v>75.13</v>
      </c>
      <c r="G370" t="n">
        <v>214.66</v>
      </c>
      <c r="H370" t="n">
        <v>2.62</v>
      </c>
      <c r="I370" t="n">
        <v>21</v>
      </c>
      <c r="J370" t="n">
        <v>189.73</v>
      </c>
      <c r="K370" t="n">
        <v>49.1</v>
      </c>
      <c r="L370" t="n">
        <v>28</v>
      </c>
      <c r="M370" t="n">
        <v>19</v>
      </c>
      <c r="N370" t="n">
        <v>37.64</v>
      </c>
      <c r="O370" t="n">
        <v>23634.36</v>
      </c>
      <c r="P370" t="n">
        <v>774.25</v>
      </c>
      <c r="Q370" t="n">
        <v>1220.55</v>
      </c>
      <c r="R370" t="n">
        <v>173.75</v>
      </c>
      <c r="S370" t="n">
        <v>112.51</v>
      </c>
      <c r="T370" t="n">
        <v>16141.52</v>
      </c>
      <c r="U370" t="n">
        <v>0.65</v>
      </c>
      <c r="V370" t="n">
        <v>0.76</v>
      </c>
      <c r="W370" t="n">
        <v>7.29</v>
      </c>
      <c r="X370" t="n">
        <v>0.93</v>
      </c>
      <c r="Y370" t="n">
        <v>0.5</v>
      </c>
      <c r="Z370" t="n">
        <v>10</v>
      </c>
    </row>
    <row r="371">
      <c r="A371" t="n">
        <v>28</v>
      </c>
      <c r="B371" t="n">
        <v>75</v>
      </c>
      <c r="C371" t="inlineStr">
        <is>
          <t xml:space="preserve">CONCLUIDO	</t>
        </is>
      </c>
      <c r="D371" t="n">
        <v>1.2831</v>
      </c>
      <c r="E371" t="n">
        <v>77.94</v>
      </c>
      <c r="F371" t="n">
        <v>75.05</v>
      </c>
      <c r="G371" t="n">
        <v>225.15</v>
      </c>
      <c r="H371" t="n">
        <v>2.69</v>
      </c>
      <c r="I371" t="n">
        <v>20</v>
      </c>
      <c r="J371" t="n">
        <v>191.26</v>
      </c>
      <c r="K371" t="n">
        <v>49.1</v>
      </c>
      <c r="L371" t="n">
        <v>29</v>
      </c>
      <c r="M371" t="n">
        <v>17</v>
      </c>
      <c r="N371" t="n">
        <v>38.17</v>
      </c>
      <c r="O371" t="n">
        <v>23822.99</v>
      </c>
      <c r="P371" t="n">
        <v>763.78</v>
      </c>
      <c r="Q371" t="n">
        <v>1220.57</v>
      </c>
      <c r="R371" t="n">
        <v>171.22</v>
      </c>
      <c r="S371" t="n">
        <v>112.51</v>
      </c>
      <c r="T371" t="n">
        <v>14882.01</v>
      </c>
      <c r="U371" t="n">
        <v>0.66</v>
      </c>
      <c r="V371" t="n">
        <v>0.76</v>
      </c>
      <c r="W371" t="n">
        <v>7.28</v>
      </c>
      <c r="X371" t="n">
        <v>0.85</v>
      </c>
      <c r="Y371" t="n">
        <v>0.5</v>
      </c>
      <c r="Z371" t="n">
        <v>10</v>
      </c>
    </row>
    <row r="372">
      <c r="A372" t="n">
        <v>29</v>
      </c>
      <c r="B372" t="n">
        <v>75</v>
      </c>
      <c r="C372" t="inlineStr">
        <is>
          <t xml:space="preserve">CONCLUIDO	</t>
        </is>
      </c>
      <c r="D372" t="n">
        <v>1.2826</v>
      </c>
      <c r="E372" t="n">
        <v>77.97</v>
      </c>
      <c r="F372" t="n">
        <v>75.08</v>
      </c>
      <c r="G372" t="n">
        <v>225.25</v>
      </c>
      <c r="H372" t="n">
        <v>2.76</v>
      </c>
      <c r="I372" t="n">
        <v>20</v>
      </c>
      <c r="J372" t="n">
        <v>192.8</v>
      </c>
      <c r="K372" t="n">
        <v>49.1</v>
      </c>
      <c r="L372" t="n">
        <v>30</v>
      </c>
      <c r="M372" t="n">
        <v>16</v>
      </c>
      <c r="N372" t="n">
        <v>38.7</v>
      </c>
      <c r="O372" t="n">
        <v>24012.34</v>
      </c>
      <c r="P372" t="n">
        <v>763.91</v>
      </c>
      <c r="Q372" t="n">
        <v>1220.56</v>
      </c>
      <c r="R372" t="n">
        <v>171.97</v>
      </c>
      <c r="S372" t="n">
        <v>112.51</v>
      </c>
      <c r="T372" t="n">
        <v>15253.91</v>
      </c>
      <c r="U372" t="n">
        <v>0.65</v>
      </c>
      <c r="V372" t="n">
        <v>0.76</v>
      </c>
      <c r="W372" t="n">
        <v>7.29</v>
      </c>
      <c r="X372" t="n">
        <v>0.88</v>
      </c>
      <c r="Y372" t="n">
        <v>0.5</v>
      </c>
      <c r="Z372" t="n">
        <v>10</v>
      </c>
    </row>
    <row r="373">
      <c r="A373" t="n">
        <v>30</v>
      </c>
      <c r="B373" t="n">
        <v>75</v>
      </c>
      <c r="C373" t="inlineStr">
        <is>
          <t xml:space="preserve">CONCLUIDO	</t>
        </is>
      </c>
      <c r="D373" t="n">
        <v>1.2839</v>
      </c>
      <c r="E373" t="n">
        <v>77.89</v>
      </c>
      <c r="F373" t="n">
        <v>75.03</v>
      </c>
      <c r="G373" t="n">
        <v>236.94</v>
      </c>
      <c r="H373" t="n">
        <v>2.83</v>
      </c>
      <c r="I373" t="n">
        <v>19</v>
      </c>
      <c r="J373" t="n">
        <v>194.34</v>
      </c>
      <c r="K373" t="n">
        <v>49.1</v>
      </c>
      <c r="L373" t="n">
        <v>31</v>
      </c>
      <c r="M373" t="n">
        <v>13</v>
      </c>
      <c r="N373" t="n">
        <v>39.24</v>
      </c>
      <c r="O373" t="n">
        <v>24202.42</v>
      </c>
      <c r="P373" t="n">
        <v>760.26</v>
      </c>
      <c r="Q373" t="n">
        <v>1220.54</v>
      </c>
      <c r="R373" t="n">
        <v>170.23</v>
      </c>
      <c r="S373" t="n">
        <v>112.51</v>
      </c>
      <c r="T373" t="n">
        <v>14390.83</v>
      </c>
      <c r="U373" t="n">
        <v>0.66</v>
      </c>
      <c r="V373" t="n">
        <v>0.76</v>
      </c>
      <c r="W373" t="n">
        <v>7.29</v>
      </c>
      <c r="X373" t="n">
        <v>0.83</v>
      </c>
      <c r="Y373" t="n">
        <v>0.5</v>
      </c>
      <c r="Z373" t="n">
        <v>10</v>
      </c>
    </row>
    <row r="374">
      <c r="A374" t="n">
        <v>31</v>
      </c>
      <c r="B374" t="n">
        <v>75</v>
      </c>
      <c r="C374" t="inlineStr">
        <is>
          <t xml:space="preserve">CONCLUIDO	</t>
        </is>
      </c>
      <c r="D374" t="n">
        <v>1.2837</v>
      </c>
      <c r="E374" t="n">
        <v>77.90000000000001</v>
      </c>
      <c r="F374" t="n">
        <v>75.04000000000001</v>
      </c>
      <c r="G374" t="n">
        <v>236.97</v>
      </c>
      <c r="H374" t="n">
        <v>2.9</v>
      </c>
      <c r="I374" t="n">
        <v>19</v>
      </c>
      <c r="J374" t="n">
        <v>195.89</v>
      </c>
      <c r="K374" t="n">
        <v>49.1</v>
      </c>
      <c r="L374" t="n">
        <v>32</v>
      </c>
      <c r="M374" t="n">
        <v>11</v>
      </c>
      <c r="N374" t="n">
        <v>39.79</v>
      </c>
      <c r="O374" t="n">
        <v>24393.24</v>
      </c>
      <c r="P374" t="n">
        <v>756.15</v>
      </c>
      <c r="Q374" t="n">
        <v>1220.54</v>
      </c>
      <c r="R374" t="n">
        <v>170.35</v>
      </c>
      <c r="S374" t="n">
        <v>112.51</v>
      </c>
      <c r="T374" t="n">
        <v>14452</v>
      </c>
      <c r="U374" t="n">
        <v>0.66</v>
      </c>
      <c r="V374" t="n">
        <v>0.76</v>
      </c>
      <c r="W374" t="n">
        <v>7.29</v>
      </c>
      <c r="X374" t="n">
        <v>0.84</v>
      </c>
      <c r="Y374" t="n">
        <v>0.5</v>
      </c>
      <c r="Z374" t="n">
        <v>10</v>
      </c>
    </row>
    <row r="375">
      <c r="A375" t="n">
        <v>32</v>
      </c>
      <c r="B375" t="n">
        <v>75</v>
      </c>
      <c r="C375" t="inlineStr">
        <is>
          <t xml:space="preserve">CONCLUIDO	</t>
        </is>
      </c>
      <c r="D375" t="n">
        <v>1.2854</v>
      </c>
      <c r="E375" t="n">
        <v>77.79000000000001</v>
      </c>
      <c r="F375" t="n">
        <v>74.97</v>
      </c>
      <c r="G375" t="n">
        <v>249.89</v>
      </c>
      <c r="H375" t="n">
        <v>2.97</v>
      </c>
      <c r="I375" t="n">
        <v>18</v>
      </c>
      <c r="J375" t="n">
        <v>197.44</v>
      </c>
      <c r="K375" t="n">
        <v>49.1</v>
      </c>
      <c r="L375" t="n">
        <v>33</v>
      </c>
      <c r="M375" t="n">
        <v>9</v>
      </c>
      <c r="N375" t="n">
        <v>40.34</v>
      </c>
      <c r="O375" t="n">
        <v>24584.81</v>
      </c>
      <c r="P375" t="n">
        <v>756.63</v>
      </c>
      <c r="Q375" t="n">
        <v>1220.54</v>
      </c>
      <c r="R375" t="n">
        <v>168.08</v>
      </c>
      <c r="S375" t="n">
        <v>112.51</v>
      </c>
      <c r="T375" t="n">
        <v>13322.77</v>
      </c>
      <c r="U375" t="n">
        <v>0.67</v>
      </c>
      <c r="V375" t="n">
        <v>0.77</v>
      </c>
      <c r="W375" t="n">
        <v>7.28</v>
      </c>
      <c r="X375" t="n">
        <v>0.77</v>
      </c>
      <c r="Y375" t="n">
        <v>0.5</v>
      </c>
      <c r="Z375" t="n">
        <v>10</v>
      </c>
    </row>
    <row r="376">
      <c r="A376" t="n">
        <v>33</v>
      </c>
      <c r="B376" t="n">
        <v>75</v>
      </c>
      <c r="C376" t="inlineStr">
        <is>
          <t xml:space="preserve">CONCLUIDO	</t>
        </is>
      </c>
      <c r="D376" t="n">
        <v>1.285</v>
      </c>
      <c r="E376" t="n">
        <v>77.81999999999999</v>
      </c>
      <c r="F376" t="n">
        <v>74.98999999999999</v>
      </c>
      <c r="G376" t="n">
        <v>249.98</v>
      </c>
      <c r="H376" t="n">
        <v>3.03</v>
      </c>
      <c r="I376" t="n">
        <v>18</v>
      </c>
      <c r="J376" t="n">
        <v>199</v>
      </c>
      <c r="K376" t="n">
        <v>49.1</v>
      </c>
      <c r="L376" t="n">
        <v>34</v>
      </c>
      <c r="M376" t="n">
        <v>5</v>
      </c>
      <c r="N376" t="n">
        <v>40.9</v>
      </c>
      <c r="O376" t="n">
        <v>24777.13</v>
      </c>
      <c r="P376" t="n">
        <v>760.5700000000001</v>
      </c>
      <c r="Q376" t="n">
        <v>1220.57</v>
      </c>
      <c r="R376" t="n">
        <v>168.83</v>
      </c>
      <c r="S376" t="n">
        <v>112.51</v>
      </c>
      <c r="T376" t="n">
        <v>13696.74</v>
      </c>
      <c r="U376" t="n">
        <v>0.67</v>
      </c>
      <c r="V376" t="n">
        <v>0.77</v>
      </c>
      <c r="W376" t="n">
        <v>7.29</v>
      </c>
      <c r="X376" t="n">
        <v>0.79</v>
      </c>
      <c r="Y376" t="n">
        <v>0.5</v>
      </c>
      <c r="Z376" t="n">
        <v>10</v>
      </c>
    </row>
    <row r="377">
      <c r="A377" t="n">
        <v>34</v>
      </c>
      <c r="B377" t="n">
        <v>75</v>
      </c>
      <c r="C377" t="inlineStr">
        <is>
          <t xml:space="preserve">CONCLUIDO	</t>
        </is>
      </c>
      <c r="D377" t="n">
        <v>1.2853</v>
      </c>
      <c r="E377" t="n">
        <v>77.8</v>
      </c>
      <c r="F377" t="n">
        <v>74.97</v>
      </c>
      <c r="G377" t="n">
        <v>249.91</v>
      </c>
      <c r="H377" t="n">
        <v>3.1</v>
      </c>
      <c r="I377" t="n">
        <v>18</v>
      </c>
      <c r="J377" t="n">
        <v>200.56</v>
      </c>
      <c r="K377" t="n">
        <v>49.1</v>
      </c>
      <c r="L377" t="n">
        <v>35</v>
      </c>
      <c r="M377" t="n">
        <v>2</v>
      </c>
      <c r="N377" t="n">
        <v>41.47</v>
      </c>
      <c r="O377" t="n">
        <v>24970.22</v>
      </c>
      <c r="P377" t="n">
        <v>763.04</v>
      </c>
      <c r="Q377" t="n">
        <v>1220.54</v>
      </c>
      <c r="R377" t="n">
        <v>168.08</v>
      </c>
      <c r="S377" t="n">
        <v>112.51</v>
      </c>
      <c r="T377" t="n">
        <v>13320.33</v>
      </c>
      <c r="U377" t="n">
        <v>0.67</v>
      </c>
      <c r="V377" t="n">
        <v>0.77</v>
      </c>
      <c r="W377" t="n">
        <v>7.29</v>
      </c>
      <c r="X377" t="n">
        <v>0.78</v>
      </c>
      <c r="Y377" t="n">
        <v>0.5</v>
      </c>
      <c r="Z377" t="n">
        <v>10</v>
      </c>
    </row>
    <row r="378">
      <c r="A378" t="n">
        <v>35</v>
      </c>
      <c r="B378" t="n">
        <v>75</v>
      </c>
      <c r="C378" t="inlineStr">
        <is>
          <t xml:space="preserve">CONCLUIDO	</t>
        </is>
      </c>
      <c r="D378" t="n">
        <v>1.2853</v>
      </c>
      <c r="E378" t="n">
        <v>77.8</v>
      </c>
      <c r="F378" t="n">
        <v>74.97</v>
      </c>
      <c r="G378" t="n">
        <v>249.91</v>
      </c>
      <c r="H378" t="n">
        <v>3.16</v>
      </c>
      <c r="I378" t="n">
        <v>18</v>
      </c>
      <c r="J378" t="n">
        <v>202.14</v>
      </c>
      <c r="K378" t="n">
        <v>49.1</v>
      </c>
      <c r="L378" t="n">
        <v>36</v>
      </c>
      <c r="M378" t="n">
        <v>1</v>
      </c>
      <c r="N378" t="n">
        <v>42.04</v>
      </c>
      <c r="O378" t="n">
        <v>25164.09</v>
      </c>
      <c r="P378" t="n">
        <v>767.16</v>
      </c>
      <c r="Q378" t="n">
        <v>1220.55</v>
      </c>
      <c r="R378" t="n">
        <v>168.03</v>
      </c>
      <c r="S378" t="n">
        <v>112.51</v>
      </c>
      <c r="T378" t="n">
        <v>13293.63</v>
      </c>
      <c r="U378" t="n">
        <v>0.67</v>
      </c>
      <c r="V378" t="n">
        <v>0.77</v>
      </c>
      <c r="W378" t="n">
        <v>7.29</v>
      </c>
      <c r="X378" t="n">
        <v>0.78</v>
      </c>
      <c r="Y378" t="n">
        <v>0.5</v>
      </c>
      <c r="Z378" t="n">
        <v>10</v>
      </c>
    </row>
    <row r="379">
      <c r="A379" t="n">
        <v>36</v>
      </c>
      <c r="B379" t="n">
        <v>75</v>
      </c>
      <c r="C379" t="inlineStr">
        <is>
          <t xml:space="preserve">CONCLUIDO	</t>
        </is>
      </c>
      <c r="D379" t="n">
        <v>1.2852</v>
      </c>
      <c r="E379" t="n">
        <v>77.81</v>
      </c>
      <c r="F379" t="n">
        <v>74.98</v>
      </c>
      <c r="G379" t="n">
        <v>249.94</v>
      </c>
      <c r="H379" t="n">
        <v>3.23</v>
      </c>
      <c r="I379" t="n">
        <v>18</v>
      </c>
      <c r="J379" t="n">
        <v>203.71</v>
      </c>
      <c r="K379" t="n">
        <v>49.1</v>
      </c>
      <c r="L379" t="n">
        <v>37</v>
      </c>
      <c r="M379" t="n">
        <v>1</v>
      </c>
      <c r="N379" t="n">
        <v>42.62</v>
      </c>
      <c r="O379" t="n">
        <v>25358.87</v>
      </c>
      <c r="P379" t="n">
        <v>772.17</v>
      </c>
      <c r="Q379" t="n">
        <v>1220.55</v>
      </c>
      <c r="R379" t="n">
        <v>168.22</v>
      </c>
      <c r="S379" t="n">
        <v>112.51</v>
      </c>
      <c r="T379" t="n">
        <v>13388.18</v>
      </c>
      <c r="U379" t="n">
        <v>0.67</v>
      </c>
      <c r="V379" t="n">
        <v>0.77</v>
      </c>
      <c r="W379" t="n">
        <v>7.29</v>
      </c>
      <c r="X379" t="n">
        <v>0.78</v>
      </c>
      <c r="Y379" t="n">
        <v>0.5</v>
      </c>
      <c r="Z379" t="n">
        <v>10</v>
      </c>
    </row>
    <row r="380">
      <c r="A380" t="n">
        <v>37</v>
      </c>
      <c r="B380" t="n">
        <v>75</v>
      </c>
      <c r="C380" t="inlineStr">
        <is>
          <t xml:space="preserve">CONCLUIDO	</t>
        </is>
      </c>
      <c r="D380" t="n">
        <v>1.2851</v>
      </c>
      <c r="E380" t="n">
        <v>77.81</v>
      </c>
      <c r="F380" t="n">
        <v>74.98999999999999</v>
      </c>
      <c r="G380" t="n">
        <v>249.95</v>
      </c>
      <c r="H380" t="n">
        <v>3.29</v>
      </c>
      <c r="I380" t="n">
        <v>18</v>
      </c>
      <c r="J380" t="n">
        <v>205.3</v>
      </c>
      <c r="K380" t="n">
        <v>49.1</v>
      </c>
      <c r="L380" t="n">
        <v>38</v>
      </c>
      <c r="M380" t="n">
        <v>0</v>
      </c>
      <c r="N380" t="n">
        <v>43.2</v>
      </c>
      <c r="O380" t="n">
        <v>25554.32</v>
      </c>
      <c r="P380" t="n">
        <v>777.52</v>
      </c>
      <c r="Q380" t="n">
        <v>1220.55</v>
      </c>
      <c r="R380" t="n">
        <v>168.27</v>
      </c>
      <c r="S380" t="n">
        <v>112.51</v>
      </c>
      <c r="T380" t="n">
        <v>13416.68</v>
      </c>
      <c r="U380" t="n">
        <v>0.67</v>
      </c>
      <c r="V380" t="n">
        <v>0.77</v>
      </c>
      <c r="W380" t="n">
        <v>7.3</v>
      </c>
      <c r="X380" t="n">
        <v>0.79</v>
      </c>
      <c r="Y380" t="n">
        <v>0.5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0.4778</v>
      </c>
      <c r="E381" t="n">
        <v>209.28</v>
      </c>
      <c r="F381" t="n">
        <v>150.68</v>
      </c>
      <c r="G381" t="n">
        <v>6</v>
      </c>
      <c r="H381" t="n">
        <v>0.1</v>
      </c>
      <c r="I381" t="n">
        <v>1508</v>
      </c>
      <c r="J381" t="n">
        <v>185.69</v>
      </c>
      <c r="K381" t="n">
        <v>53.44</v>
      </c>
      <c r="L381" t="n">
        <v>1</v>
      </c>
      <c r="M381" t="n">
        <v>1506</v>
      </c>
      <c r="N381" t="n">
        <v>36.26</v>
      </c>
      <c r="O381" t="n">
        <v>23136.14</v>
      </c>
      <c r="P381" t="n">
        <v>2044.27</v>
      </c>
      <c r="Q381" t="n">
        <v>1221.11</v>
      </c>
      <c r="R381" t="n">
        <v>2745.81</v>
      </c>
      <c r="S381" t="n">
        <v>112.51</v>
      </c>
      <c r="T381" t="n">
        <v>1294737.73</v>
      </c>
      <c r="U381" t="n">
        <v>0.04</v>
      </c>
      <c r="V381" t="n">
        <v>0.38</v>
      </c>
      <c r="W381" t="n">
        <v>9.710000000000001</v>
      </c>
      <c r="X381" t="n">
        <v>76.45999999999999</v>
      </c>
      <c r="Y381" t="n">
        <v>0.5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0.8572</v>
      </c>
      <c r="E382" t="n">
        <v>116.65</v>
      </c>
      <c r="F382" t="n">
        <v>96.54000000000001</v>
      </c>
      <c r="G382" t="n">
        <v>12.22</v>
      </c>
      <c r="H382" t="n">
        <v>0.19</v>
      </c>
      <c r="I382" t="n">
        <v>474</v>
      </c>
      <c r="J382" t="n">
        <v>187.21</v>
      </c>
      <c r="K382" t="n">
        <v>53.44</v>
      </c>
      <c r="L382" t="n">
        <v>2</v>
      </c>
      <c r="M382" t="n">
        <v>472</v>
      </c>
      <c r="N382" t="n">
        <v>36.77</v>
      </c>
      <c r="O382" t="n">
        <v>23322.88</v>
      </c>
      <c r="P382" t="n">
        <v>1305.57</v>
      </c>
      <c r="Q382" t="n">
        <v>1220.7</v>
      </c>
      <c r="R382" t="n">
        <v>898.6900000000001</v>
      </c>
      <c r="S382" t="n">
        <v>112.51</v>
      </c>
      <c r="T382" t="n">
        <v>376345.3</v>
      </c>
      <c r="U382" t="n">
        <v>0.13</v>
      </c>
      <c r="V382" t="n">
        <v>0.59</v>
      </c>
      <c r="W382" t="n">
        <v>8.050000000000001</v>
      </c>
      <c r="X382" t="n">
        <v>22.33</v>
      </c>
      <c r="Y382" t="n">
        <v>0.5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0.9951</v>
      </c>
      <c r="E383" t="n">
        <v>100.5</v>
      </c>
      <c r="F383" t="n">
        <v>87.42</v>
      </c>
      <c r="G383" t="n">
        <v>18.4</v>
      </c>
      <c r="H383" t="n">
        <v>0.28</v>
      </c>
      <c r="I383" t="n">
        <v>285</v>
      </c>
      <c r="J383" t="n">
        <v>188.73</v>
      </c>
      <c r="K383" t="n">
        <v>53.44</v>
      </c>
      <c r="L383" t="n">
        <v>3</v>
      </c>
      <c r="M383" t="n">
        <v>283</v>
      </c>
      <c r="N383" t="n">
        <v>37.29</v>
      </c>
      <c r="O383" t="n">
        <v>23510.33</v>
      </c>
      <c r="P383" t="n">
        <v>1178.77</v>
      </c>
      <c r="Q383" t="n">
        <v>1220.63</v>
      </c>
      <c r="R383" t="n">
        <v>590.12</v>
      </c>
      <c r="S383" t="n">
        <v>112.51</v>
      </c>
      <c r="T383" t="n">
        <v>223003.32</v>
      </c>
      <c r="U383" t="n">
        <v>0.19</v>
      </c>
      <c r="V383" t="n">
        <v>0.66</v>
      </c>
      <c r="W383" t="n">
        <v>7.71</v>
      </c>
      <c r="X383" t="n">
        <v>13.21</v>
      </c>
      <c r="Y383" t="n">
        <v>0.5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1.0681</v>
      </c>
      <c r="E384" t="n">
        <v>93.63</v>
      </c>
      <c r="F384" t="n">
        <v>83.56</v>
      </c>
      <c r="G384" t="n">
        <v>24.58</v>
      </c>
      <c r="H384" t="n">
        <v>0.37</v>
      </c>
      <c r="I384" t="n">
        <v>204</v>
      </c>
      <c r="J384" t="n">
        <v>190.25</v>
      </c>
      <c r="K384" t="n">
        <v>53.44</v>
      </c>
      <c r="L384" t="n">
        <v>4</v>
      </c>
      <c r="M384" t="n">
        <v>202</v>
      </c>
      <c r="N384" t="n">
        <v>37.82</v>
      </c>
      <c r="O384" t="n">
        <v>23698.48</v>
      </c>
      <c r="P384" t="n">
        <v>1123.89</v>
      </c>
      <c r="Q384" t="n">
        <v>1220.58</v>
      </c>
      <c r="R384" t="n">
        <v>459.34</v>
      </c>
      <c r="S384" t="n">
        <v>112.51</v>
      </c>
      <c r="T384" t="n">
        <v>158019.62</v>
      </c>
      <c r="U384" t="n">
        <v>0.24</v>
      </c>
      <c r="V384" t="n">
        <v>0.6899999999999999</v>
      </c>
      <c r="W384" t="n">
        <v>7.58</v>
      </c>
      <c r="X384" t="n">
        <v>9.359999999999999</v>
      </c>
      <c r="Y384" t="n">
        <v>0.5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1.1138</v>
      </c>
      <c r="E385" t="n">
        <v>89.79000000000001</v>
      </c>
      <c r="F385" t="n">
        <v>81.44</v>
      </c>
      <c r="G385" t="n">
        <v>30.93</v>
      </c>
      <c r="H385" t="n">
        <v>0.46</v>
      </c>
      <c r="I385" t="n">
        <v>158</v>
      </c>
      <c r="J385" t="n">
        <v>191.78</v>
      </c>
      <c r="K385" t="n">
        <v>53.44</v>
      </c>
      <c r="L385" t="n">
        <v>5</v>
      </c>
      <c r="M385" t="n">
        <v>156</v>
      </c>
      <c r="N385" t="n">
        <v>38.35</v>
      </c>
      <c r="O385" t="n">
        <v>23887.36</v>
      </c>
      <c r="P385" t="n">
        <v>1092.24</v>
      </c>
      <c r="Q385" t="n">
        <v>1220.58</v>
      </c>
      <c r="R385" t="n">
        <v>386.94</v>
      </c>
      <c r="S385" t="n">
        <v>112.51</v>
      </c>
      <c r="T385" t="n">
        <v>122052.33</v>
      </c>
      <c r="U385" t="n">
        <v>0.29</v>
      </c>
      <c r="V385" t="n">
        <v>0.7</v>
      </c>
      <c r="W385" t="n">
        <v>7.51</v>
      </c>
      <c r="X385" t="n">
        <v>7.23</v>
      </c>
      <c r="Y385" t="n">
        <v>0.5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1.1437</v>
      </c>
      <c r="E386" t="n">
        <v>87.44</v>
      </c>
      <c r="F386" t="n">
        <v>80.13</v>
      </c>
      <c r="G386" t="n">
        <v>36.98</v>
      </c>
      <c r="H386" t="n">
        <v>0.55</v>
      </c>
      <c r="I386" t="n">
        <v>130</v>
      </c>
      <c r="J386" t="n">
        <v>193.32</v>
      </c>
      <c r="K386" t="n">
        <v>53.44</v>
      </c>
      <c r="L386" t="n">
        <v>6</v>
      </c>
      <c r="M386" t="n">
        <v>128</v>
      </c>
      <c r="N386" t="n">
        <v>38.89</v>
      </c>
      <c r="O386" t="n">
        <v>24076.95</v>
      </c>
      <c r="P386" t="n">
        <v>1071.92</v>
      </c>
      <c r="Q386" t="n">
        <v>1220.59</v>
      </c>
      <c r="R386" t="n">
        <v>342.49</v>
      </c>
      <c r="S386" t="n">
        <v>112.51</v>
      </c>
      <c r="T386" t="n">
        <v>99966</v>
      </c>
      <c r="U386" t="n">
        <v>0.33</v>
      </c>
      <c r="V386" t="n">
        <v>0.72</v>
      </c>
      <c r="W386" t="n">
        <v>7.47</v>
      </c>
      <c r="X386" t="n">
        <v>5.93</v>
      </c>
      <c r="Y386" t="n">
        <v>0.5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1.1659</v>
      </c>
      <c r="E387" t="n">
        <v>85.77</v>
      </c>
      <c r="F387" t="n">
        <v>79.20999999999999</v>
      </c>
      <c r="G387" t="n">
        <v>43.21</v>
      </c>
      <c r="H387" t="n">
        <v>0.64</v>
      </c>
      <c r="I387" t="n">
        <v>110</v>
      </c>
      <c r="J387" t="n">
        <v>194.86</v>
      </c>
      <c r="K387" t="n">
        <v>53.44</v>
      </c>
      <c r="L387" t="n">
        <v>7</v>
      </c>
      <c r="M387" t="n">
        <v>108</v>
      </c>
      <c r="N387" t="n">
        <v>39.43</v>
      </c>
      <c r="O387" t="n">
        <v>24267.28</v>
      </c>
      <c r="P387" t="n">
        <v>1056.96</v>
      </c>
      <c r="Q387" t="n">
        <v>1220.55</v>
      </c>
      <c r="R387" t="n">
        <v>311.54</v>
      </c>
      <c r="S387" t="n">
        <v>112.51</v>
      </c>
      <c r="T387" t="n">
        <v>84588.17999999999</v>
      </c>
      <c r="U387" t="n">
        <v>0.36</v>
      </c>
      <c r="V387" t="n">
        <v>0.72</v>
      </c>
      <c r="W387" t="n">
        <v>7.44</v>
      </c>
      <c r="X387" t="n">
        <v>5.01</v>
      </c>
      <c r="Y387" t="n">
        <v>0.5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1.1829</v>
      </c>
      <c r="E388" t="n">
        <v>84.54000000000001</v>
      </c>
      <c r="F388" t="n">
        <v>78.54000000000001</v>
      </c>
      <c r="G388" t="n">
        <v>49.6</v>
      </c>
      <c r="H388" t="n">
        <v>0.72</v>
      </c>
      <c r="I388" t="n">
        <v>95</v>
      </c>
      <c r="J388" t="n">
        <v>196.41</v>
      </c>
      <c r="K388" t="n">
        <v>53.44</v>
      </c>
      <c r="L388" t="n">
        <v>8</v>
      </c>
      <c r="M388" t="n">
        <v>93</v>
      </c>
      <c r="N388" t="n">
        <v>39.98</v>
      </c>
      <c r="O388" t="n">
        <v>24458.36</v>
      </c>
      <c r="P388" t="n">
        <v>1045.19</v>
      </c>
      <c r="Q388" t="n">
        <v>1220.54</v>
      </c>
      <c r="R388" t="n">
        <v>288.75</v>
      </c>
      <c r="S388" t="n">
        <v>112.51</v>
      </c>
      <c r="T388" t="n">
        <v>73272.09</v>
      </c>
      <c r="U388" t="n">
        <v>0.39</v>
      </c>
      <c r="V388" t="n">
        <v>0.73</v>
      </c>
      <c r="W388" t="n">
        <v>7.41</v>
      </c>
      <c r="X388" t="n">
        <v>4.34</v>
      </c>
      <c r="Y388" t="n">
        <v>0.5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1.1964</v>
      </c>
      <c r="E389" t="n">
        <v>83.58</v>
      </c>
      <c r="F389" t="n">
        <v>77.98999999999999</v>
      </c>
      <c r="G389" t="n">
        <v>55.71</v>
      </c>
      <c r="H389" t="n">
        <v>0.8100000000000001</v>
      </c>
      <c r="I389" t="n">
        <v>84</v>
      </c>
      <c r="J389" t="n">
        <v>197.97</v>
      </c>
      <c r="K389" t="n">
        <v>53.44</v>
      </c>
      <c r="L389" t="n">
        <v>9</v>
      </c>
      <c r="M389" t="n">
        <v>82</v>
      </c>
      <c r="N389" t="n">
        <v>40.53</v>
      </c>
      <c r="O389" t="n">
        <v>24650.18</v>
      </c>
      <c r="P389" t="n">
        <v>1035.4</v>
      </c>
      <c r="Q389" t="n">
        <v>1220.58</v>
      </c>
      <c r="R389" t="n">
        <v>270.98</v>
      </c>
      <c r="S389" t="n">
        <v>112.51</v>
      </c>
      <c r="T389" t="n">
        <v>64438.89</v>
      </c>
      <c r="U389" t="n">
        <v>0.42</v>
      </c>
      <c r="V389" t="n">
        <v>0.74</v>
      </c>
      <c r="W389" t="n">
        <v>7.37</v>
      </c>
      <c r="X389" t="n">
        <v>3.79</v>
      </c>
      <c r="Y389" t="n">
        <v>0.5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1.2071</v>
      </c>
      <c r="E390" t="n">
        <v>82.84</v>
      </c>
      <c r="F390" t="n">
        <v>77.58</v>
      </c>
      <c r="G390" t="n">
        <v>62.07</v>
      </c>
      <c r="H390" t="n">
        <v>0.89</v>
      </c>
      <c r="I390" t="n">
        <v>75</v>
      </c>
      <c r="J390" t="n">
        <v>199.53</v>
      </c>
      <c r="K390" t="n">
        <v>53.44</v>
      </c>
      <c r="L390" t="n">
        <v>10</v>
      </c>
      <c r="M390" t="n">
        <v>73</v>
      </c>
      <c r="N390" t="n">
        <v>41.1</v>
      </c>
      <c r="O390" t="n">
        <v>24842.77</v>
      </c>
      <c r="P390" t="n">
        <v>1027.53</v>
      </c>
      <c r="Q390" t="n">
        <v>1220.55</v>
      </c>
      <c r="R390" t="n">
        <v>256.81</v>
      </c>
      <c r="S390" t="n">
        <v>112.51</v>
      </c>
      <c r="T390" t="n">
        <v>57401.74</v>
      </c>
      <c r="U390" t="n">
        <v>0.44</v>
      </c>
      <c r="V390" t="n">
        <v>0.74</v>
      </c>
      <c r="W390" t="n">
        <v>7.37</v>
      </c>
      <c r="X390" t="n">
        <v>3.39</v>
      </c>
      <c r="Y390" t="n">
        <v>0.5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1.2152</v>
      </c>
      <c r="E391" t="n">
        <v>82.29000000000001</v>
      </c>
      <c r="F391" t="n">
        <v>77.29000000000001</v>
      </c>
      <c r="G391" t="n">
        <v>68.2</v>
      </c>
      <c r="H391" t="n">
        <v>0.97</v>
      </c>
      <c r="I391" t="n">
        <v>68</v>
      </c>
      <c r="J391" t="n">
        <v>201.1</v>
      </c>
      <c r="K391" t="n">
        <v>53.44</v>
      </c>
      <c r="L391" t="n">
        <v>11</v>
      </c>
      <c r="M391" t="n">
        <v>66</v>
      </c>
      <c r="N391" t="n">
        <v>41.66</v>
      </c>
      <c r="O391" t="n">
        <v>25036.12</v>
      </c>
      <c r="P391" t="n">
        <v>1020.54</v>
      </c>
      <c r="Q391" t="n">
        <v>1220.56</v>
      </c>
      <c r="R391" t="n">
        <v>246.6</v>
      </c>
      <c r="S391" t="n">
        <v>112.51</v>
      </c>
      <c r="T391" t="n">
        <v>52329.12</v>
      </c>
      <c r="U391" t="n">
        <v>0.46</v>
      </c>
      <c r="V391" t="n">
        <v>0.74</v>
      </c>
      <c r="W391" t="n">
        <v>7.37</v>
      </c>
      <c r="X391" t="n">
        <v>3.09</v>
      </c>
      <c r="Y391" t="n">
        <v>0.5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1.2226</v>
      </c>
      <c r="E392" t="n">
        <v>81.79000000000001</v>
      </c>
      <c r="F392" t="n">
        <v>77.01000000000001</v>
      </c>
      <c r="G392" t="n">
        <v>74.53</v>
      </c>
      <c r="H392" t="n">
        <v>1.05</v>
      </c>
      <c r="I392" t="n">
        <v>62</v>
      </c>
      <c r="J392" t="n">
        <v>202.67</v>
      </c>
      <c r="K392" t="n">
        <v>53.44</v>
      </c>
      <c r="L392" t="n">
        <v>12</v>
      </c>
      <c r="M392" t="n">
        <v>60</v>
      </c>
      <c r="N392" t="n">
        <v>42.24</v>
      </c>
      <c r="O392" t="n">
        <v>25230.25</v>
      </c>
      <c r="P392" t="n">
        <v>1014.14</v>
      </c>
      <c r="Q392" t="n">
        <v>1220.57</v>
      </c>
      <c r="R392" t="n">
        <v>237.04</v>
      </c>
      <c r="S392" t="n">
        <v>112.51</v>
      </c>
      <c r="T392" t="n">
        <v>47581.9</v>
      </c>
      <c r="U392" t="n">
        <v>0.47</v>
      </c>
      <c r="V392" t="n">
        <v>0.75</v>
      </c>
      <c r="W392" t="n">
        <v>7.36</v>
      </c>
      <c r="X392" t="n">
        <v>2.81</v>
      </c>
      <c r="Y392" t="n">
        <v>0.5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1.2297</v>
      </c>
      <c r="E393" t="n">
        <v>81.31999999999999</v>
      </c>
      <c r="F393" t="n">
        <v>76.73</v>
      </c>
      <c r="G393" t="n">
        <v>80.77</v>
      </c>
      <c r="H393" t="n">
        <v>1.13</v>
      </c>
      <c r="I393" t="n">
        <v>57</v>
      </c>
      <c r="J393" t="n">
        <v>204.25</v>
      </c>
      <c r="K393" t="n">
        <v>53.44</v>
      </c>
      <c r="L393" t="n">
        <v>13</v>
      </c>
      <c r="M393" t="n">
        <v>55</v>
      </c>
      <c r="N393" t="n">
        <v>42.82</v>
      </c>
      <c r="O393" t="n">
        <v>25425.3</v>
      </c>
      <c r="P393" t="n">
        <v>1007.62</v>
      </c>
      <c r="Q393" t="n">
        <v>1220.54</v>
      </c>
      <c r="R393" t="n">
        <v>228.01</v>
      </c>
      <c r="S393" t="n">
        <v>112.51</v>
      </c>
      <c r="T393" t="n">
        <v>43091.46</v>
      </c>
      <c r="U393" t="n">
        <v>0.49</v>
      </c>
      <c r="V393" t="n">
        <v>0.75</v>
      </c>
      <c r="W393" t="n">
        <v>7.34</v>
      </c>
      <c r="X393" t="n">
        <v>2.53</v>
      </c>
      <c r="Y393" t="n">
        <v>0.5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1.2339</v>
      </c>
      <c r="E394" t="n">
        <v>81.04000000000001</v>
      </c>
      <c r="F394" t="n">
        <v>76.59999999999999</v>
      </c>
      <c r="G394" t="n">
        <v>86.72</v>
      </c>
      <c r="H394" t="n">
        <v>1.21</v>
      </c>
      <c r="I394" t="n">
        <v>53</v>
      </c>
      <c r="J394" t="n">
        <v>205.84</v>
      </c>
      <c r="K394" t="n">
        <v>53.44</v>
      </c>
      <c r="L394" t="n">
        <v>14</v>
      </c>
      <c r="M394" t="n">
        <v>51</v>
      </c>
      <c r="N394" t="n">
        <v>43.4</v>
      </c>
      <c r="O394" t="n">
        <v>25621.03</v>
      </c>
      <c r="P394" t="n">
        <v>1002.93</v>
      </c>
      <c r="Q394" t="n">
        <v>1220.56</v>
      </c>
      <c r="R394" t="n">
        <v>223.43</v>
      </c>
      <c r="S394" t="n">
        <v>112.51</v>
      </c>
      <c r="T394" t="n">
        <v>40819.11</v>
      </c>
      <c r="U394" t="n">
        <v>0.5</v>
      </c>
      <c r="V394" t="n">
        <v>0.75</v>
      </c>
      <c r="W394" t="n">
        <v>7.34</v>
      </c>
      <c r="X394" t="n">
        <v>2.4</v>
      </c>
      <c r="Y394" t="n">
        <v>0.5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1.2395</v>
      </c>
      <c r="E395" t="n">
        <v>80.67</v>
      </c>
      <c r="F395" t="n">
        <v>76.38</v>
      </c>
      <c r="G395" t="n">
        <v>93.53</v>
      </c>
      <c r="H395" t="n">
        <v>1.28</v>
      </c>
      <c r="I395" t="n">
        <v>49</v>
      </c>
      <c r="J395" t="n">
        <v>207.43</v>
      </c>
      <c r="K395" t="n">
        <v>53.44</v>
      </c>
      <c r="L395" t="n">
        <v>15</v>
      </c>
      <c r="M395" t="n">
        <v>47</v>
      </c>
      <c r="N395" t="n">
        <v>44</v>
      </c>
      <c r="O395" t="n">
        <v>25817.56</v>
      </c>
      <c r="P395" t="n">
        <v>997.75</v>
      </c>
      <c r="Q395" t="n">
        <v>1220.54</v>
      </c>
      <c r="R395" t="n">
        <v>215.93</v>
      </c>
      <c r="S395" t="n">
        <v>112.51</v>
      </c>
      <c r="T395" t="n">
        <v>37092.37</v>
      </c>
      <c r="U395" t="n">
        <v>0.52</v>
      </c>
      <c r="V395" t="n">
        <v>0.75</v>
      </c>
      <c r="W395" t="n">
        <v>7.33</v>
      </c>
      <c r="X395" t="n">
        <v>2.18</v>
      </c>
      <c r="Y395" t="n">
        <v>0.5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1.2434</v>
      </c>
      <c r="E396" t="n">
        <v>80.42</v>
      </c>
      <c r="F396" t="n">
        <v>76.23999999999999</v>
      </c>
      <c r="G396" t="n">
        <v>99.45</v>
      </c>
      <c r="H396" t="n">
        <v>1.36</v>
      </c>
      <c r="I396" t="n">
        <v>46</v>
      </c>
      <c r="J396" t="n">
        <v>209.03</v>
      </c>
      <c r="K396" t="n">
        <v>53.44</v>
      </c>
      <c r="L396" t="n">
        <v>16</v>
      </c>
      <c r="M396" t="n">
        <v>44</v>
      </c>
      <c r="N396" t="n">
        <v>44.6</v>
      </c>
      <c r="O396" t="n">
        <v>26014.91</v>
      </c>
      <c r="P396" t="n">
        <v>995.1900000000001</v>
      </c>
      <c r="Q396" t="n">
        <v>1220.54</v>
      </c>
      <c r="R396" t="n">
        <v>211.51</v>
      </c>
      <c r="S396" t="n">
        <v>112.51</v>
      </c>
      <c r="T396" t="n">
        <v>34896.83</v>
      </c>
      <c r="U396" t="n">
        <v>0.53</v>
      </c>
      <c r="V396" t="n">
        <v>0.75</v>
      </c>
      <c r="W396" t="n">
        <v>7.32</v>
      </c>
      <c r="X396" t="n">
        <v>2.04</v>
      </c>
      <c r="Y396" t="n">
        <v>0.5</v>
      </c>
      <c r="Z396" t="n">
        <v>10</v>
      </c>
    </row>
    <row r="397">
      <c r="A397" t="n">
        <v>16</v>
      </c>
      <c r="B397" t="n">
        <v>95</v>
      </c>
      <c r="C397" t="inlineStr">
        <is>
          <t xml:space="preserve">CONCLUIDO	</t>
        </is>
      </c>
      <c r="D397" t="n">
        <v>1.2473</v>
      </c>
      <c r="E397" t="n">
        <v>80.17</v>
      </c>
      <c r="F397" t="n">
        <v>76.09999999999999</v>
      </c>
      <c r="G397" t="n">
        <v>106.19</v>
      </c>
      <c r="H397" t="n">
        <v>1.43</v>
      </c>
      <c r="I397" t="n">
        <v>43</v>
      </c>
      <c r="J397" t="n">
        <v>210.64</v>
      </c>
      <c r="K397" t="n">
        <v>53.44</v>
      </c>
      <c r="L397" t="n">
        <v>17</v>
      </c>
      <c r="M397" t="n">
        <v>41</v>
      </c>
      <c r="N397" t="n">
        <v>45.21</v>
      </c>
      <c r="O397" t="n">
        <v>26213.09</v>
      </c>
      <c r="P397" t="n">
        <v>988.3</v>
      </c>
      <c r="Q397" t="n">
        <v>1220.55</v>
      </c>
      <c r="R397" t="n">
        <v>206.82</v>
      </c>
      <c r="S397" t="n">
        <v>112.51</v>
      </c>
      <c r="T397" t="n">
        <v>32563.12</v>
      </c>
      <c r="U397" t="n">
        <v>0.54</v>
      </c>
      <c r="V397" t="n">
        <v>0.75</v>
      </c>
      <c r="W397" t="n">
        <v>7.32</v>
      </c>
      <c r="X397" t="n">
        <v>1.9</v>
      </c>
      <c r="Y397" t="n">
        <v>0.5</v>
      </c>
      <c r="Z397" t="n">
        <v>10</v>
      </c>
    </row>
    <row r="398">
      <c r="A398" t="n">
        <v>17</v>
      </c>
      <c r="B398" t="n">
        <v>95</v>
      </c>
      <c r="C398" t="inlineStr">
        <is>
          <t xml:space="preserve">CONCLUIDO	</t>
        </is>
      </c>
      <c r="D398" t="n">
        <v>1.2496</v>
      </c>
      <c r="E398" t="n">
        <v>80.02</v>
      </c>
      <c r="F398" t="n">
        <v>76.03</v>
      </c>
      <c r="G398" t="n">
        <v>111.26</v>
      </c>
      <c r="H398" t="n">
        <v>1.51</v>
      </c>
      <c r="I398" t="n">
        <v>41</v>
      </c>
      <c r="J398" t="n">
        <v>212.25</v>
      </c>
      <c r="K398" t="n">
        <v>53.44</v>
      </c>
      <c r="L398" t="n">
        <v>18</v>
      </c>
      <c r="M398" t="n">
        <v>39</v>
      </c>
      <c r="N398" t="n">
        <v>45.82</v>
      </c>
      <c r="O398" t="n">
        <v>26412.11</v>
      </c>
      <c r="P398" t="n">
        <v>985.23</v>
      </c>
      <c r="Q398" t="n">
        <v>1220.54</v>
      </c>
      <c r="R398" t="n">
        <v>203.98</v>
      </c>
      <c r="S398" t="n">
        <v>112.51</v>
      </c>
      <c r="T398" t="n">
        <v>31156.69</v>
      </c>
      <c r="U398" t="n">
        <v>0.55</v>
      </c>
      <c r="V398" t="n">
        <v>0.75</v>
      </c>
      <c r="W398" t="n">
        <v>7.32</v>
      </c>
      <c r="X398" t="n">
        <v>1.83</v>
      </c>
      <c r="Y398" t="n">
        <v>0.5</v>
      </c>
      <c r="Z398" t="n">
        <v>10</v>
      </c>
    </row>
    <row r="399">
      <c r="A399" t="n">
        <v>18</v>
      </c>
      <c r="B399" t="n">
        <v>95</v>
      </c>
      <c r="C399" t="inlineStr">
        <is>
          <t xml:space="preserve">CONCLUIDO	</t>
        </is>
      </c>
      <c r="D399" t="n">
        <v>1.2538</v>
      </c>
      <c r="E399" t="n">
        <v>79.76000000000001</v>
      </c>
      <c r="F399" t="n">
        <v>75.87</v>
      </c>
      <c r="G399" t="n">
        <v>119.8</v>
      </c>
      <c r="H399" t="n">
        <v>1.58</v>
      </c>
      <c r="I399" t="n">
        <v>38</v>
      </c>
      <c r="J399" t="n">
        <v>213.87</v>
      </c>
      <c r="K399" t="n">
        <v>53.44</v>
      </c>
      <c r="L399" t="n">
        <v>19</v>
      </c>
      <c r="M399" t="n">
        <v>36</v>
      </c>
      <c r="N399" t="n">
        <v>46.44</v>
      </c>
      <c r="O399" t="n">
        <v>26611.98</v>
      </c>
      <c r="P399" t="n">
        <v>981.96</v>
      </c>
      <c r="Q399" t="n">
        <v>1220.56</v>
      </c>
      <c r="R399" t="n">
        <v>198.74</v>
      </c>
      <c r="S399" t="n">
        <v>112.51</v>
      </c>
      <c r="T399" t="n">
        <v>28550.53</v>
      </c>
      <c r="U399" t="n">
        <v>0.57</v>
      </c>
      <c r="V399" t="n">
        <v>0.76</v>
      </c>
      <c r="W399" t="n">
        <v>7.32</v>
      </c>
      <c r="X399" t="n">
        <v>1.68</v>
      </c>
      <c r="Y399" t="n">
        <v>0.5</v>
      </c>
      <c r="Z399" t="n">
        <v>10</v>
      </c>
    </row>
    <row r="400">
      <c r="A400" t="n">
        <v>19</v>
      </c>
      <c r="B400" t="n">
        <v>95</v>
      </c>
      <c r="C400" t="inlineStr">
        <is>
          <t xml:space="preserve">CONCLUIDO	</t>
        </is>
      </c>
      <c r="D400" t="n">
        <v>1.2561</v>
      </c>
      <c r="E400" t="n">
        <v>79.61</v>
      </c>
      <c r="F400" t="n">
        <v>75.8</v>
      </c>
      <c r="G400" t="n">
        <v>126.34</v>
      </c>
      <c r="H400" t="n">
        <v>1.65</v>
      </c>
      <c r="I400" t="n">
        <v>36</v>
      </c>
      <c r="J400" t="n">
        <v>215.5</v>
      </c>
      <c r="K400" t="n">
        <v>53.44</v>
      </c>
      <c r="L400" t="n">
        <v>20</v>
      </c>
      <c r="M400" t="n">
        <v>34</v>
      </c>
      <c r="N400" t="n">
        <v>47.07</v>
      </c>
      <c r="O400" t="n">
        <v>26812.71</v>
      </c>
      <c r="P400" t="n">
        <v>977.4400000000001</v>
      </c>
      <c r="Q400" t="n">
        <v>1220.55</v>
      </c>
      <c r="R400" t="n">
        <v>196.79</v>
      </c>
      <c r="S400" t="n">
        <v>112.51</v>
      </c>
      <c r="T400" t="n">
        <v>27584.73</v>
      </c>
      <c r="U400" t="n">
        <v>0.57</v>
      </c>
      <c r="V400" t="n">
        <v>0.76</v>
      </c>
      <c r="W400" t="n">
        <v>7.3</v>
      </c>
      <c r="X400" t="n">
        <v>1.6</v>
      </c>
      <c r="Y400" t="n">
        <v>0.5</v>
      </c>
      <c r="Z400" t="n">
        <v>10</v>
      </c>
    </row>
    <row r="401">
      <c r="A401" t="n">
        <v>20</v>
      </c>
      <c r="B401" t="n">
        <v>95</v>
      </c>
      <c r="C401" t="inlineStr">
        <is>
          <t xml:space="preserve">CONCLUIDO	</t>
        </is>
      </c>
      <c r="D401" t="n">
        <v>1.257</v>
      </c>
      <c r="E401" t="n">
        <v>79.55</v>
      </c>
      <c r="F401" t="n">
        <v>75.78</v>
      </c>
      <c r="G401" t="n">
        <v>129.91</v>
      </c>
      <c r="H401" t="n">
        <v>1.72</v>
      </c>
      <c r="I401" t="n">
        <v>35</v>
      </c>
      <c r="J401" t="n">
        <v>217.14</v>
      </c>
      <c r="K401" t="n">
        <v>53.44</v>
      </c>
      <c r="L401" t="n">
        <v>21</v>
      </c>
      <c r="M401" t="n">
        <v>33</v>
      </c>
      <c r="N401" t="n">
        <v>47.7</v>
      </c>
      <c r="O401" t="n">
        <v>27014.3</v>
      </c>
      <c r="P401" t="n">
        <v>975.49</v>
      </c>
      <c r="Q401" t="n">
        <v>1220.54</v>
      </c>
      <c r="R401" t="n">
        <v>195.55</v>
      </c>
      <c r="S401" t="n">
        <v>112.51</v>
      </c>
      <c r="T401" t="n">
        <v>26968.37</v>
      </c>
      <c r="U401" t="n">
        <v>0.58</v>
      </c>
      <c r="V401" t="n">
        <v>0.76</v>
      </c>
      <c r="W401" t="n">
        <v>7.32</v>
      </c>
      <c r="X401" t="n">
        <v>1.58</v>
      </c>
      <c r="Y401" t="n">
        <v>0.5</v>
      </c>
      <c r="Z401" t="n">
        <v>10</v>
      </c>
    </row>
    <row r="402">
      <c r="A402" t="n">
        <v>21</v>
      </c>
      <c r="B402" t="n">
        <v>95</v>
      </c>
      <c r="C402" t="inlineStr">
        <is>
          <t xml:space="preserve">CONCLUIDO	</t>
        </is>
      </c>
      <c r="D402" t="n">
        <v>1.2606</v>
      </c>
      <c r="E402" t="n">
        <v>79.33</v>
      </c>
      <c r="F402" t="n">
        <v>75.63</v>
      </c>
      <c r="G402" t="n">
        <v>137.52</v>
      </c>
      <c r="H402" t="n">
        <v>1.79</v>
      </c>
      <c r="I402" t="n">
        <v>33</v>
      </c>
      <c r="J402" t="n">
        <v>218.78</v>
      </c>
      <c r="K402" t="n">
        <v>53.44</v>
      </c>
      <c r="L402" t="n">
        <v>22</v>
      </c>
      <c r="M402" t="n">
        <v>31</v>
      </c>
      <c r="N402" t="n">
        <v>48.34</v>
      </c>
      <c r="O402" t="n">
        <v>27216.79</v>
      </c>
      <c r="P402" t="n">
        <v>971.67</v>
      </c>
      <c r="Q402" t="n">
        <v>1220.55</v>
      </c>
      <c r="R402" t="n">
        <v>190.85</v>
      </c>
      <c r="S402" t="n">
        <v>112.51</v>
      </c>
      <c r="T402" t="n">
        <v>24631.89</v>
      </c>
      <c r="U402" t="n">
        <v>0.59</v>
      </c>
      <c r="V402" t="n">
        <v>0.76</v>
      </c>
      <c r="W402" t="n">
        <v>7.3</v>
      </c>
      <c r="X402" t="n">
        <v>1.43</v>
      </c>
      <c r="Y402" t="n">
        <v>0.5</v>
      </c>
      <c r="Z402" t="n">
        <v>10</v>
      </c>
    </row>
    <row r="403">
      <c r="A403" t="n">
        <v>22</v>
      </c>
      <c r="B403" t="n">
        <v>95</v>
      </c>
      <c r="C403" t="inlineStr">
        <is>
          <t xml:space="preserve">CONCLUIDO	</t>
        </is>
      </c>
      <c r="D403" t="n">
        <v>1.2614</v>
      </c>
      <c r="E403" t="n">
        <v>79.28</v>
      </c>
      <c r="F403" t="n">
        <v>75.62</v>
      </c>
      <c r="G403" t="n">
        <v>141.78</v>
      </c>
      <c r="H403" t="n">
        <v>1.85</v>
      </c>
      <c r="I403" t="n">
        <v>32</v>
      </c>
      <c r="J403" t="n">
        <v>220.43</v>
      </c>
      <c r="K403" t="n">
        <v>53.44</v>
      </c>
      <c r="L403" t="n">
        <v>23</v>
      </c>
      <c r="M403" t="n">
        <v>30</v>
      </c>
      <c r="N403" t="n">
        <v>48.99</v>
      </c>
      <c r="O403" t="n">
        <v>27420.16</v>
      </c>
      <c r="P403" t="n">
        <v>967.76</v>
      </c>
      <c r="Q403" t="n">
        <v>1220.54</v>
      </c>
      <c r="R403" t="n">
        <v>190.29</v>
      </c>
      <c r="S403" t="n">
        <v>112.51</v>
      </c>
      <c r="T403" t="n">
        <v>24356.68</v>
      </c>
      <c r="U403" t="n">
        <v>0.59</v>
      </c>
      <c r="V403" t="n">
        <v>0.76</v>
      </c>
      <c r="W403" t="n">
        <v>7.3</v>
      </c>
      <c r="X403" t="n">
        <v>1.42</v>
      </c>
      <c r="Y403" t="n">
        <v>0.5</v>
      </c>
      <c r="Z403" t="n">
        <v>10</v>
      </c>
    </row>
    <row r="404">
      <c r="A404" t="n">
        <v>23</v>
      </c>
      <c r="B404" t="n">
        <v>95</v>
      </c>
      <c r="C404" t="inlineStr">
        <is>
          <t xml:space="preserve">CONCLUIDO	</t>
        </is>
      </c>
      <c r="D404" t="n">
        <v>1.2642</v>
      </c>
      <c r="E404" t="n">
        <v>79.09999999999999</v>
      </c>
      <c r="F404" t="n">
        <v>75.51000000000001</v>
      </c>
      <c r="G404" t="n">
        <v>151.03</v>
      </c>
      <c r="H404" t="n">
        <v>1.92</v>
      </c>
      <c r="I404" t="n">
        <v>30</v>
      </c>
      <c r="J404" t="n">
        <v>222.08</v>
      </c>
      <c r="K404" t="n">
        <v>53.44</v>
      </c>
      <c r="L404" t="n">
        <v>24</v>
      </c>
      <c r="M404" t="n">
        <v>28</v>
      </c>
      <c r="N404" t="n">
        <v>49.65</v>
      </c>
      <c r="O404" t="n">
        <v>27624.44</v>
      </c>
      <c r="P404" t="n">
        <v>965.77</v>
      </c>
      <c r="Q404" t="n">
        <v>1220.55</v>
      </c>
      <c r="R404" t="n">
        <v>186.8</v>
      </c>
      <c r="S404" t="n">
        <v>112.51</v>
      </c>
      <c r="T404" t="n">
        <v>22620.92</v>
      </c>
      <c r="U404" t="n">
        <v>0.6</v>
      </c>
      <c r="V404" t="n">
        <v>0.76</v>
      </c>
      <c r="W404" t="n">
        <v>7.3</v>
      </c>
      <c r="X404" t="n">
        <v>1.31</v>
      </c>
      <c r="Y404" t="n">
        <v>0.5</v>
      </c>
      <c r="Z404" t="n">
        <v>10</v>
      </c>
    </row>
    <row r="405">
      <c r="A405" t="n">
        <v>24</v>
      </c>
      <c r="B405" t="n">
        <v>95</v>
      </c>
      <c r="C405" t="inlineStr">
        <is>
          <t xml:space="preserve">CONCLUIDO	</t>
        </is>
      </c>
      <c r="D405" t="n">
        <v>1.2654</v>
      </c>
      <c r="E405" t="n">
        <v>79.02</v>
      </c>
      <c r="F405" t="n">
        <v>75.48</v>
      </c>
      <c r="G405" t="n">
        <v>156.16</v>
      </c>
      <c r="H405" t="n">
        <v>1.99</v>
      </c>
      <c r="I405" t="n">
        <v>29</v>
      </c>
      <c r="J405" t="n">
        <v>223.75</v>
      </c>
      <c r="K405" t="n">
        <v>53.44</v>
      </c>
      <c r="L405" t="n">
        <v>25</v>
      </c>
      <c r="M405" t="n">
        <v>27</v>
      </c>
      <c r="N405" t="n">
        <v>50.31</v>
      </c>
      <c r="O405" t="n">
        <v>27829.77</v>
      </c>
      <c r="P405" t="n">
        <v>962.9299999999999</v>
      </c>
      <c r="Q405" t="n">
        <v>1220.54</v>
      </c>
      <c r="R405" t="n">
        <v>185.28</v>
      </c>
      <c r="S405" t="n">
        <v>112.51</v>
      </c>
      <c r="T405" t="n">
        <v>21867.61</v>
      </c>
      <c r="U405" t="n">
        <v>0.61</v>
      </c>
      <c r="V405" t="n">
        <v>0.76</v>
      </c>
      <c r="W405" t="n">
        <v>7.3</v>
      </c>
      <c r="X405" t="n">
        <v>1.28</v>
      </c>
      <c r="Y405" t="n">
        <v>0.5</v>
      </c>
      <c r="Z405" t="n">
        <v>10</v>
      </c>
    </row>
    <row r="406">
      <c r="A406" t="n">
        <v>25</v>
      </c>
      <c r="B406" t="n">
        <v>95</v>
      </c>
      <c r="C406" t="inlineStr">
        <is>
          <t xml:space="preserve">CONCLUIDO	</t>
        </is>
      </c>
      <c r="D406" t="n">
        <v>1.2668</v>
      </c>
      <c r="E406" t="n">
        <v>78.94</v>
      </c>
      <c r="F406" t="n">
        <v>75.43000000000001</v>
      </c>
      <c r="G406" t="n">
        <v>161.63</v>
      </c>
      <c r="H406" t="n">
        <v>2.05</v>
      </c>
      <c r="I406" t="n">
        <v>28</v>
      </c>
      <c r="J406" t="n">
        <v>225.42</v>
      </c>
      <c r="K406" t="n">
        <v>53.44</v>
      </c>
      <c r="L406" t="n">
        <v>26</v>
      </c>
      <c r="M406" t="n">
        <v>26</v>
      </c>
      <c r="N406" t="n">
        <v>50.98</v>
      </c>
      <c r="O406" t="n">
        <v>28035.92</v>
      </c>
      <c r="P406" t="n">
        <v>958.6900000000001</v>
      </c>
      <c r="Q406" t="n">
        <v>1220.55</v>
      </c>
      <c r="R406" t="n">
        <v>183.65</v>
      </c>
      <c r="S406" t="n">
        <v>112.51</v>
      </c>
      <c r="T406" t="n">
        <v>21054.66</v>
      </c>
      <c r="U406" t="n">
        <v>0.61</v>
      </c>
      <c r="V406" t="n">
        <v>0.76</v>
      </c>
      <c r="W406" t="n">
        <v>7.3</v>
      </c>
      <c r="X406" t="n">
        <v>1.23</v>
      </c>
      <c r="Y406" t="n">
        <v>0.5</v>
      </c>
      <c r="Z406" t="n">
        <v>10</v>
      </c>
    </row>
    <row r="407">
      <c r="A407" t="n">
        <v>26</v>
      </c>
      <c r="B407" t="n">
        <v>95</v>
      </c>
      <c r="C407" t="inlineStr">
        <is>
          <t xml:space="preserve">CONCLUIDO	</t>
        </is>
      </c>
      <c r="D407" t="n">
        <v>1.2678</v>
      </c>
      <c r="E407" t="n">
        <v>78.88</v>
      </c>
      <c r="F407" t="n">
        <v>75.40000000000001</v>
      </c>
      <c r="G407" t="n">
        <v>167.56</v>
      </c>
      <c r="H407" t="n">
        <v>2.11</v>
      </c>
      <c r="I407" t="n">
        <v>27</v>
      </c>
      <c r="J407" t="n">
        <v>227.1</v>
      </c>
      <c r="K407" t="n">
        <v>53.44</v>
      </c>
      <c r="L407" t="n">
        <v>27</v>
      </c>
      <c r="M407" t="n">
        <v>25</v>
      </c>
      <c r="N407" t="n">
        <v>51.66</v>
      </c>
      <c r="O407" t="n">
        <v>28243</v>
      </c>
      <c r="P407" t="n">
        <v>957.64</v>
      </c>
      <c r="Q407" t="n">
        <v>1220.54</v>
      </c>
      <c r="R407" t="n">
        <v>182.75</v>
      </c>
      <c r="S407" t="n">
        <v>112.51</v>
      </c>
      <c r="T407" t="n">
        <v>20612.29</v>
      </c>
      <c r="U407" t="n">
        <v>0.62</v>
      </c>
      <c r="V407" t="n">
        <v>0.76</v>
      </c>
      <c r="W407" t="n">
        <v>7.3</v>
      </c>
      <c r="X407" t="n">
        <v>1.2</v>
      </c>
      <c r="Y407" t="n">
        <v>0.5</v>
      </c>
      <c r="Z407" t="n">
        <v>10</v>
      </c>
    </row>
    <row r="408">
      <c r="A408" t="n">
        <v>27</v>
      </c>
      <c r="B408" t="n">
        <v>95</v>
      </c>
      <c r="C408" t="inlineStr">
        <is>
          <t xml:space="preserve">CONCLUIDO	</t>
        </is>
      </c>
      <c r="D408" t="n">
        <v>1.2692</v>
      </c>
      <c r="E408" t="n">
        <v>78.79000000000001</v>
      </c>
      <c r="F408" t="n">
        <v>75.34999999999999</v>
      </c>
      <c r="G408" t="n">
        <v>173.89</v>
      </c>
      <c r="H408" t="n">
        <v>2.18</v>
      </c>
      <c r="I408" t="n">
        <v>26</v>
      </c>
      <c r="J408" t="n">
        <v>228.79</v>
      </c>
      <c r="K408" t="n">
        <v>53.44</v>
      </c>
      <c r="L408" t="n">
        <v>28</v>
      </c>
      <c r="M408" t="n">
        <v>24</v>
      </c>
      <c r="N408" t="n">
        <v>52.35</v>
      </c>
      <c r="O408" t="n">
        <v>28451.04</v>
      </c>
      <c r="P408" t="n">
        <v>954.6799999999999</v>
      </c>
      <c r="Q408" t="n">
        <v>1220.54</v>
      </c>
      <c r="R408" t="n">
        <v>181.44</v>
      </c>
      <c r="S408" t="n">
        <v>112.51</v>
      </c>
      <c r="T408" t="n">
        <v>19962.1</v>
      </c>
      <c r="U408" t="n">
        <v>0.62</v>
      </c>
      <c r="V408" t="n">
        <v>0.76</v>
      </c>
      <c r="W408" t="n">
        <v>7.29</v>
      </c>
      <c r="X408" t="n">
        <v>1.15</v>
      </c>
      <c r="Y408" t="n">
        <v>0.5</v>
      </c>
      <c r="Z408" t="n">
        <v>10</v>
      </c>
    </row>
    <row r="409">
      <c r="A409" t="n">
        <v>28</v>
      </c>
      <c r="B409" t="n">
        <v>95</v>
      </c>
      <c r="C409" t="inlineStr">
        <is>
          <t xml:space="preserve">CONCLUIDO	</t>
        </is>
      </c>
      <c r="D409" t="n">
        <v>1.2706</v>
      </c>
      <c r="E409" t="n">
        <v>78.7</v>
      </c>
      <c r="F409" t="n">
        <v>75.3</v>
      </c>
      <c r="G409" t="n">
        <v>180.73</v>
      </c>
      <c r="H409" t="n">
        <v>2.24</v>
      </c>
      <c r="I409" t="n">
        <v>25</v>
      </c>
      <c r="J409" t="n">
        <v>230.48</v>
      </c>
      <c r="K409" t="n">
        <v>53.44</v>
      </c>
      <c r="L409" t="n">
        <v>29</v>
      </c>
      <c r="M409" t="n">
        <v>23</v>
      </c>
      <c r="N409" t="n">
        <v>53.05</v>
      </c>
      <c r="O409" t="n">
        <v>28660.06</v>
      </c>
      <c r="P409" t="n">
        <v>951.87</v>
      </c>
      <c r="Q409" t="n">
        <v>1220.56</v>
      </c>
      <c r="R409" t="n">
        <v>179.66</v>
      </c>
      <c r="S409" t="n">
        <v>112.51</v>
      </c>
      <c r="T409" t="n">
        <v>19073.79</v>
      </c>
      <c r="U409" t="n">
        <v>0.63</v>
      </c>
      <c r="V409" t="n">
        <v>0.76</v>
      </c>
      <c r="W409" t="n">
        <v>7.29</v>
      </c>
      <c r="X409" t="n">
        <v>1.1</v>
      </c>
      <c r="Y409" t="n">
        <v>0.5</v>
      </c>
      <c r="Z409" t="n">
        <v>10</v>
      </c>
    </row>
    <row r="410">
      <c r="A410" t="n">
        <v>29</v>
      </c>
      <c r="B410" t="n">
        <v>95</v>
      </c>
      <c r="C410" t="inlineStr">
        <is>
          <t xml:space="preserve">CONCLUIDO	</t>
        </is>
      </c>
      <c r="D410" t="n">
        <v>1.2723</v>
      </c>
      <c r="E410" t="n">
        <v>78.59999999999999</v>
      </c>
      <c r="F410" t="n">
        <v>75.23999999999999</v>
      </c>
      <c r="G410" t="n">
        <v>188.1</v>
      </c>
      <c r="H410" t="n">
        <v>2.3</v>
      </c>
      <c r="I410" t="n">
        <v>24</v>
      </c>
      <c r="J410" t="n">
        <v>232.18</v>
      </c>
      <c r="K410" t="n">
        <v>53.44</v>
      </c>
      <c r="L410" t="n">
        <v>30</v>
      </c>
      <c r="M410" t="n">
        <v>22</v>
      </c>
      <c r="N410" t="n">
        <v>53.75</v>
      </c>
      <c r="O410" t="n">
        <v>28870.05</v>
      </c>
      <c r="P410" t="n">
        <v>948.87</v>
      </c>
      <c r="Q410" t="n">
        <v>1220.54</v>
      </c>
      <c r="R410" t="n">
        <v>177.52</v>
      </c>
      <c r="S410" t="n">
        <v>112.51</v>
      </c>
      <c r="T410" t="n">
        <v>18008.75</v>
      </c>
      <c r="U410" t="n">
        <v>0.63</v>
      </c>
      <c r="V410" t="n">
        <v>0.76</v>
      </c>
      <c r="W410" t="n">
        <v>7.28</v>
      </c>
      <c r="X410" t="n">
        <v>1.04</v>
      </c>
      <c r="Y410" t="n">
        <v>0.5</v>
      </c>
      <c r="Z410" t="n">
        <v>10</v>
      </c>
    </row>
    <row r="411">
      <c r="A411" t="n">
        <v>30</v>
      </c>
      <c r="B411" t="n">
        <v>95</v>
      </c>
      <c r="C411" t="inlineStr">
        <is>
          <t xml:space="preserve">CONCLUIDO	</t>
        </is>
      </c>
      <c r="D411" t="n">
        <v>1.2736</v>
      </c>
      <c r="E411" t="n">
        <v>78.52</v>
      </c>
      <c r="F411" t="n">
        <v>75.19</v>
      </c>
      <c r="G411" t="n">
        <v>196.15</v>
      </c>
      <c r="H411" t="n">
        <v>2.36</v>
      </c>
      <c r="I411" t="n">
        <v>23</v>
      </c>
      <c r="J411" t="n">
        <v>233.89</v>
      </c>
      <c r="K411" t="n">
        <v>53.44</v>
      </c>
      <c r="L411" t="n">
        <v>31</v>
      </c>
      <c r="M411" t="n">
        <v>21</v>
      </c>
      <c r="N411" t="n">
        <v>54.46</v>
      </c>
      <c r="O411" t="n">
        <v>29081.05</v>
      </c>
      <c r="P411" t="n">
        <v>947.13</v>
      </c>
      <c r="Q411" t="n">
        <v>1220.54</v>
      </c>
      <c r="R411" t="n">
        <v>175.83</v>
      </c>
      <c r="S411" t="n">
        <v>112.51</v>
      </c>
      <c r="T411" t="n">
        <v>17171.19</v>
      </c>
      <c r="U411" t="n">
        <v>0.64</v>
      </c>
      <c r="V411" t="n">
        <v>0.76</v>
      </c>
      <c r="W411" t="n">
        <v>7.29</v>
      </c>
      <c r="X411" t="n">
        <v>0.99</v>
      </c>
      <c r="Y411" t="n">
        <v>0.5</v>
      </c>
      <c r="Z411" t="n">
        <v>10</v>
      </c>
    </row>
    <row r="412">
      <c r="A412" t="n">
        <v>31</v>
      </c>
      <c r="B412" t="n">
        <v>95</v>
      </c>
      <c r="C412" t="inlineStr">
        <is>
          <t xml:space="preserve">CONCLUIDO	</t>
        </is>
      </c>
      <c r="D412" t="n">
        <v>1.2733</v>
      </c>
      <c r="E412" t="n">
        <v>78.54000000000001</v>
      </c>
      <c r="F412" t="n">
        <v>75.20999999999999</v>
      </c>
      <c r="G412" t="n">
        <v>196.2</v>
      </c>
      <c r="H412" t="n">
        <v>2.41</v>
      </c>
      <c r="I412" t="n">
        <v>23</v>
      </c>
      <c r="J412" t="n">
        <v>235.61</v>
      </c>
      <c r="K412" t="n">
        <v>53.44</v>
      </c>
      <c r="L412" t="n">
        <v>32</v>
      </c>
      <c r="M412" t="n">
        <v>21</v>
      </c>
      <c r="N412" t="n">
        <v>55.18</v>
      </c>
      <c r="O412" t="n">
        <v>29293.06</v>
      </c>
      <c r="P412" t="n">
        <v>942.52</v>
      </c>
      <c r="Q412" t="n">
        <v>1220.55</v>
      </c>
      <c r="R412" t="n">
        <v>176.52</v>
      </c>
      <c r="S412" t="n">
        <v>112.51</v>
      </c>
      <c r="T412" t="n">
        <v>17513.82</v>
      </c>
      <c r="U412" t="n">
        <v>0.64</v>
      </c>
      <c r="V412" t="n">
        <v>0.76</v>
      </c>
      <c r="W412" t="n">
        <v>7.29</v>
      </c>
      <c r="X412" t="n">
        <v>1.01</v>
      </c>
      <c r="Y412" t="n">
        <v>0.5</v>
      </c>
      <c r="Z412" t="n">
        <v>10</v>
      </c>
    </row>
    <row r="413">
      <c r="A413" t="n">
        <v>32</v>
      </c>
      <c r="B413" t="n">
        <v>95</v>
      </c>
      <c r="C413" t="inlineStr">
        <is>
          <t xml:space="preserve">CONCLUIDO	</t>
        </is>
      </c>
      <c r="D413" t="n">
        <v>1.2745</v>
      </c>
      <c r="E413" t="n">
        <v>78.45999999999999</v>
      </c>
      <c r="F413" t="n">
        <v>75.18000000000001</v>
      </c>
      <c r="G413" t="n">
        <v>205.03</v>
      </c>
      <c r="H413" t="n">
        <v>2.47</v>
      </c>
      <c r="I413" t="n">
        <v>22</v>
      </c>
      <c r="J413" t="n">
        <v>237.34</v>
      </c>
      <c r="K413" t="n">
        <v>53.44</v>
      </c>
      <c r="L413" t="n">
        <v>33</v>
      </c>
      <c r="M413" t="n">
        <v>20</v>
      </c>
      <c r="N413" t="n">
        <v>55.91</v>
      </c>
      <c r="O413" t="n">
        <v>29506.09</v>
      </c>
      <c r="P413" t="n">
        <v>942.24</v>
      </c>
      <c r="Q413" t="n">
        <v>1220.54</v>
      </c>
      <c r="R413" t="n">
        <v>175.5</v>
      </c>
      <c r="S413" t="n">
        <v>112.51</v>
      </c>
      <c r="T413" t="n">
        <v>17008.55</v>
      </c>
      <c r="U413" t="n">
        <v>0.64</v>
      </c>
      <c r="V413" t="n">
        <v>0.76</v>
      </c>
      <c r="W413" t="n">
        <v>7.28</v>
      </c>
      <c r="X413" t="n">
        <v>0.98</v>
      </c>
      <c r="Y413" t="n">
        <v>0.5</v>
      </c>
      <c r="Z413" t="n">
        <v>10</v>
      </c>
    </row>
    <row r="414">
      <c r="A414" t="n">
        <v>33</v>
      </c>
      <c r="B414" t="n">
        <v>95</v>
      </c>
      <c r="C414" t="inlineStr">
        <is>
          <t xml:space="preserve">CONCLUIDO	</t>
        </is>
      </c>
      <c r="D414" t="n">
        <v>1.2759</v>
      </c>
      <c r="E414" t="n">
        <v>78.37</v>
      </c>
      <c r="F414" t="n">
        <v>75.12</v>
      </c>
      <c r="G414" t="n">
        <v>214.64</v>
      </c>
      <c r="H414" t="n">
        <v>2.53</v>
      </c>
      <c r="I414" t="n">
        <v>21</v>
      </c>
      <c r="J414" t="n">
        <v>239.08</v>
      </c>
      <c r="K414" t="n">
        <v>53.44</v>
      </c>
      <c r="L414" t="n">
        <v>34</v>
      </c>
      <c r="M414" t="n">
        <v>19</v>
      </c>
      <c r="N414" t="n">
        <v>56.64</v>
      </c>
      <c r="O414" t="n">
        <v>29720.17</v>
      </c>
      <c r="P414" t="n">
        <v>939.65</v>
      </c>
      <c r="Q414" t="n">
        <v>1220.54</v>
      </c>
      <c r="R414" t="n">
        <v>173.7</v>
      </c>
      <c r="S414" t="n">
        <v>112.51</v>
      </c>
      <c r="T414" t="n">
        <v>16117.2</v>
      </c>
      <c r="U414" t="n">
        <v>0.65</v>
      </c>
      <c r="V414" t="n">
        <v>0.76</v>
      </c>
      <c r="W414" t="n">
        <v>7.28</v>
      </c>
      <c r="X414" t="n">
        <v>0.92</v>
      </c>
      <c r="Y414" t="n">
        <v>0.5</v>
      </c>
      <c r="Z414" t="n">
        <v>10</v>
      </c>
    </row>
    <row r="415">
      <c r="A415" t="n">
        <v>34</v>
      </c>
      <c r="B415" t="n">
        <v>95</v>
      </c>
      <c r="C415" t="inlineStr">
        <is>
          <t xml:space="preserve">CONCLUIDO	</t>
        </is>
      </c>
      <c r="D415" t="n">
        <v>1.2764</v>
      </c>
      <c r="E415" t="n">
        <v>78.34</v>
      </c>
      <c r="F415" t="n">
        <v>75.09</v>
      </c>
      <c r="G415" t="n">
        <v>214.55</v>
      </c>
      <c r="H415" t="n">
        <v>2.58</v>
      </c>
      <c r="I415" t="n">
        <v>21</v>
      </c>
      <c r="J415" t="n">
        <v>240.82</v>
      </c>
      <c r="K415" t="n">
        <v>53.44</v>
      </c>
      <c r="L415" t="n">
        <v>35</v>
      </c>
      <c r="M415" t="n">
        <v>19</v>
      </c>
      <c r="N415" t="n">
        <v>57.39</v>
      </c>
      <c r="O415" t="n">
        <v>29935.43</v>
      </c>
      <c r="P415" t="n">
        <v>938.62</v>
      </c>
      <c r="Q415" t="n">
        <v>1220.54</v>
      </c>
      <c r="R415" t="n">
        <v>172.74</v>
      </c>
      <c r="S415" t="n">
        <v>112.51</v>
      </c>
      <c r="T415" t="n">
        <v>15636.74</v>
      </c>
      <c r="U415" t="n">
        <v>0.65</v>
      </c>
      <c r="V415" t="n">
        <v>0.76</v>
      </c>
      <c r="W415" t="n">
        <v>7.28</v>
      </c>
      <c r="X415" t="n">
        <v>0.9</v>
      </c>
      <c r="Y415" t="n">
        <v>0.5</v>
      </c>
      <c r="Z415" t="n">
        <v>10</v>
      </c>
    </row>
    <row r="416">
      <c r="A416" t="n">
        <v>35</v>
      </c>
      <c r="B416" t="n">
        <v>95</v>
      </c>
      <c r="C416" t="inlineStr">
        <is>
          <t xml:space="preserve">CONCLUIDO	</t>
        </is>
      </c>
      <c r="D416" t="n">
        <v>1.2773</v>
      </c>
      <c r="E416" t="n">
        <v>78.29000000000001</v>
      </c>
      <c r="F416" t="n">
        <v>75.08</v>
      </c>
      <c r="G416" t="n">
        <v>225.24</v>
      </c>
      <c r="H416" t="n">
        <v>2.64</v>
      </c>
      <c r="I416" t="n">
        <v>20</v>
      </c>
      <c r="J416" t="n">
        <v>242.57</v>
      </c>
      <c r="K416" t="n">
        <v>53.44</v>
      </c>
      <c r="L416" t="n">
        <v>36</v>
      </c>
      <c r="M416" t="n">
        <v>18</v>
      </c>
      <c r="N416" t="n">
        <v>58.14</v>
      </c>
      <c r="O416" t="n">
        <v>30151.65</v>
      </c>
      <c r="P416" t="n">
        <v>937.7</v>
      </c>
      <c r="Q416" t="n">
        <v>1220.55</v>
      </c>
      <c r="R416" t="n">
        <v>171.97</v>
      </c>
      <c r="S416" t="n">
        <v>112.51</v>
      </c>
      <c r="T416" t="n">
        <v>15257.7</v>
      </c>
      <c r="U416" t="n">
        <v>0.65</v>
      </c>
      <c r="V416" t="n">
        <v>0.76</v>
      </c>
      <c r="W416" t="n">
        <v>7.29</v>
      </c>
      <c r="X416" t="n">
        <v>0.88</v>
      </c>
      <c r="Y416" t="n">
        <v>0.5</v>
      </c>
      <c r="Z416" t="n">
        <v>10</v>
      </c>
    </row>
    <row r="417">
      <c r="A417" t="n">
        <v>36</v>
      </c>
      <c r="B417" t="n">
        <v>95</v>
      </c>
      <c r="C417" t="inlineStr">
        <is>
          <t xml:space="preserve">CONCLUIDO	</t>
        </is>
      </c>
      <c r="D417" t="n">
        <v>1.2789</v>
      </c>
      <c r="E417" t="n">
        <v>78.19</v>
      </c>
      <c r="F417" t="n">
        <v>75.01000000000001</v>
      </c>
      <c r="G417" t="n">
        <v>236.89</v>
      </c>
      <c r="H417" t="n">
        <v>2.69</v>
      </c>
      <c r="I417" t="n">
        <v>19</v>
      </c>
      <c r="J417" t="n">
        <v>244.34</v>
      </c>
      <c r="K417" t="n">
        <v>53.44</v>
      </c>
      <c r="L417" t="n">
        <v>37</v>
      </c>
      <c r="M417" t="n">
        <v>17</v>
      </c>
      <c r="N417" t="n">
        <v>58.9</v>
      </c>
      <c r="O417" t="n">
        <v>30368.96</v>
      </c>
      <c r="P417" t="n">
        <v>929.23</v>
      </c>
      <c r="Q417" t="n">
        <v>1220.55</v>
      </c>
      <c r="R417" t="n">
        <v>169.94</v>
      </c>
      <c r="S417" t="n">
        <v>112.51</v>
      </c>
      <c r="T417" t="n">
        <v>14243.89</v>
      </c>
      <c r="U417" t="n">
        <v>0.66</v>
      </c>
      <c r="V417" t="n">
        <v>0.76</v>
      </c>
      <c r="W417" t="n">
        <v>7.28</v>
      </c>
      <c r="X417" t="n">
        <v>0.8100000000000001</v>
      </c>
      <c r="Y417" t="n">
        <v>0.5</v>
      </c>
      <c r="Z417" t="n">
        <v>10</v>
      </c>
    </row>
    <row r="418">
      <c r="A418" t="n">
        <v>37</v>
      </c>
      <c r="B418" t="n">
        <v>95</v>
      </c>
      <c r="C418" t="inlineStr">
        <is>
          <t xml:space="preserve">CONCLUIDO	</t>
        </is>
      </c>
      <c r="D418" t="n">
        <v>1.2788</v>
      </c>
      <c r="E418" t="n">
        <v>78.2</v>
      </c>
      <c r="F418" t="n">
        <v>75.02</v>
      </c>
      <c r="G418" t="n">
        <v>236.92</v>
      </c>
      <c r="H418" t="n">
        <v>2.75</v>
      </c>
      <c r="I418" t="n">
        <v>19</v>
      </c>
      <c r="J418" t="n">
        <v>246.11</v>
      </c>
      <c r="K418" t="n">
        <v>53.44</v>
      </c>
      <c r="L418" t="n">
        <v>38</v>
      </c>
      <c r="M418" t="n">
        <v>17</v>
      </c>
      <c r="N418" t="n">
        <v>59.67</v>
      </c>
      <c r="O418" t="n">
        <v>30587.38</v>
      </c>
      <c r="P418" t="n">
        <v>931.05</v>
      </c>
      <c r="Q418" t="n">
        <v>1220.54</v>
      </c>
      <c r="R418" t="n">
        <v>170.15</v>
      </c>
      <c r="S418" t="n">
        <v>112.51</v>
      </c>
      <c r="T418" t="n">
        <v>14352.78</v>
      </c>
      <c r="U418" t="n">
        <v>0.66</v>
      </c>
      <c r="V418" t="n">
        <v>0.76</v>
      </c>
      <c r="W418" t="n">
        <v>7.28</v>
      </c>
      <c r="X418" t="n">
        <v>0.82</v>
      </c>
      <c r="Y418" t="n">
        <v>0.5</v>
      </c>
      <c r="Z418" t="n">
        <v>10</v>
      </c>
    </row>
    <row r="419">
      <c r="A419" t="n">
        <v>38</v>
      </c>
      <c r="B419" t="n">
        <v>95</v>
      </c>
      <c r="C419" t="inlineStr">
        <is>
          <t xml:space="preserve">CONCLUIDO	</t>
        </is>
      </c>
      <c r="D419" t="n">
        <v>1.2803</v>
      </c>
      <c r="E419" t="n">
        <v>78.11</v>
      </c>
      <c r="F419" t="n">
        <v>74.97</v>
      </c>
      <c r="G419" t="n">
        <v>249.9</v>
      </c>
      <c r="H419" t="n">
        <v>2.8</v>
      </c>
      <c r="I419" t="n">
        <v>18</v>
      </c>
      <c r="J419" t="n">
        <v>247.89</v>
      </c>
      <c r="K419" t="n">
        <v>53.44</v>
      </c>
      <c r="L419" t="n">
        <v>39</v>
      </c>
      <c r="M419" t="n">
        <v>16</v>
      </c>
      <c r="N419" t="n">
        <v>60.45</v>
      </c>
      <c r="O419" t="n">
        <v>30806.92</v>
      </c>
      <c r="P419" t="n">
        <v>924.5700000000001</v>
      </c>
      <c r="Q419" t="n">
        <v>1220.55</v>
      </c>
      <c r="R419" t="n">
        <v>168.48</v>
      </c>
      <c r="S419" t="n">
        <v>112.51</v>
      </c>
      <c r="T419" t="n">
        <v>13522.48</v>
      </c>
      <c r="U419" t="n">
        <v>0.67</v>
      </c>
      <c r="V419" t="n">
        <v>0.77</v>
      </c>
      <c r="W419" t="n">
        <v>7.27</v>
      </c>
      <c r="X419" t="n">
        <v>0.77</v>
      </c>
      <c r="Y419" t="n">
        <v>0.5</v>
      </c>
      <c r="Z419" t="n">
        <v>10</v>
      </c>
    </row>
    <row r="420">
      <c r="A420" t="n">
        <v>39</v>
      </c>
      <c r="B420" t="n">
        <v>95</v>
      </c>
      <c r="C420" t="inlineStr">
        <is>
          <t xml:space="preserve">CONCLUIDO	</t>
        </is>
      </c>
      <c r="D420" t="n">
        <v>1.2802</v>
      </c>
      <c r="E420" t="n">
        <v>78.11</v>
      </c>
      <c r="F420" t="n">
        <v>74.98</v>
      </c>
      <c r="G420" t="n">
        <v>249.92</v>
      </c>
      <c r="H420" t="n">
        <v>2.85</v>
      </c>
      <c r="I420" t="n">
        <v>18</v>
      </c>
      <c r="J420" t="n">
        <v>249.68</v>
      </c>
      <c r="K420" t="n">
        <v>53.44</v>
      </c>
      <c r="L420" t="n">
        <v>40</v>
      </c>
      <c r="M420" t="n">
        <v>16</v>
      </c>
      <c r="N420" t="n">
        <v>61.24</v>
      </c>
      <c r="O420" t="n">
        <v>31027.6</v>
      </c>
      <c r="P420" t="n">
        <v>925.16</v>
      </c>
      <c r="Q420" t="n">
        <v>1220.55</v>
      </c>
      <c r="R420" t="n">
        <v>168.65</v>
      </c>
      <c r="S420" t="n">
        <v>112.51</v>
      </c>
      <c r="T420" t="n">
        <v>13603.14</v>
      </c>
      <c r="U420" t="n">
        <v>0.67</v>
      </c>
      <c r="V420" t="n">
        <v>0.77</v>
      </c>
      <c r="W420" t="n">
        <v>7.28</v>
      </c>
      <c r="X420" t="n">
        <v>0.78</v>
      </c>
      <c r="Y420" t="n">
        <v>0.5</v>
      </c>
      <c r="Z420" t="n">
        <v>10</v>
      </c>
    </row>
    <row r="421">
      <c r="A421" t="n">
        <v>0</v>
      </c>
      <c r="B421" t="n">
        <v>55</v>
      </c>
      <c r="C421" t="inlineStr">
        <is>
          <t xml:space="preserve">CONCLUIDO	</t>
        </is>
      </c>
      <c r="D421" t="n">
        <v>0.7314000000000001</v>
      </c>
      <c r="E421" t="n">
        <v>136.72</v>
      </c>
      <c r="F421" t="n">
        <v>114.67</v>
      </c>
      <c r="G421" t="n">
        <v>8.23</v>
      </c>
      <c r="H421" t="n">
        <v>0.15</v>
      </c>
      <c r="I421" t="n">
        <v>836</v>
      </c>
      <c r="J421" t="n">
        <v>116.05</v>
      </c>
      <c r="K421" t="n">
        <v>43.4</v>
      </c>
      <c r="L421" t="n">
        <v>1</v>
      </c>
      <c r="M421" t="n">
        <v>834</v>
      </c>
      <c r="N421" t="n">
        <v>16.65</v>
      </c>
      <c r="O421" t="n">
        <v>14546.17</v>
      </c>
      <c r="P421" t="n">
        <v>1143.77</v>
      </c>
      <c r="Q421" t="n">
        <v>1220.79</v>
      </c>
      <c r="R421" t="n">
        <v>1514.72</v>
      </c>
      <c r="S421" t="n">
        <v>112.51</v>
      </c>
      <c r="T421" t="n">
        <v>682549.5600000001</v>
      </c>
      <c r="U421" t="n">
        <v>0.07000000000000001</v>
      </c>
      <c r="V421" t="n">
        <v>0.5</v>
      </c>
      <c r="W421" t="n">
        <v>8.66</v>
      </c>
      <c r="X421" t="n">
        <v>40.45</v>
      </c>
      <c r="Y421" t="n">
        <v>0.5</v>
      </c>
      <c r="Z421" t="n">
        <v>10</v>
      </c>
    </row>
    <row r="422">
      <c r="A422" t="n">
        <v>1</v>
      </c>
      <c r="B422" t="n">
        <v>55</v>
      </c>
      <c r="C422" t="inlineStr">
        <is>
          <t xml:space="preserve">CONCLUIDO	</t>
        </is>
      </c>
      <c r="D422" t="n">
        <v>1.0125</v>
      </c>
      <c r="E422" t="n">
        <v>98.77</v>
      </c>
      <c r="F422" t="n">
        <v>89.06</v>
      </c>
      <c r="G422" t="n">
        <v>16.75</v>
      </c>
      <c r="H422" t="n">
        <v>0.3</v>
      </c>
      <c r="I422" t="n">
        <v>319</v>
      </c>
      <c r="J422" t="n">
        <v>117.34</v>
      </c>
      <c r="K422" t="n">
        <v>43.4</v>
      </c>
      <c r="L422" t="n">
        <v>2</v>
      </c>
      <c r="M422" t="n">
        <v>317</v>
      </c>
      <c r="N422" t="n">
        <v>16.94</v>
      </c>
      <c r="O422" t="n">
        <v>14705.49</v>
      </c>
      <c r="P422" t="n">
        <v>880.88</v>
      </c>
      <c r="Q422" t="n">
        <v>1220.66</v>
      </c>
      <c r="R422" t="n">
        <v>644.9299999999999</v>
      </c>
      <c r="S422" t="n">
        <v>112.51</v>
      </c>
      <c r="T422" t="n">
        <v>250240.36</v>
      </c>
      <c r="U422" t="n">
        <v>0.17</v>
      </c>
      <c r="V422" t="n">
        <v>0.64</v>
      </c>
      <c r="W422" t="n">
        <v>7.79</v>
      </c>
      <c r="X422" t="n">
        <v>14.86</v>
      </c>
      <c r="Y422" t="n">
        <v>0.5</v>
      </c>
      <c r="Z422" t="n">
        <v>10</v>
      </c>
    </row>
    <row r="423">
      <c r="A423" t="n">
        <v>2</v>
      </c>
      <c r="B423" t="n">
        <v>55</v>
      </c>
      <c r="C423" t="inlineStr">
        <is>
          <t xml:space="preserve">CONCLUIDO	</t>
        </is>
      </c>
      <c r="D423" t="n">
        <v>1.1109</v>
      </c>
      <c r="E423" t="n">
        <v>90.02</v>
      </c>
      <c r="F423" t="n">
        <v>83.23</v>
      </c>
      <c r="G423" t="n">
        <v>25.35</v>
      </c>
      <c r="H423" t="n">
        <v>0.45</v>
      </c>
      <c r="I423" t="n">
        <v>197</v>
      </c>
      <c r="J423" t="n">
        <v>118.63</v>
      </c>
      <c r="K423" t="n">
        <v>43.4</v>
      </c>
      <c r="L423" t="n">
        <v>3</v>
      </c>
      <c r="M423" t="n">
        <v>195</v>
      </c>
      <c r="N423" t="n">
        <v>17.23</v>
      </c>
      <c r="O423" t="n">
        <v>14865.24</v>
      </c>
      <c r="P423" t="n">
        <v>816.35</v>
      </c>
      <c r="Q423" t="n">
        <v>1220.63</v>
      </c>
      <c r="R423" t="n">
        <v>447.6</v>
      </c>
      <c r="S423" t="n">
        <v>112.51</v>
      </c>
      <c r="T423" t="n">
        <v>152185.75</v>
      </c>
      <c r="U423" t="n">
        <v>0.25</v>
      </c>
      <c r="V423" t="n">
        <v>0.6899999999999999</v>
      </c>
      <c r="W423" t="n">
        <v>7.58</v>
      </c>
      <c r="X423" t="n">
        <v>9.02</v>
      </c>
      <c r="Y423" t="n">
        <v>0.5</v>
      </c>
      <c r="Z423" t="n">
        <v>10</v>
      </c>
    </row>
    <row r="424">
      <c r="A424" t="n">
        <v>3</v>
      </c>
      <c r="B424" t="n">
        <v>55</v>
      </c>
      <c r="C424" t="inlineStr">
        <is>
          <t xml:space="preserve">CONCLUIDO	</t>
        </is>
      </c>
      <c r="D424" t="n">
        <v>1.161</v>
      </c>
      <c r="E424" t="n">
        <v>86.13</v>
      </c>
      <c r="F424" t="n">
        <v>80.66</v>
      </c>
      <c r="G424" t="n">
        <v>34.08</v>
      </c>
      <c r="H424" t="n">
        <v>0.59</v>
      </c>
      <c r="I424" t="n">
        <v>142</v>
      </c>
      <c r="J424" t="n">
        <v>119.93</v>
      </c>
      <c r="K424" t="n">
        <v>43.4</v>
      </c>
      <c r="L424" t="n">
        <v>4</v>
      </c>
      <c r="M424" t="n">
        <v>140</v>
      </c>
      <c r="N424" t="n">
        <v>17.53</v>
      </c>
      <c r="O424" t="n">
        <v>15025.44</v>
      </c>
      <c r="P424" t="n">
        <v>784.1900000000001</v>
      </c>
      <c r="Q424" t="n">
        <v>1220.55</v>
      </c>
      <c r="R424" t="n">
        <v>361.06</v>
      </c>
      <c r="S424" t="n">
        <v>112.51</v>
      </c>
      <c r="T424" t="n">
        <v>109190.83</v>
      </c>
      <c r="U424" t="n">
        <v>0.31</v>
      </c>
      <c r="V424" t="n">
        <v>0.71</v>
      </c>
      <c r="W424" t="n">
        <v>7.48</v>
      </c>
      <c r="X424" t="n">
        <v>6.46</v>
      </c>
      <c r="Y424" t="n">
        <v>0.5</v>
      </c>
      <c r="Z424" t="n">
        <v>10</v>
      </c>
    </row>
    <row r="425">
      <c r="A425" t="n">
        <v>4</v>
      </c>
      <c r="B425" t="n">
        <v>55</v>
      </c>
      <c r="C425" t="inlineStr">
        <is>
          <t xml:space="preserve">CONCLUIDO	</t>
        </is>
      </c>
      <c r="D425" t="n">
        <v>1.1909</v>
      </c>
      <c r="E425" t="n">
        <v>83.97</v>
      </c>
      <c r="F425" t="n">
        <v>79.23</v>
      </c>
      <c r="G425" t="n">
        <v>42.83</v>
      </c>
      <c r="H425" t="n">
        <v>0.73</v>
      </c>
      <c r="I425" t="n">
        <v>111</v>
      </c>
      <c r="J425" t="n">
        <v>121.23</v>
      </c>
      <c r="K425" t="n">
        <v>43.4</v>
      </c>
      <c r="L425" t="n">
        <v>5</v>
      </c>
      <c r="M425" t="n">
        <v>109</v>
      </c>
      <c r="N425" t="n">
        <v>17.83</v>
      </c>
      <c r="O425" t="n">
        <v>15186.08</v>
      </c>
      <c r="P425" t="n">
        <v>764.05</v>
      </c>
      <c r="Q425" t="n">
        <v>1220.58</v>
      </c>
      <c r="R425" t="n">
        <v>312.8</v>
      </c>
      <c r="S425" t="n">
        <v>112.51</v>
      </c>
      <c r="T425" t="n">
        <v>85216.17</v>
      </c>
      <c r="U425" t="n">
        <v>0.36</v>
      </c>
      <c r="V425" t="n">
        <v>0.72</v>
      </c>
      <c r="W425" t="n">
        <v>7.42</v>
      </c>
      <c r="X425" t="n">
        <v>5.03</v>
      </c>
      <c r="Y425" t="n">
        <v>0.5</v>
      </c>
      <c r="Z425" t="n">
        <v>10</v>
      </c>
    </row>
    <row r="426">
      <c r="A426" t="n">
        <v>5</v>
      </c>
      <c r="B426" t="n">
        <v>55</v>
      </c>
      <c r="C426" t="inlineStr">
        <is>
          <t xml:space="preserve">CONCLUIDO	</t>
        </is>
      </c>
      <c r="D426" t="n">
        <v>1.2114</v>
      </c>
      <c r="E426" t="n">
        <v>82.55</v>
      </c>
      <c r="F426" t="n">
        <v>78.29000000000001</v>
      </c>
      <c r="G426" t="n">
        <v>51.62</v>
      </c>
      <c r="H426" t="n">
        <v>0.86</v>
      </c>
      <c r="I426" t="n">
        <v>91</v>
      </c>
      <c r="J426" t="n">
        <v>122.54</v>
      </c>
      <c r="K426" t="n">
        <v>43.4</v>
      </c>
      <c r="L426" t="n">
        <v>6</v>
      </c>
      <c r="M426" t="n">
        <v>89</v>
      </c>
      <c r="N426" t="n">
        <v>18.14</v>
      </c>
      <c r="O426" t="n">
        <v>15347.16</v>
      </c>
      <c r="P426" t="n">
        <v>748.08</v>
      </c>
      <c r="Q426" t="n">
        <v>1220.56</v>
      </c>
      <c r="R426" t="n">
        <v>280.27</v>
      </c>
      <c r="S426" t="n">
        <v>112.51</v>
      </c>
      <c r="T426" t="n">
        <v>69047.95</v>
      </c>
      <c r="U426" t="n">
        <v>0.4</v>
      </c>
      <c r="V426" t="n">
        <v>0.73</v>
      </c>
      <c r="W426" t="n">
        <v>7.41</v>
      </c>
      <c r="X426" t="n">
        <v>4.09</v>
      </c>
      <c r="Y426" t="n">
        <v>0.5</v>
      </c>
      <c r="Z426" t="n">
        <v>10</v>
      </c>
    </row>
    <row r="427">
      <c r="A427" t="n">
        <v>6</v>
      </c>
      <c r="B427" t="n">
        <v>55</v>
      </c>
      <c r="C427" t="inlineStr">
        <is>
          <t xml:space="preserve">CONCLUIDO	</t>
        </is>
      </c>
      <c r="D427" t="n">
        <v>1.2255</v>
      </c>
      <c r="E427" t="n">
        <v>81.59999999999999</v>
      </c>
      <c r="F427" t="n">
        <v>77.68000000000001</v>
      </c>
      <c r="G427" t="n">
        <v>60.53</v>
      </c>
      <c r="H427" t="n">
        <v>1</v>
      </c>
      <c r="I427" t="n">
        <v>77</v>
      </c>
      <c r="J427" t="n">
        <v>123.85</v>
      </c>
      <c r="K427" t="n">
        <v>43.4</v>
      </c>
      <c r="L427" t="n">
        <v>7</v>
      </c>
      <c r="M427" t="n">
        <v>75</v>
      </c>
      <c r="N427" t="n">
        <v>18.45</v>
      </c>
      <c r="O427" t="n">
        <v>15508.69</v>
      </c>
      <c r="P427" t="n">
        <v>735.87</v>
      </c>
      <c r="Q427" t="n">
        <v>1220.55</v>
      </c>
      <c r="R427" t="n">
        <v>259.48</v>
      </c>
      <c r="S427" t="n">
        <v>112.51</v>
      </c>
      <c r="T427" t="n">
        <v>58722.94</v>
      </c>
      <c r="U427" t="n">
        <v>0.43</v>
      </c>
      <c r="V427" t="n">
        <v>0.74</v>
      </c>
      <c r="W427" t="n">
        <v>7.39</v>
      </c>
      <c r="X427" t="n">
        <v>3.48</v>
      </c>
      <c r="Y427" t="n">
        <v>0.5</v>
      </c>
      <c r="Z427" t="n">
        <v>10</v>
      </c>
    </row>
    <row r="428">
      <c r="A428" t="n">
        <v>7</v>
      </c>
      <c r="B428" t="n">
        <v>55</v>
      </c>
      <c r="C428" t="inlineStr">
        <is>
          <t xml:space="preserve">CONCLUIDO	</t>
        </is>
      </c>
      <c r="D428" t="n">
        <v>1.2369</v>
      </c>
      <c r="E428" t="n">
        <v>80.84</v>
      </c>
      <c r="F428" t="n">
        <v>77.18000000000001</v>
      </c>
      <c r="G428" t="n">
        <v>70.17</v>
      </c>
      <c r="H428" t="n">
        <v>1.13</v>
      </c>
      <c r="I428" t="n">
        <v>66</v>
      </c>
      <c r="J428" t="n">
        <v>125.16</v>
      </c>
      <c r="K428" t="n">
        <v>43.4</v>
      </c>
      <c r="L428" t="n">
        <v>8</v>
      </c>
      <c r="M428" t="n">
        <v>64</v>
      </c>
      <c r="N428" t="n">
        <v>18.76</v>
      </c>
      <c r="O428" t="n">
        <v>15670.68</v>
      </c>
      <c r="P428" t="n">
        <v>723.46</v>
      </c>
      <c r="Q428" t="n">
        <v>1220.56</v>
      </c>
      <c r="R428" t="n">
        <v>243.03</v>
      </c>
      <c r="S428" t="n">
        <v>112.51</v>
      </c>
      <c r="T428" t="n">
        <v>50554.43</v>
      </c>
      <c r="U428" t="n">
        <v>0.46</v>
      </c>
      <c r="V428" t="n">
        <v>0.74</v>
      </c>
      <c r="W428" t="n">
        <v>7.36</v>
      </c>
      <c r="X428" t="n">
        <v>2.98</v>
      </c>
      <c r="Y428" t="n">
        <v>0.5</v>
      </c>
      <c r="Z428" t="n">
        <v>10</v>
      </c>
    </row>
    <row r="429">
      <c r="A429" t="n">
        <v>8</v>
      </c>
      <c r="B429" t="n">
        <v>55</v>
      </c>
      <c r="C429" t="inlineStr">
        <is>
          <t xml:space="preserve">CONCLUIDO	</t>
        </is>
      </c>
      <c r="D429" t="n">
        <v>1.2456</v>
      </c>
      <c r="E429" t="n">
        <v>80.28</v>
      </c>
      <c r="F429" t="n">
        <v>76.81</v>
      </c>
      <c r="G429" t="n">
        <v>79.45999999999999</v>
      </c>
      <c r="H429" t="n">
        <v>1.26</v>
      </c>
      <c r="I429" t="n">
        <v>58</v>
      </c>
      <c r="J429" t="n">
        <v>126.48</v>
      </c>
      <c r="K429" t="n">
        <v>43.4</v>
      </c>
      <c r="L429" t="n">
        <v>9</v>
      </c>
      <c r="M429" t="n">
        <v>56</v>
      </c>
      <c r="N429" t="n">
        <v>19.08</v>
      </c>
      <c r="O429" t="n">
        <v>15833.12</v>
      </c>
      <c r="P429" t="n">
        <v>713.86</v>
      </c>
      <c r="Q429" t="n">
        <v>1220.54</v>
      </c>
      <c r="R429" t="n">
        <v>230.52</v>
      </c>
      <c r="S429" t="n">
        <v>112.51</v>
      </c>
      <c r="T429" t="n">
        <v>44339.52</v>
      </c>
      <c r="U429" t="n">
        <v>0.49</v>
      </c>
      <c r="V429" t="n">
        <v>0.75</v>
      </c>
      <c r="W429" t="n">
        <v>7.35</v>
      </c>
      <c r="X429" t="n">
        <v>2.61</v>
      </c>
      <c r="Y429" t="n">
        <v>0.5</v>
      </c>
      <c r="Z429" t="n">
        <v>10</v>
      </c>
    </row>
    <row r="430">
      <c r="A430" t="n">
        <v>9</v>
      </c>
      <c r="B430" t="n">
        <v>55</v>
      </c>
      <c r="C430" t="inlineStr">
        <is>
          <t xml:space="preserve">CONCLUIDO	</t>
        </is>
      </c>
      <c r="D430" t="n">
        <v>1.2522</v>
      </c>
      <c r="E430" t="n">
        <v>79.86</v>
      </c>
      <c r="F430" t="n">
        <v>76.54000000000001</v>
      </c>
      <c r="G430" t="n">
        <v>88.31</v>
      </c>
      <c r="H430" t="n">
        <v>1.38</v>
      </c>
      <c r="I430" t="n">
        <v>52</v>
      </c>
      <c r="J430" t="n">
        <v>127.8</v>
      </c>
      <c r="K430" t="n">
        <v>43.4</v>
      </c>
      <c r="L430" t="n">
        <v>10</v>
      </c>
      <c r="M430" t="n">
        <v>50</v>
      </c>
      <c r="N430" t="n">
        <v>19.4</v>
      </c>
      <c r="O430" t="n">
        <v>15996.02</v>
      </c>
      <c r="P430" t="n">
        <v>703.98</v>
      </c>
      <c r="Q430" t="n">
        <v>1220.56</v>
      </c>
      <c r="R430" t="n">
        <v>221.77</v>
      </c>
      <c r="S430" t="n">
        <v>112.51</v>
      </c>
      <c r="T430" t="n">
        <v>39993.75</v>
      </c>
      <c r="U430" t="n">
        <v>0.51</v>
      </c>
      <c r="V430" t="n">
        <v>0.75</v>
      </c>
      <c r="W430" t="n">
        <v>7.32</v>
      </c>
      <c r="X430" t="n">
        <v>2.34</v>
      </c>
      <c r="Y430" t="n">
        <v>0.5</v>
      </c>
      <c r="Z430" t="n">
        <v>10</v>
      </c>
    </row>
    <row r="431">
      <c r="A431" t="n">
        <v>10</v>
      </c>
      <c r="B431" t="n">
        <v>55</v>
      </c>
      <c r="C431" t="inlineStr">
        <is>
          <t xml:space="preserve">CONCLUIDO	</t>
        </is>
      </c>
      <c r="D431" t="n">
        <v>1.2578</v>
      </c>
      <c r="E431" t="n">
        <v>79.5</v>
      </c>
      <c r="F431" t="n">
        <v>76.3</v>
      </c>
      <c r="G431" t="n">
        <v>97.40000000000001</v>
      </c>
      <c r="H431" t="n">
        <v>1.5</v>
      </c>
      <c r="I431" t="n">
        <v>47</v>
      </c>
      <c r="J431" t="n">
        <v>129.13</v>
      </c>
      <c r="K431" t="n">
        <v>43.4</v>
      </c>
      <c r="L431" t="n">
        <v>11</v>
      </c>
      <c r="M431" t="n">
        <v>45</v>
      </c>
      <c r="N431" t="n">
        <v>19.73</v>
      </c>
      <c r="O431" t="n">
        <v>16159.39</v>
      </c>
      <c r="P431" t="n">
        <v>694.49</v>
      </c>
      <c r="Q431" t="n">
        <v>1220.55</v>
      </c>
      <c r="R431" t="n">
        <v>213.27</v>
      </c>
      <c r="S431" t="n">
        <v>112.51</v>
      </c>
      <c r="T431" t="n">
        <v>35771.47</v>
      </c>
      <c r="U431" t="n">
        <v>0.53</v>
      </c>
      <c r="V431" t="n">
        <v>0.75</v>
      </c>
      <c r="W431" t="n">
        <v>7.32</v>
      </c>
      <c r="X431" t="n">
        <v>2.1</v>
      </c>
      <c r="Y431" t="n">
        <v>0.5</v>
      </c>
      <c r="Z431" t="n">
        <v>10</v>
      </c>
    </row>
    <row r="432">
      <c r="A432" t="n">
        <v>11</v>
      </c>
      <c r="B432" t="n">
        <v>55</v>
      </c>
      <c r="C432" t="inlineStr">
        <is>
          <t xml:space="preserve">CONCLUIDO	</t>
        </is>
      </c>
      <c r="D432" t="n">
        <v>1.2631</v>
      </c>
      <c r="E432" t="n">
        <v>79.17</v>
      </c>
      <c r="F432" t="n">
        <v>76.08</v>
      </c>
      <c r="G432" t="n">
        <v>108.69</v>
      </c>
      <c r="H432" t="n">
        <v>1.63</v>
      </c>
      <c r="I432" t="n">
        <v>42</v>
      </c>
      <c r="J432" t="n">
        <v>130.45</v>
      </c>
      <c r="K432" t="n">
        <v>43.4</v>
      </c>
      <c r="L432" t="n">
        <v>12</v>
      </c>
      <c r="M432" t="n">
        <v>40</v>
      </c>
      <c r="N432" t="n">
        <v>20.05</v>
      </c>
      <c r="O432" t="n">
        <v>16323.22</v>
      </c>
      <c r="P432" t="n">
        <v>685.34</v>
      </c>
      <c r="Q432" t="n">
        <v>1220.54</v>
      </c>
      <c r="R432" t="n">
        <v>206.27</v>
      </c>
      <c r="S432" t="n">
        <v>112.51</v>
      </c>
      <c r="T432" t="n">
        <v>32294</v>
      </c>
      <c r="U432" t="n">
        <v>0.55</v>
      </c>
      <c r="V432" t="n">
        <v>0.75</v>
      </c>
      <c r="W432" t="n">
        <v>7.31</v>
      </c>
      <c r="X432" t="n">
        <v>1.88</v>
      </c>
      <c r="Y432" t="n">
        <v>0.5</v>
      </c>
      <c r="Z432" t="n">
        <v>10</v>
      </c>
    </row>
    <row r="433">
      <c r="A433" t="n">
        <v>12</v>
      </c>
      <c r="B433" t="n">
        <v>55</v>
      </c>
      <c r="C433" t="inlineStr">
        <is>
          <t xml:space="preserve">CONCLUIDO	</t>
        </is>
      </c>
      <c r="D433" t="n">
        <v>1.2667</v>
      </c>
      <c r="E433" t="n">
        <v>78.95</v>
      </c>
      <c r="F433" t="n">
        <v>75.93000000000001</v>
      </c>
      <c r="G433" t="n">
        <v>116.82</v>
      </c>
      <c r="H433" t="n">
        <v>1.74</v>
      </c>
      <c r="I433" t="n">
        <v>39</v>
      </c>
      <c r="J433" t="n">
        <v>131.79</v>
      </c>
      <c r="K433" t="n">
        <v>43.4</v>
      </c>
      <c r="L433" t="n">
        <v>13</v>
      </c>
      <c r="M433" t="n">
        <v>37</v>
      </c>
      <c r="N433" t="n">
        <v>20.39</v>
      </c>
      <c r="O433" t="n">
        <v>16487.53</v>
      </c>
      <c r="P433" t="n">
        <v>677.95</v>
      </c>
      <c r="Q433" t="n">
        <v>1220.59</v>
      </c>
      <c r="R433" t="n">
        <v>200.86</v>
      </c>
      <c r="S433" t="n">
        <v>112.51</v>
      </c>
      <c r="T433" t="n">
        <v>29604.62</v>
      </c>
      <c r="U433" t="n">
        <v>0.5600000000000001</v>
      </c>
      <c r="V433" t="n">
        <v>0.76</v>
      </c>
      <c r="W433" t="n">
        <v>7.32</v>
      </c>
      <c r="X433" t="n">
        <v>1.73</v>
      </c>
      <c r="Y433" t="n">
        <v>0.5</v>
      </c>
      <c r="Z433" t="n">
        <v>10</v>
      </c>
    </row>
    <row r="434">
      <c r="A434" t="n">
        <v>13</v>
      </c>
      <c r="B434" t="n">
        <v>55</v>
      </c>
      <c r="C434" t="inlineStr">
        <is>
          <t xml:space="preserve">CONCLUIDO	</t>
        </is>
      </c>
      <c r="D434" t="n">
        <v>1.2699</v>
      </c>
      <c r="E434" t="n">
        <v>78.75</v>
      </c>
      <c r="F434" t="n">
        <v>75.8</v>
      </c>
      <c r="G434" t="n">
        <v>126.34</v>
      </c>
      <c r="H434" t="n">
        <v>1.86</v>
      </c>
      <c r="I434" t="n">
        <v>36</v>
      </c>
      <c r="J434" t="n">
        <v>133.12</v>
      </c>
      <c r="K434" t="n">
        <v>43.4</v>
      </c>
      <c r="L434" t="n">
        <v>14</v>
      </c>
      <c r="M434" t="n">
        <v>34</v>
      </c>
      <c r="N434" t="n">
        <v>20.72</v>
      </c>
      <c r="O434" t="n">
        <v>16652.31</v>
      </c>
      <c r="P434" t="n">
        <v>669.77</v>
      </c>
      <c r="Q434" t="n">
        <v>1220.54</v>
      </c>
      <c r="R434" t="n">
        <v>196.4</v>
      </c>
      <c r="S434" t="n">
        <v>112.51</v>
      </c>
      <c r="T434" t="n">
        <v>27391.81</v>
      </c>
      <c r="U434" t="n">
        <v>0.57</v>
      </c>
      <c r="V434" t="n">
        <v>0.76</v>
      </c>
      <c r="W434" t="n">
        <v>7.31</v>
      </c>
      <c r="X434" t="n">
        <v>1.6</v>
      </c>
      <c r="Y434" t="n">
        <v>0.5</v>
      </c>
      <c r="Z434" t="n">
        <v>10</v>
      </c>
    </row>
    <row r="435">
      <c r="A435" t="n">
        <v>14</v>
      </c>
      <c r="B435" t="n">
        <v>55</v>
      </c>
      <c r="C435" t="inlineStr">
        <is>
          <t xml:space="preserve">CONCLUIDO	</t>
        </is>
      </c>
      <c r="D435" t="n">
        <v>1.2736</v>
      </c>
      <c r="E435" t="n">
        <v>78.52</v>
      </c>
      <c r="F435" t="n">
        <v>75.64</v>
      </c>
      <c r="G435" t="n">
        <v>137.54</v>
      </c>
      <c r="H435" t="n">
        <v>1.97</v>
      </c>
      <c r="I435" t="n">
        <v>33</v>
      </c>
      <c r="J435" t="n">
        <v>134.46</v>
      </c>
      <c r="K435" t="n">
        <v>43.4</v>
      </c>
      <c r="L435" t="n">
        <v>15</v>
      </c>
      <c r="M435" t="n">
        <v>31</v>
      </c>
      <c r="N435" t="n">
        <v>21.06</v>
      </c>
      <c r="O435" t="n">
        <v>16817.7</v>
      </c>
      <c r="P435" t="n">
        <v>659.8</v>
      </c>
      <c r="Q435" t="n">
        <v>1220.55</v>
      </c>
      <c r="R435" t="n">
        <v>191.31</v>
      </c>
      <c r="S435" t="n">
        <v>112.51</v>
      </c>
      <c r="T435" t="n">
        <v>24858.2</v>
      </c>
      <c r="U435" t="n">
        <v>0.59</v>
      </c>
      <c r="V435" t="n">
        <v>0.76</v>
      </c>
      <c r="W435" t="n">
        <v>7.3</v>
      </c>
      <c r="X435" t="n">
        <v>1.45</v>
      </c>
      <c r="Y435" t="n">
        <v>0.5</v>
      </c>
      <c r="Z435" t="n">
        <v>10</v>
      </c>
    </row>
    <row r="436">
      <c r="A436" t="n">
        <v>15</v>
      </c>
      <c r="B436" t="n">
        <v>55</v>
      </c>
      <c r="C436" t="inlineStr">
        <is>
          <t xml:space="preserve">CONCLUIDO	</t>
        </is>
      </c>
      <c r="D436" t="n">
        <v>1.2754</v>
      </c>
      <c r="E436" t="n">
        <v>78.40000000000001</v>
      </c>
      <c r="F436" t="n">
        <v>75.58</v>
      </c>
      <c r="G436" t="n">
        <v>146.28</v>
      </c>
      <c r="H436" t="n">
        <v>2.08</v>
      </c>
      <c r="I436" t="n">
        <v>31</v>
      </c>
      <c r="J436" t="n">
        <v>135.81</v>
      </c>
      <c r="K436" t="n">
        <v>43.4</v>
      </c>
      <c r="L436" t="n">
        <v>16</v>
      </c>
      <c r="M436" t="n">
        <v>29</v>
      </c>
      <c r="N436" t="n">
        <v>21.41</v>
      </c>
      <c r="O436" t="n">
        <v>16983.46</v>
      </c>
      <c r="P436" t="n">
        <v>649.9299999999999</v>
      </c>
      <c r="Q436" t="n">
        <v>1220.55</v>
      </c>
      <c r="R436" t="n">
        <v>189.08</v>
      </c>
      <c r="S436" t="n">
        <v>112.51</v>
      </c>
      <c r="T436" t="n">
        <v>23754.79</v>
      </c>
      <c r="U436" t="n">
        <v>0.6</v>
      </c>
      <c r="V436" t="n">
        <v>0.76</v>
      </c>
      <c r="W436" t="n">
        <v>7.3</v>
      </c>
      <c r="X436" t="n">
        <v>1.38</v>
      </c>
      <c r="Y436" t="n">
        <v>0.5</v>
      </c>
      <c r="Z436" t="n">
        <v>10</v>
      </c>
    </row>
    <row r="437">
      <c r="A437" t="n">
        <v>16</v>
      </c>
      <c r="B437" t="n">
        <v>55</v>
      </c>
      <c r="C437" t="inlineStr">
        <is>
          <t xml:space="preserve">CONCLUIDO	</t>
        </is>
      </c>
      <c r="D437" t="n">
        <v>1.2778</v>
      </c>
      <c r="E437" t="n">
        <v>78.26000000000001</v>
      </c>
      <c r="F437" t="n">
        <v>75.48</v>
      </c>
      <c r="G437" t="n">
        <v>156.17</v>
      </c>
      <c r="H437" t="n">
        <v>2.19</v>
      </c>
      <c r="I437" t="n">
        <v>29</v>
      </c>
      <c r="J437" t="n">
        <v>137.15</v>
      </c>
      <c r="K437" t="n">
        <v>43.4</v>
      </c>
      <c r="L437" t="n">
        <v>17</v>
      </c>
      <c r="M437" t="n">
        <v>27</v>
      </c>
      <c r="N437" t="n">
        <v>21.75</v>
      </c>
      <c r="O437" t="n">
        <v>17149.71</v>
      </c>
      <c r="P437" t="n">
        <v>643.99</v>
      </c>
      <c r="Q437" t="n">
        <v>1220.54</v>
      </c>
      <c r="R437" t="n">
        <v>185.61</v>
      </c>
      <c r="S437" t="n">
        <v>112.51</v>
      </c>
      <c r="T437" t="n">
        <v>22031.69</v>
      </c>
      <c r="U437" t="n">
        <v>0.61</v>
      </c>
      <c r="V437" t="n">
        <v>0.76</v>
      </c>
      <c r="W437" t="n">
        <v>7.3</v>
      </c>
      <c r="X437" t="n">
        <v>1.28</v>
      </c>
      <c r="Y437" t="n">
        <v>0.5</v>
      </c>
      <c r="Z437" t="n">
        <v>10</v>
      </c>
    </row>
    <row r="438">
      <c r="A438" t="n">
        <v>17</v>
      </c>
      <c r="B438" t="n">
        <v>55</v>
      </c>
      <c r="C438" t="inlineStr">
        <is>
          <t xml:space="preserve">CONCLUIDO	</t>
        </is>
      </c>
      <c r="D438" t="n">
        <v>1.2802</v>
      </c>
      <c r="E438" t="n">
        <v>78.11</v>
      </c>
      <c r="F438" t="n">
        <v>75.38</v>
      </c>
      <c r="G438" t="n">
        <v>167.52</v>
      </c>
      <c r="H438" t="n">
        <v>2.3</v>
      </c>
      <c r="I438" t="n">
        <v>27</v>
      </c>
      <c r="J438" t="n">
        <v>138.51</v>
      </c>
      <c r="K438" t="n">
        <v>43.4</v>
      </c>
      <c r="L438" t="n">
        <v>18</v>
      </c>
      <c r="M438" t="n">
        <v>22</v>
      </c>
      <c r="N438" t="n">
        <v>22.11</v>
      </c>
      <c r="O438" t="n">
        <v>17316.45</v>
      </c>
      <c r="P438" t="n">
        <v>633.1900000000001</v>
      </c>
      <c r="Q438" t="n">
        <v>1220.55</v>
      </c>
      <c r="R438" t="n">
        <v>182.38</v>
      </c>
      <c r="S438" t="n">
        <v>112.51</v>
      </c>
      <c r="T438" t="n">
        <v>20427.54</v>
      </c>
      <c r="U438" t="n">
        <v>0.62</v>
      </c>
      <c r="V438" t="n">
        <v>0.76</v>
      </c>
      <c r="W438" t="n">
        <v>7.29</v>
      </c>
      <c r="X438" t="n">
        <v>1.18</v>
      </c>
      <c r="Y438" t="n">
        <v>0.5</v>
      </c>
      <c r="Z438" t="n">
        <v>10</v>
      </c>
    </row>
    <row r="439">
      <c r="A439" t="n">
        <v>18</v>
      </c>
      <c r="B439" t="n">
        <v>55</v>
      </c>
      <c r="C439" t="inlineStr">
        <is>
          <t xml:space="preserve">CONCLUIDO	</t>
        </is>
      </c>
      <c r="D439" t="n">
        <v>1.2826</v>
      </c>
      <c r="E439" t="n">
        <v>77.97</v>
      </c>
      <c r="F439" t="n">
        <v>75.28</v>
      </c>
      <c r="G439" t="n">
        <v>180.68</v>
      </c>
      <c r="H439" t="n">
        <v>2.4</v>
      </c>
      <c r="I439" t="n">
        <v>25</v>
      </c>
      <c r="J439" t="n">
        <v>139.86</v>
      </c>
      <c r="K439" t="n">
        <v>43.4</v>
      </c>
      <c r="L439" t="n">
        <v>19</v>
      </c>
      <c r="M439" t="n">
        <v>17</v>
      </c>
      <c r="N439" t="n">
        <v>22.46</v>
      </c>
      <c r="O439" t="n">
        <v>17483.7</v>
      </c>
      <c r="P439" t="n">
        <v>625.08</v>
      </c>
      <c r="Q439" t="n">
        <v>1220.57</v>
      </c>
      <c r="R439" t="n">
        <v>178.63</v>
      </c>
      <c r="S439" t="n">
        <v>112.51</v>
      </c>
      <c r="T439" t="n">
        <v>18561.11</v>
      </c>
      <c r="U439" t="n">
        <v>0.63</v>
      </c>
      <c r="V439" t="n">
        <v>0.76</v>
      </c>
      <c r="W439" t="n">
        <v>7.3</v>
      </c>
      <c r="X439" t="n">
        <v>1.08</v>
      </c>
      <c r="Y439" t="n">
        <v>0.5</v>
      </c>
      <c r="Z439" t="n">
        <v>10</v>
      </c>
    </row>
    <row r="440">
      <c r="A440" t="n">
        <v>19</v>
      </c>
      <c r="B440" t="n">
        <v>55</v>
      </c>
      <c r="C440" t="inlineStr">
        <is>
          <t xml:space="preserve">CONCLUIDO	</t>
        </is>
      </c>
      <c r="D440" t="n">
        <v>1.2834</v>
      </c>
      <c r="E440" t="n">
        <v>77.92</v>
      </c>
      <c r="F440" t="n">
        <v>75.26000000000001</v>
      </c>
      <c r="G440" t="n">
        <v>188.15</v>
      </c>
      <c r="H440" t="n">
        <v>2.5</v>
      </c>
      <c r="I440" t="n">
        <v>24</v>
      </c>
      <c r="J440" t="n">
        <v>141.22</v>
      </c>
      <c r="K440" t="n">
        <v>43.4</v>
      </c>
      <c r="L440" t="n">
        <v>20</v>
      </c>
      <c r="M440" t="n">
        <v>9</v>
      </c>
      <c r="N440" t="n">
        <v>22.82</v>
      </c>
      <c r="O440" t="n">
        <v>17651.44</v>
      </c>
      <c r="P440" t="n">
        <v>625.02</v>
      </c>
      <c r="Q440" t="n">
        <v>1220.56</v>
      </c>
      <c r="R440" t="n">
        <v>177.85</v>
      </c>
      <c r="S440" t="n">
        <v>112.51</v>
      </c>
      <c r="T440" t="n">
        <v>18176.1</v>
      </c>
      <c r="U440" t="n">
        <v>0.63</v>
      </c>
      <c r="V440" t="n">
        <v>0.76</v>
      </c>
      <c r="W440" t="n">
        <v>7.3</v>
      </c>
      <c r="X440" t="n">
        <v>1.06</v>
      </c>
      <c r="Y440" t="n">
        <v>0.5</v>
      </c>
      <c r="Z440" t="n">
        <v>10</v>
      </c>
    </row>
    <row r="441">
      <c r="A441" t="n">
        <v>20</v>
      </c>
      <c r="B441" t="n">
        <v>55</v>
      </c>
      <c r="C441" t="inlineStr">
        <is>
          <t xml:space="preserve">CONCLUIDO	</t>
        </is>
      </c>
      <c r="D441" t="n">
        <v>1.2832</v>
      </c>
      <c r="E441" t="n">
        <v>77.93000000000001</v>
      </c>
      <c r="F441" t="n">
        <v>75.27</v>
      </c>
      <c r="G441" t="n">
        <v>188.18</v>
      </c>
      <c r="H441" t="n">
        <v>2.61</v>
      </c>
      <c r="I441" t="n">
        <v>24</v>
      </c>
      <c r="J441" t="n">
        <v>142.59</v>
      </c>
      <c r="K441" t="n">
        <v>43.4</v>
      </c>
      <c r="L441" t="n">
        <v>21</v>
      </c>
      <c r="M441" t="n">
        <v>5</v>
      </c>
      <c r="N441" t="n">
        <v>23.19</v>
      </c>
      <c r="O441" t="n">
        <v>17819.69</v>
      </c>
      <c r="P441" t="n">
        <v>624.6</v>
      </c>
      <c r="Q441" t="n">
        <v>1220.54</v>
      </c>
      <c r="R441" t="n">
        <v>177.69</v>
      </c>
      <c r="S441" t="n">
        <v>112.51</v>
      </c>
      <c r="T441" t="n">
        <v>18097.2</v>
      </c>
      <c r="U441" t="n">
        <v>0.63</v>
      </c>
      <c r="V441" t="n">
        <v>0.76</v>
      </c>
      <c r="W441" t="n">
        <v>7.31</v>
      </c>
      <c r="X441" t="n">
        <v>1.07</v>
      </c>
      <c r="Y441" t="n">
        <v>0.5</v>
      </c>
      <c r="Z441" t="n">
        <v>10</v>
      </c>
    </row>
    <row r="442">
      <c r="A442" t="n">
        <v>21</v>
      </c>
      <c r="B442" t="n">
        <v>55</v>
      </c>
      <c r="C442" t="inlineStr">
        <is>
          <t xml:space="preserve">CONCLUIDO	</t>
        </is>
      </c>
      <c r="D442" t="n">
        <v>1.2828</v>
      </c>
      <c r="E442" t="n">
        <v>77.95</v>
      </c>
      <c r="F442" t="n">
        <v>75.29000000000001</v>
      </c>
      <c r="G442" t="n">
        <v>188.24</v>
      </c>
      <c r="H442" t="n">
        <v>2.7</v>
      </c>
      <c r="I442" t="n">
        <v>24</v>
      </c>
      <c r="J442" t="n">
        <v>143.96</v>
      </c>
      <c r="K442" t="n">
        <v>43.4</v>
      </c>
      <c r="L442" t="n">
        <v>22</v>
      </c>
      <c r="M442" t="n">
        <v>0</v>
      </c>
      <c r="N442" t="n">
        <v>23.56</v>
      </c>
      <c r="O442" t="n">
        <v>17988.46</v>
      </c>
      <c r="P442" t="n">
        <v>629.5700000000001</v>
      </c>
      <c r="Q442" t="n">
        <v>1220.59</v>
      </c>
      <c r="R442" t="n">
        <v>178.23</v>
      </c>
      <c r="S442" t="n">
        <v>112.51</v>
      </c>
      <c r="T442" t="n">
        <v>18365.88</v>
      </c>
      <c r="U442" t="n">
        <v>0.63</v>
      </c>
      <c r="V442" t="n">
        <v>0.76</v>
      </c>
      <c r="W442" t="n">
        <v>7.32</v>
      </c>
      <c r="X442" t="n">
        <v>1.1</v>
      </c>
      <c r="Y442" t="n">
        <v>0.5</v>
      </c>
      <c r="Z4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INDEX(resultados!$A$2:$ZZ$442, 1, MATCH($B$1, resultados!$A$1:$ZZ$1, 0))</f>
        <v/>
      </c>
      <c r="B7">
        <f>INDEX(resultados!$A$2:$ZZ$442, 1, MATCH($B$2, resultados!$A$1:$ZZ$1, 0))</f>
        <v/>
      </c>
      <c r="C7">
        <f>INDEX(resultados!$A$2:$ZZ$442, 1, MATCH($B$3, resultados!$A$1:$ZZ$1, 0))</f>
        <v/>
      </c>
    </row>
    <row r="8">
      <c r="A8">
        <f>INDEX(resultados!$A$2:$ZZ$442, 2, MATCH($B$1, resultados!$A$1:$ZZ$1, 0))</f>
        <v/>
      </c>
      <c r="B8">
        <f>INDEX(resultados!$A$2:$ZZ$442, 2, MATCH($B$2, resultados!$A$1:$ZZ$1, 0))</f>
        <v/>
      </c>
      <c r="C8">
        <f>INDEX(resultados!$A$2:$ZZ$442, 2, MATCH($B$3, resultados!$A$1:$ZZ$1, 0))</f>
        <v/>
      </c>
    </row>
    <row r="9">
      <c r="A9">
        <f>INDEX(resultados!$A$2:$ZZ$442, 3, MATCH($B$1, resultados!$A$1:$ZZ$1, 0))</f>
        <v/>
      </c>
      <c r="B9">
        <f>INDEX(resultados!$A$2:$ZZ$442, 3, MATCH($B$2, resultados!$A$1:$ZZ$1, 0))</f>
        <v/>
      </c>
      <c r="C9">
        <f>INDEX(resultados!$A$2:$ZZ$442, 3, MATCH($B$3, resultados!$A$1:$ZZ$1, 0))</f>
        <v/>
      </c>
    </row>
    <row r="10">
      <c r="A10">
        <f>INDEX(resultados!$A$2:$ZZ$442, 4, MATCH($B$1, resultados!$A$1:$ZZ$1, 0))</f>
        <v/>
      </c>
      <c r="B10">
        <f>INDEX(resultados!$A$2:$ZZ$442, 4, MATCH($B$2, resultados!$A$1:$ZZ$1, 0))</f>
        <v/>
      </c>
      <c r="C10">
        <f>INDEX(resultados!$A$2:$ZZ$442, 4, MATCH($B$3, resultados!$A$1:$ZZ$1, 0))</f>
        <v/>
      </c>
    </row>
    <row r="11">
      <c r="A11">
        <f>INDEX(resultados!$A$2:$ZZ$442, 5, MATCH($B$1, resultados!$A$1:$ZZ$1, 0))</f>
        <v/>
      </c>
      <c r="B11">
        <f>INDEX(resultados!$A$2:$ZZ$442, 5, MATCH($B$2, resultados!$A$1:$ZZ$1, 0))</f>
        <v/>
      </c>
      <c r="C11">
        <f>INDEX(resultados!$A$2:$ZZ$442, 5, MATCH($B$3, resultados!$A$1:$ZZ$1, 0))</f>
        <v/>
      </c>
    </row>
    <row r="12">
      <c r="A12">
        <f>INDEX(resultados!$A$2:$ZZ$442, 6, MATCH($B$1, resultados!$A$1:$ZZ$1, 0))</f>
        <v/>
      </c>
      <c r="B12">
        <f>INDEX(resultados!$A$2:$ZZ$442, 6, MATCH($B$2, resultados!$A$1:$ZZ$1, 0))</f>
        <v/>
      </c>
      <c r="C12">
        <f>INDEX(resultados!$A$2:$ZZ$442, 6, MATCH($B$3, resultados!$A$1:$ZZ$1, 0))</f>
        <v/>
      </c>
    </row>
    <row r="13">
      <c r="A13">
        <f>INDEX(resultados!$A$2:$ZZ$442, 7, MATCH($B$1, resultados!$A$1:$ZZ$1, 0))</f>
        <v/>
      </c>
      <c r="B13">
        <f>INDEX(resultados!$A$2:$ZZ$442, 7, MATCH($B$2, resultados!$A$1:$ZZ$1, 0))</f>
        <v/>
      </c>
      <c r="C13">
        <f>INDEX(resultados!$A$2:$ZZ$442, 7, MATCH($B$3, resultados!$A$1:$ZZ$1, 0))</f>
        <v/>
      </c>
    </row>
    <row r="14">
      <c r="A14">
        <f>INDEX(resultados!$A$2:$ZZ$442, 8, MATCH($B$1, resultados!$A$1:$ZZ$1, 0))</f>
        <v/>
      </c>
      <c r="B14">
        <f>INDEX(resultados!$A$2:$ZZ$442, 8, MATCH($B$2, resultados!$A$1:$ZZ$1, 0))</f>
        <v/>
      </c>
      <c r="C14">
        <f>INDEX(resultados!$A$2:$ZZ$442, 8, MATCH($B$3, resultados!$A$1:$ZZ$1, 0))</f>
        <v/>
      </c>
    </row>
    <row r="15">
      <c r="A15">
        <f>INDEX(resultados!$A$2:$ZZ$442, 9, MATCH($B$1, resultados!$A$1:$ZZ$1, 0))</f>
        <v/>
      </c>
      <c r="B15">
        <f>INDEX(resultados!$A$2:$ZZ$442, 9, MATCH($B$2, resultados!$A$1:$ZZ$1, 0))</f>
        <v/>
      </c>
      <c r="C15">
        <f>INDEX(resultados!$A$2:$ZZ$442, 9, MATCH($B$3, resultados!$A$1:$ZZ$1, 0))</f>
        <v/>
      </c>
    </row>
    <row r="16">
      <c r="A16">
        <f>INDEX(resultados!$A$2:$ZZ$442, 10, MATCH($B$1, resultados!$A$1:$ZZ$1, 0))</f>
        <v/>
      </c>
      <c r="B16">
        <f>INDEX(resultados!$A$2:$ZZ$442, 10, MATCH($B$2, resultados!$A$1:$ZZ$1, 0))</f>
        <v/>
      </c>
      <c r="C16">
        <f>INDEX(resultados!$A$2:$ZZ$442, 10, MATCH($B$3, resultados!$A$1:$ZZ$1, 0))</f>
        <v/>
      </c>
    </row>
    <row r="17">
      <c r="A17">
        <f>INDEX(resultados!$A$2:$ZZ$442, 11, MATCH($B$1, resultados!$A$1:$ZZ$1, 0))</f>
        <v/>
      </c>
      <c r="B17">
        <f>INDEX(resultados!$A$2:$ZZ$442, 11, MATCH($B$2, resultados!$A$1:$ZZ$1, 0))</f>
        <v/>
      </c>
      <c r="C17">
        <f>INDEX(resultados!$A$2:$ZZ$442, 11, MATCH($B$3, resultados!$A$1:$ZZ$1, 0))</f>
        <v/>
      </c>
    </row>
    <row r="18">
      <c r="A18">
        <f>INDEX(resultados!$A$2:$ZZ$442, 12, MATCH($B$1, resultados!$A$1:$ZZ$1, 0))</f>
        <v/>
      </c>
      <c r="B18">
        <f>INDEX(resultados!$A$2:$ZZ$442, 12, MATCH($B$2, resultados!$A$1:$ZZ$1, 0))</f>
        <v/>
      </c>
      <c r="C18">
        <f>INDEX(resultados!$A$2:$ZZ$442, 12, MATCH($B$3, resultados!$A$1:$ZZ$1, 0))</f>
        <v/>
      </c>
    </row>
    <row r="19">
      <c r="A19">
        <f>INDEX(resultados!$A$2:$ZZ$442, 13, MATCH($B$1, resultados!$A$1:$ZZ$1, 0))</f>
        <v/>
      </c>
      <c r="B19">
        <f>INDEX(resultados!$A$2:$ZZ$442, 13, MATCH($B$2, resultados!$A$1:$ZZ$1, 0))</f>
        <v/>
      </c>
      <c r="C19">
        <f>INDEX(resultados!$A$2:$ZZ$442, 13, MATCH($B$3, resultados!$A$1:$ZZ$1, 0))</f>
        <v/>
      </c>
    </row>
    <row r="20">
      <c r="A20">
        <f>INDEX(resultados!$A$2:$ZZ$442, 14, MATCH($B$1, resultados!$A$1:$ZZ$1, 0))</f>
        <v/>
      </c>
      <c r="B20">
        <f>INDEX(resultados!$A$2:$ZZ$442, 14, MATCH($B$2, resultados!$A$1:$ZZ$1, 0))</f>
        <v/>
      </c>
      <c r="C20">
        <f>INDEX(resultados!$A$2:$ZZ$442, 14, MATCH($B$3, resultados!$A$1:$ZZ$1, 0))</f>
        <v/>
      </c>
    </row>
    <row r="21">
      <c r="A21">
        <f>INDEX(resultados!$A$2:$ZZ$442, 15, MATCH($B$1, resultados!$A$1:$ZZ$1, 0))</f>
        <v/>
      </c>
      <c r="B21">
        <f>INDEX(resultados!$A$2:$ZZ$442, 15, MATCH($B$2, resultados!$A$1:$ZZ$1, 0))</f>
        <v/>
      </c>
      <c r="C21">
        <f>INDEX(resultados!$A$2:$ZZ$442, 15, MATCH($B$3, resultados!$A$1:$ZZ$1, 0))</f>
        <v/>
      </c>
    </row>
    <row r="22">
      <c r="A22">
        <f>INDEX(resultados!$A$2:$ZZ$442, 16, MATCH($B$1, resultados!$A$1:$ZZ$1, 0))</f>
        <v/>
      </c>
      <c r="B22">
        <f>INDEX(resultados!$A$2:$ZZ$442, 16, MATCH($B$2, resultados!$A$1:$ZZ$1, 0))</f>
        <v/>
      </c>
      <c r="C22">
        <f>INDEX(resultados!$A$2:$ZZ$442, 16, MATCH($B$3, resultados!$A$1:$ZZ$1, 0))</f>
        <v/>
      </c>
    </row>
    <row r="23">
      <c r="A23">
        <f>INDEX(resultados!$A$2:$ZZ$442, 17, MATCH($B$1, resultados!$A$1:$ZZ$1, 0))</f>
        <v/>
      </c>
      <c r="B23">
        <f>INDEX(resultados!$A$2:$ZZ$442, 17, MATCH($B$2, resultados!$A$1:$ZZ$1, 0))</f>
        <v/>
      </c>
      <c r="C23">
        <f>INDEX(resultados!$A$2:$ZZ$442, 17, MATCH($B$3, resultados!$A$1:$ZZ$1, 0))</f>
        <v/>
      </c>
    </row>
    <row r="24">
      <c r="A24">
        <f>INDEX(resultados!$A$2:$ZZ$442, 18, MATCH($B$1, resultados!$A$1:$ZZ$1, 0))</f>
        <v/>
      </c>
      <c r="B24">
        <f>INDEX(resultados!$A$2:$ZZ$442, 18, MATCH($B$2, resultados!$A$1:$ZZ$1, 0))</f>
        <v/>
      </c>
      <c r="C24">
        <f>INDEX(resultados!$A$2:$ZZ$442, 18, MATCH($B$3, resultados!$A$1:$ZZ$1, 0))</f>
        <v/>
      </c>
    </row>
    <row r="25">
      <c r="A25">
        <f>INDEX(resultados!$A$2:$ZZ$442, 19, MATCH($B$1, resultados!$A$1:$ZZ$1, 0))</f>
        <v/>
      </c>
      <c r="B25">
        <f>INDEX(resultados!$A$2:$ZZ$442, 19, MATCH($B$2, resultados!$A$1:$ZZ$1, 0))</f>
        <v/>
      </c>
      <c r="C25">
        <f>INDEX(resultados!$A$2:$ZZ$442, 19, MATCH($B$3, resultados!$A$1:$ZZ$1, 0))</f>
        <v/>
      </c>
    </row>
    <row r="26">
      <c r="A26">
        <f>INDEX(resultados!$A$2:$ZZ$442, 20, MATCH($B$1, resultados!$A$1:$ZZ$1, 0))</f>
        <v/>
      </c>
      <c r="B26">
        <f>INDEX(resultados!$A$2:$ZZ$442, 20, MATCH($B$2, resultados!$A$1:$ZZ$1, 0))</f>
        <v/>
      </c>
      <c r="C26">
        <f>INDEX(resultados!$A$2:$ZZ$442, 20, MATCH($B$3, resultados!$A$1:$ZZ$1, 0))</f>
        <v/>
      </c>
    </row>
    <row r="27">
      <c r="A27">
        <f>INDEX(resultados!$A$2:$ZZ$442, 21, MATCH($B$1, resultados!$A$1:$ZZ$1, 0))</f>
        <v/>
      </c>
      <c r="B27">
        <f>INDEX(resultados!$A$2:$ZZ$442, 21, MATCH($B$2, resultados!$A$1:$ZZ$1, 0))</f>
        <v/>
      </c>
      <c r="C27">
        <f>INDEX(resultados!$A$2:$ZZ$442, 21, MATCH($B$3, resultados!$A$1:$ZZ$1, 0))</f>
        <v/>
      </c>
    </row>
    <row r="28">
      <c r="A28">
        <f>INDEX(resultados!$A$2:$ZZ$442, 22, MATCH($B$1, resultados!$A$1:$ZZ$1, 0))</f>
        <v/>
      </c>
      <c r="B28">
        <f>INDEX(resultados!$A$2:$ZZ$442, 22, MATCH($B$2, resultados!$A$1:$ZZ$1, 0))</f>
        <v/>
      </c>
      <c r="C28">
        <f>INDEX(resultados!$A$2:$ZZ$442, 22, MATCH($B$3, resultados!$A$1:$ZZ$1, 0))</f>
        <v/>
      </c>
    </row>
    <row r="29">
      <c r="A29">
        <f>INDEX(resultados!$A$2:$ZZ$442, 23, MATCH($B$1, resultados!$A$1:$ZZ$1, 0))</f>
        <v/>
      </c>
      <c r="B29">
        <f>INDEX(resultados!$A$2:$ZZ$442, 23, MATCH($B$2, resultados!$A$1:$ZZ$1, 0))</f>
        <v/>
      </c>
      <c r="C29">
        <f>INDEX(resultados!$A$2:$ZZ$442, 23, MATCH($B$3, resultados!$A$1:$ZZ$1, 0))</f>
        <v/>
      </c>
    </row>
    <row r="30">
      <c r="A30">
        <f>INDEX(resultados!$A$2:$ZZ$442, 24, MATCH($B$1, resultados!$A$1:$ZZ$1, 0))</f>
        <v/>
      </c>
      <c r="B30">
        <f>INDEX(resultados!$A$2:$ZZ$442, 24, MATCH($B$2, resultados!$A$1:$ZZ$1, 0))</f>
        <v/>
      </c>
      <c r="C30">
        <f>INDEX(resultados!$A$2:$ZZ$442, 24, MATCH($B$3, resultados!$A$1:$ZZ$1, 0))</f>
        <v/>
      </c>
    </row>
    <row r="31">
      <c r="A31">
        <f>INDEX(resultados!$A$2:$ZZ$442, 25, MATCH($B$1, resultados!$A$1:$ZZ$1, 0))</f>
        <v/>
      </c>
      <c r="B31">
        <f>INDEX(resultados!$A$2:$ZZ$442, 25, MATCH($B$2, resultados!$A$1:$ZZ$1, 0))</f>
        <v/>
      </c>
      <c r="C31">
        <f>INDEX(resultados!$A$2:$ZZ$442, 25, MATCH($B$3, resultados!$A$1:$ZZ$1, 0))</f>
        <v/>
      </c>
    </row>
    <row r="32">
      <c r="A32">
        <f>INDEX(resultados!$A$2:$ZZ$442, 26, MATCH($B$1, resultados!$A$1:$ZZ$1, 0))</f>
        <v/>
      </c>
      <c r="B32">
        <f>INDEX(resultados!$A$2:$ZZ$442, 26, MATCH($B$2, resultados!$A$1:$ZZ$1, 0))</f>
        <v/>
      </c>
      <c r="C32">
        <f>INDEX(resultados!$A$2:$ZZ$442, 26, MATCH($B$3, resultados!$A$1:$ZZ$1, 0))</f>
        <v/>
      </c>
    </row>
    <row r="33">
      <c r="A33">
        <f>INDEX(resultados!$A$2:$ZZ$442, 27, MATCH($B$1, resultados!$A$1:$ZZ$1, 0))</f>
        <v/>
      </c>
      <c r="B33">
        <f>INDEX(resultados!$A$2:$ZZ$442, 27, MATCH($B$2, resultados!$A$1:$ZZ$1, 0))</f>
        <v/>
      </c>
      <c r="C33">
        <f>INDEX(resultados!$A$2:$ZZ$442, 27, MATCH($B$3, resultados!$A$1:$ZZ$1, 0))</f>
        <v/>
      </c>
    </row>
    <row r="34">
      <c r="A34">
        <f>INDEX(resultados!$A$2:$ZZ$442, 28, MATCH($B$1, resultados!$A$1:$ZZ$1, 0))</f>
        <v/>
      </c>
      <c r="B34">
        <f>INDEX(resultados!$A$2:$ZZ$442, 28, MATCH($B$2, resultados!$A$1:$ZZ$1, 0))</f>
        <v/>
      </c>
      <c r="C34">
        <f>INDEX(resultados!$A$2:$ZZ$442, 28, MATCH($B$3, resultados!$A$1:$ZZ$1, 0))</f>
        <v/>
      </c>
    </row>
    <row r="35">
      <c r="A35">
        <f>INDEX(resultados!$A$2:$ZZ$442, 29, MATCH($B$1, resultados!$A$1:$ZZ$1, 0))</f>
        <v/>
      </c>
      <c r="B35">
        <f>INDEX(resultados!$A$2:$ZZ$442, 29, MATCH($B$2, resultados!$A$1:$ZZ$1, 0))</f>
        <v/>
      </c>
      <c r="C35">
        <f>INDEX(resultados!$A$2:$ZZ$442, 29, MATCH($B$3, resultados!$A$1:$ZZ$1, 0))</f>
        <v/>
      </c>
    </row>
    <row r="36">
      <c r="A36">
        <f>INDEX(resultados!$A$2:$ZZ$442, 30, MATCH($B$1, resultados!$A$1:$ZZ$1, 0))</f>
        <v/>
      </c>
      <c r="B36">
        <f>INDEX(resultados!$A$2:$ZZ$442, 30, MATCH($B$2, resultados!$A$1:$ZZ$1, 0))</f>
        <v/>
      </c>
      <c r="C36">
        <f>INDEX(resultados!$A$2:$ZZ$442, 30, MATCH($B$3, resultados!$A$1:$ZZ$1, 0))</f>
        <v/>
      </c>
    </row>
    <row r="37">
      <c r="A37">
        <f>INDEX(resultados!$A$2:$ZZ$442, 31, MATCH($B$1, resultados!$A$1:$ZZ$1, 0))</f>
        <v/>
      </c>
      <c r="B37">
        <f>INDEX(resultados!$A$2:$ZZ$442, 31, MATCH($B$2, resultados!$A$1:$ZZ$1, 0))</f>
        <v/>
      </c>
      <c r="C37">
        <f>INDEX(resultados!$A$2:$ZZ$442, 31, MATCH($B$3, resultados!$A$1:$ZZ$1, 0))</f>
        <v/>
      </c>
    </row>
    <row r="38">
      <c r="A38">
        <f>INDEX(resultados!$A$2:$ZZ$442, 32, MATCH($B$1, resultados!$A$1:$ZZ$1, 0))</f>
        <v/>
      </c>
      <c r="B38">
        <f>INDEX(resultados!$A$2:$ZZ$442, 32, MATCH($B$2, resultados!$A$1:$ZZ$1, 0))</f>
        <v/>
      </c>
      <c r="C38">
        <f>INDEX(resultados!$A$2:$ZZ$442, 32, MATCH($B$3, resultados!$A$1:$ZZ$1, 0))</f>
        <v/>
      </c>
    </row>
    <row r="39">
      <c r="A39">
        <f>INDEX(resultados!$A$2:$ZZ$442, 33, MATCH($B$1, resultados!$A$1:$ZZ$1, 0))</f>
        <v/>
      </c>
      <c r="B39">
        <f>INDEX(resultados!$A$2:$ZZ$442, 33, MATCH($B$2, resultados!$A$1:$ZZ$1, 0))</f>
        <v/>
      </c>
      <c r="C39">
        <f>INDEX(resultados!$A$2:$ZZ$442, 33, MATCH($B$3, resultados!$A$1:$ZZ$1, 0))</f>
        <v/>
      </c>
    </row>
    <row r="40">
      <c r="A40">
        <f>INDEX(resultados!$A$2:$ZZ$442, 34, MATCH($B$1, resultados!$A$1:$ZZ$1, 0))</f>
        <v/>
      </c>
      <c r="B40">
        <f>INDEX(resultados!$A$2:$ZZ$442, 34, MATCH($B$2, resultados!$A$1:$ZZ$1, 0))</f>
        <v/>
      </c>
      <c r="C40">
        <f>INDEX(resultados!$A$2:$ZZ$442, 34, MATCH($B$3, resultados!$A$1:$ZZ$1, 0))</f>
        <v/>
      </c>
    </row>
    <row r="41">
      <c r="A41">
        <f>INDEX(resultados!$A$2:$ZZ$442, 35, MATCH($B$1, resultados!$A$1:$ZZ$1, 0))</f>
        <v/>
      </c>
      <c r="B41">
        <f>INDEX(resultados!$A$2:$ZZ$442, 35, MATCH($B$2, resultados!$A$1:$ZZ$1, 0))</f>
        <v/>
      </c>
      <c r="C41">
        <f>INDEX(resultados!$A$2:$ZZ$442, 35, MATCH($B$3, resultados!$A$1:$ZZ$1, 0))</f>
        <v/>
      </c>
    </row>
    <row r="42">
      <c r="A42">
        <f>INDEX(resultados!$A$2:$ZZ$442, 36, MATCH($B$1, resultados!$A$1:$ZZ$1, 0))</f>
        <v/>
      </c>
      <c r="B42">
        <f>INDEX(resultados!$A$2:$ZZ$442, 36, MATCH($B$2, resultados!$A$1:$ZZ$1, 0))</f>
        <v/>
      </c>
      <c r="C42">
        <f>INDEX(resultados!$A$2:$ZZ$442, 36, MATCH($B$3, resultados!$A$1:$ZZ$1, 0))</f>
        <v/>
      </c>
    </row>
    <row r="43">
      <c r="A43">
        <f>INDEX(resultados!$A$2:$ZZ$442, 37, MATCH($B$1, resultados!$A$1:$ZZ$1, 0))</f>
        <v/>
      </c>
      <c r="B43">
        <f>INDEX(resultados!$A$2:$ZZ$442, 37, MATCH($B$2, resultados!$A$1:$ZZ$1, 0))</f>
        <v/>
      </c>
      <c r="C43">
        <f>INDEX(resultados!$A$2:$ZZ$442, 37, MATCH($B$3, resultados!$A$1:$ZZ$1, 0))</f>
        <v/>
      </c>
    </row>
    <row r="44">
      <c r="A44">
        <f>INDEX(resultados!$A$2:$ZZ$442, 38, MATCH($B$1, resultados!$A$1:$ZZ$1, 0))</f>
        <v/>
      </c>
      <c r="B44">
        <f>INDEX(resultados!$A$2:$ZZ$442, 38, MATCH($B$2, resultados!$A$1:$ZZ$1, 0))</f>
        <v/>
      </c>
      <c r="C44">
        <f>INDEX(resultados!$A$2:$ZZ$442, 38, MATCH($B$3, resultados!$A$1:$ZZ$1, 0))</f>
        <v/>
      </c>
    </row>
    <row r="45">
      <c r="A45">
        <f>INDEX(resultados!$A$2:$ZZ$442, 39, MATCH($B$1, resultados!$A$1:$ZZ$1, 0))</f>
        <v/>
      </c>
      <c r="B45">
        <f>INDEX(resultados!$A$2:$ZZ$442, 39, MATCH($B$2, resultados!$A$1:$ZZ$1, 0))</f>
        <v/>
      </c>
      <c r="C45">
        <f>INDEX(resultados!$A$2:$ZZ$442, 39, MATCH($B$3, resultados!$A$1:$ZZ$1, 0))</f>
        <v/>
      </c>
    </row>
    <row r="46">
      <c r="A46">
        <f>INDEX(resultados!$A$2:$ZZ$442, 40, MATCH($B$1, resultados!$A$1:$ZZ$1, 0))</f>
        <v/>
      </c>
      <c r="B46">
        <f>INDEX(resultados!$A$2:$ZZ$442, 40, MATCH($B$2, resultados!$A$1:$ZZ$1, 0))</f>
        <v/>
      </c>
      <c r="C46">
        <f>INDEX(resultados!$A$2:$ZZ$442, 40, MATCH($B$3, resultados!$A$1:$ZZ$1, 0))</f>
        <v/>
      </c>
    </row>
    <row r="47">
      <c r="A47">
        <f>INDEX(resultados!$A$2:$ZZ$442, 41, MATCH($B$1, resultados!$A$1:$ZZ$1, 0))</f>
        <v/>
      </c>
      <c r="B47">
        <f>INDEX(resultados!$A$2:$ZZ$442, 41, MATCH($B$2, resultados!$A$1:$ZZ$1, 0))</f>
        <v/>
      </c>
      <c r="C47">
        <f>INDEX(resultados!$A$2:$ZZ$442, 41, MATCH($B$3, resultados!$A$1:$ZZ$1, 0))</f>
        <v/>
      </c>
    </row>
    <row r="48">
      <c r="A48">
        <f>INDEX(resultados!$A$2:$ZZ$442, 42, MATCH($B$1, resultados!$A$1:$ZZ$1, 0))</f>
        <v/>
      </c>
      <c r="B48">
        <f>INDEX(resultados!$A$2:$ZZ$442, 42, MATCH($B$2, resultados!$A$1:$ZZ$1, 0))</f>
        <v/>
      </c>
      <c r="C48">
        <f>INDEX(resultados!$A$2:$ZZ$442, 42, MATCH($B$3, resultados!$A$1:$ZZ$1, 0))</f>
        <v/>
      </c>
    </row>
    <row r="49">
      <c r="A49">
        <f>INDEX(resultados!$A$2:$ZZ$442, 43, MATCH($B$1, resultados!$A$1:$ZZ$1, 0))</f>
        <v/>
      </c>
      <c r="B49">
        <f>INDEX(resultados!$A$2:$ZZ$442, 43, MATCH($B$2, resultados!$A$1:$ZZ$1, 0))</f>
        <v/>
      </c>
      <c r="C49">
        <f>INDEX(resultados!$A$2:$ZZ$442, 43, MATCH($B$3, resultados!$A$1:$ZZ$1, 0))</f>
        <v/>
      </c>
    </row>
    <row r="50">
      <c r="A50">
        <f>INDEX(resultados!$A$2:$ZZ$442, 44, MATCH($B$1, resultados!$A$1:$ZZ$1, 0))</f>
        <v/>
      </c>
      <c r="B50">
        <f>INDEX(resultados!$A$2:$ZZ$442, 44, MATCH($B$2, resultados!$A$1:$ZZ$1, 0))</f>
        <v/>
      </c>
      <c r="C50">
        <f>INDEX(resultados!$A$2:$ZZ$442, 44, MATCH($B$3, resultados!$A$1:$ZZ$1, 0))</f>
        <v/>
      </c>
    </row>
    <row r="51">
      <c r="A51">
        <f>INDEX(resultados!$A$2:$ZZ$442, 45, MATCH($B$1, resultados!$A$1:$ZZ$1, 0))</f>
        <v/>
      </c>
      <c r="B51">
        <f>INDEX(resultados!$A$2:$ZZ$442, 45, MATCH($B$2, resultados!$A$1:$ZZ$1, 0))</f>
        <v/>
      </c>
      <c r="C51">
        <f>INDEX(resultados!$A$2:$ZZ$442, 45, MATCH($B$3, resultados!$A$1:$ZZ$1, 0))</f>
        <v/>
      </c>
    </row>
    <row r="52">
      <c r="A52">
        <f>INDEX(resultados!$A$2:$ZZ$442, 46, MATCH($B$1, resultados!$A$1:$ZZ$1, 0))</f>
        <v/>
      </c>
      <c r="B52">
        <f>INDEX(resultados!$A$2:$ZZ$442, 46, MATCH($B$2, resultados!$A$1:$ZZ$1, 0))</f>
        <v/>
      </c>
      <c r="C52">
        <f>INDEX(resultados!$A$2:$ZZ$442, 46, MATCH($B$3, resultados!$A$1:$ZZ$1, 0))</f>
        <v/>
      </c>
    </row>
    <row r="53">
      <c r="A53">
        <f>INDEX(resultados!$A$2:$ZZ$442, 47, MATCH($B$1, resultados!$A$1:$ZZ$1, 0))</f>
        <v/>
      </c>
      <c r="B53">
        <f>INDEX(resultados!$A$2:$ZZ$442, 47, MATCH($B$2, resultados!$A$1:$ZZ$1, 0))</f>
        <v/>
      </c>
      <c r="C53">
        <f>INDEX(resultados!$A$2:$ZZ$442, 47, MATCH($B$3, resultados!$A$1:$ZZ$1, 0))</f>
        <v/>
      </c>
    </row>
    <row r="54">
      <c r="A54">
        <f>INDEX(resultados!$A$2:$ZZ$442, 48, MATCH($B$1, resultados!$A$1:$ZZ$1, 0))</f>
        <v/>
      </c>
      <c r="B54">
        <f>INDEX(resultados!$A$2:$ZZ$442, 48, MATCH($B$2, resultados!$A$1:$ZZ$1, 0))</f>
        <v/>
      </c>
      <c r="C54">
        <f>INDEX(resultados!$A$2:$ZZ$442, 48, MATCH($B$3, resultados!$A$1:$ZZ$1, 0))</f>
        <v/>
      </c>
    </row>
    <row r="55">
      <c r="A55">
        <f>INDEX(resultados!$A$2:$ZZ$442, 49, MATCH($B$1, resultados!$A$1:$ZZ$1, 0))</f>
        <v/>
      </c>
      <c r="B55">
        <f>INDEX(resultados!$A$2:$ZZ$442, 49, MATCH($B$2, resultados!$A$1:$ZZ$1, 0))</f>
        <v/>
      </c>
      <c r="C55">
        <f>INDEX(resultados!$A$2:$ZZ$442, 49, MATCH($B$3, resultados!$A$1:$ZZ$1, 0))</f>
        <v/>
      </c>
    </row>
    <row r="56">
      <c r="A56">
        <f>INDEX(resultados!$A$2:$ZZ$442, 50, MATCH($B$1, resultados!$A$1:$ZZ$1, 0))</f>
        <v/>
      </c>
      <c r="B56">
        <f>INDEX(resultados!$A$2:$ZZ$442, 50, MATCH($B$2, resultados!$A$1:$ZZ$1, 0))</f>
        <v/>
      </c>
      <c r="C56">
        <f>INDEX(resultados!$A$2:$ZZ$442, 50, MATCH($B$3, resultados!$A$1:$ZZ$1, 0))</f>
        <v/>
      </c>
    </row>
    <row r="57">
      <c r="A57">
        <f>INDEX(resultados!$A$2:$ZZ$442, 51, MATCH($B$1, resultados!$A$1:$ZZ$1, 0))</f>
        <v/>
      </c>
      <c r="B57">
        <f>INDEX(resultados!$A$2:$ZZ$442, 51, MATCH($B$2, resultados!$A$1:$ZZ$1, 0))</f>
        <v/>
      </c>
      <c r="C57">
        <f>INDEX(resultados!$A$2:$ZZ$442, 51, MATCH($B$3, resultados!$A$1:$ZZ$1, 0))</f>
        <v/>
      </c>
    </row>
    <row r="58">
      <c r="A58">
        <f>INDEX(resultados!$A$2:$ZZ$442, 52, MATCH($B$1, resultados!$A$1:$ZZ$1, 0))</f>
        <v/>
      </c>
      <c r="B58">
        <f>INDEX(resultados!$A$2:$ZZ$442, 52, MATCH($B$2, resultados!$A$1:$ZZ$1, 0))</f>
        <v/>
      </c>
      <c r="C58">
        <f>INDEX(resultados!$A$2:$ZZ$442, 52, MATCH($B$3, resultados!$A$1:$ZZ$1, 0))</f>
        <v/>
      </c>
    </row>
    <row r="59">
      <c r="A59">
        <f>INDEX(resultados!$A$2:$ZZ$442, 53, MATCH($B$1, resultados!$A$1:$ZZ$1, 0))</f>
        <v/>
      </c>
      <c r="B59">
        <f>INDEX(resultados!$A$2:$ZZ$442, 53, MATCH($B$2, resultados!$A$1:$ZZ$1, 0))</f>
        <v/>
      </c>
      <c r="C59">
        <f>INDEX(resultados!$A$2:$ZZ$442, 53, MATCH($B$3, resultados!$A$1:$ZZ$1, 0))</f>
        <v/>
      </c>
    </row>
    <row r="60">
      <c r="A60">
        <f>INDEX(resultados!$A$2:$ZZ$442, 54, MATCH($B$1, resultados!$A$1:$ZZ$1, 0))</f>
        <v/>
      </c>
      <c r="B60">
        <f>INDEX(resultados!$A$2:$ZZ$442, 54, MATCH($B$2, resultados!$A$1:$ZZ$1, 0))</f>
        <v/>
      </c>
      <c r="C60">
        <f>INDEX(resultados!$A$2:$ZZ$442, 54, MATCH($B$3, resultados!$A$1:$ZZ$1, 0))</f>
        <v/>
      </c>
    </row>
    <row r="61">
      <c r="A61">
        <f>INDEX(resultados!$A$2:$ZZ$442, 55, MATCH($B$1, resultados!$A$1:$ZZ$1, 0))</f>
        <v/>
      </c>
      <c r="B61">
        <f>INDEX(resultados!$A$2:$ZZ$442, 55, MATCH($B$2, resultados!$A$1:$ZZ$1, 0))</f>
        <v/>
      </c>
      <c r="C61">
        <f>INDEX(resultados!$A$2:$ZZ$442, 55, MATCH($B$3, resultados!$A$1:$ZZ$1, 0))</f>
        <v/>
      </c>
    </row>
    <row r="62">
      <c r="A62">
        <f>INDEX(resultados!$A$2:$ZZ$442, 56, MATCH($B$1, resultados!$A$1:$ZZ$1, 0))</f>
        <v/>
      </c>
      <c r="B62">
        <f>INDEX(resultados!$A$2:$ZZ$442, 56, MATCH($B$2, resultados!$A$1:$ZZ$1, 0))</f>
        <v/>
      </c>
      <c r="C62">
        <f>INDEX(resultados!$A$2:$ZZ$442, 56, MATCH($B$3, resultados!$A$1:$ZZ$1, 0))</f>
        <v/>
      </c>
    </row>
    <row r="63">
      <c r="A63">
        <f>INDEX(resultados!$A$2:$ZZ$442, 57, MATCH($B$1, resultados!$A$1:$ZZ$1, 0))</f>
        <v/>
      </c>
      <c r="B63">
        <f>INDEX(resultados!$A$2:$ZZ$442, 57, MATCH($B$2, resultados!$A$1:$ZZ$1, 0))</f>
        <v/>
      </c>
      <c r="C63">
        <f>INDEX(resultados!$A$2:$ZZ$442, 57, MATCH($B$3, resultados!$A$1:$ZZ$1, 0))</f>
        <v/>
      </c>
    </row>
    <row r="64">
      <c r="A64">
        <f>INDEX(resultados!$A$2:$ZZ$442, 58, MATCH($B$1, resultados!$A$1:$ZZ$1, 0))</f>
        <v/>
      </c>
      <c r="B64">
        <f>INDEX(resultados!$A$2:$ZZ$442, 58, MATCH($B$2, resultados!$A$1:$ZZ$1, 0))</f>
        <v/>
      </c>
      <c r="C64">
        <f>INDEX(resultados!$A$2:$ZZ$442, 58, MATCH($B$3, resultados!$A$1:$ZZ$1, 0))</f>
        <v/>
      </c>
    </row>
    <row r="65">
      <c r="A65">
        <f>INDEX(resultados!$A$2:$ZZ$442, 59, MATCH($B$1, resultados!$A$1:$ZZ$1, 0))</f>
        <v/>
      </c>
      <c r="B65">
        <f>INDEX(resultados!$A$2:$ZZ$442, 59, MATCH($B$2, resultados!$A$1:$ZZ$1, 0))</f>
        <v/>
      </c>
      <c r="C65">
        <f>INDEX(resultados!$A$2:$ZZ$442, 59, MATCH($B$3, resultados!$A$1:$ZZ$1, 0))</f>
        <v/>
      </c>
    </row>
    <row r="66">
      <c r="A66">
        <f>INDEX(resultados!$A$2:$ZZ$442, 60, MATCH($B$1, resultados!$A$1:$ZZ$1, 0))</f>
        <v/>
      </c>
      <c r="B66">
        <f>INDEX(resultados!$A$2:$ZZ$442, 60, MATCH($B$2, resultados!$A$1:$ZZ$1, 0))</f>
        <v/>
      </c>
      <c r="C66">
        <f>INDEX(resultados!$A$2:$ZZ$442, 60, MATCH($B$3, resultados!$A$1:$ZZ$1, 0))</f>
        <v/>
      </c>
    </row>
    <row r="67">
      <c r="A67">
        <f>INDEX(resultados!$A$2:$ZZ$442, 61, MATCH($B$1, resultados!$A$1:$ZZ$1, 0))</f>
        <v/>
      </c>
      <c r="B67">
        <f>INDEX(resultados!$A$2:$ZZ$442, 61, MATCH($B$2, resultados!$A$1:$ZZ$1, 0))</f>
        <v/>
      </c>
      <c r="C67">
        <f>INDEX(resultados!$A$2:$ZZ$442, 61, MATCH($B$3, resultados!$A$1:$ZZ$1, 0))</f>
        <v/>
      </c>
    </row>
    <row r="68">
      <c r="A68">
        <f>INDEX(resultados!$A$2:$ZZ$442, 62, MATCH($B$1, resultados!$A$1:$ZZ$1, 0))</f>
        <v/>
      </c>
      <c r="B68">
        <f>INDEX(resultados!$A$2:$ZZ$442, 62, MATCH($B$2, resultados!$A$1:$ZZ$1, 0))</f>
        <v/>
      </c>
      <c r="C68">
        <f>INDEX(resultados!$A$2:$ZZ$442, 62, MATCH($B$3, resultados!$A$1:$ZZ$1, 0))</f>
        <v/>
      </c>
    </row>
    <row r="69">
      <c r="A69">
        <f>INDEX(resultados!$A$2:$ZZ$442, 63, MATCH($B$1, resultados!$A$1:$ZZ$1, 0))</f>
        <v/>
      </c>
      <c r="B69">
        <f>INDEX(resultados!$A$2:$ZZ$442, 63, MATCH($B$2, resultados!$A$1:$ZZ$1, 0))</f>
        <v/>
      </c>
      <c r="C69">
        <f>INDEX(resultados!$A$2:$ZZ$442, 63, MATCH($B$3, resultados!$A$1:$ZZ$1, 0))</f>
        <v/>
      </c>
    </row>
    <row r="70">
      <c r="A70">
        <f>INDEX(resultados!$A$2:$ZZ$442, 64, MATCH($B$1, resultados!$A$1:$ZZ$1, 0))</f>
        <v/>
      </c>
      <c r="B70">
        <f>INDEX(resultados!$A$2:$ZZ$442, 64, MATCH($B$2, resultados!$A$1:$ZZ$1, 0))</f>
        <v/>
      </c>
      <c r="C70">
        <f>INDEX(resultados!$A$2:$ZZ$442, 64, MATCH($B$3, resultados!$A$1:$ZZ$1, 0))</f>
        <v/>
      </c>
    </row>
    <row r="71">
      <c r="A71">
        <f>INDEX(resultados!$A$2:$ZZ$442, 65, MATCH($B$1, resultados!$A$1:$ZZ$1, 0))</f>
        <v/>
      </c>
      <c r="B71">
        <f>INDEX(resultados!$A$2:$ZZ$442, 65, MATCH($B$2, resultados!$A$1:$ZZ$1, 0))</f>
        <v/>
      </c>
      <c r="C71">
        <f>INDEX(resultados!$A$2:$ZZ$442, 65, MATCH($B$3, resultados!$A$1:$ZZ$1, 0))</f>
        <v/>
      </c>
    </row>
    <row r="72">
      <c r="A72">
        <f>INDEX(resultados!$A$2:$ZZ$442, 66, MATCH($B$1, resultados!$A$1:$ZZ$1, 0))</f>
        <v/>
      </c>
      <c r="B72">
        <f>INDEX(resultados!$A$2:$ZZ$442, 66, MATCH($B$2, resultados!$A$1:$ZZ$1, 0))</f>
        <v/>
      </c>
      <c r="C72">
        <f>INDEX(resultados!$A$2:$ZZ$442, 66, MATCH($B$3, resultados!$A$1:$ZZ$1, 0))</f>
        <v/>
      </c>
    </row>
    <row r="73">
      <c r="A73">
        <f>INDEX(resultados!$A$2:$ZZ$442, 67, MATCH($B$1, resultados!$A$1:$ZZ$1, 0))</f>
        <v/>
      </c>
      <c r="B73">
        <f>INDEX(resultados!$A$2:$ZZ$442, 67, MATCH($B$2, resultados!$A$1:$ZZ$1, 0))</f>
        <v/>
      </c>
      <c r="C73">
        <f>INDEX(resultados!$A$2:$ZZ$442, 67, MATCH($B$3, resultados!$A$1:$ZZ$1, 0))</f>
        <v/>
      </c>
    </row>
    <row r="74">
      <c r="A74">
        <f>INDEX(resultados!$A$2:$ZZ$442, 68, MATCH($B$1, resultados!$A$1:$ZZ$1, 0))</f>
        <v/>
      </c>
      <c r="B74">
        <f>INDEX(resultados!$A$2:$ZZ$442, 68, MATCH($B$2, resultados!$A$1:$ZZ$1, 0))</f>
        <v/>
      </c>
      <c r="C74">
        <f>INDEX(resultados!$A$2:$ZZ$442, 68, MATCH($B$3, resultados!$A$1:$ZZ$1, 0))</f>
        <v/>
      </c>
    </row>
    <row r="75">
      <c r="A75">
        <f>INDEX(resultados!$A$2:$ZZ$442, 69, MATCH($B$1, resultados!$A$1:$ZZ$1, 0))</f>
        <v/>
      </c>
      <c r="B75">
        <f>INDEX(resultados!$A$2:$ZZ$442, 69, MATCH($B$2, resultados!$A$1:$ZZ$1, 0))</f>
        <v/>
      </c>
      <c r="C75">
        <f>INDEX(resultados!$A$2:$ZZ$442, 69, MATCH($B$3, resultados!$A$1:$ZZ$1, 0))</f>
        <v/>
      </c>
    </row>
    <row r="76">
      <c r="A76">
        <f>INDEX(resultados!$A$2:$ZZ$442, 70, MATCH($B$1, resultados!$A$1:$ZZ$1, 0))</f>
        <v/>
      </c>
      <c r="B76">
        <f>INDEX(resultados!$A$2:$ZZ$442, 70, MATCH($B$2, resultados!$A$1:$ZZ$1, 0))</f>
        <v/>
      </c>
      <c r="C76">
        <f>INDEX(resultados!$A$2:$ZZ$442, 70, MATCH($B$3, resultados!$A$1:$ZZ$1, 0))</f>
        <v/>
      </c>
    </row>
    <row r="77">
      <c r="A77">
        <f>INDEX(resultados!$A$2:$ZZ$442, 71, MATCH($B$1, resultados!$A$1:$ZZ$1, 0))</f>
        <v/>
      </c>
      <c r="B77">
        <f>INDEX(resultados!$A$2:$ZZ$442, 71, MATCH($B$2, resultados!$A$1:$ZZ$1, 0))</f>
        <v/>
      </c>
      <c r="C77">
        <f>INDEX(resultados!$A$2:$ZZ$442, 71, MATCH($B$3, resultados!$A$1:$ZZ$1, 0))</f>
        <v/>
      </c>
    </row>
    <row r="78">
      <c r="A78">
        <f>INDEX(resultados!$A$2:$ZZ$442, 72, MATCH($B$1, resultados!$A$1:$ZZ$1, 0))</f>
        <v/>
      </c>
      <c r="B78">
        <f>INDEX(resultados!$A$2:$ZZ$442, 72, MATCH($B$2, resultados!$A$1:$ZZ$1, 0))</f>
        <v/>
      </c>
      <c r="C78">
        <f>INDEX(resultados!$A$2:$ZZ$442, 72, MATCH($B$3, resultados!$A$1:$ZZ$1, 0))</f>
        <v/>
      </c>
    </row>
    <row r="79">
      <c r="A79">
        <f>INDEX(resultados!$A$2:$ZZ$442, 73, MATCH($B$1, resultados!$A$1:$ZZ$1, 0))</f>
        <v/>
      </c>
      <c r="B79">
        <f>INDEX(resultados!$A$2:$ZZ$442, 73, MATCH($B$2, resultados!$A$1:$ZZ$1, 0))</f>
        <v/>
      </c>
      <c r="C79">
        <f>INDEX(resultados!$A$2:$ZZ$442, 73, MATCH($B$3, resultados!$A$1:$ZZ$1, 0))</f>
        <v/>
      </c>
    </row>
    <row r="80">
      <c r="A80">
        <f>INDEX(resultados!$A$2:$ZZ$442, 74, MATCH($B$1, resultados!$A$1:$ZZ$1, 0))</f>
        <v/>
      </c>
      <c r="B80">
        <f>INDEX(resultados!$A$2:$ZZ$442, 74, MATCH($B$2, resultados!$A$1:$ZZ$1, 0))</f>
        <v/>
      </c>
      <c r="C80">
        <f>INDEX(resultados!$A$2:$ZZ$442, 74, MATCH($B$3, resultados!$A$1:$ZZ$1, 0))</f>
        <v/>
      </c>
    </row>
    <row r="81">
      <c r="A81">
        <f>INDEX(resultados!$A$2:$ZZ$442, 75, MATCH($B$1, resultados!$A$1:$ZZ$1, 0))</f>
        <v/>
      </c>
      <c r="B81">
        <f>INDEX(resultados!$A$2:$ZZ$442, 75, MATCH($B$2, resultados!$A$1:$ZZ$1, 0))</f>
        <v/>
      </c>
      <c r="C81">
        <f>INDEX(resultados!$A$2:$ZZ$442, 75, MATCH($B$3, resultados!$A$1:$ZZ$1, 0))</f>
        <v/>
      </c>
    </row>
    <row r="82">
      <c r="A82">
        <f>INDEX(resultados!$A$2:$ZZ$442, 76, MATCH($B$1, resultados!$A$1:$ZZ$1, 0))</f>
        <v/>
      </c>
      <c r="B82">
        <f>INDEX(resultados!$A$2:$ZZ$442, 76, MATCH($B$2, resultados!$A$1:$ZZ$1, 0))</f>
        <v/>
      </c>
      <c r="C82">
        <f>INDEX(resultados!$A$2:$ZZ$442, 76, MATCH($B$3, resultados!$A$1:$ZZ$1, 0))</f>
        <v/>
      </c>
    </row>
    <row r="83">
      <c r="A83">
        <f>INDEX(resultados!$A$2:$ZZ$442, 77, MATCH($B$1, resultados!$A$1:$ZZ$1, 0))</f>
        <v/>
      </c>
      <c r="B83">
        <f>INDEX(resultados!$A$2:$ZZ$442, 77, MATCH($B$2, resultados!$A$1:$ZZ$1, 0))</f>
        <v/>
      </c>
      <c r="C83">
        <f>INDEX(resultados!$A$2:$ZZ$442, 77, MATCH($B$3, resultados!$A$1:$ZZ$1, 0))</f>
        <v/>
      </c>
    </row>
    <row r="84">
      <c r="A84">
        <f>INDEX(resultados!$A$2:$ZZ$442, 78, MATCH($B$1, resultados!$A$1:$ZZ$1, 0))</f>
        <v/>
      </c>
      <c r="B84">
        <f>INDEX(resultados!$A$2:$ZZ$442, 78, MATCH($B$2, resultados!$A$1:$ZZ$1, 0))</f>
        <v/>
      </c>
      <c r="C84">
        <f>INDEX(resultados!$A$2:$ZZ$442, 78, MATCH($B$3, resultados!$A$1:$ZZ$1, 0))</f>
        <v/>
      </c>
    </row>
    <row r="85">
      <c r="A85">
        <f>INDEX(resultados!$A$2:$ZZ$442, 79, MATCH($B$1, resultados!$A$1:$ZZ$1, 0))</f>
        <v/>
      </c>
      <c r="B85">
        <f>INDEX(resultados!$A$2:$ZZ$442, 79, MATCH($B$2, resultados!$A$1:$ZZ$1, 0))</f>
        <v/>
      </c>
      <c r="C85">
        <f>INDEX(resultados!$A$2:$ZZ$442, 79, MATCH($B$3, resultados!$A$1:$ZZ$1, 0))</f>
        <v/>
      </c>
    </row>
    <row r="86">
      <c r="A86">
        <f>INDEX(resultados!$A$2:$ZZ$442, 80, MATCH($B$1, resultados!$A$1:$ZZ$1, 0))</f>
        <v/>
      </c>
      <c r="B86">
        <f>INDEX(resultados!$A$2:$ZZ$442, 80, MATCH($B$2, resultados!$A$1:$ZZ$1, 0))</f>
        <v/>
      </c>
      <c r="C86">
        <f>INDEX(resultados!$A$2:$ZZ$442, 80, MATCH($B$3, resultados!$A$1:$ZZ$1, 0))</f>
        <v/>
      </c>
    </row>
    <row r="87">
      <c r="A87">
        <f>INDEX(resultados!$A$2:$ZZ$442, 81, MATCH($B$1, resultados!$A$1:$ZZ$1, 0))</f>
        <v/>
      </c>
      <c r="B87">
        <f>INDEX(resultados!$A$2:$ZZ$442, 81, MATCH($B$2, resultados!$A$1:$ZZ$1, 0))</f>
        <v/>
      </c>
      <c r="C87">
        <f>INDEX(resultados!$A$2:$ZZ$442, 81, MATCH($B$3, resultados!$A$1:$ZZ$1, 0))</f>
        <v/>
      </c>
    </row>
    <row r="88">
      <c r="A88">
        <f>INDEX(resultados!$A$2:$ZZ$442, 82, MATCH($B$1, resultados!$A$1:$ZZ$1, 0))</f>
        <v/>
      </c>
      <c r="B88">
        <f>INDEX(resultados!$A$2:$ZZ$442, 82, MATCH($B$2, resultados!$A$1:$ZZ$1, 0))</f>
        <v/>
      </c>
      <c r="C88">
        <f>INDEX(resultados!$A$2:$ZZ$442, 82, MATCH($B$3, resultados!$A$1:$ZZ$1, 0))</f>
        <v/>
      </c>
    </row>
    <row r="89">
      <c r="A89">
        <f>INDEX(resultados!$A$2:$ZZ$442, 83, MATCH($B$1, resultados!$A$1:$ZZ$1, 0))</f>
        <v/>
      </c>
      <c r="B89">
        <f>INDEX(resultados!$A$2:$ZZ$442, 83, MATCH($B$2, resultados!$A$1:$ZZ$1, 0))</f>
        <v/>
      </c>
      <c r="C89">
        <f>INDEX(resultados!$A$2:$ZZ$442, 83, MATCH($B$3, resultados!$A$1:$ZZ$1, 0))</f>
        <v/>
      </c>
    </row>
    <row r="90">
      <c r="A90">
        <f>INDEX(resultados!$A$2:$ZZ$442, 84, MATCH($B$1, resultados!$A$1:$ZZ$1, 0))</f>
        <v/>
      </c>
      <c r="B90">
        <f>INDEX(resultados!$A$2:$ZZ$442, 84, MATCH($B$2, resultados!$A$1:$ZZ$1, 0))</f>
        <v/>
      </c>
      <c r="C90">
        <f>INDEX(resultados!$A$2:$ZZ$442, 84, MATCH($B$3, resultados!$A$1:$ZZ$1, 0))</f>
        <v/>
      </c>
    </row>
    <row r="91">
      <c r="A91">
        <f>INDEX(resultados!$A$2:$ZZ$442, 85, MATCH($B$1, resultados!$A$1:$ZZ$1, 0))</f>
        <v/>
      </c>
      <c r="B91">
        <f>INDEX(resultados!$A$2:$ZZ$442, 85, MATCH($B$2, resultados!$A$1:$ZZ$1, 0))</f>
        <v/>
      </c>
      <c r="C91">
        <f>INDEX(resultados!$A$2:$ZZ$442, 85, MATCH($B$3, resultados!$A$1:$ZZ$1, 0))</f>
        <v/>
      </c>
    </row>
    <row r="92">
      <c r="A92">
        <f>INDEX(resultados!$A$2:$ZZ$442, 86, MATCH($B$1, resultados!$A$1:$ZZ$1, 0))</f>
        <v/>
      </c>
      <c r="B92">
        <f>INDEX(resultados!$A$2:$ZZ$442, 86, MATCH($B$2, resultados!$A$1:$ZZ$1, 0))</f>
        <v/>
      </c>
      <c r="C92">
        <f>INDEX(resultados!$A$2:$ZZ$442, 86, MATCH($B$3, resultados!$A$1:$ZZ$1, 0))</f>
        <v/>
      </c>
    </row>
    <row r="93">
      <c r="A93">
        <f>INDEX(resultados!$A$2:$ZZ$442, 87, MATCH($B$1, resultados!$A$1:$ZZ$1, 0))</f>
        <v/>
      </c>
      <c r="B93">
        <f>INDEX(resultados!$A$2:$ZZ$442, 87, MATCH($B$2, resultados!$A$1:$ZZ$1, 0))</f>
        <v/>
      </c>
      <c r="C93">
        <f>INDEX(resultados!$A$2:$ZZ$442, 87, MATCH($B$3, resultados!$A$1:$ZZ$1, 0))</f>
        <v/>
      </c>
    </row>
    <row r="94">
      <c r="A94">
        <f>INDEX(resultados!$A$2:$ZZ$442, 88, MATCH($B$1, resultados!$A$1:$ZZ$1, 0))</f>
        <v/>
      </c>
      <c r="B94">
        <f>INDEX(resultados!$A$2:$ZZ$442, 88, MATCH($B$2, resultados!$A$1:$ZZ$1, 0))</f>
        <v/>
      </c>
      <c r="C94">
        <f>INDEX(resultados!$A$2:$ZZ$442, 88, MATCH($B$3, resultados!$A$1:$ZZ$1, 0))</f>
        <v/>
      </c>
    </row>
    <row r="95">
      <c r="A95">
        <f>INDEX(resultados!$A$2:$ZZ$442, 89, MATCH($B$1, resultados!$A$1:$ZZ$1, 0))</f>
        <v/>
      </c>
      <c r="B95">
        <f>INDEX(resultados!$A$2:$ZZ$442, 89, MATCH($B$2, resultados!$A$1:$ZZ$1, 0))</f>
        <v/>
      </c>
      <c r="C95">
        <f>INDEX(resultados!$A$2:$ZZ$442, 89, MATCH($B$3, resultados!$A$1:$ZZ$1, 0))</f>
        <v/>
      </c>
    </row>
    <row r="96">
      <c r="A96">
        <f>INDEX(resultados!$A$2:$ZZ$442, 90, MATCH($B$1, resultados!$A$1:$ZZ$1, 0))</f>
        <v/>
      </c>
      <c r="B96">
        <f>INDEX(resultados!$A$2:$ZZ$442, 90, MATCH($B$2, resultados!$A$1:$ZZ$1, 0))</f>
        <v/>
      </c>
      <c r="C96">
        <f>INDEX(resultados!$A$2:$ZZ$442, 90, MATCH($B$3, resultados!$A$1:$ZZ$1, 0))</f>
        <v/>
      </c>
    </row>
    <row r="97">
      <c r="A97">
        <f>INDEX(resultados!$A$2:$ZZ$442, 91, MATCH($B$1, resultados!$A$1:$ZZ$1, 0))</f>
        <v/>
      </c>
      <c r="B97">
        <f>INDEX(resultados!$A$2:$ZZ$442, 91, MATCH($B$2, resultados!$A$1:$ZZ$1, 0))</f>
        <v/>
      </c>
      <c r="C97">
        <f>INDEX(resultados!$A$2:$ZZ$442, 91, MATCH($B$3, resultados!$A$1:$ZZ$1, 0))</f>
        <v/>
      </c>
    </row>
    <row r="98">
      <c r="A98">
        <f>INDEX(resultados!$A$2:$ZZ$442, 92, MATCH($B$1, resultados!$A$1:$ZZ$1, 0))</f>
        <v/>
      </c>
      <c r="B98">
        <f>INDEX(resultados!$A$2:$ZZ$442, 92, MATCH($B$2, resultados!$A$1:$ZZ$1, 0))</f>
        <v/>
      </c>
      <c r="C98">
        <f>INDEX(resultados!$A$2:$ZZ$442, 92, MATCH($B$3, resultados!$A$1:$ZZ$1, 0))</f>
        <v/>
      </c>
    </row>
    <row r="99">
      <c r="A99">
        <f>INDEX(resultados!$A$2:$ZZ$442, 93, MATCH($B$1, resultados!$A$1:$ZZ$1, 0))</f>
        <v/>
      </c>
      <c r="B99">
        <f>INDEX(resultados!$A$2:$ZZ$442, 93, MATCH($B$2, resultados!$A$1:$ZZ$1, 0))</f>
        <v/>
      </c>
      <c r="C99">
        <f>INDEX(resultados!$A$2:$ZZ$442, 93, MATCH($B$3, resultados!$A$1:$ZZ$1, 0))</f>
        <v/>
      </c>
    </row>
    <row r="100">
      <c r="A100">
        <f>INDEX(resultados!$A$2:$ZZ$442, 94, MATCH($B$1, resultados!$A$1:$ZZ$1, 0))</f>
        <v/>
      </c>
      <c r="B100">
        <f>INDEX(resultados!$A$2:$ZZ$442, 94, MATCH($B$2, resultados!$A$1:$ZZ$1, 0))</f>
        <v/>
      </c>
      <c r="C100">
        <f>INDEX(resultados!$A$2:$ZZ$442, 94, MATCH($B$3, resultados!$A$1:$ZZ$1, 0))</f>
        <v/>
      </c>
    </row>
    <row r="101">
      <c r="A101">
        <f>INDEX(resultados!$A$2:$ZZ$442, 95, MATCH($B$1, resultados!$A$1:$ZZ$1, 0))</f>
        <v/>
      </c>
      <c r="B101">
        <f>INDEX(resultados!$A$2:$ZZ$442, 95, MATCH($B$2, resultados!$A$1:$ZZ$1, 0))</f>
        <v/>
      </c>
      <c r="C101">
        <f>INDEX(resultados!$A$2:$ZZ$442, 95, MATCH($B$3, resultados!$A$1:$ZZ$1, 0))</f>
        <v/>
      </c>
    </row>
    <row r="102">
      <c r="A102">
        <f>INDEX(resultados!$A$2:$ZZ$442, 96, MATCH($B$1, resultados!$A$1:$ZZ$1, 0))</f>
        <v/>
      </c>
      <c r="B102">
        <f>INDEX(resultados!$A$2:$ZZ$442, 96, MATCH($B$2, resultados!$A$1:$ZZ$1, 0))</f>
        <v/>
      </c>
      <c r="C102">
        <f>INDEX(resultados!$A$2:$ZZ$442, 96, MATCH($B$3, resultados!$A$1:$ZZ$1, 0))</f>
        <v/>
      </c>
    </row>
    <row r="103">
      <c r="A103">
        <f>INDEX(resultados!$A$2:$ZZ$442, 97, MATCH($B$1, resultados!$A$1:$ZZ$1, 0))</f>
        <v/>
      </c>
      <c r="B103">
        <f>INDEX(resultados!$A$2:$ZZ$442, 97, MATCH($B$2, resultados!$A$1:$ZZ$1, 0))</f>
        <v/>
      </c>
      <c r="C103">
        <f>INDEX(resultados!$A$2:$ZZ$442, 97, MATCH($B$3, resultados!$A$1:$ZZ$1, 0))</f>
        <v/>
      </c>
    </row>
    <row r="104">
      <c r="A104">
        <f>INDEX(resultados!$A$2:$ZZ$442, 98, MATCH($B$1, resultados!$A$1:$ZZ$1, 0))</f>
        <v/>
      </c>
      <c r="B104">
        <f>INDEX(resultados!$A$2:$ZZ$442, 98, MATCH($B$2, resultados!$A$1:$ZZ$1, 0))</f>
        <v/>
      </c>
      <c r="C104">
        <f>INDEX(resultados!$A$2:$ZZ$442, 98, MATCH($B$3, resultados!$A$1:$ZZ$1, 0))</f>
        <v/>
      </c>
    </row>
    <row r="105">
      <c r="A105">
        <f>INDEX(resultados!$A$2:$ZZ$442, 99, MATCH($B$1, resultados!$A$1:$ZZ$1, 0))</f>
        <v/>
      </c>
      <c r="B105">
        <f>INDEX(resultados!$A$2:$ZZ$442, 99, MATCH($B$2, resultados!$A$1:$ZZ$1, 0))</f>
        <v/>
      </c>
      <c r="C105">
        <f>INDEX(resultados!$A$2:$ZZ$442, 99, MATCH($B$3, resultados!$A$1:$ZZ$1, 0))</f>
        <v/>
      </c>
    </row>
    <row r="106">
      <c r="A106">
        <f>INDEX(resultados!$A$2:$ZZ$442, 100, MATCH($B$1, resultados!$A$1:$ZZ$1, 0))</f>
        <v/>
      </c>
      <c r="B106">
        <f>INDEX(resultados!$A$2:$ZZ$442, 100, MATCH($B$2, resultados!$A$1:$ZZ$1, 0))</f>
        <v/>
      </c>
      <c r="C106">
        <f>INDEX(resultados!$A$2:$ZZ$442, 100, MATCH($B$3, resultados!$A$1:$ZZ$1, 0))</f>
        <v/>
      </c>
    </row>
    <row r="107">
      <c r="A107">
        <f>INDEX(resultados!$A$2:$ZZ$442, 101, MATCH($B$1, resultados!$A$1:$ZZ$1, 0))</f>
        <v/>
      </c>
      <c r="B107">
        <f>INDEX(resultados!$A$2:$ZZ$442, 101, MATCH($B$2, resultados!$A$1:$ZZ$1, 0))</f>
        <v/>
      </c>
      <c r="C107">
        <f>INDEX(resultados!$A$2:$ZZ$442, 101, MATCH($B$3, resultados!$A$1:$ZZ$1, 0))</f>
        <v/>
      </c>
    </row>
    <row r="108">
      <c r="A108">
        <f>INDEX(resultados!$A$2:$ZZ$442, 102, MATCH($B$1, resultados!$A$1:$ZZ$1, 0))</f>
        <v/>
      </c>
      <c r="B108">
        <f>INDEX(resultados!$A$2:$ZZ$442, 102, MATCH($B$2, resultados!$A$1:$ZZ$1, 0))</f>
        <v/>
      </c>
      <c r="C108">
        <f>INDEX(resultados!$A$2:$ZZ$442, 102, MATCH($B$3, resultados!$A$1:$ZZ$1, 0))</f>
        <v/>
      </c>
    </row>
    <row r="109">
      <c r="A109">
        <f>INDEX(resultados!$A$2:$ZZ$442, 103, MATCH($B$1, resultados!$A$1:$ZZ$1, 0))</f>
        <v/>
      </c>
      <c r="B109">
        <f>INDEX(resultados!$A$2:$ZZ$442, 103, MATCH($B$2, resultados!$A$1:$ZZ$1, 0))</f>
        <v/>
      </c>
      <c r="C109">
        <f>INDEX(resultados!$A$2:$ZZ$442, 103, MATCH($B$3, resultados!$A$1:$ZZ$1, 0))</f>
        <v/>
      </c>
    </row>
    <row r="110">
      <c r="A110">
        <f>INDEX(resultados!$A$2:$ZZ$442, 104, MATCH($B$1, resultados!$A$1:$ZZ$1, 0))</f>
        <v/>
      </c>
      <c r="B110">
        <f>INDEX(resultados!$A$2:$ZZ$442, 104, MATCH($B$2, resultados!$A$1:$ZZ$1, 0))</f>
        <v/>
      </c>
      <c r="C110">
        <f>INDEX(resultados!$A$2:$ZZ$442, 104, MATCH($B$3, resultados!$A$1:$ZZ$1, 0))</f>
        <v/>
      </c>
    </row>
    <row r="111">
      <c r="A111">
        <f>INDEX(resultados!$A$2:$ZZ$442, 105, MATCH($B$1, resultados!$A$1:$ZZ$1, 0))</f>
        <v/>
      </c>
      <c r="B111">
        <f>INDEX(resultados!$A$2:$ZZ$442, 105, MATCH($B$2, resultados!$A$1:$ZZ$1, 0))</f>
        <v/>
      </c>
      <c r="C111">
        <f>INDEX(resultados!$A$2:$ZZ$442, 105, MATCH($B$3, resultados!$A$1:$ZZ$1, 0))</f>
        <v/>
      </c>
    </row>
    <row r="112">
      <c r="A112">
        <f>INDEX(resultados!$A$2:$ZZ$442, 106, MATCH($B$1, resultados!$A$1:$ZZ$1, 0))</f>
        <v/>
      </c>
      <c r="B112">
        <f>INDEX(resultados!$A$2:$ZZ$442, 106, MATCH($B$2, resultados!$A$1:$ZZ$1, 0))</f>
        <v/>
      </c>
      <c r="C112">
        <f>INDEX(resultados!$A$2:$ZZ$442, 106, MATCH($B$3, resultados!$A$1:$ZZ$1, 0))</f>
        <v/>
      </c>
    </row>
    <row r="113">
      <c r="A113">
        <f>INDEX(resultados!$A$2:$ZZ$442, 107, MATCH($B$1, resultados!$A$1:$ZZ$1, 0))</f>
        <v/>
      </c>
      <c r="B113">
        <f>INDEX(resultados!$A$2:$ZZ$442, 107, MATCH($B$2, resultados!$A$1:$ZZ$1, 0))</f>
        <v/>
      </c>
      <c r="C113">
        <f>INDEX(resultados!$A$2:$ZZ$442, 107, MATCH($B$3, resultados!$A$1:$ZZ$1, 0))</f>
        <v/>
      </c>
    </row>
    <row r="114">
      <c r="A114">
        <f>INDEX(resultados!$A$2:$ZZ$442, 108, MATCH($B$1, resultados!$A$1:$ZZ$1, 0))</f>
        <v/>
      </c>
      <c r="B114">
        <f>INDEX(resultados!$A$2:$ZZ$442, 108, MATCH($B$2, resultados!$A$1:$ZZ$1, 0))</f>
        <v/>
      </c>
      <c r="C114">
        <f>INDEX(resultados!$A$2:$ZZ$442, 108, MATCH($B$3, resultados!$A$1:$ZZ$1, 0))</f>
        <v/>
      </c>
    </row>
    <row r="115">
      <c r="A115">
        <f>INDEX(resultados!$A$2:$ZZ$442, 109, MATCH($B$1, resultados!$A$1:$ZZ$1, 0))</f>
        <v/>
      </c>
      <c r="B115">
        <f>INDEX(resultados!$A$2:$ZZ$442, 109, MATCH($B$2, resultados!$A$1:$ZZ$1, 0))</f>
        <v/>
      </c>
      <c r="C115">
        <f>INDEX(resultados!$A$2:$ZZ$442, 109, MATCH($B$3, resultados!$A$1:$ZZ$1, 0))</f>
        <v/>
      </c>
    </row>
    <row r="116">
      <c r="A116">
        <f>INDEX(resultados!$A$2:$ZZ$442, 110, MATCH($B$1, resultados!$A$1:$ZZ$1, 0))</f>
        <v/>
      </c>
      <c r="B116">
        <f>INDEX(resultados!$A$2:$ZZ$442, 110, MATCH($B$2, resultados!$A$1:$ZZ$1, 0))</f>
        <v/>
      </c>
      <c r="C116">
        <f>INDEX(resultados!$A$2:$ZZ$442, 110, MATCH($B$3, resultados!$A$1:$ZZ$1, 0))</f>
        <v/>
      </c>
    </row>
    <row r="117">
      <c r="A117">
        <f>INDEX(resultados!$A$2:$ZZ$442, 111, MATCH($B$1, resultados!$A$1:$ZZ$1, 0))</f>
        <v/>
      </c>
      <c r="B117">
        <f>INDEX(resultados!$A$2:$ZZ$442, 111, MATCH($B$2, resultados!$A$1:$ZZ$1, 0))</f>
        <v/>
      </c>
      <c r="C117">
        <f>INDEX(resultados!$A$2:$ZZ$442, 111, MATCH($B$3, resultados!$A$1:$ZZ$1, 0))</f>
        <v/>
      </c>
    </row>
    <row r="118">
      <c r="A118">
        <f>INDEX(resultados!$A$2:$ZZ$442, 112, MATCH($B$1, resultados!$A$1:$ZZ$1, 0))</f>
        <v/>
      </c>
      <c r="B118">
        <f>INDEX(resultados!$A$2:$ZZ$442, 112, MATCH($B$2, resultados!$A$1:$ZZ$1, 0))</f>
        <v/>
      </c>
      <c r="C118">
        <f>INDEX(resultados!$A$2:$ZZ$442, 112, MATCH($B$3, resultados!$A$1:$ZZ$1, 0))</f>
        <v/>
      </c>
    </row>
    <row r="119">
      <c r="A119">
        <f>INDEX(resultados!$A$2:$ZZ$442, 113, MATCH($B$1, resultados!$A$1:$ZZ$1, 0))</f>
        <v/>
      </c>
      <c r="B119">
        <f>INDEX(resultados!$A$2:$ZZ$442, 113, MATCH($B$2, resultados!$A$1:$ZZ$1, 0))</f>
        <v/>
      </c>
      <c r="C119">
        <f>INDEX(resultados!$A$2:$ZZ$442, 113, MATCH($B$3, resultados!$A$1:$ZZ$1, 0))</f>
        <v/>
      </c>
    </row>
    <row r="120">
      <c r="A120">
        <f>INDEX(resultados!$A$2:$ZZ$442, 114, MATCH($B$1, resultados!$A$1:$ZZ$1, 0))</f>
        <v/>
      </c>
      <c r="B120">
        <f>INDEX(resultados!$A$2:$ZZ$442, 114, MATCH($B$2, resultados!$A$1:$ZZ$1, 0))</f>
        <v/>
      </c>
      <c r="C120">
        <f>INDEX(resultados!$A$2:$ZZ$442, 114, MATCH($B$3, resultados!$A$1:$ZZ$1, 0))</f>
        <v/>
      </c>
    </row>
    <row r="121">
      <c r="A121">
        <f>INDEX(resultados!$A$2:$ZZ$442, 115, MATCH($B$1, resultados!$A$1:$ZZ$1, 0))</f>
        <v/>
      </c>
      <c r="B121">
        <f>INDEX(resultados!$A$2:$ZZ$442, 115, MATCH($B$2, resultados!$A$1:$ZZ$1, 0))</f>
        <v/>
      </c>
      <c r="C121">
        <f>INDEX(resultados!$A$2:$ZZ$442, 115, MATCH($B$3, resultados!$A$1:$ZZ$1, 0))</f>
        <v/>
      </c>
    </row>
    <row r="122">
      <c r="A122">
        <f>INDEX(resultados!$A$2:$ZZ$442, 116, MATCH($B$1, resultados!$A$1:$ZZ$1, 0))</f>
        <v/>
      </c>
      <c r="B122">
        <f>INDEX(resultados!$A$2:$ZZ$442, 116, MATCH($B$2, resultados!$A$1:$ZZ$1, 0))</f>
        <v/>
      </c>
      <c r="C122">
        <f>INDEX(resultados!$A$2:$ZZ$442, 116, MATCH($B$3, resultados!$A$1:$ZZ$1, 0))</f>
        <v/>
      </c>
    </row>
    <row r="123">
      <c r="A123">
        <f>INDEX(resultados!$A$2:$ZZ$442, 117, MATCH($B$1, resultados!$A$1:$ZZ$1, 0))</f>
        <v/>
      </c>
      <c r="B123">
        <f>INDEX(resultados!$A$2:$ZZ$442, 117, MATCH($B$2, resultados!$A$1:$ZZ$1, 0))</f>
        <v/>
      </c>
      <c r="C123">
        <f>INDEX(resultados!$A$2:$ZZ$442, 117, MATCH($B$3, resultados!$A$1:$ZZ$1, 0))</f>
        <v/>
      </c>
    </row>
    <row r="124">
      <c r="A124">
        <f>INDEX(resultados!$A$2:$ZZ$442, 118, MATCH($B$1, resultados!$A$1:$ZZ$1, 0))</f>
        <v/>
      </c>
      <c r="B124">
        <f>INDEX(resultados!$A$2:$ZZ$442, 118, MATCH($B$2, resultados!$A$1:$ZZ$1, 0))</f>
        <v/>
      </c>
      <c r="C124">
        <f>INDEX(resultados!$A$2:$ZZ$442, 118, MATCH($B$3, resultados!$A$1:$ZZ$1, 0))</f>
        <v/>
      </c>
    </row>
    <row r="125">
      <c r="A125">
        <f>INDEX(resultados!$A$2:$ZZ$442, 119, MATCH($B$1, resultados!$A$1:$ZZ$1, 0))</f>
        <v/>
      </c>
      <c r="B125">
        <f>INDEX(resultados!$A$2:$ZZ$442, 119, MATCH($B$2, resultados!$A$1:$ZZ$1, 0))</f>
        <v/>
      </c>
      <c r="C125">
        <f>INDEX(resultados!$A$2:$ZZ$442, 119, MATCH($B$3, resultados!$A$1:$ZZ$1, 0))</f>
        <v/>
      </c>
    </row>
    <row r="126">
      <c r="A126">
        <f>INDEX(resultados!$A$2:$ZZ$442, 120, MATCH($B$1, resultados!$A$1:$ZZ$1, 0))</f>
        <v/>
      </c>
      <c r="B126">
        <f>INDEX(resultados!$A$2:$ZZ$442, 120, MATCH($B$2, resultados!$A$1:$ZZ$1, 0))</f>
        <v/>
      </c>
      <c r="C126">
        <f>INDEX(resultados!$A$2:$ZZ$442, 120, MATCH($B$3, resultados!$A$1:$ZZ$1, 0))</f>
        <v/>
      </c>
    </row>
    <row r="127">
      <c r="A127">
        <f>INDEX(resultados!$A$2:$ZZ$442, 121, MATCH($B$1, resultados!$A$1:$ZZ$1, 0))</f>
        <v/>
      </c>
      <c r="B127">
        <f>INDEX(resultados!$A$2:$ZZ$442, 121, MATCH($B$2, resultados!$A$1:$ZZ$1, 0))</f>
        <v/>
      </c>
      <c r="C127">
        <f>INDEX(resultados!$A$2:$ZZ$442, 121, MATCH($B$3, resultados!$A$1:$ZZ$1, 0))</f>
        <v/>
      </c>
    </row>
    <row r="128">
      <c r="A128">
        <f>INDEX(resultados!$A$2:$ZZ$442, 122, MATCH($B$1, resultados!$A$1:$ZZ$1, 0))</f>
        <v/>
      </c>
      <c r="B128">
        <f>INDEX(resultados!$A$2:$ZZ$442, 122, MATCH($B$2, resultados!$A$1:$ZZ$1, 0))</f>
        <v/>
      </c>
      <c r="C128">
        <f>INDEX(resultados!$A$2:$ZZ$442, 122, MATCH($B$3, resultados!$A$1:$ZZ$1, 0))</f>
        <v/>
      </c>
    </row>
    <row r="129">
      <c r="A129">
        <f>INDEX(resultados!$A$2:$ZZ$442, 123, MATCH($B$1, resultados!$A$1:$ZZ$1, 0))</f>
        <v/>
      </c>
      <c r="B129">
        <f>INDEX(resultados!$A$2:$ZZ$442, 123, MATCH($B$2, resultados!$A$1:$ZZ$1, 0))</f>
        <v/>
      </c>
      <c r="C129">
        <f>INDEX(resultados!$A$2:$ZZ$442, 123, MATCH($B$3, resultados!$A$1:$ZZ$1, 0))</f>
        <v/>
      </c>
    </row>
    <row r="130">
      <c r="A130">
        <f>INDEX(resultados!$A$2:$ZZ$442, 124, MATCH($B$1, resultados!$A$1:$ZZ$1, 0))</f>
        <v/>
      </c>
      <c r="B130">
        <f>INDEX(resultados!$A$2:$ZZ$442, 124, MATCH($B$2, resultados!$A$1:$ZZ$1, 0))</f>
        <v/>
      </c>
      <c r="C130">
        <f>INDEX(resultados!$A$2:$ZZ$442, 124, MATCH($B$3, resultados!$A$1:$ZZ$1, 0))</f>
        <v/>
      </c>
    </row>
    <row r="131">
      <c r="A131">
        <f>INDEX(resultados!$A$2:$ZZ$442, 125, MATCH($B$1, resultados!$A$1:$ZZ$1, 0))</f>
        <v/>
      </c>
      <c r="B131">
        <f>INDEX(resultados!$A$2:$ZZ$442, 125, MATCH($B$2, resultados!$A$1:$ZZ$1, 0))</f>
        <v/>
      </c>
      <c r="C131">
        <f>INDEX(resultados!$A$2:$ZZ$442, 125, MATCH($B$3, resultados!$A$1:$ZZ$1, 0))</f>
        <v/>
      </c>
    </row>
    <row r="132">
      <c r="A132">
        <f>INDEX(resultados!$A$2:$ZZ$442, 126, MATCH($B$1, resultados!$A$1:$ZZ$1, 0))</f>
        <v/>
      </c>
      <c r="B132">
        <f>INDEX(resultados!$A$2:$ZZ$442, 126, MATCH($B$2, resultados!$A$1:$ZZ$1, 0))</f>
        <v/>
      </c>
      <c r="C132">
        <f>INDEX(resultados!$A$2:$ZZ$442, 126, MATCH($B$3, resultados!$A$1:$ZZ$1, 0))</f>
        <v/>
      </c>
    </row>
    <row r="133">
      <c r="A133">
        <f>INDEX(resultados!$A$2:$ZZ$442, 127, MATCH($B$1, resultados!$A$1:$ZZ$1, 0))</f>
        <v/>
      </c>
      <c r="B133">
        <f>INDEX(resultados!$A$2:$ZZ$442, 127, MATCH($B$2, resultados!$A$1:$ZZ$1, 0))</f>
        <v/>
      </c>
      <c r="C133">
        <f>INDEX(resultados!$A$2:$ZZ$442, 127, MATCH($B$3, resultados!$A$1:$ZZ$1, 0))</f>
        <v/>
      </c>
    </row>
    <row r="134">
      <c r="A134">
        <f>INDEX(resultados!$A$2:$ZZ$442, 128, MATCH($B$1, resultados!$A$1:$ZZ$1, 0))</f>
        <v/>
      </c>
      <c r="B134">
        <f>INDEX(resultados!$A$2:$ZZ$442, 128, MATCH($B$2, resultados!$A$1:$ZZ$1, 0))</f>
        <v/>
      </c>
      <c r="C134">
        <f>INDEX(resultados!$A$2:$ZZ$442, 128, MATCH($B$3, resultados!$A$1:$ZZ$1, 0))</f>
        <v/>
      </c>
    </row>
    <row r="135">
      <c r="A135">
        <f>INDEX(resultados!$A$2:$ZZ$442, 129, MATCH($B$1, resultados!$A$1:$ZZ$1, 0))</f>
        <v/>
      </c>
      <c r="B135">
        <f>INDEX(resultados!$A$2:$ZZ$442, 129, MATCH($B$2, resultados!$A$1:$ZZ$1, 0))</f>
        <v/>
      </c>
      <c r="C135">
        <f>INDEX(resultados!$A$2:$ZZ$442, 129, MATCH($B$3, resultados!$A$1:$ZZ$1, 0))</f>
        <v/>
      </c>
    </row>
    <row r="136">
      <c r="A136">
        <f>INDEX(resultados!$A$2:$ZZ$442, 130, MATCH($B$1, resultados!$A$1:$ZZ$1, 0))</f>
        <v/>
      </c>
      <c r="B136">
        <f>INDEX(resultados!$A$2:$ZZ$442, 130, MATCH($B$2, resultados!$A$1:$ZZ$1, 0))</f>
        <v/>
      </c>
      <c r="C136">
        <f>INDEX(resultados!$A$2:$ZZ$442, 130, MATCH($B$3, resultados!$A$1:$ZZ$1, 0))</f>
        <v/>
      </c>
    </row>
    <row r="137">
      <c r="A137">
        <f>INDEX(resultados!$A$2:$ZZ$442, 131, MATCH($B$1, resultados!$A$1:$ZZ$1, 0))</f>
        <v/>
      </c>
      <c r="B137">
        <f>INDEX(resultados!$A$2:$ZZ$442, 131, MATCH($B$2, resultados!$A$1:$ZZ$1, 0))</f>
        <v/>
      </c>
      <c r="C137">
        <f>INDEX(resultados!$A$2:$ZZ$442, 131, MATCH($B$3, resultados!$A$1:$ZZ$1, 0))</f>
        <v/>
      </c>
    </row>
    <row r="138">
      <c r="A138">
        <f>INDEX(resultados!$A$2:$ZZ$442, 132, MATCH($B$1, resultados!$A$1:$ZZ$1, 0))</f>
        <v/>
      </c>
      <c r="B138">
        <f>INDEX(resultados!$A$2:$ZZ$442, 132, MATCH($B$2, resultados!$A$1:$ZZ$1, 0))</f>
        <v/>
      </c>
      <c r="C138">
        <f>INDEX(resultados!$A$2:$ZZ$442, 132, MATCH($B$3, resultados!$A$1:$ZZ$1, 0))</f>
        <v/>
      </c>
    </row>
    <row r="139">
      <c r="A139">
        <f>INDEX(resultados!$A$2:$ZZ$442, 133, MATCH($B$1, resultados!$A$1:$ZZ$1, 0))</f>
        <v/>
      </c>
      <c r="B139">
        <f>INDEX(resultados!$A$2:$ZZ$442, 133, MATCH($B$2, resultados!$A$1:$ZZ$1, 0))</f>
        <v/>
      </c>
      <c r="C139">
        <f>INDEX(resultados!$A$2:$ZZ$442, 133, MATCH($B$3, resultados!$A$1:$ZZ$1, 0))</f>
        <v/>
      </c>
    </row>
    <row r="140">
      <c r="A140">
        <f>INDEX(resultados!$A$2:$ZZ$442, 134, MATCH($B$1, resultados!$A$1:$ZZ$1, 0))</f>
        <v/>
      </c>
      <c r="B140">
        <f>INDEX(resultados!$A$2:$ZZ$442, 134, MATCH($B$2, resultados!$A$1:$ZZ$1, 0))</f>
        <v/>
      </c>
      <c r="C140">
        <f>INDEX(resultados!$A$2:$ZZ$442, 134, MATCH($B$3, resultados!$A$1:$ZZ$1, 0))</f>
        <v/>
      </c>
    </row>
    <row r="141">
      <c r="A141">
        <f>INDEX(resultados!$A$2:$ZZ$442, 135, MATCH($B$1, resultados!$A$1:$ZZ$1, 0))</f>
        <v/>
      </c>
      <c r="B141">
        <f>INDEX(resultados!$A$2:$ZZ$442, 135, MATCH($B$2, resultados!$A$1:$ZZ$1, 0))</f>
        <v/>
      </c>
      <c r="C141">
        <f>INDEX(resultados!$A$2:$ZZ$442, 135, MATCH($B$3, resultados!$A$1:$ZZ$1, 0))</f>
        <v/>
      </c>
    </row>
    <row r="142">
      <c r="A142">
        <f>INDEX(resultados!$A$2:$ZZ$442, 136, MATCH($B$1, resultados!$A$1:$ZZ$1, 0))</f>
        <v/>
      </c>
      <c r="B142">
        <f>INDEX(resultados!$A$2:$ZZ$442, 136, MATCH($B$2, resultados!$A$1:$ZZ$1, 0))</f>
        <v/>
      </c>
      <c r="C142">
        <f>INDEX(resultados!$A$2:$ZZ$442, 136, MATCH($B$3, resultados!$A$1:$ZZ$1, 0))</f>
        <v/>
      </c>
    </row>
    <row r="143">
      <c r="A143">
        <f>INDEX(resultados!$A$2:$ZZ$442, 137, MATCH($B$1, resultados!$A$1:$ZZ$1, 0))</f>
        <v/>
      </c>
      <c r="B143">
        <f>INDEX(resultados!$A$2:$ZZ$442, 137, MATCH($B$2, resultados!$A$1:$ZZ$1, 0))</f>
        <v/>
      </c>
      <c r="C143">
        <f>INDEX(resultados!$A$2:$ZZ$442, 137, MATCH($B$3, resultados!$A$1:$ZZ$1, 0))</f>
        <v/>
      </c>
    </row>
    <row r="144">
      <c r="A144">
        <f>INDEX(resultados!$A$2:$ZZ$442, 138, MATCH($B$1, resultados!$A$1:$ZZ$1, 0))</f>
        <v/>
      </c>
      <c r="B144">
        <f>INDEX(resultados!$A$2:$ZZ$442, 138, MATCH($B$2, resultados!$A$1:$ZZ$1, 0))</f>
        <v/>
      </c>
      <c r="C144">
        <f>INDEX(resultados!$A$2:$ZZ$442, 138, MATCH($B$3, resultados!$A$1:$ZZ$1, 0))</f>
        <v/>
      </c>
    </row>
    <row r="145">
      <c r="A145">
        <f>INDEX(resultados!$A$2:$ZZ$442, 139, MATCH($B$1, resultados!$A$1:$ZZ$1, 0))</f>
        <v/>
      </c>
      <c r="B145">
        <f>INDEX(resultados!$A$2:$ZZ$442, 139, MATCH($B$2, resultados!$A$1:$ZZ$1, 0))</f>
        <v/>
      </c>
      <c r="C145">
        <f>INDEX(resultados!$A$2:$ZZ$442, 139, MATCH($B$3, resultados!$A$1:$ZZ$1, 0))</f>
        <v/>
      </c>
    </row>
    <row r="146">
      <c r="A146">
        <f>INDEX(resultados!$A$2:$ZZ$442, 140, MATCH($B$1, resultados!$A$1:$ZZ$1, 0))</f>
        <v/>
      </c>
      <c r="B146">
        <f>INDEX(resultados!$A$2:$ZZ$442, 140, MATCH($B$2, resultados!$A$1:$ZZ$1, 0))</f>
        <v/>
      </c>
      <c r="C146">
        <f>INDEX(resultados!$A$2:$ZZ$442, 140, MATCH($B$3, resultados!$A$1:$ZZ$1, 0))</f>
        <v/>
      </c>
    </row>
    <row r="147">
      <c r="A147">
        <f>INDEX(resultados!$A$2:$ZZ$442, 141, MATCH($B$1, resultados!$A$1:$ZZ$1, 0))</f>
        <v/>
      </c>
      <c r="B147">
        <f>INDEX(resultados!$A$2:$ZZ$442, 141, MATCH($B$2, resultados!$A$1:$ZZ$1, 0))</f>
        <v/>
      </c>
      <c r="C147">
        <f>INDEX(resultados!$A$2:$ZZ$442, 141, MATCH($B$3, resultados!$A$1:$ZZ$1, 0))</f>
        <v/>
      </c>
    </row>
    <row r="148">
      <c r="A148">
        <f>INDEX(resultados!$A$2:$ZZ$442, 142, MATCH($B$1, resultados!$A$1:$ZZ$1, 0))</f>
        <v/>
      </c>
      <c r="B148">
        <f>INDEX(resultados!$A$2:$ZZ$442, 142, MATCH($B$2, resultados!$A$1:$ZZ$1, 0))</f>
        <v/>
      </c>
      <c r="C148">
        <f>INDEX(resultados!$A$2:$ZZ$442, 142, MATCH($B$3, resultados!$A$1:$ZZ$1, 0))</f>
        <v/>
      </c>
    </row>
    <row r="149">
      <c r="A149">
        <f>INDEX(resultados!$A$2:$ZZ$442, 143, MATCH($B$1, resultados!$A$1:$ZZ$1, 0))</f>
        <v/>
      </c>
      <c r="B149">
        <f>INDEX(resultados!$A$2:$ZZ$442, 143, MATCH($B$2, resultados!$A$1:$ZZ$1, 0))</f>
        <v/>
      </c>
      <c r="C149">
        <f>INDEX(resultados!$A$2:$ZZ$442, 143, MATCH($B$3, resultados!$A$1:$ZZ$1, 0))</f>
        <v/>
      </c>
    </row>
    <row r="150">
      <c r="A150">
        <f>INDEX(resultados!$A$2:$ZZ$442, 144, MATCH($B$1, resultados!$A$1:$ZZ$1, 0))</f>
        <v/>
      </c>
      <c r="B150">
        <f>INDEX(resultados!$A$2:$ZZ$442, 144, MATCH($B$2, resultados!$A$1:$ZZ$1, 0))</f>
        <v/>
      </c>
      <c r="C150">
        <f>INDEX(resultados!$A$2:$ZZ$442, 144, MATCH($B$3, resultados!$A$1:$ZZ$1, 0))</f>
        <v/>
      </c>
    </row>
    <row r="151">
      <c r="A151">
        <f>INDEX(resultados!$A$2:$ZZ$442, 145, MATCH($B$1, resultados!$A$1:$ZZ$1, 0))</f>
        <v/>
      </c>
      <c r="B151">
        <f>INDEX(resultados!$A$2:$ZZ$442, 145, MATCH($B$2, resultados!$A$1:$ZZ$1, 0))</f>
        <v/>
      </c>
      <c r="C151">
        <f>INDEX(resultados!$A$2:$ZZ$442, 145, MATCH($B$3, resultados!$A$1:$ZZ$1, 0))</f>
        <v/>
      </c>
    </row>
    <row r="152">
      <c r="A152">
        <f>INDEX(resultados!$A$2:$ZZ$442, 146, MATCH($B$1, resultados!$A$1:$ZZ$1, 0))</f>
        <v/>
      </c>
      <c r="B152">
        <f>INDEX(resultados!$A$2:$ZZ$442, 146, MATCH($B$2, resultados!$A$1:$ZZ$1, 0))</f>
        <v/>
      </c>
      <c r="C152">
        <f>INDEX(resultados!$A$2:$ZZ$442, 146, MATCH($B$3, resultados!$A$1:$ZZ$1, 0))</f>
        <v/>
      </c>
    </row>
    <row r="153">
      <c r="A153">
        <f>INDEX(resultados!$A$2:$ZZ$442, 147, MATCH($B$1, resultados!$A$1:$ZZ$1, 0))</f>
        <v/>
      </c>
      <c r="B153">
        <f>INDEX(resultados!$A$2:$ZZ$442, 147, MATCH($B$2, resultados!$A$1:$ZZ$1, 0))</f>
        <v/>
      </c>
      <c r="C153">
        <f>INDEX(resultados!$A$2:$ZZ$442, 147, MATCH($B$3, resultados!$A$1:$ZZ$1, 0))</f>
        <v/>
      </c>
    </row>
    <row r="154">
      <c r="A154">
        <f>INDEX(resultados!$A$2:$ZZ$442, 148, MATCH($B$1, resultados!$A$1:$ZZ$1, 0))</f>
        <v/>
      </c>
      <c r="B154">
        <f>INDEX(resultados!$A$2:$ZZ$442, 148, MATCH($B$2, resultados!$A$1:$ZZ$1, 0))</f>
        <v/>
      </c>
      <c r="C154">
        <f>INDEX(resultados!$A$2:$ZZ$442, 148, MATCH($B$3, resultados!$A$1:$ZZ$1, 0))</f>
        <v/>
      </c>
    </row>
    <row r="155">
      <c r="A155">
        <f>INDEX(resultados!$A$2:$ZZ$442, 149, MATCH($B$1, resultados!$A$1:$ZZ$1, 0))</f>
        <v/>
      </c>
      <c r="B155">
        <f>INDEX(resultados!$A$2:$ZZ$442, 149, MATCH($B$2, resultados!$A$1:$ZZ$1, 0))</f>
        <v/>
      </c>
      <c r="C155">
        <f>INDEX(resultados!$A$2:$ZZ$442, 149, MATCH($B$3, resultados!$A$1:$ZZ$1, 0))</f>
        <v/>
      </c>
    </row>
    <row r="156">
      <c r="A156">
        <f>INDEX(resultados!$A$2:$ZZ$442, 150, MATCH($B$1, resultados!$A$1:$ZZ$1, 0))</f>
        <v/>
      </c>
      <c r="B156">
        <f>INDEX(resultados!$A$2:$ZZ$442, 150, MATCH($B$2, resultados!$A$1:$ZZ$1, 0))</f>
        <v/>
      </c>
      <c r="C156">
        <f>INDEX(resultados!$A$2:$ZZ$442, 150, MATCH($B$3, resultados!$A$1:$ZZ$1, 0))</f>
        <v/>
      </c>
    </row>
    <row r="157">
      <c r="A157">
        <f>INDEX(resultados!$A$2:$ZZ$442, 151, MATCH($B$1, resultados!$A$1:$ZZ$1, 0))</f>
        <v/>
      </c>
      <c r="B157">
        <f>INDEX(resultados!$A$2:$ZZ$442, 151, MATCH($B$2, resultados!$A$1:$ZZ$1, 0))</f>
        <v/>
      </c>
      <c r="C157">
        <f>INDEX(resultados!$A$2:$ZZ$442, 151, MATCH($B$3, resultados!$A$1:$ZZ$1, 0))</f>
        <v/>
      </c>
    </row>
    <row r="158">
      <c r="A158">
        <f>INDEX(resultados!$A$2:$ZZ$442, 152, MATCH($B$1, resultados!$A$1:$ZZ$1, 0))</f>
        <v/>
      </c>
      <c r="B158">
        <f>INDEX(resultados!$A$2:$ZZ$442, 152, MATCH($B$2, resultados!$A$1:$ZZ$1, 0))</f>
        <v/>
      </c>
      <c r="C158">
        <f>INDEX(resultados!$A$2:$ZZ$442, 152, MATCH($B$3, resultados!$A$1:$ZZ$1, 0))</f>
        <v/>
      </c>
    </row>
    <row r="159">
      <c r="A159">
        <f>INDEX(resultados!$A$2:$ZZ$442, 153, MATCH($B$1, resultados!$A$1:$ZZ$1, 0))</f>
        <v/>
      </c>
      <c r="B159">
        <f>INDEX(resultados!$A$2:$ZZ$442, 153, MATCH($B$2, resultados!$A$1:$ZZ$1, 0))</f>
        <v/>
      </c>
      <c r="C159">
        <f>INDEX(resultados!$A$2:$ZZ$442, 153, MATCH($B$3, resultados!$A$1:$ZZ$1, 0))</f>
        <v/>
      </c>
    </row>
    <row r="160">
      <c r="A160">
        <f>INDEX(resultados!$A$2:$ZZ$442, 154, MATCH($B$1, resultados!$A$1:$ZZ$1, 0))</f>
        <v/>
      </c>
      <c r="B160">
        <f>INDEX(resultados!$A$2:$ZZ$442, 154, MATCH($B$2, resultados!$A$1:$ZZ$1, 0))</f>
        <v/>
      </c>
      <c r="C160">
        <f>INDEX(resultados!$A$2:$ZZ$442, 154, MATCH($B$3, resultados!$A$1:$ZZ$1, 0))</f>
        <v/>
      </c>
    </row>
    <row r="161">
      <c r="A161">
        <f>INDEX(resultados!$A$2:$ZZ$442, 155, MATCH($B$1, resultados!$A$1:$ZZ$1, 0))</f>
        <v/>
      </c>
      <c r="B161">
        <f>INDEX(resultados!$A$2:$ZZ$442, 155, MATCH($B$2, resultados!$A$1:$ZZ$1, 0))</f>
        <v/>
      </c>
      <c r="C161">
        <f>INDEX(resultados!$A$2:$ZZ$442, 155, MATCH($B$3, resultados!$A$1:$ZZ$1, 0))</f>
        <v/>
      </c>
    </row>
    <row r="162">
      <c r="A162">
        <f>INDEX(resultados!$A$2:$ZZ$442, 156, MATCH($B$1, resultados!$A$1:$ZZ$1, 0))</f>
        <v/>
      </c>
      <c r="B162">
        <f>INDEX(resultados!$A$2:$ZZ$442, 156, MATCH($B$2, resultados!$A$1:$ZZ$1, 0))</f>
        <v/>
      </c>
      <c r="C162">
        <f>INDEX(resultados!$A$2:$ZZ$442, 156, MATCH($B$3, resultados!$A$1:$ZZ$1, 0))</f>
        <v/>
      </c>
    </row>
    <row r="163">
      <c r="A163">
        <f>INDEX(resultados!$A$2:$ZZ$442, 157, MATCH($B$1, resultados!$A$1:$ZZ$1, 0))</f>
        <v/>
      </c>
      <c r="B163">
        <f>INDEX(resultados!$A$2:$ZZ$442, 157, MATCH($B$2, resultados!$A$1:$ZZ$1, 0))</f>
        <v/>
      </c>
      <c r="C163">
        <f>INDEX(resultados!$A$2:$ZZ$442, 157, MATCH($B$3, resultados!$A$1:$ZZ$1, 0))</f>
        <v/>
      </c>
    </row>
    <row r="164">
      <c r="A164">
        <f>INDEX(resultados!$A$2:$ZZ$442, 158, MATCH($B$1, resultados!$A$1:$ZZ$1, 0))</f>
        <v/>
      </c>
      <c r="B164">
        <f>INDEX(resultados!$A$2:$ZZ$442, 158, MATCH($B$2, resultados!$A$1:$ZZ$1, 0))</f>
        <v/>
      </c>
      <c r="C164">
        <f>INDEX(resultados!$A$2:$ZZ$442, 158, MATCH($B$3, resultados!$A$1:$ZZ$1, 0))</f>
        <v/>
      </c>
    </row>
    <row r="165">
      <c r="A165">
        <f>INDEX(resultados!$A$2:$ZZ$442, 159, MATCH($B$1, resultados!$A$1:$ZZ$1, 0))</f>
        <v/>
      </c>
      <c r="B165">
        <f>INDEX(resultados!$A$2:$ZZ$442, 159, MATCH($B$2, resultados!$A$1:$ZZ$1, 0))</f>
        <v/>
      </c>
      <c r="C165">
        <f>INDEX(resultados!$A$2:$ZZ$442, 159, MATCH($B$3, resultados!$A$1:$ZZ$1, 0))</f>
        <v/>
      </c>
    </row>
    <row r="166">
      <c r="A166">
        <f>INDEX(resultados!$A$2:$ZZ$442, 160, MATCH($B$1, resultados!$A$1:$ZZ$1, 0))</f>
        <v/>
      </c>
      <c r="B166">
        <f>INDEX(resultados!$A$2:$ZZ$442, 160, MATCH($B$2, resultados!$A$1:$ZZ$1, 0))</f>
        <v/>
      </c>
      <c r="C166">
        <f>INDEX(resultados!$A$2:$ZZ$442, 160, MATCH($B$3, resultados!$A$1:$ZZ$1, 0))</f>
        <v/>
      </c>
    </row>
    <row r="167">
      <c r="A167">
        <f>INDEX(resultados!$A$2:$ZZ$442, 161, MATCH($B$1, resultados!$A$1:$ZZ$1, 0))</f>
        <v/>
      </c>
      <c r="B167">
        <f>INDEX(resultados!$A$2:$ZZ$442, 161, MATCH($B$2, resultados!$A$1:$ZZ$1, 0))</f>
        <v/>
      </c>
      <c r="C167">
        <f>INDEX(resultados!$A$2:$ZZ$442, 161, MATCH($B$3, resultados!$A$1:$ZZ$1, 0))</f>
        <v/>
      </c>
    </row>
    <row r="168">
      <c r="A168">
        <f>INDEX(resultados!$A$2:$ZZ$442, 162, MATCH($B$1, resultados!$A$1:$ZZ$1, 0))</f>
        <v/>
      </c>
      <c r="B168">
        <f>INDEX(resultados!$A$2:$ZZ$442, 162, MATCH($B$2, resultados!$A$1:$ZZ$1, 0))</f>
        <v/>
      </c>
      <c r="C168">
        <f>INDEX(resultados!$A$2:$ZZ$442, 162, MATCH($B$3, resultados!$A$1:$ZZ$1, 0))</f>
        <v/>
      </c>
    </row>
    <row r="169">
      <c r="A169">
        <f>INDEX(resultados!$A$2:$ZZ$442, 163, MATCH($B$1, resultados!$A$1:$ZZ$1, 0))</f>
        <v/>
      </c>
      <c r="B169">
        <f>INDEX(resultados!$A$2:$ZZ$442, 163, MATCH($B$2, resultados!$A$1:$ZZ$1, 0))</f>
        <v/>
      </c>
      <c r="C169">
        <f>INDEX(resultados!$A$2:$ZZ$442, 163, MATCH($B$3, resultados!$A$1:$ZZ$1, 0))</f>
        <v/>
      </c>
    </row>
    <row r="170">
      <c r="A170">
        <f>INDEX(resultados!$A$2:$ZZ$442, 164, MATCH($B$1, resultados!$A$1:$ZZ$1, 0))</f>
        <v/>
      </c>
      <c r="B170">
        <f>INDEX(resultados!$A$2:$ZZ$442, 164, MATCH($B$2, resultados!$A$1:$ZZ$1, 0))</f>
        <v/>
      </c>
      <c r="C170">
        <f>INDEX(resultados!$A$2:$ZZ$442, 164, MATCH($B$3, resultados!$A$1:$ZZ$1, 0))</f>
        <v/>
      </c>
    </row>
    <row r="171">
      <c r="A171">
        <f>INDEX(resultados!$A$2:$ZZ$442, 165, MATCH($B$1, resultados!$A$1:$ZZ$1, 0))</f>
        <v/>
      </c>
      <c r="B171">
        <f>INDEX(resultados!$A$2:$ZZ$442, 165, MATCH($B$2, resultados!$A$1:$ZZ$1, 0))</f>
        <v/>
      </c>
      <c r="C171">
        <f>INDEX(resultados!$A$2:$ZZ$442, 165, MATCH($B$3, resultados!$A$1:$ZZ$1, 0))</f>
        <v/>
      </c>
    </row>
    <row r="172">
      <c r="A172">
        <f>INDEX(resultados!$A$2:$ZZ$442, 166, MATCH($B$1, resultados!$A$1:$ZZ$1, 0))</f>
        <v/>
      </c>
      <c r="B172">
        <f>INDEX(resultados!$A$2:$ZZ$442, 166, MATCH($B$2, resultados!$A$1:$ZZ$1, 0))</f>
        <v/>
      </c>
      <c r="C172">
        <f>INDEX(resultados!$A$2:$ZZ$442, 166, MATCH($B$3, resultados!$A$1:$ZZ$1, 0))</f>
        <v/>
      </c>
    </row>
    <row r="173">
      <c r="A173">
        <f>INDEX(resultados!$A$2:$ZZ$442, 167, MATCH($B$1, resultados!$A$1:$ZZ$1, 0))</f>
        <v/>
      </c>
      <c r="B173">
        <f>INDEX(resultados!$A$2:$ZZ$442, 167, MATCH($B$2, resultados!$A$1:$ZZ$1, 0))</f>
        <v/>
      </c>
      <c r="C173">
        <f>INDEX(resultados!$A$2:$ZZ$442, 167, MATCH($B$3, resultados!$A$1:$ZZ$1, 0))</f>
        <v/>
      </c>
    </row>
    <row r="174">
      <c r="A174">
        <f>INDEX(resultados!$A$2:$ZZ$442, 168, MATCH($B$1, resultados!$A$1:$ZZ$1, 0))</f>
        <v/>
      </c>
      <c r="B174">
        <f>INDEX(resultados!$A$2:$ZZ$442, 168, MATCH($B$2, resultados!$A$1:$ZZ$1, 0))</f>
        <v/>
      </c>
      <c r="C174">
        <f>INDEX(resultados!$A$2:$ZZ$442, 168, MATCH($B$3, resultados!$A$1:$ZZ$1, 0))</f>
        <v/>
      </c>
    </row>
    <row r="175">
      <c r="A175">
        <f>INDEX(resultados!$A$2:$ZZ$442, 169, MATCH($B$1, resultados!$A$1:$ZZ$1, 0))</f>
        <v/>
      </c>
      <c r="B175">
        <f>INDEX(resultados!$A$2:$ZZ$442, 169, MATCH($B$2, resultados!$A$1:$ZZ$1, 0))</f>
        <v/>
      </c>
      <c r="C175">
        <f>INDEX(resultados!$A$2:$ZZ$442, 169, MATCH($B$3, resultados!$A$1:$ZZ$1, 0))</f>
        <v/>
      </c>
    </row>
    <row r="176">
      <c r="A176">
        <f>INDEX(resultados!$A$2:$ZZ$442, 170, MATCH($B$1, resultados!$A$1:$ZZ$1, 0))</f>
        <v/>
      </c>
      <c r="B176">
        <f>INDEX(resultados!$A$2:$ZZ$442, 170, MATCH($B$2, resultados!$A$1:$ZZ$1, 0))</f>
        <v/>
      </c>
      <c r="C176">
        <f>INDEX(resultados!$A$2:$ZZ$442, 170, MATCH($B$3, resultados!$A$1:$ZZ$1, 0))</f>
        <v/>
      </c>
    </row>
    <row r="177">
      <c r="A177">
        <f>INDEX(resultados!$A$2:$ZZ$442, 171, MATCH($B$1, resultados!$A$1:$ZZ$1, 0))</f>
        <v/>
      </c>
      <c r="B177">
        <f>INDEX(resultados!$A$2:$ZZ$442, 171, MATCH($B$2, resultados!$A$1:$ZZ$1, 0))</f>
        <v/>
      </c>
      <c r="C177">
        <f>INDEX(resultados!$A$2:$ZZ$442, 171, MATCH($B$3, resultados!$A$1:$ZZ$1, 0))</f>
        <v/>
      </c>
    </row>
    <row r="178">
      <c r="A178">
        <f>INDEX(resultados!$A$2:$ZZ$442, 172, MATCH($B$1, resultados!$A$1:$ZZ$1, 0))</f>
        <v/>
      </c>
      <c r="B178">
        <f>INDEX(resultados!$A$2:$ZZ$442, 172, MATCH($B$2, resultados!$A$1:$ZZ$1, 0))</f>
        <v/>
      </c>
      <c r="C178">
        <f>INDEX(resultados!$A$2:$ZZ$442, 172, MATCH($B$3, resultados!$A$1:$ZZ$1, 0))</f>
        <v/>
      </c>
    </row>
    <row r="179">
      <c r="A179">
        <f>INDEX(resultados!$A$2:$ZZ$442, 173, MATCH($B$1, resultados!$A$1:$ZZ$1, 0))</f>
        <v/>
      </c>
      <c r="B179">
        <f>INDEX(resultados!$A$2:$ZZ$442, 173, MATCH($B$2, resultados!$A$1:$ZZ$1, 0))</f>
        <v/>
      </c>
      <c r="C179">
        <f>INDEX(resultados!$A$2:$ZZ$442, 173, MATCH($B$3, resultados!$A$1:$ZZ$1, 0))</f>
        <v/>
      </c>
    </row>
    <row r="180">
      <c r="A180">
        <f>INDEX(resultados!$A$2:$ZZ$442, 174, MATCH($B$1, resultados!$A$1:$ZZ$1, 0))</f>
        <v/>
      </c>
      <c r="B180">
        <f>INDEX(resultados!$A$2:$ZZ$442, 174, MATCH($B$2, resultados!$A$1:$ZZ$1, 0))</f>
        <v/>
      </c>
      <c r="C180">
        <f>INDEX(resultados!$A$2:$ZZ$442, 174, MATCH($B$3, resultados!$A$1:$ZZ$1, 0))</f>
        <v/>
      </c>
    </row>
    <row r="181">
      <c r="A181">
        <f>INDEX(resultados!$A$2:$ZZ$442, 175, MATCH($B$1, resultados!$A$1:$ZZ$1, 0))</f>
        <v/>
      </c>
      <c r="B181">
        <f>INDEX(resultados!$A$2:$ZZ$442, 175, MATCH($B$2, resultados!$A$1:$ZZ$1, 0))</f>
        <v/>
      </c>
      <c r="C181">
        <f>INDEX(resultados!$A$2:$ZZ$442, 175, MATCH($B$3, resultados!$A$1:$ZZ$1, 0))</f>
        <v/>
      </c>
    </row>
    <row r="182">
      <c r="A182">
        <f>INDEX(resultados!$A$2:$ZZ$442, 176, MATCH($B$1, resultados!$A$1:$ZZ$1, 0))</f>
        <v/>
      </c>
      <c r="B182">
        <f>INDEX(resultados!$A$2:$ZZ$442, 176, MATCH($B$2, resultados!$A$1:$ZZ$1, 0))</f>
        <v/>
      </c>
      <c r="C182">
        <f>INDEX(resultados!$A$2:$ZZ$442, 176, MATCH($B$3, resultados!$A$1:$ZZ$1, 0))</f>
        <v/>
      </c>
    </row>
    <row r="183">
      <c r="A183">
        <f>INDEX(resultados!$A$2:$ZZ$442, 177, MATCH($B$1, resultados!$A$1:$ZZ$1, 0))</f>
        <v/>
      </c>
      <c r="B183">
        <f>INDEX(resultados!$A$2:$ZZ$442, 177, MATCH($B$2, resultados!$A$1:$ZZ$1, 0))</f>
        <v/>
      </c>
      <c r="C183">
        <f>INDEX(resultados!$A$2:$ZZ$442, 177, MATCH($B$3, resultados!$A$1:$ZZ$1, 0))</f>
        <v/>
      </c>
    </row>
    <row r="184">
      <c r="A184">
        <f>INDEX(resultados!$A$2:$ZZ$442, 178, MATCH($B$1, resultados!$A$1:$ZZ$1, 0))</f>
        <v/>
      </c>
      <c r="B184">
        <f>INDEX(resultados!$A$2:$ZZ$442, 178, MATCH($B$2, resultados!$A$1:$ZZ$1, 0))</f>
        <v/>
      </c>
      <c r="C184">
        <f>INDEX(resultados!$A$2:$ZZ$442, 178, MATCH($B$3, resultados!$A$1:$ZZ$1, 0))</f>
        <v/>
      </c>
    </row>
    <row r="185">
      <c r="A185">
        <f>INDEX(resultados!$A$2:$ZZ$442, 179, MATCH($B$1, resultados!$A$1:$ZZ$1, 0))</f>
        <v/>
      </c>
      <c r="B185">
        <f>INDEX(resultados!$A$2:$ZZ$442, 179, MATCH($B$2, resultados!$A$1:$ZZ$1, 0))</f>
        <v/>
      </c>
      <c r="C185">
        <f>INDEX(resultados!$A$2:$ZZ$442, 179, MATCH($B$3, resultados!$A$1:$ZZ$1, 0))</f>
        <v/>
      </c>
    </row>
    <row r="186">
      <c r="A186">
        <f>INDEX(resultados!$A$2:$ZZ$442, 180, MATCH($B$1, resultados!$A$1:$ZZ$1, 0))</f>
        <v/>
      </c>
      <c r="B186">
        <f>INDEX(resultados!$A$2:$ZZ$442, 180, MATCH($B$2, resultados!$A$1:$ZZ$1, 0))</f>
        <v/>
      </c>
      <c r="C186">
        <f>INDEX(resultados!$A$2:$ZZ$442, 180, MATCH($B$3, resultados!$A$1:$ZZ$1, 0))</f>
        <v/>
      </c>
    </row>
    <row r="187">
      <c r="A187">
        <f>INDEX(resultados!$A$2:$ZZ$442, 181, MATCH($B$1, resultados!$A$1:$ZZ$1, 0))</f>
        <v/>
      </c>
      <c r="B187">
        <f>INDEX(resultados!$A$2:$ZZ$442, 181, MATCH($B$2, resultados!$A$1:$ZZ$1, 0))</f>
        <v/>
      </c>
      <c r="C187">
        <f>INDEX(resultados!$A$2:$ZZ$442, 181, MATCH($B$3, resultados!$A$1:$ZZ$1, 0))</f>
        <v/>
      </c>
    </row>
    <row r="188">
      <c r="A188">
        <f>INDEX(resultados!$A$2:$ZZ$442, 182, MATCH($B$1, resultados!$A$1:$ZZ$1, 0))</f>
        <v/>
      </c>
      <c r="B188">
        <f>INDEX(resultados!$A$2:$ZZ$442, 182, MATCH($B$2, resultados!$A$1:$ZZ$1, 0))</f>
        <v/>
      </c>
      <c r="C188">
        <f>INDEX(resultados!$A$2:$ZZ$442, 182, MATCH($B$3, resultados!$A$1:$ZZ$1, 0))</f>
        <v/>
      </c>
    </row>
    <row r="189">
      <c r="A189">
        <f>INDEX(resultados!$A$2:$ZZ$442, 183, MATCH($B$1, resultados!$A$1:$ZZ$1, 0))</f>
        <v/>
      </c>
      <c r="B189">
        <f>INDEX(resultados!$A$2:$ZZ$442, 183, MATCH($B$2, resultados!$A$1:$ZZ$1, 0))</f>
        <v/>
      </c>
      <c r="C189">
        <f>INDEX(resultados!$A$2:$ZZ$442, 183, MATCH($B$3, resultados!$A$1:$ZZ$1, 0))</f>
        <v/>
      </c>
    </row>
    <row r="190">
      <c r="A190">
        <f>INDEX(resultados!$A$2:$ZZ$442, 184, MATCH($B$1, resultados!$A$1:$ZZ$1, 0))</f>
        <v/>
      </c>
      <c r="B190">
        <f>INDEX(resultados!$A$2:$ZZ$442, 184, MATCH($B$2, resultados!$A$1:$ZZ$1, 0))</f>
        <v/>
      </c>
      <c r="C190">
        <f>INDEX(resultados!$A$2:$ZZ$442, 184, MATCH($B$3, resultados!$A$1:$ZZ$1, 0))</f>
        <v/>
      </c>
    </row>
    <row r="191">
      <c r="A191">
        <f>INDEX(resultados!$A$2:$ZZ$442, 185, MATCH($B$1, resultados!$A$1:$ZZ$1, 0))</f>
        <v/>
      </c>
      <c r="B191">
        <f>INDEX(resultados!$A$2:$ZZ$442, 185, MATCH($B$2, resultados!$A$1:$ZZ$1, 0))</f>
        <v/>
      </c>
      <c r="C191">
        <f>INDEX(resultados!$A$2:$ZZ$442, 185, MATCH($B$3, resultados!$A$1:$ZZ$1, 0))</f>
        <v/>
      </c>
    </row>
    <row r="192">
      <c r="A192">
        <f>INDEX(resultados!$A$2:$ZZ$442, 186, MATCH($B$1, resultados!$A$1:$ZZ$1, 0))</f>
        <v/>
      </c>
      <c r="B192">
        <f>INDEX(resultados!$A$2:$ZZ$442, 186, MATCH($B$2, resultados!$A$1:$ZZ$1, 0))</f>
        <v/>
      </c>
      <c r="C192">
        <f>INDEX(resultados!$A$2:$ZZ$442, 186, MATCH($B$3, resultados!$A$1:$ZZ$1, 0))</f>
        <v/>
      </c>
    </row>
    <row r="193">
      <c r="A193">
        <f>INDEX(resultados!$A$2:$ZZ$442, 187, MATCH($B$1, resultados!$A$1:$ZZ$1, 0))</f>
        <v/>
      </c>
      <c r="B193">
        <f>INDEX(resultados!$A$2:$ZZ$442, 187, MATCH($B$2, resultados!$A$1:$ZZ$1, 0))</f>
        <v/>
      </c>
      <c r="C193">
        <f>INDEX(resultados!$A$2:$ZZ$442, 187, MATCH($B$3, resultados!$A$1:$ZZ$1, 0))</f>
        <v/>
      </c>
    </row>
    <row r="194">
      <c r="A194">
        <f>INDEX(resultados!$A$2:$ZZ$442, 188, MATCH($B$1, resultados!$A$1:$ZZ$1, 0))</f>
        <v/>
      </c>
      <c r="B194">
        <f>INDEX(resultados!$A$2:$ZZ$442, 188, MATCH($B$2, resultados!$A$1:$ZZ$1, 0))</f>
        <v/>
      </c>
      <c r="C194">
        <f>INDEX(resultados!$A$2:$ZZ$442, 188, MATCH($B$3, resultados!$A$1:$ZZ$1, 0))</f>
        <v/>
      </c>
    </row>
    <row r="195">
      <c r="A195">
        <f>INDEX(resultados!$A$2:$ZZ$442, 189, MATCH($B$1, resultados!$A$1:$ZZ$1, 0))</f>
        <v/>
      </c>
      <c r="B195">
        <f>INDEX(resultados!$A$2:$ZZ$442, 189, MATCH($B$2, resultados!$A$1:$ZZ$1, 0))</f>
        <v/>
      </c>
      <c r="C195">
        <f>INDEX(resultados!$A$2:$ZZ$442, 189, MATCH($B$3, resultados!$A$1:$ZZ$1, 0))</f>
        <v/>
      </c>
    </row>
    <row r="196">
      <c r="A196">
        <f>INDEX(resultados!$A$2:$ZZ$442, 190, MATCH($B$1, resultados!$A$1:$ZZ$1, 0))</f>
        <v/>
      </c>
      <c r="B196">
        <f>INDEX(resultados!$A$2:$ZZ$442, 190, MATCH($B$2, resultados!$A$1:$ZZ$1, 0))</f>
        <v/>
      </c>
      <c r="C196">
        <f>INDEX(resultados!$A$2:$ZZ$442, 190, MATCH($B$3, resultados!$A$1:$ZZ$1, 0))</f>
        <v/>
      </c>
    </row>
    <row r="197">
      <c r="A197">
        <f>INDEX(resultados!$A$2:$ZZ$442, 191, MATCH($B$1, resultados!$A$1:$ZZ$1, 0))</f>
        <v/>
      </c>
      <c r="B197">
        <f>INDEX(resultados!$A$2:$ZZ$442, 191, MATCH($B$2, resultados!$A$1:$ZZ$1, 0))</f>
        <v/>
      </c>
      <c r="C197">
        <f>INDEX(resultados!$A$2:$ZZ$442, 191, MATCH($B$3, resultados!$A$1:$ZZ$1, 0))</f>
        <v/>
      </c>
    </row>
    <row r="198">
      <c r="A198">
        <f>INDEX(resultados!$A$2:$ZZ$442, 192, MATCH($B$1, resultados!$A$1:$ZZ$1, 0))</f>
        <v/>
      </c>
      <c r="B198">
        <f>INDEX(resultados!$A$2:$ZZ$442, 192, MATCH($B$2, resultados!$A$1:$ZZ$1, 0))</f>
        <v/>
      </c>
      <c r="C198">
        <f>INDEX(resultados!$A$2:$ZZ$442, 192, MATCH($B$3, resultados!$A$1:$ZZ$1, 0))</f>
        <v/>
      </c>
    </row>
    <row r="199">
      <c r="A199">
        <f>INDEX(resultados!$A$2:$ZZ$442, 193, MATCH($B$1, resultados!$A$1:$ZZ$1, 0))</f>
        <v/>
      </c>
      <c r="B199">
        <f>INDEX(resultados!$A$2:$ZZ$442, 193, MATCH($B$2, resultados!$A$1:$ZZ$1, 0))</f>
        <v/>
      </c>
      <c r="C199">
        <f>INDEX(resultados!$A$2:$ZZ$442, 193, MATCH($B$3, resultados!$A$1:$ZZ$1, 0))</f>
        <v/>
      </c>
    </row>
    <row r="200">
      <c r="A200">
        <f>INDEX(resultados!$A$2:$ZZ$442, 194, MATCH($B$1, resultados!$A$1:$ZZ$1, 0))</f>
        <v/>
      </c>
      <c r="B200">
        <f>INDEX(resultados!$A$2:$ZZ$442, 194, MATCH($B$2, resultados!$A$1:$ZZ$1, 0))</f>
        <v/>
      </c>
      <c r="C200">
        <f>INDEX(resultados!$A$2:$ZZ$442, 194, MATCH($B$3, resultados!$A$1:$ZZ$1, 0))</f>
        <v/>
      </c>
    </row>
    <row r="201">
      <c r="A201">
        <f>INDEX(resultados!$A$2:$ZZ$442, 195, MATCH($B$1, resultados!$A$1:$ZZ$1, 0))</f>
        <v/>
      </c>
      <c r="B201">
        <f>INDEX(resultados!$A$2:$ZZ$442, 195, MATCH($B$2, resultados!$A$1:$ZZ$1, 0))</f>
        <v/>
      </c>
      <c r="C201">
        <f>INDEX(resultados!$A$2:$ZZ$442, 195, MATCH($B$3, resultados!$A$1:$ZZ$1, 0))</f>
        <v/>
      </c>
    </row>
    <row r="202">
      <c r="A202">
        <f>INDEX(resultados!$A$2:$ZZ$442, 196, MATCH($B$1, resultados!$A$1:$ZZ$1, 0))</f>
        <v/>
      </c>
      <c r="B202">
        <f>INDEX(resultados!$A$2:$ZZ$442, 196, MATCH($B$2, resultados!$A$1:$ZZ$1, 0))</f>
        <v/>
      </c>
      <c r="C202">
        <f>INDEX(resultados!$A$2:$ZZ$442, 196, MATCH($B$3, resultados!$A$1:$ZZ$1, 0))</f>
        <v/>
      </c>
    </row>
    <row r="203">
      <c r="A203">
        <f>INDEX(resultados!$A$2:$ZZ$442, 197, MATCH($B$1, resultados!$A$1:$ZZ$1, 0))</f>
        <v/>
      </c>
      <c r="B203">
        <f>INDEX(resultados!$A$2:$ZZ$442, 197, MATCH($B$2, resultados!$A$1:$ZZ$1, 0))</f>
        <v/>
      </c>
      <c r="C203">
        <f>INDEX(resultados!$A$2:$ZZ$442, 197, MATCH($B$3, resultados!$A$1:$ZZ$1, 0))</f>
        <v/>
      </c>
    </row>
    <row r="204">
      <c r="A204">
        <f>INDEX(resultados!$A$2:$ZZ$442, 198, MATCH($B$1, resultados!$A$1:$ZZ$1, 0))</f>
        <v/>
      </c>
      <c r="B204">
        <f>INDEX(resultados!$A$2:$ZZ$442, 198, MATCH($B$2, resultados!$A$1:$ZZ$1, 0))</f>
        <v/>
      </c>
      <c r="C204">
        <f>INDEX(resultados!$A$2:$ZZ$442, 198, MATCH($B$3, resultados!$A$1:$ZZ$1, 0))</f>
        <v/>
      </c>
    </row>
    <row r="205">
      <c r="A205">
        <f>INDEX(resultados!$A$2:$ZZ$442, 199, MATCH($B$1, resultados!$A$1:$ZZ$1, 0))</f>
        <v/>
      </c>
      <c r="B205">
        <f>INDEX(resultados!$A$2:$ZZ$442, 199, MATCH($B$2, resultados!$A$1:$ZZ$1, 0))</f>
        <v/>
      </c>
      <c r="C205">
        <f>INDEX(resultados!$A$2:$ZZ$442, 199, MATCH($B$3, resultados!$A$1:$ZZ$1, 0))</f>
        <v/>
      </c>
    </row>
    <row r="206">
      <c r="A206">
        <f>INDEX(resultados!$A$2:$ZZ$442, 200, MATCH($B$1, resultados!$A$1:$ZZ$1, 0))</f>
        <v/>
      </c>
      <c r="B206">
        <f>INDEX(resultados!$A$2:$ZZ$442, 200, MATCH($B$2, resultados!$A$1:$ZZ$1, 0))</f>
        <v/>
      </c>
      <c r="C206">
        <f>INDEX(resultados!$A$2:$ZZ$442, 200, MATCH($B$3, resultados!$A$1:$ZZ$1, 0))</f>
        <v/>
      </c>
    </row>
    <row r="207">
      <c r="A207">
        <f>INDEX(resultados!$A$2:$ZZ$442, 201, MATCH($B$1, resultados!$A$1:$ZZ$1, 0))</f>
        <v/>
      </c>
      <c r="B207">
        <f>INDEX(resultados!$A$2:$ZZ$442, 201, MATCH($B$2, resultados!$A$1:$ZZ$1, 0))</f>
        <v/>
      </c>
      <c r="C207">
        <f>INDEX(resultados!$A$2:$ZZ$442, 201, MATCH($B$3, resultados!$A$1:$ZZ$1, 0))</f>
        <v/>
      </c>
    </row>
    <row r="208">
      <c r="A208">
        <f>INDEX(resultados!$A$2:$ZZ$442, 202, MATCH($B$1, resultados!$A$1:$ZZ$1, 0))</f>
        <v/>
      </c>
      <c r="B208">
        <f>INDEX(resultados!$A$2:$ZZ$442, 202, MATCH($B$2, resultados!$A$1:$ZZ$1, 0))</f>
        <v/>
      </c>
      <c r="C208">
        <f>INDEX(resultados!$A$2:$ZZ$442, 202, MATCH($B$3, resultados!$A$1:$ZZ$1, 0))</f>
        <v/>
      </c>
    </row>
    <row r="209">
      <c r="A209">
        <f>INDEX(resultados!$A$2:$ZZ$442, 203, MATCH($B$1, resultados!$A$1:$ZZ$1, 0))</f>
        <v/>
      </c>
      <c r="B209">
        <f>INDEX(resultados!$A$2:$ZZ$442, 203, MATCH($B$2, resultados!$A$1:$ZZ$1, 0))</f>
        <v/>
      </c>
      <c r="C209">
        <f>INDEX(resultados!$A$2:$ZZ$442, 203, MATCH($B$3, resultados!$A$1:$ZZ$1, 0))</f>
        <v/>
      </c>
    </row>
    <row r="210">
      <c r="A210">
        <f>INDEX(resultados!$A$2:$ZZ$442, 204, MATCH($B$1, resultados!$A$1:$ZZ$1, 0))</f>
        <v/>
      </c>
      <c r="B210">
        <f>INDEX(resultados!$A$2:$ZZ$442, 204, MATCH($B$2, resultados!$A$1:$ZZ$1, 0))</f>
        <v/>
      </c>
      <c r="C210">
        <f>INDEX(resultados!$A$2:$ZZ$442, 204, MATCH($B$3, resultados!$A$1:$ZZ$1, 0))</f>
        <v/>
      </c>
    </row>
    <row r="211">
      <c r="A211">
        <f>INDEX(resultados!$A$2:$ZZ$442, 205, MATCH($B$1, resultados!$A$1:$ZZ$1, 0))</f>
        <v/>
      </c>
      <c r="B211">
        <f>INDEX(resultados!$A$2:$ZZ$442, 205, MATCH($B$2, resultados!$A$1:$ZZ$1, 0))</f>
        <v/>
      </c>
      <c r="C211">
        <f>INDEX(resultados!$A$2:$ZZ$442, 205, MATCH($B$3, resultados!$A$1:$ZZ$1, 0))</f>
        <v/>
      </c>
    </row>
    <row r="212">
      <c r="A212">
        <f>INDEX(resultados!$A$2:$ZZ$442, 206, MATCH($B$1, resultados!$A$1:$ZZ$1, 0))</f>
        <v/>
      </c>
      <c r="B212">
        <f>INDEX(resultados!$A$2:$ZZ$442, 206, MATCH($B$2, resultados!$A$1:$ZZ$1, 0))</f>
        <v/>
      </c>
      <c r="C212">
        <f>INDEX(resultados!$A$2:$ZZ$442, 206, MATCH($B$3, resultados!$A$1:$ZZ$1, 0))</f>
        <v/>
      </c>
    </row>
    <row r="213">
      <c r="A213">
        <f>INDEX(resultados!$A$2:$ZZ$442, 207, MATCH($B$1, resultados!$A$1:$ZZ$1, 0))</f>
        <v/>
      </c>
      <c r="B213">
        <f>INDEX(resultados!$A$2:$ZZ$442, 207, MATCH($B$2, resultados!$A$1:$ZZ$1, 0))</f>
        <v/>
      </c>
      <c r="C213">
        <f>INDEX(resultados!$A$2:$ZZ$442, 207, MATCH($B$3, resultados!$A$1:$ZZ$1, 0))</f>
        <v/>
      </c>
    </row>
    <row r="214">
      <c r="A214">
        <f>INDEX(resultados!$A$2:$ZZ$442, 208, MATCH($B$1, resultados!$A$1:$ZZ$1, 0))</f>
        <v/>
      </c>
      <c r="B214">
        <f>INDEX(resultados!$A$2:$ZZ$442, 208, MATCH($B$2, resultados!$A$1:$ZZ$1, 0))</f>
        <v/>
      </c>
      <c r="C214">
        <f>INDEX(resultados!$A$2:$ZZ$442, 208, MATCH($B$3, resultados!$A$1:$ZZ$1, 0))</f>
        <v/>
      </c>
    </row>
    <row r="215">
      <c r="A215">
        <f>INDEX(resultados!$A$2:$ZZ$442, 209, MATCH($B$1, resultados!$A$1:$ZZ$1, 0))</f>
        <v/>
      </c>
      <c r="B215">
        <f>INDEX(resultados!$A$2:$ZZ$442, 209, MATCH($B$2, resultados!$A$1:$ZZ$1, 0))</f>
        <v/>
      </c>
      <c r="C215">
        <f>INDEX(resultados!$A$2:$ZZ$442, 209, MATCH($B$3, resultados!$A$1:$ZZ$1, 0))</f>
        <v/>
      </c>
    </row>
    <row r="216">
      <c r="A216">
        <f>INDEX(resultados!$A$2:$ZZ$442, 210, MATCH($B$1, resultados!$A$1:$ZZ$1, 0))</f>
        <v/>
      </c>
      <c r="B216">
        <f>INDEX(resultados!$A$2:$ZZ$442, 210, MATCH($B$2, resultados!$A$1:$ZZ$1, 0))</f>
        <v/>
      </c>
      <c r="C216">
        <f>INDEX(resultados!$A$2:$ZZ$442, 210, MATCH($B$3, resultados!$A$1:$ZZ$1, 0))</f>
        <v/>
      </c>
    </row>
    <row r="217">
      <c r="A217">
        <f>INDEX(resultados!$A$2:$ZZ$442, 211, MATCH($B$1, resultados!$A$1:$ZZ$1, 0))</f>
        <v/>
      </c>
      <c r="B217">
        <f>INDEX(resultados!$A$2:$ZZ$442, 211, MATCH($B$2, resultados!$A$1:$ZZ$1, 0))</f>
        <v/>
      </c>
      <c r="C217">
        <f>INDEX(resultados!$A$2:$ZZ$442, 211, MATCH($B$3, resultados!$A$1:$ZZ$1, 0))</f>
        <v/>
      </c>
    </row>
    <row r="218">
      <c r="A218">
        <f>INDEX(resultados!$A$2:$ZZ$442, 212, MATCH($B$1, resultados!$A$1:$ZZ$1, 0))</f>
        <v/>
      </c>
      <c r="B218">
        <f>INDEX(resultados!$A$2:$ZZ$442, 212, MATCH($B$2, resultados!$A$1:$ZZ$1, 0))</f>
        <v/>
      </c>
      <c r="C218">
        <f>INDEX(resultados!$A$2:$ZZ$442, 212, MATCH($B$3, resultados!$A$1:$ZZ$1, 0))</f>
        <v/>
      </c>
    </row>
    <row r="219">
      <c r="A219">
        <f>INDEX(resultados!$A$2:$ZZ$442, 213, MATCH($B$1, resultados!$A$1:$ZZ$1, 0))</f>
        <v/>
      </c>
      <c r="B219">
        <f>INDEX(resultados!$A$2:$ZZ$442, 213, MATCH($B$2, resultados!$A$1:$ZZ$1, 0))</f>
        <v/>
      </c>
      <c r="C219">
        <f>INDEX(resultados!$A$2:$ZZ$442, 213, MATCH($B$3, resultados!$A$1:$ZZ$1, 0))</f>
        <v/>
      </c>
    </row>
    <row r="220">
      <c r="A220">
        <f>INDEX(resultados!$A$2:$ZZ$442, 214, MATCH($B$1, resultados!$A$1:$ZZ$1, 0))</f>
        <v/>
      </c>
      <c r="B220">
        <f>INDEX(resultados!$A$2:$ZZ$442, 214, MATCH($B$2, resultados!$A$1:$ZZ$1, 0))</f>
        <v/>
      </c>
      <c r="C220">
        <f>INDEX(resultados!$A$2:$ZZ$442, 214, MATCH($B$3, resultados!$A$1:$ZZ$1, 0))</f>
        <v/>
      </c>
    </row>
    <row r="221">
      <c r="A221">
        <f>INDEX(resultados!$A$2:$ZZ$442, 215, MATCH($B$1, resultados!$A$1:$ZZ$1, 0))</f>
        <v/>
      </c>
      <c r="B221">
        <f>INDEX(resultados!$A$2:$ZZ$442, 215, MATCH($B$2, resultados!$A$1:$ZZ$1, 0))</f>
        <v/>
      </c>
      <c r="C221">
        <f>INDEX(resultados!$A$2:$ZZ$442, 215, MATCH($B$3, resultados!$A$1:$ZZ$1, 0))</f>
        <v/>
      </c>
    </row>
    <row r="222">
      <c r="A222">
        <f>INDEX(resultados!$A$2:$ZZ$442, 216, MATCH($B$1, resultados!$A$1:$ZZ$1, 0))</f>
        <v/>
      </c>
      <c r="B222">
        <f>INDEX(resultados!$A$2:$ZZ$442, 216, MATCH($B$2, resultados!$A$1:$ZZ$1, 0))</f>
        <v/>
      </c>
      <c r="C222">
        <f>INDEX(resultados!$A$2:$ZZ$442, 216, MATCH($B$3, resultados!$A$1:$ZZ$1, 0))</f>
        <v/>
      </c>
    </row>
    <row r="223">
      <c r="A223">
        <f>INDEX(resultados!$A$2:$ZZ$442, 217, MATCH($B$1, resultados!$A$1:$ZZ$1, 0))</f>
        <v/>
      </c>
      <c r="B223">
        <f>INDEX(resultados!$A$2:$ZZ$442, 217, MATCH($B$2, resultados!$A$1:$ZZ$1, 0))</f>
        <v/>
      </c>
      <c r="C223">
        <f>INDEX(resultados!$A$2:$ZZ$442, 217, MATCH($B$3, resultados!$A$1:$ZZ$1, 0))</f>
        <v/>
      </c>
    </row>
    <row r="224">
      <c r="A224">
        <f>INDEX(resultados!$A$2:$ZZ$442, 218, MATCH($B$1, resultados!$A$1:$ZZ$1, 0))</f>
        <v/>
      </c>
      <c r="B224">
        <f>INDEX(resultados!$A$2:$ZZ$442, 218, MATCH($B$2, resultados!$A$1:$ZZ$1, 0))</f>
        <v/>
      </c>
      <c r="C224">
        <f>INDEX(resultados!$A$2:$ZZ$442, 218, MATCH($B$3, resultados!$A$1:$ZZ$1, 0))</f>
        <v/>
      </c>
    </row>
    <row r="225">
      <c r="A225">
        <f>INDEX(resultados!$A$2:$ZZ$442, 219, MATCH($B$1, resultados!$A$1:$ZZ$1, 0))</f>
        <v/>
      </c>
      <c r="B225">
        <f>INDEX(resultados!$A$2:$ZZ$442, 219, MATCH($B$2, resultados!$A$1:$ZZ$1, 0))</f>
        <v/>
      </c>
      <c r="C225">
        <f>INDEX(resultados!$A$2:$ZZ$442, 219, MATCH($B$3, resultados!$A$1:$ZZ$1, 0))</f>
        <v/>
      </c>
    </row>
    <row r="226">
      <c r="A226">
        <f>INDEX(resultados!$A$2:$ZZ$442, 220, MATCH($B$1, resultados!$A$1:$ZZ$1, 0))</f>
        <v/>
      </c>
      <c r="B226">
        <f>INDEX(resultados!$A$2:$ZZ$442, 220, MATCH($B$2, resultados!$A$1:$ZZ$1, 0))</f>
        <v/>
      </c>
      <c r="C226">
        <f>INDEX(resultados!$A$2:$ZZ$442, 220, MATCH($B$3, resultados!$A$1:$ZZ$1, 0))</f>
        <v/>
      </c>
    </row>
    <row r="227">
      <c r="A227">
        <f>INDEX(resultados!$A$2:$ZZ$442, 221, MATCH($B$1, resultados!$A$1:$ZZ$1, 0))</f>
        <v/>
      </c>
      <c r="B227">
        <f>INDEX(resultados!$A$2:$ZZ$442, 221, MATCH($B$2, resultados!$A$1:$ZZ$1, 0))</f>
        <v/>
      </c>
      <c r="C227">
        <f>INDEX(resultados!$A$2:$ZZ$442, 221, MATCH($B$3, resultados!$A$1:$ZZ$1, 0))</f>
        <v/>
      </c>
    </row>
    <row r="228">
      <c r="A228">
        <f>INDEX(resultados!$A$2:$ZZ$442, 222, MATCH($B$1, resultados!$A$1:$ZZ$1, 0))</f>
        <v/>
      </c>
      <c r="B228">
        <f>INDEX(resultados!$A$2:$ZZ$442, 222, MATCH($B$2, resultados!$A$1:$ZZ$1, 0))</f>
        <v/>
      </c>
      <c r="C228">
        <f>INDEX(resultados!$A$2:$ZZ$442, 222, MATCH($B$3, resultados!$A$1:$ZZ$1, 0))</f>
        <v/>
      </c>
    </row>
    <row r="229">
      <c r="A229">
        <f>INDEX(resultados!$A$2:$ZZ$442, 223, MATCH($B$1, resultados!$A$1:$ZZ$1, 0))</f>
        <v/>
      </c>
      <c r="B229">
        <f>INDEX(resultados!$A$2:$ZZ$442, 223, MATCH($B$2, resultados!$A$1:$ZZ$1, 0))</f>
        <v/>
      </c>
      <c r="C229">
        <f>INDEX(resultados!$A$2:$ZZ$442, 223, MATCH($B$3, resultados!$A$1:$ZZ$1, 0))</f>
        <v/>
      </c>
    </row>
    <row r="230">
      <c r="A230">
        <f>INDEX(resultados!$A$2:$ZZ$442, 224, MATCH($B$1, resultados!$A$1:$ZZ$1, 0))</f>
        <v/>
      </c>
      <c r="B230">
        <f>INDEX(resultados!$A$2:$ZZ$442, 224, MATCH($B$2, resultados!$A$1:$ZZ$1, 0))</f>
        <v/>
      </c>
      <c r="C230">
        <f>INDEX(resultados!$A$2:$ZZ$442, 224, MATCH($B$3, resultados!$A$1:$ZZ$1, 0))</f>
        <v/>
      </c>
    </row>
    <row r="231">
      <c r="A231">
        <f>INDEX(resultados!$A$2:$ZZ$442, 225, MATCH($B$1, resultados!$A$1:$ZZ$1, 0))</f>
        <v/>
      </c>
      <c r="B231">
        <f>INDEX(resultados!$A$2:$ZZ$442, 225, MATCH($B$2, resultados!$A$1:$ZZ$1, 0))</f>
        <v/>
      </c>
      <c r="C231">
        <f>INDEX(resultados!$A$2:$ZZ$442, 225, MATCH($B$3, resultados!$A$1:$ZZ$1, 0))</f>
        <v/>
      </c>
    </row>
    <row r="232">
      <c r="A232">
        <f>INDEX(resultados!$A$2:$ZZ$442, 226, MATCH($B$1, resultados!$A$1:$ZZ$1, 0))</f>
        <v/>
      </c>
      <c r="B232">
        <f>INDEX(resultados!$A$2:$ZZ$442, 226, MATCH($B$2, resultados!$A$1:$ZZ$1, 0))</f>
        <v/>
      </c>
      <c r="C232">
        <f>INDEX(resultados!$A$2:$ZZ$442, 226, MATCH($B$3, resultados!$A$1:$ZZ$1, 0))</f>
        <v/>
      </c>
    </row>
    <row r="233">
      <c r="A233">
        <f>INDEX(resultados!$A$2:$ZZ$442, 227, MATCH($B$1, resultados!$A$1:$ZZ$1, 0))</f>
        <v/>
      </c>
      <c r="B233">
        <f>INDEX(resultados!$A$2:$ZZ$442, 227, MATCH($B$2, resultados!$A$1:$ZZ$1, 0))</f>
        <v/>
      </c>
      <c r="C233">
        <f>INDEX(resultados!$A$2:$ZZ$442, 227, MATCH($B$3, resultados!$A$1:$ZZ$1, 0))</f>
        <v/>
      </c>
    </row>
    <row r="234">
      <c r="A234">
        <f>INDEX(resultados!$A$2:$ZZ$442, 228, MATCH($B$1, resultados!$A$1:$ZZ$1, 0))</f>
        <v/>
      </c>
      <c r="B234">
        <f>INDEX(resultados!$A$2:$ZZ$442, 228, MATCH($B$2, resultados!$A$1:$ZZ$1, 0))</f>
        <v/>
      </c>
      <c r="C234">
        <f>INDEX(resultados!$A$2:$ZZ$442, 228, MATCH($B$3, resultados!$A$1:$ZZ$1, 0))</f>
        <v/>
      </c>
    </row>
    <row r="235">
      <c r="A235">
        <f>INDEX(resultados!$A$2:$ZZ$442, 229, MATCH($B$1, resultados!$A$1:$ZZ$1, 0))</f>
        <v/>
      </c>
      <c r="B235">
        <f>INDEX(resultados!$A$2:$ZZ$442, 229, MATCH($B$2, resultados!$A$1:$ZZ$1, 0))</f>
        <v/>
      </c>
      <c r="C235">
        <f>INDEX(resultados!$A$2:$ZZ$442, 229, MATCH($B$3, resultados!$A$1:$ZZ$1, 0))</f>
        <v/>
      </c>
    </row>
    <row r="236">
      <c r="A236">
        <f>INDEX(resultados!$A$2:$ZZ$442, 230, MATCH($B$1, resultados!$A$1:$ZZ$1, 0))</f>
        <v/>
      </c>
      <c r="B236">
        <f>INDEX(resultados!$A$2:$ZZ$442, 230, MATCH($B$2, resultados!$A$1:$ZZ$1, 0))</f>
        <v/>
      </c>
      <c r="C236">
        <f>INDEX(resultados!$A$2:$ZZ$442, 230, MATCH($B$3, resultados!$A$1:$ZZ$1, 0))</f>
        <v/>
      </c>
    </row>
    <row r="237">
      <c r="A237">
        <f>INDEX(resultados!$A$2:$ZZ$442, 231, MATCH($B$1, resultados!$A$1:$ZZ$1, 0))</f>
        <v/>
      </c>
      <c r="B237">
        <f>INDEX(resultados!$A$2:$ZZ$442, 231, MATCH($B$2, resultados!$A$1:$ZZ$1, 0))</f>
        <v/>
      </c>
      <c r="C237">
        <f>INDEX(resultados!$A$2:$ZZ$442, 231, MATCH($B$3, resultados!$A$1:$ZZ$1, 0))</f>
        <v/>
      </c>
    </row>
    <row r="238">
      <c r="A238">
        <f>INDEX(resultados!$A$2:$ZZ$442, 232, MATCH($B$1, resultados!$A$1:$ZZ$1, 0))</f>
        <v/>
      </c>
      <c r="B238">
        <f>INDEX(resultados!$A$2:$ZZ$442, 232, MATCH($B$2, resultados!$A$1:$ZZ$1, 0))</f>
        <v/>
      </c>
      <c r="C238">
        <f>INDEX(resultados!$A$2:$ZZ$442, 232, MATCH($B$3, resultados!$A$1:$ZZ$1, 0))</f>
        <v/>
      </c>
    </row>
    <row r="239">
      <c r="A239">
        <f>INDEX(resultados!$A$2:$ZZ$442, 233, MATCH($B$1, resultados!$A$1:$ZZ$1, 0))</f>
        <v/>
      </c>
      <c r="B239">
        <f>INDEX(resultados!$A$2:$ZZ$442, 233, MATCH($B$2, resultados!$A$1:$ZZ$1, 0))</f>
        <v/>
      </c>
      <c r="C239">
        <f>INDEX(resultados!$A$2:$ZZ$442, 233, MATCH($B$3, resultados!$A$1:$ZZ$1, 0))</f>
        <v/>
      </c>
    </row>
    <row r="240">
      <c r="A240">
        <f>INDEX(resultados!$A$2:$ZZ$442, 234, MATCH($B$1, resultados!$A$1:$ZZ$1, 0))</f>
        <v/>
      </c>
      <c r="B240">
        <f>INDEX(resultados!$A$2:$ZZ$442, 234, MATCH($B$2, resultados!$A$1:$ZZ$1, 0))</f>
        <v/>
      </c>
      <c r="C240">
        <f>INDEX(resultados!$A$2:$ZZ$442, 234, MATCH($B$3, resultados!$A$1:$ZZ$1, 0))</f>
        <v/>
      </c>
    </row>
    <row r="241">
      <c r="A241">
        <f>INDEX(resultados!$A$2:$ZZ$442, 235, MATCH($B$1, resultados!$A$1:$ZZ$1, 0))</f>
        <v/>
      </c>
      <c r="B241">
        <f>INDEX(resultados!$A$2:$ZZ$442, 235, MATCH($B$2, resultados!$A$1:$ZZ$1, 0))</f>
        <v/>
      </c>
      <c r="C241">
        <f>INDEX(resultados!$A$2:$ZZ$442, 235, MATCH($B$3, resultados!$A$1:$ZZ$1, 0))</f>
        <v/>
      </c>
    </row>
    <row r="242">
      <c r="A242">
        <f>INDEX(resultados!$A$2:$ZZ$442, 236, MATCH($B$1, resultados!$A$1:$ZZ$1, 0))</f>
        <v/>
      </c>
      <c r="B242">
        <f>INDEX(resultados!$A$2:$ZZ$442, 236, MATCH($B$2, resultados!$A$1:$ZZ$1, 0))</f>
        <v/>
      </c>
      <c r="C242">
        <f>INDEX(resultados!$A$2:$ZZ$442, 236, MATCH($B$3, resultados!$A$1:$ZZ$1, 0))</f>
        <v/>
      </c>
    </row>
    <row r="243">
      <c r="A243">
        <f>INDEX(resultados!$A$2:$ZZ$442, 237, MATCH($B$1, resultados!$A$1:$ZZ$1, 0))</f>
        <v/>
      </c>
      <c r="B243">
        <f>INDEX(resultados!$A$2:$ZZ$442, 237, MATCH($B$2, resultados!$A$1:$ZZ$1, 0))</f>
        <v/>
      </c>
      <c r="C243">
        <f>INDEX(resultados!$A$2:$ZZ$442, 237, MATCH($B$3, resultados!$A$1:$ZZ$1, 0))</f>
        <v/>
      </c>
    </row>
    <row r="244">
      <c r="A244">
        <f>INDEX(resultados!$A$2:$ZZ$442, 238, MATCH($B$1, resultados!$A$1:$ZZ$1, 0))</f>
        <v/>
      </c>
      <c r="B244">
        <f>INDEX(resultados!$A$2:$ZZ$442, 238, MATCH($B$2, resultados!$A$1:$ZZ$1, 0))</f>
        <v/>
      </c>
      <c r="C244">
        <f>INDEX(resultados!$A$2:$ZZ$442, 238, MATCH($B$3, resultados!$A$1:$ZZ$1, 0))</f>
        <v/>
      </c>
    </row>
    <row r="245">
      <c r="A245">
        <f>INDEX(resultados!$A$2:$ZZ$442, 239, MATCH($B$1, resultados!$A$1:$ZZ$1, 0))</f>
        <v/>
      </c>
      <c r="B245">
        <f>INDEX(resultados!$A$2:$ZZ$442, 239, MATCH($B$2, resultados!$A$1:$ZZ$1, 0))</f>
        <v/>
      </c>
      <c r="C245">
        <f>INDEX(resultados!$A$2:$ZZ$442, 239, MATCH($B$3, resultados!$A$1:$ZZ$1, 0))</f>
        <v/>
      </c>
    </row>
    <row r="246">
      <c r="A246">
        <f>INDEX(resultados!$A$2:$ZZ$442, 240, MATCH($B$1, resultados!$A$1:$ZZ$1, 0))</f>
        <v/>
      </c>
      <c r="B246">
        <f>INDEX(resultados!$A$2:$ZZ$442, 240, MATCH($B$2, resultados!$A$1:$ZZ$1, 0))</f>
        <v/>
      </c>
      <c r="C246">
        <f>INDEX(resultados!$A$2:$ZZ$442, 240, MATCH($B$3, resultados!$A$1:$ZZ$1, 0))</f>
        <v/>
      </c>
    </row>
    <row r="247">
      <c r="A247">
        <f>INDEX(resultados!$A$2:$ZZ$442, 241, MATCH($B$1, resultados!$A$1:$ZZ$1, 0))</f>
        <v/>
      </c>
      <c r="B247">
        <f>INDEX(resultados!$A$2:$ZZ$442, 241, MATCH($B$2, resultados!$A$1:$ZZ$1, 0))</f>
        <v/>
      </c>
      <c r="C247">
        <f>INDEX(resultados!$A$2:$ZZ$442, 241, MATCH($B$3, resultados!$A$1:$ZZ$1, 0))</f>
        <v/>
      </c>
    </row>
    <row r="248">
      <c r="A248">
        <f>INDEX(resultados!$A$2:$ZZ$442, 242, MATCH($B$1, resultados!$A$1:$ZZ$1, 0))</f>
        <v/>
      </c>
      <c r="B248">
        <f>INDEX(resultados!$A$2:$ZZ$442, 242, MATCH($B$2, resultados!$A$1:$ZZ$1, 0))</f>
        <v/>
      </c>
      <c r="C248">
        <f>INDEX(resultados!$A$2:$ZZ$442, 242, MATCH($B$3, resultados!$A$1:$ZZ$1, 0))</f>
        <v/>
      </c>
    </row>
    <row r="249">
      <c r="A249">
        <f>INDEX(resultados!$A$2:$ZZ$442, 243, MATCH($B$1, resultados!$A$1:$ZZ$1, 0))</f>
        <v/>
      </c>
      <c r="B249">
        <f>INDEX(resultados!$A$2:$ZZ$442, 243, MATCH($B$2, resultados!$A$1:$ZZ$1, 0))</f>
        <v/>
      </c>
      <c r="C249">
        <f>INDEX(resultados!$A$2:$ZZ$442, 243, MATCH($B$3, resultados!$A$1:$ZZ$1, 0))</f>
        <v/>
      </c>
    </row>
    <row r="250">
      <c r="A250">
        <f>INDEX(resultados!$A$2:$ZZ$442, 244, MATCH($B$1, resultados!$A$1:$ZZ$1, 0))</f>
        <v/>
      </c>
      <c r="B250">
        <f>INDEX(resultados!$A$2:$ZZ$442, 244, MATCH($B$2, resultados!$A$1:$ZZ$1, 0))</f>
        <v/>
      </c>
      <c r="C250">
        <f>INDEX(resultados!$A$2:$ZZ$442, 244, MATCH($B$3, resultados!$A$1:$ZZ$1, 0))</f>
        <v/>
      </c>
    </row>
    <row r="251">
      <c r="A251">
        <f>INDEX(resultados!$A$2:$ZZ$442, 245, MATCH($B$1, resultados!$A$1:$ZZ$1, 0))</f>
        <v/>
      </c>
      <c r="B251">
        <f>INDEX(resultados!$A$2:$ZZ$442, 245, MATCH($B$2, resultados!$A$1:$ZZ$1, 0))</f>
        <v/>
      </c>
      <c r="C251">
        <f>INDEX(resultados!$A$2:$ZZ$442, 245, MATCH($B$3, resultados!$A$1:$ZZ$1, 0))</f>
        <v/>
      </c>
    </row>
    <row r="252">
      <c r="A252">
        <f>INDEX(resultados!$A$2:$ZZ$442, 246, MATCH($B$1, resultados!$A$1:$ZZ$1, 0))</f>
        <v/>
      </c>
      <c r="B252">
        <f>INDEX(resultados!$A$2:$ZZ$442, 246, MATCH($B$2, resultados!$A$1:$ZZ$1, 0))</f>
        <v/>
      </c>
      <c r="C252">
        <f>INDEX(resultados!$A$2:$ZZ$442, 246, MATCH($B$3, resultados!$A$1:$ZZ$1, 0))</f>
        <v/>
      </c>
    </row>
    <row r="253">
      <c r="A253">
        <f>INDEX(resultados!$A$2:$ZZ$442, 247, MATCH($B$1, resultados!$A$1:$ZZ$1, 0))</f>
        <v/>
      </c>
      <c r="B253">
        <f>INDEX(resultados!$A$2:$ZZ$442, 247, MATCH($B$2, resultados!$A$1:$ZZ$1, 0))</f>
        <v/>
      </c>
      <c r="C253">
        <f>INDEX(resultados!$A$2:$ZZ$442, 247, MATCH($B$3, resultados!$A$1:$ZZ$1, 0))</f>
        <v/>
      </c>
    </row>
    <row r="254">
      <c r="A254">
        <f>INDEX(resultados!$A$2:$ZZ$442, 248, MATCH($B$1, resultados!$A$1:$ZZ$1, 0))</f>
        <v/>
      </c>
      <c r="B254">
        <f>INDEX(resultados!$A$2:$ZZ$442, 248, MATCH($B$2, resultados!$A$1:$ZZ$1, 0))</f>
        <v/>
      </c>
      <c r="C254">
        <f>INDEX(resultados!$A$2:$ZZ$442, 248, MATCH($B$3, resultados!$A$1:$ZZ$1, 0))</f>
        <v/>
      </c>
    </row>
    <row r="255">
      <c r="A255">
        <f>INDEX(resultados!$A$2:$ZZ$442, 249, MATCH($B$1, resultados!$A$1:$ZZ$1, 0))</f>
        <v/>
      </c>
      <c r="B255">
        <f>INDEX(resultados!$A$2:$ZZ$442, 249, MATCH($B$2, resultados!$A$1:$ZZ$1, 0))</f>
        <v/>
      </c>
      <c r="C255">
        <f>INDEX(resultados!$A$2:$ZZ$442, 249, MATCH($B$3, resultados!$A$1:$ZZ$1, 0))</f>
        <v/>
      </c>
    </row>
    <row r="256">
      <c r="A256">
        <f>INDEX(resultados!$A$2:$ZZ$442, 250, MATCH($B$1, resultados!$A$1:$ZZ$1, 0))</f>
        <v/>
      </c>
      <c r="B256">
        <f>INDEX(resultados!$A$2:$ZZ$442, 250, MATCH($B$2, resultados!$A$1:$ZZ$1, 0))</f>
        <v/>
      </c>
      <c r="C256">
        <f>INDEX(resultados!$A$2:$ZZ$442, 250, MATCH($B$3, resultados!$A$1:$ZZ$1, 0))</f>
        <v/>
      </c>
    </row>
    <row r="257">
      <c r="A257">
        <f>INDEX(resultados!$A$2:$ZZ$442, 251, MATCH($B$1, resultados!$A$1:$ZZ$1, 0))</f>
        <v/>
      </c>
      <c r="B257">
        <f>INDEX(resultados!$A$2:$ZZ$442, 251, MATCH($B$2, resultados!$A$1:$ZZ$1, 0))</f>
        <v/>
      </c>
      <c r="C257">
        <f>INDEX(resultados!$A$2:$ZZ$442, 251, MATCH($B$3, resultados!$A$1:$ZZ$1, 0))</f>
        <v/>
      </c>
    </row>
    <row r="258">
      <c r="A258">
        <f>INDEX(resultados!$A$2:$ZZ$442, 252, MATCH($B$1, resultados!$A$1:$ZZ$1, 0))</f>
        <v/>
      </c>
      <c r="B258">
        <f>INDEX(resultados!$A$2:$ZZ$442, 252, MATCH($B$2, resultados!$A$1:$ZZ$1, 0))</f>
        <v/>
      </c>
      <c r="C258">
        <f>INDEX(resultados!$A$2:$ZZ$442, 252, MATCH($B$3, resultados!$A$1:$ZZ$1, 0))</f>
        <v/>
      </c>
    </row>
    <row r="259">
      <c r="A259">
        <f>INDEX(resultados!$A$2:$ZZ$442, 253, MATCH($B$1, resultados!$A$1:$ZZ$1, 0))</f>
        <v/>
      </c>
      <c r="B259">
        <f>INDEX(resultados!$A$2:$ZZ$442, 253, MATCH($B$2, resultados!$A$1:$ZZ$1, 0))</f>
        <v/>
      </c>
      <c r="C259">
        <f>INDEX(resultados!$A$2:$ZZ$442, 253, MATCH($B$3, resultados!$A$1:$ZZ$1, 0))</f>
        <v/>
      </c>
    </row>
    <row r="260">
      <c r="A260">
        <f>INDEX(resultados!$A$2:$ZZ$442, 254, MATCH($B$1, resultados!$A$1:$ZZ$1, 0))</f>
        <v/>
      </c>
      <c r="B260">
        <f>INDEX(resultados!$A$2:$ZZ$442, 254, MATCH($B$2, resultados!$A$1:$ZZ$1, 0))</f>
        <v/>
      </c>
      <c r="C260">
        <f>INDEX(resultados!$A$2:$ZZ$442, 254, MATCH($B$3, resultados!$A$1:$ZZ$1, 0))</f>
        <v/>
      </c>
    </row>
    <row r="261">
      <c r="A261">
        <f>INDEX(resultados!$A$2:$ZZ$442, 255, MATCH($B$1, resultados!$A$1:$ZZ$1, 0))</f>
        <v/>
      </c>
      <c r="B261">
        <f>INDEX(resultados!$A$2:$ZZ$442, 255, MATCH($B$2, resultados!$A$1:$ZZ$1, 0))</f>
        <v/>
      </c>
      <c r="C261">
        <f>INDEX(resultados!$A$2:$ZZ$442, 255, MATCH($B$3, resultados!$A$1:$ZZ$1, 0))</f>
        <v/>
      </c>
    </row>
    <row r="262">
      <c r="A262">
        <f>INDEX(resultados!$A$2:$ZZ$442, 256, MATCH($B$1, resultados!$A$1:$ZZ$1, 0))</f>
        <v/>
      </c>
      <c r="B262">
        <f>INDEX(resultados!$A$2:$ZZ$442, 256, MATCH($B$2, resultados!$A$1:$ZZ$1, 0))</f>
        <v/>
      </c>
      <c r="C262">
        <f>INDEX(resultados!$A$2:$ZZ$442, 256, MATCH($B$3, resultados!$A$1:$ZZ$1, 0))</f>
        <v/>
      </c>
    </row>
    <row r="263">
      <c r="A263">
        <f>INDEX(resultados!$A$2:$ZZ$442, 257, MATCH($B$1, resultados!$A$1:$ZZ$1, 0))</f>
        <v/>
      </c>
      <c r="B263">
        <f>INDEX(resultados!$A$2:$ZZ$442, 257, MATCH($B$2, resultados!$A$1:$ZZ$1, 0))</f>
        <v/>
      </c>
      <c r="C263">
        <f>INDEX(resultados!$A$2:$ZZ$442, 257, MATCH($B$3, resultados!$A$1:$ZZ$1, 0))</f>
        <v/>
      </c>
    </row>
    <row r="264">
      <c r="A264">
        <f>INDEX(resultados!$A$2:$ZZ$442, 258, MATCH($B$1, resultados!$A$1:$ZZ$1, 0))</f>
        <v/>
      </c>
      <c r="B264">
        <f>INDEX(resultados!$A$2:$ZZ$442, 258, MATCH($B$2, resultados!$A$1:$ZZ$1, 0))</f>
        <v/>
      </c>
      <c r="C264">
        <f>INDEX(resultados!$A$2:$ZZ$442, 258, MATCH($B$3, resultados!$A$1:$ZZ$1, 0))</f>
        <v/>
      </c>
    </row>
    <row r="265">
      <c r="A265">
        <f>INDEX(resultados!$A$2:$ZZ$442, 259, MATCH($B$1, resultados!$A$1:$ZZ$1, 0))</f>
        <v/>
      </c>
      <c r="B265">
        <f>INDEX(resultados!$A$2:$ZZ$442, 259, MATCH($B$2, resultados!$A$1:$ZZ$1, 0))</f>
        <v/>
      </c>
      <c r="C265">
        <f>INDEX(resultados!$A$2:$ZZ$442, 259, MATCH($B$3, resultados!$A$1:$ZZ$1, 0))</f>
        <v/>
      </c>
    </row>
    <row r="266">
      <c r="A266">
        <f>INDEX(resultados!$A$2:$ZZ$442, 260, MATCH($B$1, resultados!$A$1:$ZZ$1, 0))</f>
        <v/>
      </c>
      <c r="B266">
        <f>INDEX(resultados!$A$2:$ZZ$442, 260, MATCH($B$2, resultados!$A$1:$ZZ$1, 0))</f>
        <v/>
      </c>
      <c r="C266">
        <f>INDEX(resultados!$A$2:$ZZ$442, 260, MATCH($B$3, resultados!$A$1:$ZZ$1, 0))</f>
        <v/>
      </c>
    </row>
    <row r="267">
      <c r="A267">
        <f>INDEX(resultados!$A$2:$ZZ$442, 261, MATCH($B$1, resultados!$A$1:$ZZ$1, 0))</f>
        <v/>
      </c>
      <c r="B267">
        <f>INDEX(resultados!$A$2:$ZZ$442, 261, MATCH($B$2, resultados!$A$1:$ZZ$1, 0))</f>
        <v/>
      </c>
      <c r="C267">
        <f>INDEX(resultados!$A$2:$ZZ$442, 261, MATCH($B$3, resultados!$A$1:$ZZ$1, 0))</f>
        <v/>
      </c>
    </row>
    <row r="268">
      <c r="A268">
        <f>INDEX(resultados!$A$2:$ZZ$442, 262, MATCH($B$1, resultados!$A$1:$ZZ$1, 0))</f>
        <v/>
      </c>
      <c r="B268">
        <f>INDEX(resultados!$A$2:$ZZ$442, 262, MATCH($B$2, resultados!$A$1:$ZZ$1, 0))</f>
        <v/>
      </c>
      <c r="C268">
        <f>INDEX(resultados!$A$2:$ZZ$442, 262, MATCH($B$3, resultados!$A$1:$ZZ$1, 0))</f>
        <v/>
      </c>
    </row>
    <row r="269">
      <c r="A269">
        <f>INDEX(resultados!$A$2:$ZZ$442, 263, MATCH($B$1, resultados!$A$1:$ZZ$1, 0))</f>
        <v/>
      </c>
      <c r="B269">
        <f>INDEX(resultados!$A$2:$ZZ$442, 263, MATCH($B$2, resultados!$A$1:$ZZ$1, 0))</f>
        <v/>
      </c>
      <c r="C269">
        <f>INDEX(resultados!$A$2:$ZZ$442, 263, MATCH($B$3, resultados!$A$1:$ZZ$1, 0))</f>
        <v/>
      </c>
    </row>
    <row r="270">
      <c r="A270">
        <f>INDEX(resultados!$A$2:$ZZ$442, 264, MATCH($B$1, resultados!$A$1:$ZZ$1, 0))</f>
        <v/>
      </c>
      <c r="B270">
        <f>INDEX(resultados!$A$2:$ZZ$442, 264, MATCH($B$2, resultados!$A$1:$ZZ$1, 0))</f>
        <v/>
      </c>
      <c r="C270">
        <f>INDEX(resultados!$A$2:$ZZ$442, 264, MATCH($B$3, resultados!$A$1:$ZZ$1, 0))</f>
        <v/>
      </c>
    </row>
    <row r="271">
      <c r="A271">
        <f>INDEX(resultados!$A$2:$ZZ$442, 265, MATCH($B$1, resultados!$A$1:$ZZ$1, 0))</f>
        <v/>
      </c>
      <c r="B271">
        <f>INDEX(resultados!$A$2:$ZZ$442, 265, MATCH($B$2, resultados!$A$1:$ZZ$1, 0))</f>
        <v/>
      </c>
      <c r="C271">
        <f>INDEX(resultados!$A$2:$ZZ$442, 265, MATCH($B$3, resultados!$A$1:$ZZ$1, 0))</f>
        <v/>
      </c>
    </row>
    <row r="272">
      <c r="A272">
        <f>INDEX(resultados!$A$2:$ZZ$442, 266, MATCH($B$1, resultados!$A$1:$ZZ$1, 0))</f>
        <v/>
      </c>
      <c r="B272">
        <f>INDEX(resultados!$A$2:$ZZ$442, 266, MATCH($B$2, resultados!$A$1:$ZZ$1, 0))</f>
        <v/>
      </c>
      <c r="C272">
        <f>INDEX(resultados!$A$2:$ZZ$442, 266, MATCH($B$3, resultados!$A$1:$ZZ$1, 0))</f>
        <v/>
      </c>
    </row>
    <row r="273">
      <c r="A273">
        <f>INDEX(resultados!$A$2:$ZZ$442, 267, MATCH($B$1, resultados!$A$1:$ZZ$1, 0))</f>
        <v/>
      </c>
      <c r="B273">
        <f>INDEX(resultados!$A$2:$ZZ$442, 267, MATCH($B$2, resultados!$A$1:$ZZ$1, 0))</f>
        <v/>
      </c>
      <c r="C273">
        <f>INDEX(resultados!$A$2:$ZZ$442, 267, MATCH($B$3, resultados!$A$1:$ZZ$1, 0))</f>
        <v/>
      </c>
    </row>
    <row r="274">
      <c r="A274">
        <f>INDEX(resultados!$A$2:$ZZ$442, 268, MATCH($B$1, resultados!$A$1:$ZZ$1, 0))</f>
        <v/>
      </c>
      <c r="B274">
        <f>INDEX(resultados!$A$2:$ZZ$442, 268, MATCH($B$2, resultados!$A$1:$ZZ$1, 0))</f>
        <v/>
      </c>
      <c r="C274">
        <f>INDEX(resultados!$A$2:$ZZ$442, 268, MATCH($B$3, resultados!$A$1:$ZZ$1, 0))</f>
        <v/>
      </c>
    </row>
    <row r="275">
      <c r="A275">
        <f>INDEX(resultados!$A$2:$ZZ$442, 269, MATCH($B$1, resultados!$A$1:$ZZ$1, 0))</f>
        <v/>
      </c>
      <c r="B275">
        <f>INDEX(resultados!$A$2:$ZZ$442, 269, MATCH($B$2, resultados!$A$1:$ZZ$1, 0))</f>
        <v/>
      </c>
      <c r="C275">
        <f>INDEX(resultados!$A$2:$ZZ$442, 269, MATCH($B$3, resultados!$A$1:$ZZ$1, 0))</f>
        <v/>
      </c>
    </row>
    <row r="276">
      <c r="A276">
        <f>INDEX(resultados!$A$2:$ZZ$442, 270, MATCH($B$1, resultados!$A$1:$ZZ$1, 0))</f>
        <v/>
      </c>
      <c r="B276">
        <f>INDEX(resultados!$A$2:$ZZ$442, 270, MATCH($B$2, resultados!$A$1:$ZZ$1, 0))</f>
        <v/>
      </c>
      <c r="C276">
        <f>INDEX(resultados!$A$2:$ZZ$442, 270, MATCH($B$3, resultados!$A$1:$ZZ$1, 0))</f>
        <v/>
      </c>
    </row>
    <row r="277">
      <c r="A277">
        <f>INDEX(resultados!$A$2:$ZZ$442, 271, MATCH($B$1, resultados!$A$1:$ZZ$1, 0))</f>
        <v/>
      </c>
      <c r="B277">
        <f>INDEX(resultados!$A$2:$ZZ$442, 271, MATCH($B$2, resultados!$A$1:$ZZ$1, 0))</f>
        <v/>
      </c>
      <c r="C277">
        <f>INDEX(resultados!$A$2:$ZZ$442, 271, MATCH($B$3, resultados!$A$1:$ZZ$1, 0))</f>
        <v/>
      </c>
    </row>
    <row r="278">
      <c r="A278">
        <f>INDEX(resultados!$A$2:$ZZ$442, 272, MATCH($B$1, resultados!$A$1:$ZZ$1, 0))</f>
        <v/>
      </c>
      <c r="B278">
        <f>INDEX(resultados!$A$2:$ZZ$442, 272, MATCH($B$2, resultados!$A$1:$ZZ$1, 0))</f>
        <v/>
      </c>
      <c r="C278">
        <f>INDEX(resultados!$A$2:$ZZ$442, 272, MATCH($B$3, resultados!$A$1:$ZZ$1, 0))</f>
        <v/>
      </c>
    </row>
    <row r="279">
      <c r="A279">
        <f>INDEX(resultados!$A$2:$ZZ$442, 273, MATCH($B$1, resultados!$A$1:$ZZ$1, 0))</f>
        <v/>
      </c>
      <c r="B279">
        <f>INDEX(resultados!$A$2:$ZZ$442, 273, MATCH($B$2, resultados!$A$1:$ZZ$1, 0))</f>
        <v/>
      </c>
      <c r="C279">
        <f>INDEX(resultados!$A$2:$ZZ$442, 273, MATCH($B$3, resultados!$A$1:$ZZ$1, 0))</f>
        <v/>
      </c>
    </row>
    <row r="280">
      <c r="A280">
        <f>INDEX(resultados!$A$2:$ZZ$442, 274, MATCH($B$1, resultados!$A$1:$ZZ$1, 0))</f>
        <v/>
      </c>
      <c r="B280">
        <f>INDEX(resultados!$A$2:$ZZ$442, 274, MATCH($B$2, resultados!$A$1:$ZZ$1, 0))</f>
        <v/>
      </c>
      <c r="C280">
        <f>INDEX(resultados!$A$2:$ZZ$442, 274, MATCH($B$3, resultados!$A$1:$ZZ$1, 0))</f>
        <v/>
      </c>
    </row>
    <row r="281">
      <c r="A281">
        <f>INDEX(resultados!$A$2:$ZZ$442, 275, MATCH($B$1, resultados!$A$1:$ZZ$1, 0))</f>
        <v/>
      </c>
      <c r="B281">
        <f>INDEX(resultados!$A$2:$ZZ$442, 275, MATCH($B$2, resultados!$A$1:$ZZ$1, 0))</f>
        <v/>
      </c>
      <c r="C281">
        <f>INDEX(resultados!$A$2:$ZZ$442, 275, MATCH($B$3, resultados!$A$1:$ZZ$1, 0))</f>
        <v/>
      </c>
    </row>
    <row r="282">
      <c r="A282">
        <f>INDEX(resultados!$A$2:$ZZ$442, 276, MATCH($B$1, resultados!$A$1:$ZZ$1, 0))</f>
        <v/>
      </c>
      <c r="B282">
        <f>INDEX(resultados!$A$2:$ZZ$442, 276, MATCH($B$2, resultados!$A$1:$ZZ$1, 0))</f>
        <v/>
      </c>
      <c r="C282">
        <f>INDEX(resultados!$A$2:$ZZ$442, 276, MATCH($B$3, resultados!$A$1:$ZZ$1, 0))</f>
        <v/>
      </c>
    </row>
    <row r="283">
      <c r="A283">
        <f>INDEX(resultados!$A$2:$ZZ$442, 277, MATCH($B$1, resultados!$A$1:$ZZ$1, 0))</f>
        <v/>
      </c>
      <c r="B283">
        <f>INDEX(resultados!$A$2:$ZZ$442, 277, MATCH($B$2, resultados!$A$1:$ZZ$1, 0))</f>
        <v/>
      </c>
      <c r="C283">
        <f>INDEX(resultados!$A$2:$ZZ$442, 277, MATCH($B$3, resultados!$A$1:$ZZ$1, 0))</f>
        <v/>
      </c>
    </row>
    <row r="284">
      <c r="A284">
        <f>INDEX(resultados!$A$2:$ZZ$442, 278, MATCH($B$1, resultados!$A$1:$ZZ$1, 0))</f>
        <v/>
      </c>
      <c r="B284">
        <f>INDEX(resultados!$A$2:$ZZ$442, 278, MATCH($B$2, resultados!$A$1:$ZZ$1, 0))</f>
        <v/>
      </c>
      <c r="C284">
        <f>INDEX(resultados!$A$2:$ZZ$442, 278, MATCH($B$3, resultados!$A$1:$ZZ$1, 0))</f>
        <v/>
      </c>
    </row>
    <row r="285">
      <c r="A285">
        <f>INDEX(resultados!$A$2:$ZZ$442, 279, MATCH($B$1, resultados!$A$1:$ZZ$1, 0))</f>
        <v/>
      </c>
      <c r="B285">
        <f>INDEX(resultados!$A$2:$ZZ$442, 279, MATCH($B$2, resultados!$A$1:$ZZ$1, 0))</f>
        <v/>
      </c>
      <c r="C285">
        <f>INDEX(resultados!$A$2:$ZZ$442, 279, MATCH($B$3, resultados!$A$1:$ZZ$1, 0))</f>
        <v/>
      </c>
    </row>
    <row r="286">
      <c r="A286">
        <f>INDEX(resultados!$A$2:$ZZ$442, 280, MATCH($B$1, resultados!$A$1:$ZZ$1, 0))</f>
        <v/>
      </c>
      <c r="B286">
        <f>INDEX(resultados!$A$2:$ZZ$442, 280, MATCH($B$2, resultados!$A$1:$ZZ$1, 0))</f>
        <v/>
      </c>
      <c r="C286">
        <f>INDEX(resultados!$A$2:$ZZ$442, 280, MATCH($B$3, resultados!$A$1:$ZZ$1, 0))</f>
        <v/>
      </c>
    </row>
    <row r="287">
      <c r="A287">
        <f>INDEX(resultados!$A$2:$ZZ$442, 281, MATCH($B$1, resultados!$A$1:$ZZ$1, 0))</f>
        <v/>
      </c>
      <c r="B287">
        <f>INDEX(resultados!$A$2:$ZZ$442, 281, MATCH($B$2, resultados!$A$1:$ZZ$1, 0))</f>
        <v/>
      </c>
      <c r="C287">
        <f>INDEX(resultados!$A$2:$ZZ$442, 281, MATCH($B$3, resultados!$A$1:$ZZ$1, 0))</f>
        <v/>
      </c>
    </row>
    <row r="288">
      <c r="A288">
        <f>INDEX(resultados!$A$2:$ZZ$442, 282, MATCH($B$1, resultados!$A$1:$ZZ$1, 0))</f>
        <v/>
      </c>
      <c r="B288">
        <f>INDEX(resultados!$A$2:$ZZ$442, 282, MATCH($B$2, resultados!$A$1:$ZZ$1, 0))</f>
        <v/>
      </c>
      <c r="C288">
        <f>INDEX(resultados!$A$2:$ZZ$442, 282, MATCH($B$3, resultados!$A$1:$ZZ$1, 0))</f>
        <v/>
      </c>
    </row>
    <row r="289">
      <c r="A289">
        <f>INDEX(resultados!$A$2:$ZZ$442, 283, MATCH($B$1, resultados!$A$1:$ZZ$1, 0))</f>
        <v/>
      </c>
      <c r="B289">
        <f>INDEX(resultados!$A$2:$ZZ$442, 283, MATCH($B$2, resultados!$A$1:$ZZ$1, 0))</f>
        <v/>
      </c>
      <c r="C289">
        <f>INDEX(resultados!$A$2:$ZZ$442, 283, MATCH($B$3, resultados!$A$1:$ZZ$1, 0))</f>
        <v/>
      </c>
    </row>
    <row r="290">
      <c r="A290">
        <f>INDEX(resultados!$A$2:$ZZ$442, 284, MATCH($B$1, resultados!$A$1:$ZZ$1, 0))</f>
        <v/>
      </c>
      <c r="B290">
        <f>INDEX(resultados!$A$2:$ZZ$442, 284, MATCH($B$2, resultados!$A$1:$ZZ$1, 0))</f>
        <v/>
      </c>
      <c r="C290">
        <f>INDEX(resultados!$A$2:$ZZ$442, 284, MATCH($B$3, resultados!$A$1:$ZZ$1, 0))</f>
        <v/>
      </c>
    </row>
    <row r="291">
      <c r="A291">
        <f>INDEX(resultados!$A$2:$ZZ$442, 285, MATCH($B$1, resultados!$A$1:$ZZ$1, 0))</f>
        <v/>
      </c>
      <c r="B291">
        <f>INDEX(resultados!$A$2:$ZZ$442, 285, MATCH($B$2, resultados!$A$1:$ZZ$1, 0))</f>
        <v/>
      </c>
      <c r="C291">
        <f>INDEX(resultados!$A$2:$ZZ$442, 285, MATCH($B$3, resultados!$A$1:$ZZ$1, 0))</f>
        <v/>
      </c>
    </row>
    <row r="292">
      <c r="A292">
        <f>INDEX(resultados!$A$2:$ZZ$442, 286, MATCH($B$1, resultados!$A$1:$ZZ$1, 0))</f>
        <v/>
      </c>
      <c r="B292">
        <f>INDEX(resultados!$A$2:$ZZ$442, 286, MATCH($B$2, resultados!$A$1:$ZZ$1, 0))</f>
        <v/>
      </c>
      <c r="C292">
        <f>INDEX(resultados!$A$2:$ZZ$442, 286, MATCH($B$3, resultados!$A$1:$ZZ$1, 0))</f>
        <v/>
      </c>
    </row>
    <row r="293">
      <c r="A293">
        <f>INDEX(resultados!$A$2:$ZZ$442, 287, MATCH($B$1, resultados!$A$1:$ZZ$1, 0))</f>
        <v/>
      </c>
      <c r="B293">
        <f>INDEX(resultados!$A$2:$ZZ$442, 287, MATCH($B$2, resultados!$A$1:$ZZ$1, 0))</f>
        <v/>
      </c>
      <c r="C293">
        <f>INDEX(resultados!$A$2:$ZZ$442, 287, MATCH($B$3, resultados!$A$1:$ZZ$1, 0))</f>
        <v/>
      </c>
    </row>
    <row r="294">
      <c r="A294">
        <f>INDEX(resultados!$A$2:$ZZ$442, 288, MATCH($B$1, resultados!$A$1:$ZZ$1, 0))</f>
        <v/>
      </c>
      <c r="B294">
        <f>INDEX(resultados!$A$2:$ZZ$442, 288, MATCH($B$2, resultados!$A$1:$ZZ$1, 0))</f>
        <v/>
      </c>
      <c r="C294">
        <f>INDEX(resultados!$A$2:$ZZ$442, 288, MATCH($B$3, resultados!$A$1:$ZZ$1, 0))</f>
        <v/>
      </c>
    </row>
    <row r="295">
      <c r="A295">
        <f>INDEX(resultados!$A$2:$ZZ$442, 289, MATCH($B$1, resultados!$A$1:$ZZ$1, 0))</f>
        <v/>
      </c>
      <c r="B295">
        <f>INDEX(resultados!$A$2:$ZZ$442, 289, MATCH($B$2, resultados!$A$1:$ZZ$1, 0))</f>
        <v/>
      </c>
      <c r="C295">
        <f>INDEX(resultados!$A$2:$ZZ$442, 289, MATCH($B$3, resultados!$A$1:$ZZ$1, 0))</f>
        <v/>
      </c>
    </row>
    <row r="296">
      <c r="A296">
        <f>INDEX(resultados!$A$2:$ZZ$442, 290, MATCH($B$1, resultados!$A$1:$ZZ$1, 0))</f>
        <v/>
      </c>
      <c r="B296">
        <f>INDEX(resultados!$A$2:$ZZ$442, 290, MATCH($B$2, resultados!$A$1:$ZZ$1, 0))</f>
        <v/>
      </c>
      <c r="C296">
        <f>INDEX(resultados!$A$2:$ZZ$442, 290, MATCH($B$3, resultados!$A$1:$ZZ$1, 0))</f>
        <v/>
      </c>
    </row>
    <row r="297">
      <c r="A297">
        <f>INDEX(resultados!$A$2:$ZZ$442, 291, MATCH($B$1, resultados!$A$1:$ZZ$1, 0))</f>
        <v/>
      </c>
      <c r="B297">
        <f>INDEX(resultados!$A$2:$ZZ$442, 291, MATCH($B$2, resultados!$A$1:$ZZ$1, 0))</f>
        <v/>
      </c>
      <c r="C297">
        <f>INDEX(resultados!$A$2:$ZZ$442, 291, MATCH($B$3, resultados!$A$1:$ZZ$1, 0))</f>
        <v/>
      </c>
    </row>
    <row r="298">
      <c r="A298">
        <f>INDEX(resultados!$A$2:$ZZ$442, 292, MATCH($B$1, resultados!$A$1:$ZZ$1, 0))</f>
        <v/>
      </c>
      <c r="B298">
        <f>INDEX(resultados!$A$2:$ZZ$442, 292, MATCH($B$2, resultados!$A$1:$ZZ$1, 0))</f>
        <v/>
      </c>
      <c r="C298">
        <f>INDEX(resultados!$A$2:$ZZ$442, 292, MATCH($B$3, resultados!$A$1:$ZZ$1, 0))</f>
        <v/>
      </c>
    </row>
    <row r="299">
      <c r="A299">
        <f>INDEX(resultados!$A$2:$ZZ$442, 293, MATCH($B$1, resultados!$A$1:$ZZ$1, 0))</f>
        <v/>
      </c>
      <c r="B299">
        <f>INDEX(resultados!$A$2:$ZZ$442, 293, MATCH($B$2, resultados!$A$1:$ZZ$1, 0))</f>
        <v/>
      </c>
      <c r="C299">
        <f>INDEX(resultados!$A$2:$ZZ$442, 293, MATCH($B$3, resultados!$A$1:$ZZ$1, 0))</f>
        <v/>
      </c>
    </row>
    <row r="300">
      <c r="A300">
        <f>INDEX(resultados!$A$2:$ZZ$442, 294, MATCH($B$1, resultados!$A$1:$ZZ$1, 0))</f>
        <v/>
      </c>
      <c r="B300">
        <f>INDEX(resultados!$A$2:$ZZ$442, 294, MATCH($B$2, resultados!$A$1:$ZZ$1, 0))</f>
        <v/>
      </c>
      <c r="C300">
        <f>INDEX(resultados!$A$2:$ZZ$442, 294, MATCH($B$3, resultados!$A$1:$ZZ$1, 0))</f>
        <v/>
      </c>
    </row>
    <row r="301">
      <c r="A301">
        <f>INDEX(resultados!$A$2:$ZZ$442, 295, MATCH($B$1, resultados!$A$1:$ZZ$1, 0))</f>
        <v/>
      </c>
      <c r="B301">
        <f>INDEX(resultados!$A$2:$ZZ$442, 295, MATCH($B$2, resultados!$A$1:$ZZ$1, 0))</f>
        <v/>
      </c>
      <c r="C301">
        <f>INDEX(resultados!$A$2:$ZZ$442, 295, MATCH($B$3, resultados!$A$1:$ZZ$1, 0))</f>
        <v/>
      </c>
    </row>
    <row r="302">
      <c r="A302">
        <f>INDEX(resultados!$A$2:$ZZ$442, 296, MATCH($B$1, resultados!$A$1:$ZZ$1, 0))</f>
        <v/>
      </c>
      <c r="B302">
        <f>INDEX(resultados!$A$2:$ZZ$442, 296, MATCH($B$2, resultados!$A$1:$ZZ$1, 0))</f>
        <v/>
      </c>
      <c r="C302">
        <f>INDEX(resultados!$A$2:$ZZ$442, 296, MATCH($B$3, resultados!$A$1:$ZZ$1, 0))</f>
        <v/>
      </c>
    </row>
    <row r="303">
      <c r="A303">
        <f>INDEX(resultados!$A$2:$ZZ$442, 297, MATCH($B$1, resultados!$A$1:$ZZ$1, 0))</f>
        <v/>
      </c>
      <c r="B303">
        <f>INDEX(resultados!$A$2:$ZZ$442, 297, MATCH($B$2, resultados!$A$1:$ZZ$1, 0))</f>
        <v/>
      </c>
      <c r="C303">
        <f>INDEX(resultados!$A$2:$ZZ$442, 297, MATCH($B$3, resultados!$A$1:$ZZ$1, 0))</f>
        <v/>
      </c>
    </row>
    <row r="304">
      <c r="A304">
        <f>INDEX(resultados!$A$2:$ZZ$442, 298, MATCH($B$1, resultados!$A$1:$ZZ$1, 0))</f>
        <v/>
      </c>
      <c r="B304">
        <f>INDEX(resultados!$A$2:$ZZ$442, 298, MATCH($B$2, resultados!$A$1:$ZZ$1, 0))</f>
        <v/>
      </c>
      <c r="C304">
        <f>INDEX(resultados!$A$2:$ZZ$442, 298, MATCH($B$3, resultados!$A$1:$ZZ$1, 0))</f>
        <v/>
      </c>
    </row>
    <row r="305">
      <c r="A305">
        <f>INDEX(resultados!$A$2:$ZZ$442, 299, MATCH($B$1, resultados!$A$1:$ZZ$1, 0))</f>
        <v/>
      </c>
      <c r="B305">
        <f>INDEX(resultados!$A$2:$ZZ$442, 299, MATCH($B$2, resultados!$A$1:$ZZ$1, 0))</f>
        <v/>
      </c>
      <c r="C305">
        <f>INDEX(resultados!$A$2:$ZZ$442, 299, MATCH($B$3, resultados!$A$1:$ZZ$1, 0))</f>
        <v/>
      </c>
    </row>
    <row r="306">
      <c r="A306">
        <f>INDEX(resultados!$A$2:$ZZ$442, 300, MATCH($B$1, resultados!$A$1:$ZZ$1, 0))</f>
        <v/>
      </c>
      <c r="B306">
        <f>INDEX(resultados!$A$2:$ZZ$442, 300, MATCH($B$2, resultados!$A$1:$ZZ$1, 0))</f>
        <v/>
      </c>
      <c r="C306">
        <f>INDEX(resultados!$A$2:$ZZ$442, 300, MATCH($B$3, resultados!$A$1:$ZZ$1, 0))</f>
        <v/>
      </c>
    </row>
    <row r="307">
      <c r="A307">
        <f>INDEX(resultados!$A$2:$ZZ$442, 301, MATCH($B$1, resultados!$A$1:$ZZ$1, 0))</f>
        <v/>
      </c>
      <c r="B307">
        <f>INDEX(resultados!$A$2:$ZZ$442, 301, MATCH($B$2, resultados!$A$1:$ZZ$1, 0))</f>
        <v/>
      </c>
      <c r="C307">
        <f>INDEX(resultados!$A$2:$ZZ$442, 301, MATCH($B$3, resultados!$A$1:$ZZ$1, 0))</f>
        <v/>
      </c>
    </row>
    <row r="308">
      <c r="A308">
        <f>INDEX(resultados!$A$2:$ZZ$442, 302, MATCH($B$1, resultados!$A$1:$ZZ$1, 0))</f>
        <v/>
      </c>
      <c r="B308">
        <f>INDEX(resultados!$A$2:$ZZ$442, 302, MATCH($B$2, resultados!$A$1:$ZZ$1, 0))</f>
        <v/>
      </c>
      <c r="C308">
        <f>INDEX(resultados!$A$2:$ZZ$442, 302, MATCH($B$3, resultados!$A$1:$ZZ$1, 0))</f>
        <v/>
      </c>
    </row>
    <row r="309">
      <c r="A309">
        <f>INDEX(resultados!$A$2:$ZZ$442, 303, MATCH($B$1, resultados!$A$1:$ZZ$1, 0))</f>
        <v/>
      </c>
      <c r="B309">
        <f>INDEX(resultados!$A$2:$ZZ$442, 303, MATCH($B$2, resultados!$A$1:$ZZ$1, 0))</f>
        <v/>
      </c>
      <c r="C309">
        <f>INDEX(resultados!$A$2:$ZZ$442, 303, MATCH($B$3, resultados!$A$1:$ZZ$1, 0))</f>
        <v/>
      </c>
    </row>
    <row r="310">
      <c r="A310">
        <f>INDEX(resultados!$A$2:$ZZ$442, 304, MATCH($B$1, resultados!$A$1:$ZZ$1, 0))</f>
        <v/>
      </c>
      <c r="B310">
        <f>INDEX(resultados!$A$2:$ZZ$442, 304, MATCH($B$2, resultados!$A$1:$ZZ$1, 0))</f>
        <v/>
      </c>
      <c r="C310">
        <f>INDEX(resultados!$A$2:$ZZ$442, 304, MATCH($B$3, resultados!$A$1:$ZZ$1, 0))</f>
        <v/>
      </c>
    </row>
    <row r="311">
      <c r="A311">
        <f>INDEX(resultados!$A$2:$ZZ$442, 305, MATCH($B$1, resultados!$A$1:$ZZ$1, 0))</f>
        <v/>
      </c>
      <c r="B311">
        <f>INDEX(resultados!$A$2:$ZZ$442, 305, MATCH($B$2, resultados!$A$1:$ZZ$1, 0))</f>
        <v/>
      </c>
      <c r="C311">
        <f>INDEX(resultados!$A$2:$ZZ$442, 305, MATCH($B$3, resultados!$A$1:$ZZ$1, 0))</f>
        <v/>
      </c>
    </row>
    <row r="312">
      <c r="A312">
        <f>INDEX(resultados!$A$2:$ZZ$442, 306, MATCH($B$1, resultados!$A$1:$ZZ$1, 0))</f>
        <v/>
      </c>
      <c r="B312">
        <f>INDEX(resultados!$A$2:$ZZ$442, 306, MATCH($B$2, resultados!$A$1:$ZZ$1, 0))</f>
        <v/>
      </c>
      <c r="C312">
        <f>INDEX(resultados!$A$2:$ZZ$442, 306, MATCH($B$3, resultados!$A$1:$ZZ$1, 0))</f>
        <v/>
      </c>
    </row>
    <row r="313">
      <c r="A313">
        <f>INDEX(resultados!$A$2:$ZZ$442, 307, MATCH($B$1, resultados!$A$1:$ZZ$1, 0))</f>
        <v/>
      </c>
      <c r="B313">
        <f>INDEX(resultados!$A$2:$ZZ$442, 307, MATCH($B$2, resultados!$A$1:$ZZ$1, 0))</f>
        <v/>
      </c>
      <c r="C313">
        <f>INDEX(resultados!$A$2:$ZZ$442, 307, MATCH($B$3, resultados!$A$1:$ZZ$1, 0))</f>
        <v/>
      </c>
    </row>
    <row r="314">
      <c r="A314">
        <f>INDEX(resultados!$A$2:$ZZ$442, 308, MATCH($B$1, resultados!$A$1:$ZZ$1, 0))</f>
        <v/>
      </c>
      <c r="B314">
        <f>INDEX(resultados!$A$2:$ZZ$442, 308, MATCH($B$2, resultados!$A$1:$ZZ$1, 0))</f>
        <v/>
      </c>
      <c r="C314">
        <f>INDEX(resultados!$A$2:$ZZ$442, 308, MATCH($B$3, resultados!$A$1:$ZZ$1, 0))</f>
        <v/>
      </c>
    </row>
    <row r="315">
      <c r="A315">
        <f>INDEX(resultados!$A$2:$ZZ$442, 309, MATCH($B$1, resultados!$A$1:$ZZ$1, 0))</f>
        <v/>
      </c>
      <c r="B315">
        <f>INDEX(resultados!$A$2:$ZZ$442, 309, MATCH($B$2, resultados!$A$1:$ZZ$1, 0))</f>
        <v/>
      </c>
      <c r="C315">
        <f>INDEX(resultados!$A$2:$ZZ$442, 309, MATCH($B$3, resultados!$A$1:$ZZ$1, 0))</f>
        <v/>
      </c>
    </row>
    <row r="316">
      <c r="A316">
        <f>INDEX(resultados!$A$2:$ZZ$442, 310, MATCH($B$1, resultados!$A$1:$ZZ$1, 0))</f>
        <v/>
      </c>
      <c r="B316">
        <f>INDEX(resultados!$A$2:$ZZ$442, 310, MATCH($B$2, resultados!$A$1:$ZZ$1, 0))</f>
        <v/>
      </c>
      <c r="C316">
        <f>INDEX(resultados!$A$2:$ZZ$442, 310, MATCH($B$3, resultados!$A$1:$ZZ$1, 0))</f>
        <v/>
      </c>
    </row>
    <row r="317">
      <c r="A317">
        <f>INDEX(resultados!$A$2:$ZZ$442, 311, MATCH($B$1, resultados!$A$1:$ZZ$1, 0))</f>
        <v/>
      </c>
      <c r="B317">
        <f>INDEX(resultados!$A$2:$ZZ$442, 311, MATCH($B$2, resultados!$A$1:$ZZ$1, 0))</f>
        <v/>
      </c>
      <c r="C317">
        <f>INDEX(resultados!$A$2:$ZZ$442, 311, MATCH($B$3, resultados!$A$1:$ZZ$1, 0))</f>
        <v/>
      </c>
    </row>
    <row r="318">
      <c r="A318">
        <f>INDEX(resultados!$A$2:$ZZ$442, 312, MATCH($B$1, resultados!$A$1:$ZZ$1, 0))</f>
        <v/>
      </c>
      <c r="B318">
        <f>INDEX(resultados!$A$2:$ZZ$442, 312, MATCH($B$2, resultados!$A$1:$ZZ$1, 0))</f>
        <v/>
      </c>
      <c r="C318">
        <f>INDEX(resultados!$A$2:$ZZ$442, 312, MATCH($B$3, resultados!$A$1:$ZZ$1, 0))</f>
        <v/>
      </c>
    </row>
    <row r="319">
      <c r="A319">
        <f>INDEX(resultados!$A$2:$ZZ$442, 313, MATCH($B$1, resultados!$A$1:$ZZ$1, 0))</f>
        <v/>
      </c>
      <c r="B319">
        <f>INDEX(resultados!$A$2:$ZZ$442, 313, MATCH($B$2, resultados!$A$1:$ZZ$1, 0))</f>
        <v/>
      </c>
      <c r="C319">
        <f>INDEX(resultados!$A$2:$ZZ$442, 313, MATCH($B$3, resultados!$A$1:$ZZ$1, 0))</f>
        <v/>
      </c>
    </row>
    <row r="320">
      <c r="A320">
        <f>INDEX(resultados!$A$2:$ZZ$442, 314, MATCH($B$1, resultados!$A$1:$ZZ$1, 0))</f>
        <v/>
      </c>
      <c r="B320">
        <f>INDEX(resultados!$A$2:$ZZ$442, 314, MATCH($B$2, resultados!$A$1:$ZZ$1, 0))</f>
        <v/>
      </c>
      <c r="C320">
        <f>INDEX(resultados!$A$2:$ZZ$442, 314, MATCH($B$3, resultados!$A$1:$ZZ$1, 0))</f>
        <v/>
      </c>
    </row>
    <row r="321">
      <c r="A321">
        <f>INDEX(resultados!$A$2:$ZZ$442, 315, MATCH($B$1, resultados!$A$1:$ZZ$1, 0))</f>
        <v/>
      </c>
      <c r="B321">
        <f>INDEX(resultados!$A$2:$ZZ$442, 315, MATCH($B$2, resultados!$A$1:$ZZ$1, 0))</f>
        <v/>
      </c>
      <c r="C321">
        <f>INDEX(resultados!$A$2:$ZZ$442, 315, MATCH($B$3, resultados!$A$1:$ZZ$1, 0))</f>
        <v/>
      </c>
    </row>
    <row r="322">
      <c r="A322">
        <f>INDEX(resultados!$A$2:$ZZ$442, 316, MATCH($B$1, resultados!$A$1:$ZZ$1, 0))</f>
        <v/>
      </c>
      <c r="B322">
        <f>INDEX(resultados!$A$2:$ZZ$442, 316, MATCH($B$2, resultados!$A$1:$ZZ$1, 0))</f>
        <v/>
      </c>
      <c r="C322">
        <f>INDEX(resultados!$A$2:$ZZ$442, 316, MATCH($B$3, resultados!$A$1:$ZZ$1, 0))</f>
        <v/>
      </c>
    </row>
    <row r="323">
      <c r="A323">
        <f>INDEX(resultados!$A$2:$ZZ$442, 317, MATCH($B$1, resultados!$A$1:$ZZ$1, 0))</f>
        <v/>
      </c>
      <c r="B323">
        <f>INDEX(resultados!$A$2:$ZZ$442, 317, MATCH($B$2, resultados!$A$1:$ZZ$1, 0))</f>
        <v/>
      </c>
      <c r="C323">
        <f>INDEX(resultados!$A$2:$ZZ$442, 317, MATCH($B$3, resultados!$A$1:$ZZ$1, 0))</f>
        <v/>
      </c>
    </row>
    <row r="324">
      <c r="A324">
        <f>INDEX(resultados!$A$2:$ZZ$442, 318, MATCH($B$1, resultados!$A$1:$ZZ$1, 0))</f>
        <v/>
      </c>
      <c r="B324">
        <f>INDEX(resultados!$A$2:$ZZ$442, 318, MATCH($B$2, resultados!$A$1:$ZZ$1, 0))</f>
        <v/>
      </c>
      <c r="C324">
        <f>INDEX(resultados!$A$2:$ZZ$442, 318, MATCH($B$3, resultados!$A$1:$ZZ$1, 0))</f>
        <v/>
      </c>
    </row>
    <row r="325">
      <c r="A325">
        <f>INDEX(resultados!$A$2:$ZZ$442, 319, MATCH($B$1, resultados!$A$1:$ZZ$1, 0))</f>
        <v/>
      </c>
      <c r="B325">
        <f>INDEX(resultados!$A$2:$ZZ$442, 319, MATCH($B$2, resultados!$A$1:$ZZ$1, 0))</f>
        <v/>
      </c>
      <c r="C325">
        <f>INDEX(resultados!$A$2:$ZZ$442, 319, MATCH($B$3, resultados!$A$1:$ZZ$1, 0))</f>
        <v/>
      </c>
    </row>
    <row r="326">
      <c r="A326">
        <f>INDEX(resultados!$A$2:$ZZ$442, 320, MATCH($B$1, resultados!$A$1:$ZZ$1, 0))</f>
        <v/>
      </c>
      <c r="B326">
        <f>INDEX(resultados!$A$2:$ZZ$442, 320, MATCH($B$2, resultados!$A$1:$ZZ$1, 0))</f>
        <v/>
      </c>
      <c r="C326">
        <f>INDEX(resultados!$A$2:$ZZ$442, 320, MATCH($B$3, resultados!$A$1:$ZZ$1, 0))</f>
        <v/>
      </c>
    </row>
    <row r="327">
      <c r="A327">
        <f>INDEX(resultados!$A$2:$ZZ$442, 321, MATCH($B$1, resultados!$A$1:$ZZ$1, 0))</f>
        <v/>
      </c>
      <c r="B327">
        <f>INDEX(resultados!$A$2:$ZZ$442, 321, MATCH($B$2, resultados!$A$1:$ZZ$1, 0))</f>
        <v/>
      </c>
      <c r="C327">
        <f>INDEX(resultados!$A$2:$ZZ$442, 321, MATCH($B$3, resultados!$A$1:$ZZ$1, 0))</f>
        <v/>
      </c>
    </row>
    <row r="328">
      <c r="A328">
        <f>INDEX(resultados!$A$2:$ZZ$442, 322, MATCH($B$1, resultados!$A$1:$ZZ$1, 0))</f>
        <v/>
      </c>
      <c r="B328">
        <f>INDEX(resultados!$A$2:$ZZ$442, 322, MATCH($B$2, resultados!$A$1:$ZZ$1, 0))</f>
        <v/>
      </c>
      <c r="C328">
        <f>INDEX(resultados!$A$2:$ZZ$442, 322, MATCH($B$3, resultados!$A$1:$ZZ$1, 0))</f>
        <v/>
      </c>
    </row>
    <row r="329">
      <c r="A329">
        <f>INDEX(resultados!$A$2:$ZZ$442, 323, MATCH($B$1, resultados!$A$1:$ZZ$1, 0))</f>
        <v/>
      </c>
      <c r="B329">
        <f>INDEX(resultados!$A$2:$ZZ$442, 323, MATCH($B$2, resultados!$A$1:$ZZ$1, 0))</f>
        <v/>
      </c>
      <c r="C329">
        <f>INDEX(resultados!$A$2:$ZZ$442, 323, MATCH($B$3, resultados!$A$1:$ZZ$1, 0))</f>
        <v/>
      </c>
    </row>
    <row r="330">
      <c r="A330">
        <f>INDEX(resultados!$A$2:$ZZ$442, 324, MATCH($B$1, resultados!$A$1:$ZZ$1, 0))</f>
        <v/>
      </c>
      <c r="B330">
        <f>INDEX(resultados!$A$2:$ZZ$442, 324, MATCH($B$2, resultados!$A$1:$ZZ$1, 0))</f>
        <v/>
      </c>
      <c r="C330">
        <f>INDEX(resultados!$A$2:$ZZ$442, 324, MATCH($B$3, resultados!$A$1:$ZZ$1, 0))</f>
        <v/>
      </c>
    </row>
    <row r="331">
      <c r="A331">
        <f>INDEX(resultados!$A$2:$ZZ$442, 325, MATCH($B$1, resultados!$A$1:$ZZ$1, 0))</f>
        <v/>
      </c>
      <c r="B331">
        <f>INDEX(resultados!$A$2:$ZZ$442, 325, MATCH($B$2, resultados!$A$1:$ZZ$1, 0))</f>
        <v/>
      </c>
      <c r="C331">
        <f>INDEX(resultados!$A$2:$ZZ$442, 325, MATCH($B$3, resultados!$A$1:$ZZ$1, 0))</f>
        <v/>
      </c>
    </row>
    <row r="332">
      <c r="A332">
        <f>INDEX(resultados!$A$2:$ZZ$442, 326, MATCH($B$1, resultados!$A$1:$ZZ$1, 0))</f>
        <v/>
      </c>
      <c r="B332">
        <f>INDEX(resultados!$A$2:$ZZ$442, 326, MATCH($B$2, resultados!$A$1:$ZZ$1, 0))</f>
        <v/>
      </c>
      <c r="C332">
        <f>INDEX(resultados!$A$2:$ZZ$442, 326, MATCH($B$3, resultados!$A$1:$ZZ$1, 0))</f>
        <v/>
      </c>
    </row>
    <row r="333">
      <c r="A333">
        <f>INDEX(resultados!$A$2:$ZZ$442, 327, MATCH($B$1, resultados!$A$1:$ZZ$1, 0))</f>
        <v/>
      </c>
      <c r="B333">
        <f>INDEX(resultados!$A$2:$ZZ$442, 327, MATCH($B$2, resultados!$A$1:$ZZ$1, 0))</f>
        <v/>
      </c>
      <c r="C333">
        <f>INDEX(resultados!$A$2:$ZZ$442, 327, MATCH($B$3, resultados!$A$1:$ZZ$1, 0))</f>
        <v/>
      </c>
    </row>
    <row r="334">
      <c r="A334">
        <f>INDEX(resultados!$A$2:$ZZ$442, 328, MATCH($B$1, resultados!$A$1:$ZZ$1, 0))</f>
        <v/>
      </c>
      <c r="B334">
        <f>INDEX(resultados!$A$2:$ZZ$442, 328, MATCH($B$2, resultados!$A$1:$ZZ$1, 0))</f>
        <v/>
      </c>
      <c r="C334">
        <f>INDEX(resultados!$A$2:$ZZ$442, 328, MATCH($B$3, resultados!$A$1:$ZZ$1, 0))</f>
        <v/>
      </c>
    </row>
    <row r="335">
      <c r="A335">
        <f>INDEX(resultados!$A$2:$ZZ$442, 329, MATCH($B$1, resultados!$A$1:$ZZ$1, 0))</f>
        <v/>
      </c>
      <c r="B335">
        <f>INDEX(resultados!$A$2:$ZZ$442, 329, MATCH($B$2, resultados!$A$1:$ZZ$1, 0))</f>
        <v/>
      </c>
      <c r="C335">
        <f>INDEX(resultados!$A$2:$ZZ$442, 329, MATCH($B$3, resultados!$A$1:$ZZ$1, 0))</f>
        <v/>
      </c>
    </row>
    <row r="336">
      <c r="A336">
        <f>INDEX(resultados!$A$2:$ZZ$442, 330, MATCH($B$1, resultados!$A$1:$ZZ$1, 0))</f>
        <v/>
      </c>
      <c r="B336">
        <f>INDEX(resultados!$A$2:$ZZ$442, 330, MATCH($B$2, resultados!$A$1:$ZZ$1, 0))</f>
        <v/>
      </c>
      <c r="C336">
        <f>INDEX(resultados!$A$2:$ZZ$442, 330, MATCH($B$3, resultados!$A$1:$ZZ$1, 0))</f>
        <v/>
      </c>
    </row>
    <row r="337">
      <c r="A337">
        <f>INDEX(resultados!$A$2:$ZZ$442, 331, MATCH($B$1, resultados!$A$1:$ZZ$1, 0))</f>
        <v/>
      </c>
      <c r="B337">
        <f>INDEX(resultados!$A$2:$ZZ$442, 331, MATCH($B$2, resultados!$A$1:$ZZ$1, 0))</f>
        <v/>
      </c>
      <c r="C337">
        <f>INDEX(resultados!$A$2:$ZZ$442, 331, MATCH($B$3, resultados!$A$1:$ZZ$1, 0))</f>
        <v/>
      </c>
    </row>
    <row r="338">
      <c r="A338">
        <f>INDEX(resultados!$A$2:$ZZ$442, 332, MATCH($B$1, resultados!$A$1:$ZZ$1, 0))</f>
        <v/>
      </c>
      <c r="B338">
        <f>INDEX(resultados!$A$2:$ZZ$442, 332, MATCH($B$2, resultados!$A$1:$ZZ$1, 0))</f>
        <v/>
      </c>
      <c r="C338">
        <f>INDEX(resultados!$A$2:$ZZ$442, 332, MATCH($B$3, resultados!$A$1:$ZZ$1, 0))</f>
        <v/>
      </c>
    </row>
    <row r="339">
      <c r="A339">
        <f>INDEX(resultados!$A$2:$ZZ$442, 333, MATCH($B$1, resultados!$A$1:$ZZ$1, 0))</f>
        <v/>
      </c>
      <c r="B339">
        <f>INDEX(resultados!$A$2:$ZZ$442, 333, MATCH($B$2, resultados!$A$1:$ZZ$1, 0))</f>
        <v/>
      </c>
      <c r="C339">
        <f>INDEX(resultados!$A$2:$ZZ$442, 333, MATCH($B$3, resultados!$A$1:$ZZ$1, 0))</f>
        <v/>
      </c>
    </row>
    <row r="340">
      <c r="A340">
        <f>INDEX(resultados!$A$2:$ZZ$442, 334, MATCH($B$1, resultados!$A$1:$ZZ$1, 0))</f>
        <v/>
      </c>
      <c r="B340">
        <f>INDEX(resultados!$A$2:$ZZ$442, 334, MATCH($B$2, resultados!$A$1:$ZZ$1, 0))</f>
        <v/>
      </c>
      <c r="C340">
        <f>INDEX(resultados!$A$2:$ZZ$442, 334, MATCH($B$3, resultados!$A$1:$ZZ$1, 0))</f>
        <v/>
      </c>
    </row>
    <row r="341">
      <c r="A341">
        <f>INDEX(resultados!$A$2:$ZZ$442, 335, MATCH($B$1, resultados!$A$1:$ZZ$1, 0))</f>
        <v/>
      </c>
      <c r="B341">
        <f>INDEX(resultados!$A$2:$ZZ$442, 335, MATCH($B$2, resultados!$A$1:$ZZ$1, 0))</f>
        <v/>
      </c>
      <c r="C341">
        <f>INDEX(resultados!$A$2:$ZZ$442, 335, MATCH($B$3, resultados!$A$1:$ZZ$1, 0))</f>
        <v/>
      </c>
    </row>
    <row r="342">
      <c r="A342">
        <f>INDEX(resultados!$A$2:$ZZ$442, 336, MATCH($B$1, resultados!$A$1:$ZZ$1, 0))</f>
        <v/>
      </c>
      <c r="B342">
        <f>INDEX(resultados!$A$2:$ZZ$442, 336, MATCH($B$2, resultados!$A$1:$ZZ$1, 0))</f>
        <v/>
      </c>
      <c r="C342">
        <f>INDEX(resultados!$A$2:$ZZ$442, 336, MATCH($B$3, resultados!$A$1:$ZZ$1, 0))</f>
        <v/>
      </c>
    </row>
    <row r="343">
      <c r="A343">
        <f>INDEX(resultados!$A$2:$ZZ$442, 337, MATCH($B$1, resultados!$A$1:$ZZ$1, 0))</f>
        <v/>
      </c>
      <c r="B343">
        <f>INDEX(resultados!$A$2:$ZZ$442, 337, MATCH($B$2, resultados!$A$1:$ZZ$1, 0))</f>
        <v/>
      </c>
      <c r="C343">
        <f>INDEX(resultados!$A$2:$ZZ$442, 337, MATCH($B$3, resultados!$A$1:$ZZ$1, 0))</f>
        <v/>
      </c>
    </row>
    <row r="344">
      <c r="A344">
        <f>INDEX(resultados!$A$2:$ZZ$442, 338, MATCH($B$1, resultados!$A$1:$ZZ$1, 0))</f>
        <v/>
      </c>
      <c r="B344">
        <f>INDEX(resultados!$A$2:$ZZ$442, 338, MATCH($B$2, resultados!$A$1:$ZZ$1, 0))</f>
        <v/>
      </c>
      <c r="C344">
        <f>INDEX(resultados!$A$2:$ZZ$442, 338, MATCH($B$3, resultados!$A$1:$ZZ$1, 0))</f>
        <v/>
      </c>
    </row>
    <row r="345">
      <c r="A345">
        <f>INDEX(resultados!$A$2:$ZZ$442, 339, MATCH($B$1, resultados!$A$1:$ZZ$1, 0))</f>
        <v/>
      </c>
      <c r="B345">
        <f>INDEX(resultados!$A$2:$ZZ$442, 339, MATCH($B$2, resultados!$A$1:$ZZ$1, 0))</f>
        <v/>
      </c>
      <c r="C345">
        <f>INDEX(resultados!$A$2:$ZZ$442, 339, MATCH($B$3, resultados!$A$1:$ZZ$1, 0))</f>
        <v/>
      </c>
    </row>
    <row r="346">
      <c r="A346">
        <f>INDEX(resultados!$A$2:$ZZ$442, 340, MATCH($B$1, resultados!$A$1:$ZZ$1, 0))</f>
        <v/>
      </c>
      <c r="B346">
        <f>INDEX(resultados!$A$2:$ZZ$442, 340, MATCH($B$2, resultados!$A$1:$ZZ$1, 0))</f>
        <v/>
      </c>
      <c r="C346">
        <f>INDEX(resultados!$A$2:$ZZ$442, 340, MATCH($B$3, resultados!$A$1:$ZZ$1, 0))</f>
        <v/>
      </c>
    </row>
    <row r="347">
      <c r="A347">
        <f>INDEX(resultados!$A$2:$ZZ$442, 341, MATCH($B$1, resultados!$A$1:$ZZ$1, 0))</f>
        <v/>
      </c>
      <c r="B347">
        <f>INDEX(resultados!$A$2:$ZZ$442, 341, MATCH($B$2, resultados!$A$1:$ZZ$1, 0))</f>
        <v/>
      </c>
      <c r="C347">
        <f>INDEX(resultados!$A$2:$ZZ$442, 341, MATCH($B$3, resultados!$A$1:$ZZ$1, 0))</f>
        <v/>
      </c>
    </row>
    <row r="348">
      <c r="A348">
        <f>INDEX(resultados!$A$2:$ZZ$442, 342, MATCH($B$1, resultados!$A$1:$ZZ$1, 0))</f>
        <v/>
      </c>
      <c r="B348">
        <f>INDEX(resultados!$A$2:$ZZ$442, 342, MATCH($B$2, resultados!$A$1:$ZZ$1, 0))</f>
        <v/>
      </c>
      <c r="C348">
        <f>INDEX(resultados!$A$2:$ZZ$442, 342, MATCH($B$3, resultados!$A$1:$ZZ$1, 0))</f>
        <v/>
      </c>
    </row>
    <row r="349">
      <c r="A349">
        <f>INDEX(resultados!$A$2:$ZZ$442, 343, MATCH($B$1, resultados!$A$1:$ZZ$1, 0))</f>
        <v/>
      </c>
      <c r="B349">
        <f>INDEX(resultados!$A$2:$ZZ$442, 343, MATCH($B$2, resultados!$A$1:$ZZ$1, 0))</f>
        <v/>
      </c>
      <c r="C349">
        <f>INDEX(resultados!$A$2:$ZZ$442, 343, MATCH($B$3, resultados!$A$1:$ZZ$1, 0))</f>
        <v/>
      </c>
    </row>
    <row r="350">
      <c r="A350">
        <f>INDEX(resultados!$A$2:$ZZ$442, 344, MATCH($B$1, resultados!$A$1:$ZZ$1, 0))</f>
        <v/>
      </c>
      <c r="B350">
        <f>INDEX(resultados!$A$2:$ZZ$442, 344, MATCH($B$2, resultados!$A$1:$ZZ$1, 0))</f>
        <v/>
      </c>
      <c r="C350">
        <f>INDEX(resultados!$A$2:$ZZ$442, 344, MATCH($B$3, resultados!$A$1:$ZZ$1, 0))</f>
        <v/>
      </c>
    </row>
    <row r="351">
      <c r="A351">
        <f>INDEX(resultados!$A$2:$ZZ$442, 345, MATCH($B$1, resultados!$A$1:$ZZ$1, 0))</f>
        <v/>
      </c>
      <c r="B351">
        <f>INDEX(resultados!$A$2:$ZZ$442, 345, MATCH($B$2, resultados!$A$1:$ZZ$1, 0))</f>
        <v/>
      </c>
      <c r="C351">
        <f>INDEX(resultados!$A$2:$ZZ$442, 345, MATCH($B$3, resultados!$A$1:$ZZ$1, 0))</f>
        <v/>
      </c>
    </row>
    <row r="352">
      <c r="A352">
        <f>INDEX(resultados!$A$2:$ZZ$442, 346, MATCH($B$1, resultados!$A$1:$ZZ$1, 0))</f>
        <v/>
      </c>
      <c r="B352">
        <f>INDEX(resultados!$A$2:$ZZ$442, 346, MATCH($B$2, resultados!$A$1:$ZZ$1, 0))</f>
        <v/>
      </c>
      <c r="C352">
        <f>INDEX(resultados!$A$2:$ZZ$442, 346, MATCH($B$3, resultados!$A$1:$ZZ$1, 0))</f>
        <v/>
      </c>
    </row>
    <row r="353">
      <c r="A353">
        <f>INDEX(resultados!$A$2:$ZZ$442, 347, MATCH($B$1, resultados!$A$1:$ZZ$1, 0))</f>
        <v/>
      </c>
      <c r="B353">
        <f>INDEX(resultados!$A$2:$ZZ$442, 347, MATCH($B$2, resultados!$A$1:$ZZ$1, 0))</f>
        <v/>
      </c>
      <c r="C353">
        <f>INDEX(resultados!$A$2:$ZZ$442, 347, MATCH($B$3, resultados!$A$1:$ZZ$1, 0))</f>
        <v/>
      </c>
    </row>
    <row r="354">
      <c r="A354">
        <f>INDEX(resultados!$A$2:$ZZ$442, 348, MATCH($B$1, resultados!$A$1:$ZZ$1, 0))</f>
        <v/>
      </c>
      <c r="B354">
        <f>INDEX(resultados!$A$2:$ZZ$442, 348, MATCH($B$2, resultados!$A$1:$ZZ$1, 0))</f>
        <v/>
      </c>
      <c r="C354">
        <f>INDEX(resultados!$A$2:$ZZ$442, 348, MATCH($B$3, resultados!$A$1:$ZZ$1, 0))</f>
        <v/>
      </c>
    </row>
    <row r="355">
      <c r="A355">
        <f>INDEX(resultados!$A$2:$ZZ$442, 349, MATCH($B$1, resultados!$A$1:$ZZ$1, 0))</f>
        <v/>
      </c>
      <c r="B355">
        <f>INDEX(resultados!$A$2:$ZZ$442, 349, MATCH($B$2, resultados!$A$1:$ZZ$1, 0))</f>
        <v/>
      </c>
      <c r="C355">
        <f>INDEX(resultados!$A$2:$ZZ$442, 349, MATCH($B$3, resultados!$A$1:$ZZ$1, 0))</f>
        <v/>
      </c>
    </row>
    <row r="356">
      <c r="A356">
        <f>INDEX(resultados!$A$2:$ZZ$442, 350, MATCH($B$1, resultados!$A$1:$ZZ$1, 0))</f>
        <v/>
      </c>
      <c r="B356">
        <f>INDEX(resultados!$A$2:$ZZ$442, 350, MATCH($B$2, resultados!$A$1:$ZZ$1, 0))</f>
        <v/>
      </c>
      <c r="C356">
        <f>INDEX(resultados!$A$2:$ZZ$442, 350, MATCH($B$3, resultados!$A$1:$ZZ$1, 0))</f>
        <v/>
      </c>
    </row>
    <row r="357">
      <c r="A357">
        <f>INDEX(resultados!$A$2:$ZZ$442, 351, MATCH($B$1, resultados!$A$1:$ZZ$1, 0))</f>
        <v/>
      </c>
      <c r="B357">
        <f>INDEX(resultados!$A$2:$ZZ$442, 351, MATCH($B$2, resultados!$A$1:$ZZ$1, 0))</f>
        <v/>
      </c>
      <c r="C357">
        <f>INDEX(resultados!$A$2:$ZZ$442, 351, MATCH($B$3, resultados!$A$1:$ZZ$1, 0))</f>
        <v/>
      </c>
    </row>
    <row r="358">
      <c r="A358">
        <f>INDEX(resultados!$A$2:$ZZ$442, 352, MATCH($B$1, resultados!$A$1:$ZZ$1, 0))</f>
        <v/>
      </c>
      <c r="B358">
        <f>INDEX(resultados!$A$2:$ZZ$442, 352, MATCH($B$2, resultados!$A$1:$ZZ$1, 0))</f>
        <v/>
      </c>
      <c r="C358">
        <f>INDEX(resultados!$A$2:$ZZ$442, 352, MATCH($B$3, resultados!$A$1:$ZZ$1, 0))</f>
        <v/>
      </c>
    </row>
    <row r="359">
      <c r="A359">
        <f>INDEX(resultados!$A$2:$ZZ$442, 353, MATCH($B$1, resultados!$A$1:$ZZ$1, 0))</f>
        <v/>
      </c>
      <c r="B359">
        <f>INDEX(resultados!$A$2:$ZZ$442, 353, MATCH($B$2, resultados!$A$1:$ZZ$1, 0))</f>
        <v/>
      </c>
      <c r="C359">
        <f>INDEX(resultados!$A$2:$ZZ$442, 353, MATCH($B$3, resultados!$A$1:$ZZ$1, 0))</f>
        <v/>
      </c>
    </row>
    <row r="360">
      <c r="A360">
        <f>INDEX(resultados!$A$2:$ZZ$442, 354, MATCH($B$1, resultados!$A$1:$ZZ$1, 0))</f>
        <v/>
      </c>
      <c r="B360">
        <f>INDEX(resultados!$A$2:$ZZ$442, 354, MATCH($B$2, resultados!$A$1:$ZZ$1, 0))</f>
        <v/>
      </c>
      <c r="C360">
        <f>INDEX(resultados!$A$2:$ZZ$442, 354, MATCH($B$3, resultados!$A$1:$ZZ$1, 0))</f>
        <v/>
      </c>
    </row>
    <row r="361">
      <c r="A361">
        <f>INDEX(resultados!$A$2:$ZZ$442, 355, MATCH($B$1, resultados!$A$1:$ZZ$1, 0))</f>
        <v/>
      </c>
      <c r="B361">
        <f>INDEX(resultados!$A$2:$ZZ$442, 355, MATCH($B$2, resultados!$A$1:$ZZ$1, 0))</f>
        <v/>
      </c>
      <c r="C361">
        <f>INDEX(resultados!$A$2:$ZZ$442, 355, MATCH($B$3, resultados!$A$1:$ZZ$1, 0))</f>
        <v/>
      </c>
    </row>
    <row r="362">
      <c r="A362">
        <f>INDEX(resultados!$A$2:$ZZ$442, 356, MATCH($B$1, resultados!$A$1:$ZZ$1, 0))</f>
        <v/>
      </c>
      <c r="B362">
        <f>INDEX(resultados!$A$2:$ZZ$442, 356, MATCH($B$2, resultados!$A$1:$ZZ$1, 0))</f>
        <v/>
      </c>
      <c r="C362">
        <f>INDEX(resultados!$A$2:$ZZ$442, 356, MATCH($B$3, resultados!$A$1:$ZZ$1, 0))</f>
        <v/>
      </c>
    </row>
    <row r="363">
      <c r="A363">
        <f>INDEX(resultados!$A$2:$ZZ$442, 357, MATCH($B$1, resultados!$A$1:$ZZ$1, 0))</f>
        <v/>
      </c>
      <c r="B363">
        <f>INDEX(resultados!$A$2:$ZZ$442, 357, MATCH($B$2, resultados!$A$1:$ZZ$1, 0))</f>
        <v/>
      </c>
      <c r="C363">
        <f>INDEX(resultados!$A$2:$ZZ$442, 357, MATCH($B$3, resultados!$A$1:$ZZ$1, 0))</f>
        <v/>
      </c>
    </row>
    <row r="364">
      <c r="A364">
        <f>INDEX(resultados!$A$2:$ZZ$442, 358, MATCH($B$1, resultados!$A$1:$ZZ$1, 0))</f>
        <v/>
      </c>
      <c r="B364">
        <f>INDEX(resultados!$A$2:$ZZ$442, 358, MATCH($B$2, resultados!$A$1:$ZZ$1, 0))</f>
        <v/>
      </c>
      <c r="C364">
        <f>INDEX(resultados!$A$2:$ZZ$442, 358, MATCH($B$3, resultados!$A$1:$ZZ$1, 0))</f>
        <v/>
      </c>
    </row>
    <row r="365">
      <c r="A365">
        <f>INDEX(resultados!$A$2:$ZZ$442, 359, MATCH($B$1, resultados!$A$1:$ZZ$1, 0))</f>
        <v/>
      </c>
      <c r="B365">
        <f>INDEX(resultados!$A$2:$ZZ$442, 359, MATCH($B$2, resultados!$A$1:$ZZ$1, 0))</f>
        <v/>
      </c>
      <c r="C365">
        <f>INDEX(resultados!$A$2:$ZZ$442, 359, MATCH($B$3, resultados!$A$1:$ZZ$1, 0))</f>
        <v/>
      </c>
    </row>
    <row r="366">
      <c r="A366">
        <f>INDEX(resultados!$A$2:$ZZ$442, 360, MATCH($B$1, resultados!$A$1:$ZZ$1, 0))</f>
        <v/>
      </c>
      <c r="B366">
        <f>INDEX(resultados!$A$2:$ZZ$442, 360, MATCH($B$2, resultados!$A$1:$ZZ$1, 0))</f>
        <v/>
      </c>
      <c r="C366">
        <f>INDEX(resultados!$A$2:$ZZ$442, 360, MATCH($B$3, resultados!$A$1:$ZZ$1, 0))</f>
        <v/>
      </c>
    </row>
    <row r="367">
      <c r="A367">
        <f>INDEX(resultados!$A$2:$ZZ$442, 361, MATCH($B$1, resultados!$A$1:$ZZ$1, 0))</f>
        <v/>
      </c>
      <c r="B367">
        <f>INDEX(resultados!$A$2:$ZZ$442, 361, MATCH($B$2, resultados!$A$1:$ZZ$1, 0))</f>
        <v/>
      </c>
      <c r="C367">
        <f>INDEX(resultados!$A$2:$ZZ$442, 361, MATCH($B$3, resultados!$A$1:$ZZ$1, 0))</f>
        <v/>
      </c>
    </row>
    <row r="368">
      <c r="A368">
        <f>INDEX(resultados!$A$2:$ZZ$442, 362, MATCH($B$1, resultados!$A$1:$ZZ$1, 0))</f>
        <v/>
      </c>
      <c r="B368">
        <f>INDEX(resultados!$A$2:$ZZ$442, 362, MATCH($B$2, resultados!$A$1:$ZZ$1, 0))</f>
        <v/>
      </c>
      <c r="C368">
        <f>INDEX(resultados!$A$2:$ZZ$442, 362, MATCH($B$3, resultados!$A$1:$ZZ$1, 0))</f>
        <v/>
      </c>
    </row>
    <row r="369">
      <c r="A369">
        <f>INDEX(resultados!$A$2:$ZZ$442, 363, MATCH($B$1, resultados!$A$1:$ZZ$1, 0))</f>
        <v/>
      </c>
      <c r="B369">
        <f>INDEX(resultados!$A$2:$ZZ$442, 363, MATCH($B$2, resultados!$A$1:$ZZ$1, 0))</f>
        <v/>
      </c>
      <c r="C369">
        <f>INDEX(resultados!$A$2:$ZZ$442, 363, MATCH($B$3, resultados!$A$1:$ZZ$1, 0))</f>
        <v/>
      </c>
    </row>
    <row r="370">
      <c r="A370">
        <f>INDEX(resultados!$A$2:$ZZ$442, 364, MATCH($B$1, resultados!$A$1:$ZZ$1, 0))</f>
        <v/>
      </c>
      <c r="B370">
        <f>INDEX(resultados!$A$2:$ZZ$442, 364, MATCH($B$2, resultados!$A$1:$ZZ$1, 0))</f>
        <v/>
      </c>
      <c r="C370">
        <f>INDEX(resultados!$A$2:$ZZ$442, 364, MATCH($B$3, resultados!$A$1:$ZZ$1, 0))</f>
        <v/>
      </c>
    </row>
    <row r="371">
      <c r="A371">
        <f>INDEX(resultados!$A$2:$ZZ$442, 365, MATCH($B$1, resultados!$A$1:$ZZ$1, 0))</f>
        <v/>
      </c>
      <c r="B371">
        <f>INDEX(resultados!$A$2:$ZZ$442, 365, MATCH($B$2, resultados!$A$1:$ZZ$1, 0))</f>
        <v/>
      </c>
      <c r="C371">
        <f>INDEX(resultados!$A$2:$ZZ$442, 365, MATCH($B$3, resultados!$A$1:$ZZ$1, 0))</f>
        <v/>
      </c>
    </row>
    <row r="372">
      <c r="A372">
        <f>INDEX(resultados!$A$2:$ZZ$442, 366, MATCH($B$1, resultados!$A$1:$ZZ$1, 0))</f>
        <v/>
      </c>
      <c r="B372">
        <f>INDEX(resultados!$A$2:$ZZ$442, 366, MATCH($B$2, resultados!$A$1:$ZZ$1, 0))</f>
        <v/>
      </c>
      <c r="C372">
        <f>INDEX(resultados!$A$2:$ZZ$442, 366, MATCH($B$3, resultados!$A$1:$ZZ$1, 0))</f>
        <v/>
      </c>
    </row>
    <row r="373">
      <c r="A373">
        <f>INDEX(resultados!$A$2:$ZZ$442, 367, MATCH($B$1, resultados!$A$1:$ZZ$1, 0))</f>
        <v/>
      </c>
      <c r="B373">
        <f>INDEX(resultados!$A$2:$ZZ$442, 367, MATCH($B$2, resultados!$A$1:$ZZ$1, 0))</f>
        <v/>
      </c>
      <c r="C373">
        <f>INDEX(resultados!$A$2:$ZZ$442, 367, MATCH($B$3, resultados!$A$1:$ZZ$1, 0))</f>
        <v/>
      </c>
    </row>
    <row r="374">
      <c r="A374">
        <f>INDEX(resultados!$A$2:$ZZ$442, 368, MATCH($B$1, resultados!$A$1:$ZZ$1, 0))</f>
        <v/>
      </c>
      <c r="B374">
        <f>INDEX(resultados!$A$2:$ZZ$442, 368, MATCH($B$2, resultados!$A$1:$ZZ$1, 0))</f>
        <v/>
      </c>
      <c r="C374">
        <f>INDEX(resultados!$A$2:$ZZ$442, 368, MATCH($B$3, resultados!$A$1:$ZZ$1, 0))</f>
        <v/>
      </c>
    </row>
    <row r="375">
      <c r="A375">
        <f>INDEX(resultados!$A$2:$ZZ$442, 369, MATCH($B$1, resultados!$A$1:$ZZ$1, 0))</f>
        <v/>
      </c>
      <c r="B375">
        <f>INDEX(resultados!$A$2:$ZZ$442, 369, MATCH($B$2, resultados!$A$1:$ZZ$1, 0))</f>
        <v/>
      </c>
      <c r="C375">
        <f>INDEX(resultados!$A$2:$ZZ$442, 369, MATCH($B$3, resultados!$A$1:$ZZ$1, 0))</f>
        <v/>
      </c>
    </row>
    <row r="376">
      <c r="A376">
        <f>INDEX(resultados!$A$2:$ZZ$442, 370, MATCH($B$1, resultados!$A$1:$ZZ$1, 0))</f>
        <v/>
      </c>
      <c r="B376">
        <f>INDEX(resultados!$A$2:$ZZ$442, 370, MATCH($B$2, resultados!$A$1:$ZZ$1, 0))</f>
        <v/>
      </c>
      <c r="C376">
        <f>INDEX(resultados!$A$2:$ZZ$442, 370, MATCH($B$3, resultados!$A$1:$ZZ$1, 0))</f>
        <v/>
      </c>
    </row>
    <row r="377">
      <c r="A377">
        <f>INDEX(resultados!$A$2:$ZZ$442, 371, MATCH($B$1, resultados!$A$1:$ZZ$1, 0))</f>
        <v/>
      </c>
      <c r="B377">
        <f>INDEX(resultados!$A$2:$ZZ$442, 371, MATCH($B$2, resultados!$A$1:$ZZ$1, 0))</f>
        <v/>
      </c>
      <c r="C377">
        <f>INDEX(resultados!$A$2:$ZZ$442, 371, MATCH($B$3, resultados!$A$1:$ZZ$1, 0))</f>
        <v/>
      </c>
    </row>
    <row r="378">
      <c r="A378">
        <f>INDEX(resultados!$A$2:$ZZ$442, 372, MATCH($B$1, resultados!$A$1:$ZZ$1, 0))</f>
        <v/>
      </c>
      <c r="B378">
        <f>INDEX(resultados!$A$2:$ZZ$442, 372, MATCH($B$2, resultados!$A$1:$ZZ$1, 0))</f>
        <v/>
      </c>
      <c r="C378">
        <f>INDEX(resultados!$A$2:$ZZ$442, 372, MATCH($B$3, resultados!$A$1:$ZZ$1, 0))</f>
        <v/>
      </c>
    </row>
    <row r="379">
      <c r="A379">
        <f>INDEX(resultados!$A$2:$ZZ$442, 373, MATCH($B$1, resultados!$A$1:$ZZ$1, 0))</f>
        <v/>
      </c>
      <c r="B379">
        <f>INDEX(resultados!$A$2:$ZZ$442, 373, MATCH($B$2, resultados!$A$1:$ZZ$1, 0))</f>
        <v/>
      </c>
      <c r="C379">
        <f>INDEX(resultados!$A$2:$ZZ$442, 373, MATCH($B$3, resultados!$A$1:$ZZ$1, 0))</f>
        <v/>
      </c>
    </row>
    <row r="380">
      <c r="A380">
        <f>INDEX(resultados!$A$2:$ZZ$442, 374, MATCH($B$1, resultados!$A$1:$ZZ$1, 0))</f>
        <v/>
      </c>
      <c r="B380">
        <f>INDEX(resultados!$A$2:$ZZ$442, 374, MATCH($B$2, resultados!$A$1:$ZZ$1, 0))</f>
        <v/>
      </c>
      <c r="C380">
        <f>INDEX(resultados!$A$2:$ZZ$442, 374, MATCH($B$3, resultados!$A$1:$ZZ$1, 0))</f>
        <v/>
      </c>
    </row>
    <row r="381">
      <c r="A381">
        <f>INDEX(resultados!$A$2:$ZZ$442, 375, MATCH($B$1, resultados!$A$1:$ZZ$1, 0))</f>
        <v/>
      </c>
      <c r="B381">
        <f>INDEX(resultados!$A$2:$ZZ$442, 375, MATCH($B$2, resultados!$A$1:$ZZ$1, 0))</f>
        <v/>
      </c>
      <c r="C381">
        <f>INDEX(resultados!$A$2:$ZZ$442, 375, MATCH($B$3, resultados!$A$1:$ZZ$1, 0))</f>
        <v/>
      </c>
    </row>
    <row r="382">
      <c r="A382">
        <f>INDEX(resultados!$A$2:$ZZ$442, 376, MATCH($B$1, resultados!$A$1:$ZZ$1, 0))</f>
        <v/>
      </c>
      <c r="B382">
        <f>INDEX(resultados!$A$2:$ZZ$442, 376, MATCH($B$2, resultados!$A$1:$ZZ$1, 0))</f>
        <v/>
      </c>
      <c r="C382">
        <f>INDEX(resultados!$A$2:$ZZ$442, 376, MATCH($B$3, resultados!$A$1:$ZZ$1, 0))</f>
        <v/>
      </c>
    </row>
    <row r="383">
      <c r="A383">
        <f>INDEX(resultados!$A$2:$ZZ$442, 377, MATCH($B$1, resultados!$A$1:$ZZ$1, 0))</f>
        <v/>
      </c>
      <c r="B383">
        <f>INDEX(resultados!$A$2:$ZZ$442, 377, MATCH($B$2, resultados!$A$1:$ZZ$1, 0))</f>
        <v/>
      </c>
      <c r="C383">
        <f>INDEX(resultados!$A$2:$ZZ$442, 377, MATCH($B$3, resultados!$A$1:$ZZ$1, 0))</f>
        <v/>
      </c>
    </row>
    <row r="384">
      <c r="A384">
        <f>INDEX(resultados!$A$2:$ZZ$442, 378, MATCH($B$1, resultados!$A$1:$ZZ$1, 0))</f>
        <v/>
      </c>
      <c r="B384">
        <f>INDEX(resultados!$A$2:$ZZ$442, 378, MATCH($B$2, resultados!$A$1:$ZZ$1, 0))</f>
        <v/>
      </c>
      <c r="C384">
        <f>INDEX(resultados!$A$2:$ZZ$442, 378, MATCH($B$3, resultados!$A$1:$ZZ$1, 0))</f>
        <v/>
      </c>
    </row>
    <row r="385">
      <c r="A385">
        <f>INDEX(resultados!$A$2:$ZZ$442, 379, MATCH($B$1, resultados!$A$1:$ZZ$1, 0))</f>
        <v/>
      </c>
      <c r="B385">
        <f>INDEX(resultados!$A$2:$ZZ$442, 379, MATCH($B$2, resultados!$A$1:$ZZ$1, 0))</f>
        <v/>
      </c>
      <c r="C385">
        <f>INDEX(resultados!$A$2:$ZZ$442, 379, MATCH($B$3, resultados!$A$1:$ZZ$1, 0))</f>
        <v/>
      </c>
    </row>
    <row r="386">
      <c r="A386">
        <f>INDEX(resultados!$A$2:$ZZ$442, 380, MATCH($B$1, resultados!$A$1:$ZZ$1, 0))</f>
        <v/>
      </c>
      <c r="B386">
        <f>INDEX(resultados!$A$2:$ZZ$442, 380, MATCH($B$2, resultados!$A$1:$ZZ$1, 0))</f>
        <v/>
      </c>
      <c r="C386">
        <f>INDEX(resultados!$A$2:$ZZ$442, 380, MATCH($B$3, resultados!$A$1:$ZZ$1, 0))</f>
        <v/>
      </c>
    </row>
    <row r="387">
      <c r="A387">
        <f>INDEX(resultados!$A$2:$ZZ$442, 381, MATCH($B$1, resultados!$A$1:$ZZ$1, 0))</f>
        <v/>
      </c>
      <c r="B387">
        <f>INDEX(resultados!$A$2:$ZZ$442, 381, MATCH($B$2, resultados!$A$1:$ZZ$1, 0))</f>
        <v/>
      </c>
      <c r="C387">
        <f>INDEX(resultados!$A$2:$ZZ$442, 381, MATCH($B$3, resultados!$A$1:$ZZ$1, 0))</f>
        <v/>
      </c>
    </row>
    <row r="388">
      <c r="A388">
        <f>INDEX(resultados!$A$2:$ZZ$442, 382, MATCH($B$1, resultados!$A$1:$ZZ$1, 0))</f>
        <v/>
      </c>
      <c r="B388">
        <f>INDEX(resultados!$A$2:$ZZ$442, 382, MATCH($B$2, resultados!$A$1:$ZZ$1, 0))</f>
        <v/>
      </c>
      <c r="C388">
        <f>INDEX(resultados!$A$2:$ZZ$442, 382, MATCH($B$3, resultados!$A$1:$ZZ$1, 0))</f>
        <v/>
      </c>
    </row>
    <row r="389">
      <c r="A389">
        <f>INDEX(resultados!$A$2:$ZZ$442, 383, MATCH($B$1, resultados!$A$1:$ZZ$1, 0))</f>
        <v/>
      </c>
      <c r="B389">
        <f>INDEX(resultados!$A$2:$ZZ$442, 383, MATCH($B$2, resultados!$A$1:$ZZ$1, 0))</f>
        <v/>
      </c>
      <c r="C389">
        <f>INDEX(resultados!$A$2:$ZZ$442, 383, MATCH($B$3, resultados!$A$1:$ZZ$1, 0))</f>
        <v/>
      </c>
    </row>
    <row r="390">
      <c r="A390">
        <f>INDEX(resultados!$A$2:$ZZ$442, 384, MATCH($B$1, resultados!$A$1:$ZZ$1, 0))</f>
        <v/>
      </c>
      <c r="B390">
        <f>INDEX(resultados!$A$2:$ZZ$442, 384, MATCH($B$2, resultados!$A$1:$ZZ$1, 0))</f>
        <v/>
      </c>
      <c r="C390">
        <f>INDEX(resultados!$A$2:$ZZ$442, 384, MATCH($B$3, resultados!$A$1:$ZZ$1, 0))</f>
        <v/>
      </c>
    </row>
    <row r="391">
      <c r="A391">
        <f>INDEX(resultados!$A$2:$ZZ$442, 385, MATCH($B$1, resultados!$A$1:$ZZ$1, 0))</f>
        <v/>
      </c>
      <c r="B391">
        <f>INDEX(resultados!$A$2:$ZZ$442, 385, MATCH($B$2, resultados!$A$1:$ZZ$1, 0))</f>
        <v/>
      </c>
      <c r="C391">
        <f>INDEX(resultados!$A$2:$ZZ$442, 385, MATCH($B$3, resultados!$A$1:$ZZ$1, 0))</f>
        <v/>
      </c>
    </row>
    <row r="392">
      <c r="A392">
        <f>INDEX(resultados!$A$2:$ZZ$442, 386, MATCH($B$1, resultados!$A$1:$ZZ$1, 0))</f>
        <v/>
      </c>
      <c r="B392">
        <f>INDEX(resultados!$A$2:$ZZ$442, 386, MATCH($B$2, resultados!$A$1:$ZZ$1, 0))</f>
        <v/>
      </c>
      <c r="C392">
        <f>INDEX(resultados!$A$2:$ZZ$442, 386, MATCH($B$3, resultados!$A$1:$ZZ$1, 0))</f>
        <v/>
      </c>
    </row>
    <row r="393">
      <c r="A393">
        <f>INDEX(resultados!$A$2:$ZZ$442, 387, MATCH($B$1, resultados!$A$1:$ZZ$1, 0))</f>
        <v/>
      </c>
      <c r="B393">
        <f>INDEX(resultados!$A$2:$ZZ$442, 387, MATCH($B$2, resultados!$A$1:$ZZ$1, 0))</f>
        <v/>
      </c>
      <c r="C393">
        <f>INDEX(resultados!$A$2:$ZZ$442, 387, MATCH($B$3, resultados!$A$1:$ZZ$1, 0))</f>
        <v/>
      </c>
    </row>
    <row r="394">
      <c r="A394">
        <f>INDEX(resultados!$A$2:$ZZ$442, 388, MATCH($B$1, resultados!$A$1:$ZZ$1, 0))</f>
        <v/>
      </c>
      <c r="B394">
        <f>INDEX(resultados!$A$2:$ZZ$442, 388, MATCH($B$2, resultados!$A$1:$ZZ$1, 0))</f>
        <v/>
      </c>
      <c r="C394">
        <f>INDEX(resultados!$A$2:$ZZ$442, 388, MATCH($B$3, resultados!$A$1:$ZZ$1, 0))</f>
        <v/>
      </c>
    </row>
    <row r="395">
      <c r="A395">
        <f>INDEX(resultados!$A$2:$ZZ$442, 389, MATCH($B$1, resultados!$A$1:$ZZ$1, 0))</f>
        <v/>
      </c>
      <c r="B395">
        <f>INDEX(resultados!$A$2:$ZZ$442, 389, MATCH($B$2, resultados!$A$1:$ZZ$1, 0))</f>
        <v/>
      </c>
      <c r="C395">
        <f>INDEX(resultados!$A$2:$ZZ$442, 389, MATCH($B$3, resultados!$A$1:$ZZ$1, 0))</f>
        <v/>
      </c>
    </row>
    <row r="396">
      <c r="A396">
        <f>INDEX(resultados!$A$2:$ZZ$442, 390, MATCH($B$1, resultados!$A$1:$ZZ$1, 0))</f>
        <v/>
      </c>
      <c r="B396">
        <f>INDEX(resultados!$A$2:$ZZ$442, 390, MATCH($B$2, resultados!$A$1:$ZZ$1, 0))</f>
        <v/>
      </c>
      <c r="C396">
        <f>INDEX(resultados!$A$2:$ZZ$442, 390, MATCH($B$3, resultados!$A$1:$ZZ$1, 0))</f>
        <v/>
      </c>
    </row>
    <row r="397">
      <c r="A397">
        <f>INDEX(resultados!$A$2:$ZZ$442, 391, MATCH($B$1, resultados!$A$1:$ZZ$1, 0))</f>
        <v/>
      </c>
      <c r="B397">
        <f>INDEX(resultados!$A$2:$ZZ$442, 391, MATCH($B$2, resultados!$A$1:$ZZ$1, 0))</f>
        <v/>
      </c>
      <c r="C397">
        <f>INDEX(resultados!$A$2:$ZZ$442, 391, MATCH($B$3, resultados!$A$1:$ZZ$1, 0))</f>
        <v/>
      </c>
    </row>
    <row r="398">
      <c r="A398">
        <f>INDEX(resultados!$A$2:$ZZ$442, 392, MATCH($B$1, resultados!$A$1:$ZZ$1, 0))</f>
        <v/>
      </c>
      <c r="B398">
        <f>INDEX(resultados!$A$2:$ZZ$442, 392, MATCH($B$2, resultados!$A$1:$ZZ$1, 0))</f>
        <v/>
      </c>
      <c r="C398">
        <f>INDEX(resultados!$A$2:$ZZ$442, 392, MATCH($B$3, resultados!$A$1:$ZZ$1, 0))</f>
        <v/>
      </c>
    </row>
    <row r="399">
      <c r="A399">
        <f>INDEX(resultados!$A$2:$ZZ$442, 393, MATCH($B$1, resultados!$A$1:$ZZ$1, 0))</f>
        <v/>
      </c>
      <c r="B399">
        <f>INDEX(resultados!$A$2:$ZZ$442, 393, MATCH($B$2, resultados!$A$1:$ZZ$1, 0))</f>
        <v/>
      </c>
      <c r="C399">
        <f>INDEX(resultados!$A$2:$ZZ$442, 393, MATCH($B$3, resultados!$A$1:$ZZ$1, 0))</f>
        <v/>
      </c>
    </row>
    <row r="400">
      <c r="A400">
        <f>INDEX(resultados!$A$2:$ZZ$442, 394, MATCH($B$1, resultados!$A$1:$ZZ$1, 0))</f>
        <v/>
      </c>
      <c r="B400">
        <f>INDEX(resultados!$A$2:$ZZ$442, 394, MATCH($B$2, resultados!$A$1:$ZZ$1, 0))</f>
        <v/>
      </c>
      <c r="C400">
        <f>INDEX(resultados!$A$2:$ZZ$442, 394, MATCH($B$3, resultados!$A$1:$ZZ$1, 0))</f>
        <v/>
      </c>
    </row>
    <row r="401">
      <c r="A401">
        <f>INDEX(resultados!$A$2:$ZZ$442, 395, MATCH($B$1, resultados!$A$1:$ZZ$1, 0))</f>
        <v/>
      </c>
      <c r="B401">
        <f>INDEX(resultados!$A$2:$ZZ$442, 395, MATCH($B$2, resultados!$A$1:$ZZ$1, 0))</f>
        <v/>
      </c>
      <c r="C401">
        <f>INDEX(resultados!$A$2:$ZZ$442, 395, MATCH($B$3, resultados!$A$1:$ZZ$1, 0))</f>
        <v/>
      </c>
    </row>
    <row r="402">
      <c r="A402">
        <f>INDEX(resultados!$A$2:$ZZ$442, 396, MATCH($B$1, resultados!$A$1:$ZZ$1, 0))</f>
        <v/>
      </c>
      <c r="B402">
        <f>INDEX(resultados!$A$2:$ZZ$442, 396, MATCH($B$2, resultados!$A$1:$ZZ$1, 0))</f>
        <v/>
      </c>
      <c r="C402">
        <f>INDEX(resultados!$A$2:$ZZ$442, 396, MATCH($B$3, resultados!$A$1:$ZZ$1, 0))</f>
        <v/>
      </c>
    </row>
    <row r="403">
      <c r="A403">
        <f>INDEX(resultados!$A$2:$ZZ$442, 397, MATCH($B$1, resultados!$A$1:$ZZ$1, 0))</f>
        <v/>
      </c>
      <c r="B403">
        <f>INDEX(resultados!$A$2:$ZZ$442, 397, MATCH($B$2, resultados!$A$1:$ZZ$1, 0))</f>
        <v/>
      </c>
      <c r="C403">
        <f>INDEX(resultados!$A$2:$ZZ$442, 397, MATCH($B$3, resultados!$A$1:$ZZ$1, 0))</f>
        <v/>
      </c>
    </row>
    <row r="404">
      <c r="A404">
        <f>INDEX(resultados!$A$2:$ZZ$442, 398, MATCH($B$1, resultados!$A$1:$ZZ$1, 0))</f>
        <v/>
      </c>
      <c r="B404">
        <f>INDEX(resultados!$A$2:$ZZ$442, 398, MATCH($B$2, resultados!$A$1:$ZZ$1, 0))</f>
        <v/>
      </c>
      <c r="C404">
        <f>INDEX(resultados!$A$2:$ZZ$442, 398, MATCH($B$3, resultados!$A$1:$ZZ$1, 0))</f>
        <v/>
      </c>
    </row>
    <row r="405">
      <c r="A405">
        <f>INDEX(resultados!$A$2:$ZZ$442, 399, MATCH($B$1, resultados!$A$1:$ZZ$1, 0))</f>
        <v/>
      </c>
      <c r="B405">
        <f>INDEX(resultados!$A$2:$ZZ$442, 399, MATCH($B$2, resultados!$A$1:$ZZ$1, 0))</f>
        <v/>
      </c>
      <c r="C405">
        <f>INDEX(resultados!$A$2:$ZZ$442, 399, MATCH($B$3, resultados!$A$1:$ZZ$1, 0))</f>
        <v/>
      </c>
    </row>
    <row r="406">
      <c r="A406">
        <f>INDEX(resultados!$A$2:$ZZ$442, 400, MATCH($B$1, resultados!$A$1:$ZZ$1, 0))</f>
        <v/>
      </c>
      <c r="B406">
        <f>INDEX(resultados!$A$2:$ZZ$442, 400, MATCH($B$2, resultados!$A$1:$ZZ$1, 0))</f>
        <v/>
      </c>
      <c r="C406">
        <f>INDEX(resultados!$A$2:$ZZ$442, 400, MATCH($B$3, resultados!$A$1:$ZZ$1, 0))</f>
        <v/>
      </c>
    </row>
    <row r="407">
      <c r="A407">
        <f>INDEX(resultados!$A$2:$ZZ$442, 401, MATCH($B$1, resultados!$A$1:$ZZ$1, 0))</f>
        <v/>
      </c>
      <c r="B407">
        <f>INDEX(resultados!$A$2:$ZZ$442, 401, MATCH($B$2, resultados!$A$1:$ZZ$1, 0))</f>
        <v/>
      </c>
      <c r="C407">
        <f>INDEX(resultados!$A$2:$ZZ$442, 401, MATCH($B$3, resultados!$A$1:$ZZ$1, 0))</f>
        <v/>
      </c>
    </row>
    <row r="408">
      <c r="A408">
        <f>INDEX(resultados!$A$2:$ZZ$442, 402, MATCH($B$1, resultados!$A$1:$ZZ$1, 0))</f>
        <v/>
      </c>
      <c r="B408">
        <f>INDEX(resultados!$A$2:$ZZ$442, 402, MATCH($B$2, resultados!$A$1:$ZZ$1, 0))</f>
        <v/>
      </c>
      <c r="C408">
        <f>INDEX(resultados!$A$2:$ZZ$442, 402, MATCH($B$3, resultados!$A$1:$ZZ$1, 0))</f>
        <v/>
      </c>
    </row>
    <row r="409">
      <c r="A409">
        <f>INDEX(resultados!$A$2:$ZZ$442, 403, MATCH($B$1, resultados!$A$1:$ZZ$1, 0))</f>
        <v/>
      </c>
      <c r="B409">
        <f>INDEX(resultados!$A$2:$ZZ$442, 403, MATCH($B$2, resultados!$A$1:$ZZ$1, 0))</f>
        <v/>
      </c>
      <c r="C409">
        <f>INDEX(resultados!$A$2:$ZZ$442, 403, MATCH($B$3, resultados!$A$1:$ZZ$1, 0))</f>
        <v/>
      </c>
    </row>
    <row r="410">
      <c r="A410">
        <f>INDEX(resultados!$A$2:$ZZ$442, 404, MATCH($B$1, resultados!$A$1:$ZZ$1, 0))</f>
        <v/>
      </c>
      <c r="B410">
        <f>INDEX(resultados!$A$2:$ZZ$442, 404, MATCH($B$2, resultados!$A$1:$ZZ$1, 0))</f>
        <v/>
      </c>
      <c r="C410">
        <f>INDEX(resultados!$A$2:$ZZ$442, 404, MATCH($B$3, resultados!$A$1:$ZZ$1, 0))</f>
        <v/>
      </c>
    </row>
    <row r="411">
      <c r="A411">
        <f>INDEX(resultados!$A$2:$ZZ$442, 405, MATCH($B$1, resultados!$A$1:$ZZ$1, 0))</f>
        <v/>
      </c>
      <c r="B411">
        <f>INDEX(resultados!$A$2:$ZZ$442, 405, MATCH($B$2, resultados!$A$1:$ZZ$1, 0))</f>
        <v/>
      </c>
      <c r="C411">
        <f>INDEX(resultados!$A$2:$ZZ$442, 405, MATCH($B$3, resultados!$A$1:$ZZ$1, 0))</f>
        <v/>
      </c>
    </row>
    <row r="412">
      <c r="A412">
        <f>INDEX(resultados!$A$2:$ZZ$442, 406, MATCH($B$1, resultados!$A$1:$ZZ$1, 0))</f>
        <v/>
      </c>
      <c r="B412">
        <f>INDEX(resultados!$A$2:$ZZ$442, 406, MATCH($B$2, resultados!$A$1:$ZZ$1, 0))</f>
        <v/>
      </c>
      <c r="C412">
        <f>INDEX(resultados!$A$2:$ZZ$442, 406, MATCH($B$3, resultados!$A$1:$ZZ$1, 0))</f>
        <v/>
      </c>
    </row>
    <row r="413">
      <c r="A413">
        <f>INDEX(resultados!$A$2:$ZZ$442, 407, MATCH($B$1, resultados!$A$1:$ZZ$1, 0))</f>
        <v/>
      </c>
      <c r="B413">
        <f>INDEX(resultados!$A$2:$ZZ$442, 407, MATCH($B$2, resultados!$A$1:$ZZ$1, 0))</f>
        <v/>
      </c>
      <c r="C413">
        <f>INDEX(resultados!$A$2:$ZZ$442, 407, MATCH($B$3, resultados!$A$1:$ZZ$1, 0))</f>
        <v/>
      </c>
    </row>
    <row r="414">
      <c r="A414">
        <f>INDEX(resultados!$A$2:$ZZ$442, 408, MATCH($B$1, resultados!$A$1:$ZZ$1, 0))</f>
        <v/>
      </c>
      <c r="B414">
        <f>INDEX(resultados!$A$2:$ZZ$442, 408, MATCH($B$2, resultados!$A$1:$ZZ$1, 0))</f>
        <v/>
      </c>
      <c r="C414">
        <f>INDEX(resultados!$A$2:$ZZ$442, 408, MATCH($B$3, resultados!$A$1:$ZZ$1, 0))</f>
        <v/>
      </c>
    </row>
    <row r="415">
      <c r="A415">
        <f>INDEX(resultados!$A$2:$ZZ$442, 409, MATCH($B$1, resultados!$A$1:$ZZ$1, 0))</f>
        <v/>
      </c>
      <c r="B415">
        <f>INDEX(resultados!$A$2:$ZZ$442, 409, MATCH($B$2, resultados!$A$1:$ZZ$1, 0))</f>
        <v/>
      </c>
      <c r="C415">
        <f>INDEX(resultados!$A$2:$ZZ$442, 409, MATCH($B$3, resultados!$A$1:$ZZ$1, 0))</f>
        <v/>
      </c>
    </row>
    <row r="416">
      <c r="A416">
        <f>INDEX(resultados!$A$2:$ZZ$442, 410, MATCH($B$1, resultados!$A$1:$ZZ$1, 0))</f>
        <v/>
      </c>
      <c r="B416">
        <f>INDEX(resultados!$A$2:$ZZ$442, 410, MATCH($B$2, resultados!$A$1:$ZZ$1, 0))</f>
        <v/>
      </c>
      <c r="C416">
        <f>INDEX(resultados!$A$2:$ZZ$442, 410, MATCH($B$3, resultados!$A$1:$ZZ$1, 0))</f>
        <v/>
      </c>
    </row>
    <row r="417">
      <c r="A417">
        <f>INDEX(resultados!$A$2:$ZZ$442, 411, MATCH($B$1, resultados!$A$1:$ZZ$1, 0))</f>
        <v/>
      </c>
      <c r="B417">
        <f>INDEX(resultados!$A$2:$ZZ$442, 411, MATCH($B$2, resultados!$A$1:$ZZ$1, 0))</f>
        <v/>
      </c>
      <c r="C417">
        <f>INDEX(resultados!$A$2:$ZZ$442, 411, MATCH($B$3, resultados!$A$1:$ZZ$1, 0))</f>
        <v/>
      </c>
    </row>
    <row r="418">
      <c r="A418">
        <f>INDEX(resultados!$A$2:$ZZ$442, 412, MATCH($B$1, resultados!$A$1:$ZZ$1, 0))</f>
        <v/>
      </c>
      <c r="B418">
        <f>INDEX(resultados!$A$2:$ZZ$442, 412, MATCH($B$2, resultados!$A$1:$ZZ$1, 0))</f>
        <v/>
      </c>
      <c r="C418">
        <f>INDEX(resultados!$A$2:$ZZ$442, 412, MATCH($B$3, resultados!$A$1:$ZZ$1, 0))</f>
        <v/>
      </c>
    </row>
    <row r="419">
      <c r="A419">
        <f>INDEX(resultados!$A$2:$ZZ$442, 413, MATCH($B$1, resultados!$A$1:$ZZ$1, 0))</f>
        <v/>
      </c>
      <c r="B419">
        <f>INDEX(resultados!$A$2:$ZZ$442, 413, MATCH($B$2, resultados!$A$1:$ZZ$1, 0))</f>
        <v/>
      </c>
      <c r="C419">
        <f>INDEX(resultados!$A$2:$ZZ$442, 413, MATCH($B$3, resultados!$A$1:$ZZ$1, 0))</f>
        <v/>
      </c>
    </row>
    <row r="420">
      <c r="A420">
        <f>INDEX(resultados!$A$2:$ZZ$442, 414, MATCH($B$1, resultados!$A$1:$ZZ$1, 0))</f>
        <v/>
      </c>
      <c r="B420">
        <f>INDEX(resultados!$A$2:$ZZ$442, 414, MATCH($B$2, resultados!$A$1:$ZZ$1, 0))</f>
        <v/>
      </c>
      <c r="C420">
        <f>INDEX(resultados!$A$2:$ZZ$442, 414, MATCH($B$3, resultados!$A$1:$ZZ$1, 0))</f>
        <v/>
      </c>
    </row>
    <row r="421">
      <c r="A421">
        <f>INDEX(resultados!$A$2:$ZZ$442, 415, MATCH($B$1, resultados!$A$1:$ZZ$1, 0))</f>
        <v/>
      </c>
      <c r="B421">
        <f>INDEX(resultados!$A$2:$ZZ$442, 415, MATCH($B$2, resultados!$A$1:$ZZ$1, 0))</f>
        <v/>
      </c>
      <c r="C421">
        <f>INDEX(resultados!$A$2:$ZZ$442, 415, MATCH($B$3, resultados!$A$1:$ZZ$1, 0))</f>
        <v/>
      </c>
    </row>
    <row r="422">
      <c r="A422">
        <f>INDEX(resultados!$A$2:$ZZ$442, 416, MATCH($B$1, resultados!$A$1:$ZZ$1, 0))</f>
        <v/>
      </c>
      <c r="B422">
        <f>INDEX(resultados!$A$2:$ZZ$442, 416, MATCH($B$2, resultados!$A$1:$ZZ$1, 0))</f>
        <v/>
      </c>
      <c r="C422">
        <f>INDEX(resultados!$A$2:$ZZ$442, 416, MATCH($B$3, resultados!$A$1:$ZZ$1, 0))</f>
        <v/>
      </c>
    </row>
    <row r="423">
      <c r="A423">
        <f>INDEX(resultados!$A$2:$ZZ$442, 417, MATCH($B$1, resultados!$A$1:$ZZ$1, 0))</f>
        <v/>
      </c>
      <c r="B423">
        <f>INDEX(resultados!$A$2:$ZZ$442, 417, MATCH($B$2, resultados!$A$1:$ZZ$1, 0))</f>
        <v/>
      </c>
      <c r="C423">
        <f>INDEX(resultados!$A$2:$ZZ$442, 417, MATCH($B$3, resultados!$A$1:$ZZ$1, 0))</f>
        <v/>
      </c>
    </row>
    <row r="424">
      <c r="A424">
        <f>INDEX(resultados!$A$2:$ZZ$442, 418, MATCH($B$1, resultados!$A$1:$ZZ$1, 0))</f>
        <v/>
      </c>
      <c r="B424">
        <f>INDEX(resultados!$A$2:$ZZ$442, 418, MATCH($B$2, resultados!$A$1:$ZZ$1, 0))</f>
        <v/>
      </c>
      <c r="C424">
        <f>INDEX(resultados!$A$2:$ZZ$442, 418, MATCH($B$3, resultados!$A$1:$ZZ$1, 0))</f>
        <v/>
      </c>
    </row>
    <row r="425">
      <c r="A425">
        <f>INDEX(resultados!$A$2:$ZZ$442, 419, MATCH($B$1, resultados!$A$1:$ZZ$1, 0))</f>
        <v/>
      </c>
      <c r="B425">
        <f>INDEX(resultados!$A$2:$ZZ$442, 419, MATCH($B$2, resultados!$A$1:$ZZ$1, 0))</f>
        <v/>
      </c>
      <c r="C425">
        <f>INDEX(resultados!$A$2:$ZZ$442, 419, MATCH($B$3, resultados!$A$1:$ZZ$1, 0))</f>
        <v/>
      </c>
    </row>
    <row r="426">
      <c r="A426">
        <f>INDEX(resultados!$A$2:$ZZ$442, 420, MATCH($B$1, resultados!$A$1:$ZZ$1, 0))</f>
        <v/>
      </c>
      <c r="B426">
        <f>INDEX(resultados!$A$2:$ZZ$442, 420, MATCH($B$2, resultados!$A$1:$ZZ$1, 0))</f>
        <v/>
      </c>
      <c r="C426">
        <f>INDEX(resultados!$A$2:$ZZ$442, 420, MATCH($B$3, resultados!$A$1:$ZZ$1, 0))</f>
        <v/>
      </c>
    </row>
    <row r="427">
      <c r="A427">
        <f>INDEX(resultados!$A$2:$ZZ$442, 421, MATCH($B$1, resultados!$A$1:$ZZ$1, 0))</f>
        <v/>
      </c>
      <c r="B427">
        <f>INDEX(resultados!$A$2:$ZZ$442, 421, MATCH($B$2, resultados!$A$1:$ZZ$1, 0))</f>
        <v/>
      </c>
      <c r="C427">
        <f>INDEX(resultados!$A$2:$ZZ$442, 421, MATCH($B$3, resultados!$A$1:$ZZ$1, 0))</f>
        <v/>
      </c>
    </row>
    <row r="428">
      <c r="A428">
        <f>INDEX(resultados!$A$2:$ZZ$442, 422, MATCH($B$1, resultados!$A$1:$ZZ$1, 0))</f>
        <v/>
      </c>
      <c r="B428">
        <f>INDEX(resultados!$A$2:$ZZ$442, 422, MATCH($B$2, resultados!$A$1:$ZZ$1, 0))</f>
        <v/>
      </c>
      <c r="C428">
        <f>INDEX(resultados!$A$2:$ZZ$442, 422, MATCH($B$3, resultados!$A$1:$ZZ$1, 0))</f>
        <v/>
      </c>
    </row>
    <row r="429">
      <c r="A429">
        <f>INDEX(resultados!$A$2:$ZZ$442, 423, MATCH($B$1, resultados!$A$1:$ZZ$1, 0))</f>
        <v/>
      </c>
      <c r="B429">
        <f>INDEX(resultados!$A$2:$ZZ$442, 423, MATCH($B$2, resultados!$A$1:$ZZ$1, 0))</f>
        <v/>
      </c>
      <c r="C429">
        <f>INDEX(resultados!$A$2:$ZZ$442, 423, MATCH($B$3, resultados!$A$1:$ZZ$1, 0))</f>
        <v/>
      </c>
    </row>
    <row r="430">
      <c r="A430">
        <f>INDEX(resultados!$A$2:$ZZ$442, 424, MATCH($B$1, resultados!$A$1:$ZZ$1, 0))</f>
        <v/>
      </c>
      <c r="B430">
        <f>INDEX(resultados!$A$2:$ZZ$442, 424, MATCH($B$2, resultados!$A$1:$ZZ$1, 0))</f>
        <v/>
      </c>
      <c r="C430">
        <f>INDEX(resultados!$A$2:$ZZ$442, 424, MATCH($B$3, resultados!$A$1:$ZZ$1, 0))</f>
        <v/>
      </c>
    </row>
    <row r="431">
      <c r="A431">
        <f>INDEX(resultados!$A$2:$ZZ$442, 425, MATCH($B$1, resultados!$A$1:$ZZ$1, 0))</f>
        <v/>
      </c>
      <c r="B431">
        <f>INDEX(resultados!$A$2:$ZZ$442, 425, MATCH($B$2, resultados!$A$1:$ZZ$1, 0))</f>
        <v/>
      </c>
      <c r="C431">
        <f>INDEX(resultados!$A$2:$ZZ$442, 425, MATCH($B$3, resultados!$A$1:$ZZ$1, 0))</f>
        <v/>
      </c>
    </row>
    <row r="432">
      <c r="A432">
        <f>INDEX(resultados!$A$2:$ZZ$442, 426, MATCH($B$1, resultados!$A$1:$ZZ$1, 0))</f>
        <v/>
      </c>
      <c r="B432">
        <f>INDEX(resultados!$A$2:$ZZ$442, 426, MATCH($B$2, resultados!$A$1:$ZZ$1, 0))</f>
        <v/>
      </c>
      <c r="C432">
        <f>INDEX(resultados!$A$2:$ZZ$442, 426, MATCH($B$3, resultados!$A$1:$ZZ$1, 0))</f>
        <v/>
      </c>
    </row>
    <row r="433">
      <c r="A433">
        <f>INDEX(resultados!$A$2:$ZZ$442, 427, MATCH($B$1, resultados!$A$1:$ZZ$1, 0))</f>
        <v/>
      </c>
      <c r="B433">
        <f>INDEX(resultados!$A$2:$ZZ$442, 427, MATCH($B$2, resultados!$A$1:$ZZ$1, 0))</f>
        <v/>
      </c>
      <c r="C433">
        <f>INDEX(resultados!$A$2:$ZZ$442, 427, MATCH($B$3, resultados!$A$1:$ZZ$1, 0))</f>
        <v/>
      </c>
    </row>
    <row r="434">
      <c r="A434">
        <f>INDEX(resultados!$A$2:$ZZ$442, 428, MATCH($B$1, resultados!$A$1:$ZZ$1, 0))</f>
        <v/>
      </c>
      <c r="B434">
        <f>INDEX(resultados!$A$2:$ZZ$442, 428, MATCH($B$2, resultados!$A$1:$ZZ$1, 0))</f>
        <v/>
      </c>
      <c r="C434">
        <f>INDEX(resultados!$A$2:$ZZ$442, 428, MATCH($B$3, resultados!$A$1:$ZZ$1, 0))</f>
        <v/>
      </c>
    </row>
    <row r="435">
      <c r="A435">
        <f>INDEX(resultados!$A$2:$ZZ$442, 429, MATCH($B$1, resultados!$A$1:$ZZ$1, 0))</f>
        <v/>
      </c>
      <c r="B435">
        <f>INDEX(resultados!$A$2:$ZZ$442, 429, MATCH($B$2, resultados!$A$1:$ZZ$1, 0))</f>
        <v/>
      </c>
      <c r="C435">
        <f>INDEX(resultados!$A$2:$ZZ$442, 429, MATCH($B$3, resultados!$A$1:$ZZ$1, 0))</f>
        <v/>
      </c>
    </row>
    <row r="436">
      <c r="A436">
        <f>INDEX(resultados!$A$2:$ZZ$442, 430, MATCH($B$1, resultados!$A$1:$ZZ$1, 0))</f>
        <v/>
      </c>
      <c r="B436">
        <f>INDEX(resultados!$A$2:$ZZ$442, 430, MATCH($B$2, resultados!$A$1:$ZZ$1, 0))</f>
        <v/>
      </c>
      <c r="C436">
        <f>INDEX(resultados!$A$2:$ZZ$442, 430, MATCH($B$3, resultados!$A$1:$ZZ$1, 0))</f>
        <v/>
      </c>
    </row>
    <row r="437">
      <c r="A437">
        <f>INDEX(resultados!$A$2:$ZZ$442, 431, MATCH($B$1, resultados!$A$1:$ZZ$1, 0))</f>
        <v/>
      </c>
      <c r="B437">
        <f>INDEX(resultados!$A$2:$ZZ$442, 431, MATCH($B$2, resultados!$A$1:$ZZ$1, 0))</f>
        <v/>
      </c>
      <c r="C437">
        <f>INDEX(resultados!$A$2:$ZZ$442, 431, MATCH($B$3, resultados!$A$1:$ZZ$1, 0))</f>
        <v/>
      </c>
    </row>
    <row r="438">
      <c r="A438">
        <f>INDEX(resultados!$A$2:$ZZ$442, 432, MATCH($B$1, resultados!$A$1:$ZZ$1, 0))</f>
        <v/>
      </c>
      <c r="B438">
        <f>INDEX(resultados!$A$2:$ZZ$442, 432, MATCH($B$2, resultados!$A$1:$ZZ$1, 0))</f>
        <v/>
      </c>
      <c r="C438">
        <f>INDEX(resultados!$A$2:$ZZ$442, 432, MATCH($B$3, resultados!$A$1:$ZZ$1, 0))</f>
        <v/>
      </c>
    </row>
    <row r="439">
      <c r="A439">
        <f>INDEX(resultados!$A$2:$ZZ$442, 433, MATCH($B$1, resultados!$A$1:$ZZ$1, 0))</f>
        <v/>
      </c>
      <c r="B439">
        <f>INDEX(resultados!$A$2:$ZZ$442, 433, MATCH($B$2, resultados!$A$1:$ZZ$1, 0))</f>
        <v/>
      </c>
      <c r="C439">
        <f>INDEX(resultados!$A$2:$ZZ$442, 433, MATCH($B$3, resultados!$A$1:$ZZ$1, 0))</f>
        <v/>
      </c>
    </row>
    <row r="440">
      <c r="A440">
        <f>INDEX(resultados!$A$2:$ZZ$442, 434, MATCH($B$1, resultados!$A$1:$ZZ$1, 0))</f>
        <v/>
      </c>
      <c r="B440">
        <f>INDEX(resultados!$A$2:$ZZ$442, 434, MATCH($B$2, resultados!$A$1:$ZZ$1, 0))</f>
        <v/>
      </c>
      <c r="C440">
        <f>INDEX(resultados!$A$2:$ZZ$442, 434, MATCH($B$3, resultados!$A$1:$ZZ$1, 0))</f>
        <v/>
      </c>
    </row>
    <row r="441">
      <c r="A441">
        <f>INDEX(resultados!$A$2:$ZZ$442, 435, MATCH($B$1, resultados!$A$1:$ZZ$1, 0))</f>
        <v/>
      </c>
      <c r="B441">
        <f>INDEX(resultados!$A$2:$ZZ$442, 435, MATCH($B$2, resultados!$A$1:$ZZ$1, 0))</f>
        <v/>
      </c>
      <c r="C441">
        <f>INDEX(resultados!$A$2:$ZZ$442, 435, MATCH($B$3, resultados!$A$1:$ZZ$1, 0))</f>
        <v/>
      </c>
    </row>
    <row r="442">
      <c r="A442">
        <f>INDEX(resultados!$A$2:$ZZ$442, 436, MATCH($B$1, resultados!$A$1:$ZZ$1, 0))</f>
        <v/>
      </c>
      <c r="B442">
        <f>INDEX(resultados!$A$2:$ZZ$442, 436, MATCH($B$2, resultados!$A$1:$ZZ$1, 0))</f>
        <v/>
      </c>
      <c r="C442">
        <f>INDEX(resultados!$A$2:$ZZ$442, 436, MATCH($B$3, resultados!$A$1:$ZZ$1, 0))</f>
        <v/>
      </c>
    </row>
    <row r="443">
      <c r="A443">
        <f>INDEX(resultados!$A$2:$ZZ$442, 437, MATCH($B$1, resultados!$A$1:$ZZ$1, 0))</f>
        <v/>
      </c>
      <c r="B443">
        <f>INDEX(resultados!$A$2:$ZZ$442, 437, MATCH($B$2, resultados!$A$1:$ZZ$1, 0))</f>
        <v/>
      </c>
      <c r="C443">
        <f>INDEX(resultados!$A$2:$ZZ$442, 437, MATCH($B$3, resultados!$A$1:$ZZ$1, 0))</f>
        <v/>
      </c>
    </row>
    <row r="444">
      <c r="A444">
        <f>INDEX(resultados!$A$2:$ZZ$442, 438, MATCH($B$1, resultados!$A$1:$ZZ$1, 0))</f>
        <v/>
      </c>
      <c r="B444">
        <f>INDEX(resultados!$A$2:$ZZ$442, 438, MATCH($B$2, resultados!$A$1:$ZZ$1, 0))</f>
        <v/>
      </c>
      <c r="C444">
        <f>INDEX(resultados!$A$2:$ZZ$442, 438, MATCH($B$3, resultados!$A$1:$ZZ$1, 0))</f>
        <v/>
      </c>
    </row>
    <row r="445">
      <c r="A445">
        <f>INDEX(resultados!$A$2:$ZZ$442, 439, MATCH($B$1, resultados!$A$1:$ZZ$1, 0))</f>
        <v/>
      </c>
      <c r="B445">
        <f>INDEX(resultados!$A$2:$ZZ$442, 439, MATCH($B$2, resultados!$A$1:$ZZ$1, 0))</f>
        <v/>
      </c>
      <c r="C445">
        <f>INDEX(resultados!$A$2:$ZZ$442, 439, MATCH($B$3, resultados!$A$1:$ZZ$1, 0))</f>
        <v/>
      </c>
    </row>
    <row r="446">
      <c r="A446">
        <f>INDEX(resultados!$A$2:$ZZ$442, 440, MATCH($B$1, resultados!$A$1:$ZZ$1, 0))</f>
        <v/>
      </c>
      <c r="B446">
        <f>INDEX(resultados!$A$2:$ZZ$442, 440, MATCH($B$2, resultados!$A$1:$ZZ$1, 0))</f>
        <v/>
      </c>
      <c r="C446">
        <f>INDEX(resultados!$A$2:$ZZ$442, 440, MATCH($B$3, resultados!$A$1:$ZZ$1, 0))</f>
        <v/>
      </c>
    </row>
    <row r="447">
      <c r="A447">
        <f>INDEX(resultados!$A$2:$ZZ$442, 441, MATCH($B$1, resultados!$A$1:$ZZ$1, 0))</f>
        <v/>
      </c>
      <c r="B447">
        <f>INDEX(resultados!$A$2:$ZZ$442, 441, MATCH($B$2, resultados!$A$1:$ZZ$1, 0))</f>
        <v/>
      </c>
      <c r="C447">
        <f>INDEX(resultados!$A$2:$ZZ$442, 441,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98.29000000000001</v>
      </c>
      <c r="G2" t="n">
        <v>11.56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508</v>
      </c>
      <c r="N2" t="n">
        <v>8.25</v>
      </c>
      <c r="O2" t="n">
        <v>9054.6</v>
      </c>
      <c r="P2" t="n">
        <v>701.1</v>
      </c>
      <c r="Q2" t="n">
        <v>1220.72</v>
      </c>
      <c r="R2" t="n">
        <v>959.01</v>
      </c>
      <c r="S2" t="n">
        <v>112.51</v>
      </c>
      <c r="T2" t="n">
        <v>406326.12</v>
      </c>
      <c r="U2" t="n">
        <v>0.12</v>
      </c>
      <c r="V2" t="n">
        <v>0.58</v>
      </c>
      <c r="W2" t="n">
        <v>8.07</v>
      </c>
      <c r="X2" t="n">
        <v>24.08</v>
      </c>
      <c r="Y2" t="n">
        <v>0.5</v>
      </c>
      <c r="Z2" t="n">
        <v>10</v>
      </c>
      <c r="AA2" t="n">
        <v>1490.46855045676</v>
      </c>
      <c r="AB2" t="n">
        <v>2039.324825566643</v>
      </c>
      <c r="AC2" t="n">
        <v>1844.69452642493</v>
      </c>
      <c r="AD2" t="n">
        <v>1490468.55045676</v>
      </c>
      <c r="AE2" t="n">
        <v>2039324.825566643</v>
      </c>
      <c r="AF2" t="n">
        <v>5.66526017728275e-06</v>
      </c>
      <c r="AG2" t="n">
        <v>46</v>
      </c>
      <c r="AH2" t="n">
        <v>1844694.52642493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1.1223</v>
      </c>
      <c r="E3" t="n">
        <v>89.09999999999999</v>
      </c>
      <c r="F3" t="n">
        <v>83.95999999999999</v>
      </c>
      <c r="G3" t="n">
        <v>23.76</v>
      </c>
      <c r="H3" t="n">
        <v>0.48</v>
      </c>
      <c r="I3" t="n">
        <v>212</v>
      </c>
      <c r="J3" t="n">
        <v>72.7</v>
      </c>
      <c r="K3" t="n">
        <v>32.27</v>
      </c>
      <c r="L3" t="n">
        <v>2</v>
      </c>
      <c r="M3" t="n">
        <v>210</v>
      </c>
      <c r="N3" t="n">
        <v>8.43</v>
      </c>
      <c r="O3" t="n">
        <v>9200.25</v>
      </c>
      <c r="P3" t="n">
        <v>586.15</v>
      </c>
      <c r="Q3" t="n">
        <v>1220.57</v>
      </c>
      <c r="R3" t="n">
        <v>472.74</v>
      </c>
      <c r="S3" t="n">
        <v>112.51</v>
      </c>
      <c r="T3" t="n">
        <v>164681.47</v>
      </c>
      <c r="U3" t="n">
        <v>0.24</v>
      </c>
      <c r="V3" t="n">
        <v>0.68</v>
      </c>
      <c r="W3" t="n">
        <v>7.59</v>
      </c>
      <c r="X3" t="n">
        <v>9.76</v>
      </c>
      <c r="Y3" t="n">
        <v>0.5</v>
      </c>
      <c r="Z3" t="n">
        <v>10</v>
      </c>
      <c r="AA3" t="n">
        <v>1092.855660830397</v>
      </c>
      <c r="AB3" t="n">
        <v>1495.293328537176</v>
      </c>
      <c r="AC3" t="n">
        <v>1352.584631918955</v>
      </c>
      <c r="AD3" t="n">
        <v>1092855.660830397</v>
      </c>
      <c r="AE3" t="n">
        <v>1495293.328537176</v>
      </c>
      <c r="AF3" t="n">
        <v>6.870673759416935e-06</v>
      </c>
      <c r="AG3" t="n">
        <v>38</v>
      </c>
      <c r="AH3" t="n">
        <v>1352584.631918954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1.1876</v>
      </c>
      <c r="E4" t="n">
        <v>84.20999999999999</v>
      </c>
      <c r="F4" t="n">
        <v>80.29000000000001</v>
      </c>
      <c r="G4" t="n">
        <v>36.22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131</v>
      </c>
      <c r="N4" t="n">
        <v>8.609999999999999</v>
      </c>
      <c r="O4" t="n">
        <v>9346.23</v>
      </c>
      <c r="P4" t="n">
        <v>548.41</v>
      </c>
      <c r="Q4" t="n">
        <v>1220.57</v>
      </c>
      <c r="R4" t="n">
        <v>348.84</v>
      </c>
      <c r="S4" t="n">
        <v>112.51</v>
      </c>
      <c r="T4" t="n">
        <v>103124.31</v>
      </c>
      <c r="U4" t="n">
        <v>0.32</v>
      </c>
      <c r="V4" t="n">
        <v>0.71</v>
      </c>
      <c r="W4" t="n">
        <v>7.46</v>
      </c>
      <c r="X4" t="n">
        <v>6.09</v>
      </c>
      <c r="Y4" t="n">
        <v>0.5</v>
      </c>
      <c r="Z4" t="n">
        <v>10</v>
      </c>
      <c r="AA4" t="n">
        <v>994.4268380239655</v>
      </c>
      <c r="AB4" t="n">
        <v>1360.618670800223</v>
      </c>
      <c r="AC4" t="n">
        <v>1230.763134499347</v>
      </c>
      <c r="AD4" t="n">
        <v>994426.8380239655</v>
      </c>
      <c r="AE4" t="n">
        <v>1360618.670800223</v>
      </c>
      <c r="AF4" t="n">
        <v>7.270437634040409e-06</v>
      </c>
      <c r="AG4" t="n">
        <v>36</v>
      </c>
      <c r="AH4" t="n">
        <v>1230763.134499347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1.2219</v>
      </c>
      <c r="E5" t="n">
        <v>81.84</v>
      </c>
      <c r="F5" t="n">
        <v>78.52</v>
      </c>
      <c r="G5" t="n">
        <v>49.59</v>
      </c>
      <c r="H5" t="n">
        <v>0.93</v>
      </c>
      <c r="I5" t="n">
        <v>95</v>
      </c>
      <c r="J5" t="n">
        <v>75.06999999999999</v>
      </c>
      <c r="K5" t="n">
        <v>32.27</v>
      </c>
      <c r="L5" t="n">
        <v>4</v>
      </c>
      <c r="M5" t="n">
        <v>93</v>
      </c>
      <c r="N5" t="n">
        <v>8.800000000000001</v>
      </c>
      <c r="O5" t="n">
        <v>9492.549999999999</v>
      </c>
      <c r="P5" t="n">
        <v>522.89</v>
      </c>
      <c r="Q5" t="n">
        <v>1220.56</v>
      </c>
      <c r="R5" t="n">
        <v>288.93</v>
      </c>
      <c r="S5" t="n">
        <v>112.51</v>
      </c>
      <c r="T5" t="n">
        <v>73362.17999999999</v>
      </c>
      <c r="U5" t="n">
        <v>0.39</v>
      </c>
      <c r="V5" t="n">
        <v>0.73</v>
      </c>
      <c r="W5" t="n">
        <v>7.39</v>
      </c>
      <c r="X5" t="n">
        <v>4.32</v>
      </c>
      <c r="Y5" t="n">
        <v>0.5</v>
      </c>
      <c r="Z5" t="n">
        <v>10</v>
      </c>
      <c r="AA5" t="n">
        <v>943.0331162630074</v>
      </c>
      <c r="AB5" t="n">
        <v>1290.299513355896</v>
      </c>
      <c r="AC5" t="n">
        <v>1167.15513874795</v>
      </c>
      <c r="AD5" t="n">
        <v>943033.1162630074</v>
      </c>
      <c r="AE5" t="n">
        <v>1290299.513355896</v>
      </c>
      <c r="AF5" t="n">
        <v>7.480420802487349e-06</v>
      </c>
      <c r="AG5" t="n">
        <v>35</v>
      </c>
      <c r="AH5" t="n">
        <v>1167155.13874795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1.2428</v>
      </c>
      <c r="E6" t="n">
        <v>80.45999999999999</v>
      </c>
      <c r="F6" t="n">
        <v>77.48</v>
      </c>
      <c r="G6" t="n">
        <v>63.68</v>
      </c>
      <c r="H6" t="n">
        <v>1.15</v>
      </c>
      <c r="I6" t="n">
        <v>73</v>
      </c>
      <c r="J6" t="n">
        <v>76.26000000000001</v>
      </c>
      <c r="K6" t="n">
        <v>32.27</v>
      </c>
      <c r="L6" t="n">
        <v>5</v>
      </c>
      <c r="M6" t="n">
        <v>71</v>
      </c>
      <c r="N6" t="n">
        <v>8.99</v>
      </c>
      <c r="O6" t="n">
        <v>9639.200000000001</v>
      </c>
      <c r="P6" t="n">
        <v>502.15</v>
      </c>
      <c r="Q6" t="n">
        <v>1220.53</v>
      </c>
      <c r="R6" t="n">
        <v>253.58</v>
      </c>
      <c r="S6" t="n">
        <v>112.51</v>
      </c>
      <c r="T6" t="n">
        <v>55797.46</v>
      </c>
      <c r="U6" t="n">
        <v>0.44</v>
      </c>
      <c r="V6" t="n">
        <v>0.74</v>
      </c>
      <c r="W6" t="n">
        <v>7.36</v>
      </c>
      <c r="X6" t="n">
        <v>3.28</v>
      </c>
      <c r="Y6" t="n">
        <v>0.5</v>
      </c>
      <c r="Z6" t="n">
        <v>10</v>
      </c>
      <c r="AA6" t="n">
        <v>905.6587396864441</v>
      </c>
      <c r="AB6" t="n">
        <v>1239.162242482717</v>
      </c>
      <c r="AC6" t="n">
        <v>1120.898337235296</v>
      </c>
      <c r="AD6" t="n">
        <v>905658.7396864441</v>
      </c>
      <c r="AE6" t="n">
        <v>1239162.242482717</v>
      </c>
      <c r="AF6" t="n">
        <v>7.608369730199916e-06</v>
      </c>
      <c r="AG6" t="n">
        <v>34</v>
      </c>
      <c r="AH6" t="n">
        <v>1120898.337235296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1.2558</v>
      </c>
      <c r="E7" t="n">
        <v>79.63</v>
      </c>
      <c r="F7" t="n">
        <v>76.87</v>
      </c>
      <c r="G7" t="n">
        <v>78.17</v>
      </c>
      <c r="H7" t="n">
        <v>1.36</v>
      </c>
      <c r="I7" t="n">
        <v>59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484.66</v>
      </c>
      <c r="Q7" t="n">
        <v>1220.55</v>
      </c>
      <c r="R7" t="n">
        <v>232.12</v>
      </c>
      <c r="S7" t="n">
        <v>112.51</v>
      </c>
      <c r="T7" t="n">
        <v>45137.75</v>
      </c>
      <c r="U7" t="n">
        <v>0.48</v>
      </c>
      <c r="V7" t="n">
        <v>0.75</v>
      </c>
      <c r="W7" t="n">
        <v>7.36</v>
      </c>
      <c r="X7" t="n">
        <v>2.67</v>
      </c>
      <c r="Y7" t="n">
        <v>0.5</v>
      </c>
      <c r="Z7" t="n">
        <v>10</v>
      </c>
      <c r="AA7" t="n">
        <v>885.6597284978282</v>
      </c>
      <c r="AB7" t="n">
        <v>1211.798713080348</v>
      </c>
      <c r="AC7" t="n">
        <v>1096.146344674135</v>
      </c>
      <c r="AD7" t="n">
        <v>885659.7284978281</v>
      </c>
      <c r="AE7" t="n">
        <v>1211798.713080348</v>
      </c>
      <c r="AF7" t="n">
        <v>7.687955187628786e-06</v>
      </c>
      <c r="AG7" t="n">
        <v>34</v>
      </c>
      <c r="AH7" t="n">
        <v>1096146.344674135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1.2663</v>
      </c>
      <c r="E8" t="n">
        <v>78.97</v>
      </c>
      <c r="F8" t="n">
        <v>76.36</v>
      </c>
      <c r="G8" t="n">
        <v>93.5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42</v>
      </c>
      <c r="N8" t="n">
        <v>9.380000000000001</v>
      </c>
      <c r="O8" t="n">
        <v>9933.52</v>
      </c>
      <c r="P8" t="n">
        <v>465.25</v>
      </c>
      <c r="Q8" t="n">
        <v>1220.57</v>
      </c>
      <c r="R8" t="n">
        <v>215.18</v>
      </c>
      <c r="S8" t="n">
        <v>112.51</v>
      </c>
      <c r="T8" t="n">
        <v>36715.9</v>
      </c>
      <c r="U8" t="n">
        <v>0.52</v>
      </c>
      <c r="V8" t="n">
        <v>0.75</v>
      </c>
      <c r="W8" t="n">
        <v>7.33</v>
      </c>
      <c r="X8" t="n">
        <v>2.16</v>
      </c>
      <c r="Y8" t="n">
        <v>0.5</v>
      </c>
      <c r="Z8" t="n">
        <v>10</v>
      </c>
      <c r="AA8" t="n">
        <v>856.7159591975428</v>
      </c>
      <c r="AB8" t="n">
        <v>1172.196571014716</v>
      </c>
      <c r="AC8" t="n">
        <v>1060.323775465291</v>
      </c>
      <c r="AD8" t="n">
        <v>856715.9591975429</v>
      </c>
      <c r="AE8" t="n">
        <v>1172196.571014716</v>
      </c>
      <c r="AF8" t="n">
        <v>7.752235749398257e-06</v>
      </c>
      <c r="AG8" t="n">
        <v>33</v>
      </c>
      <c r="AH8" t="n">
        <v>1060323.775465291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1.2713</v>
      </c>
      <c r="E9" t="n">
        <v>78.66</v>
      </c>
      <c r="F9" t="n">
        <v>76.15000000000001</v>
      </c>
      <c r="G9" t="n">
        <v>106.25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17</v>
      </c>
      <c r="N9" t="n">
        <v>9.57</v>
      </c>
      <c r="O9" t="n">
        <v>10081.19</v>
      </c>
      <c r="P9" t="n">
        <v>454.32</v>
      </c>
      <c r="Q9" t="n">
        <v>1220.58</v>
      </c>
      <c r="R9" t="n">
        <v>206.83</v>
      </c>
      <c r="S9" t="n">
        <v>112.51</v>
      </c>
      <c r="T9" t="n">
        <v>32571.75</v>
      </c>
      <c r="U9" t="n">
        <v>0.54</v>
      </c>
      <c r="V9" t="n">
        <v>0.75</v>
      </c>
      <c r="W9" t="n">
        <v>7.36</v>
      </c>
      <c r="X9" t="n">
        <v>1.95</v>
      </c>
      <c r="Y9" t="n">
        <v>0.5</v>
      </c>
      <c r="Z9" t="n">
        <v>10</v>
      </c>
      <c r="AA9" t="n">
        <v>846.4670364235218</v>
      </c>
      <c r="AB9" t="n">
        <v>1158.173542724739</v>
      </c>
      <c r="AC9" t="n">
        <v>1047.639085313866</v>
      </c>
      <c r="AD9" t="n">
        <v>846467.0364235218</v>
      </c>
      <c r="AE9" t="n">
        <v>1158173.542724739</v>
      </c>
      <c r="AF9" t="n">
        <v>7.782845540717054e-06</v>
      </c>
      <c r="AG9" t="n">
        <v>33</v>
      </c>
      <c r="AH9" t="n">
        <v>1047639.085313865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1.2725</v>
      </c>
      <c r="E10" t="n">
        <v>78.58</v>
      </c>
      <c r="F10" t="n">
        <v>76.09</v>
      </c>
      <c r="G10" t="n">
        <v>108.7</v>
      </c>
      <c r="H10" t="n">
        <v>1.94</v>
      </c>
      <c r="I10" t="n">
        <v>42</v>
      </c>
      <c r="J10" t="n">
        <v>81.04000000000001</v>
      </c>
      <c r="K10" t="n">
        <v>32.27</v>
      </c>
      <c r="L10" t="n">
        <v>9</v>
      </c>
      <c r="M10" t="n">
        <v>1</v>
      </c>
      <c r="N10" t="n">
        <v>9.77</v>
      </c>
      <c r="O10" t="n">
        <v>10229.34</v>
      </c>
      <c r="P10" t="n">
        <v>456.63</v>
      </c>
      <c r="Q10" t="n">
        <v>1220.57</v>
      </c>
      <c r="R10" t="n">
        <v>204.36</v>
      </c>
      <c r="S10" t="n">
        <v>112.51</v>
      </c>
      <c r="T10" t="n">
        <v>31339.01</v>
      </c>
      <c r="U10" t="n">
        <v>0.55</v>
      </c>
      <c r="V10" t="n">
        <v>0.75</v>
      </c>
      <c r="W10" t="n">
        <v>7.37</v>
      </c>
      <c r="X10" t="n">
        <v>1.89</v>
      </c>
      <c r="Y10" t="n">
        <v>0.5</v>
      </c>
      <c r="Z10" t="n">
        <v>10</v>
      </c>
      <c r="AA10" t="n">
        <v>847.3666269948825</v>
      </c>
      <c r="AB10" t="n">
        <v>1159.40440223161</v>
      </c>
      <c r="AC10" t="n">
        <v>1048.752473316923</v>
      </c>
      <c r="AD10" t="n">
        <v>847366.6269948825</v>
      </c>
      <c r="AE10" t="n">
        <v>1159404.402231609</v>
      </c>
      <c r="AF10" t="n">
        <v>7.790191890633564e-06</v>
      </c>
      <c r="AG10" t="n">
        <v>33</v>
      </c>
      <c r="AH10" t="n">
        <v>1048752.473316923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1.2724</v>
      </c>
      <c r="E11" t="n">
        <v>78.59</v>
      </c>
      <c r="F11" t="n">
        <v>76.09</v>
      </c>
      <c r="G11" t="n">
        <v>108.71</v>
      </c>
      <c r="H11" t="n">
        <v>2.13</v>
      </c>
      <c r="I11" t="n">
        <v>42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462.93</v>
      </c>
      <c r="Q11" t="n">
        <v>1220.6</v>
      </c>
      <c r="R11" t="n">
        <v>204.58</v>
      </c>
      <c r="S11" t="n">
        <v>112.51</v>
      </c>
      <c r="T11" t="n">
        <v>31449.68</v>
      </c>
      <c r="U11" t="n">
        <v>0.55</v>
      </c>
      <c r="V11" t="n">
        <v>0.75</v>
      </c>
      <c r="W11" t="n">
        <v>7.37</v>
      </c>
      <c r="X11" t="n">
        <v>1.89</v>
      </c>
      <c r="Y11" t="n">
        <v>0.5</v>
      </c>
      <c r="Z11" t="n">
        <v>10</v>
      </c>
      <c r="AA11" t="n">
        <v>851.7198984924693</v>
      </c>
      <c r="AB11" t="n">
        <v>1165.360740347392</v>
      </c>
      <c r="AC11" t="n">
        <v>1054.140346882708</v>
      </c>
      <c r="AD11" t="n">
        <v>851719.8984924692</v>
      </c>
      <c r="AE11" t="n">
        <v>1165360.740347392</v>
      </c>
      <c r="AF11" t="n">
        <v>7.789579694807188e-06</v>
      </c>
      <c r="AG11" t="n">
        <v>33</v>
      </c>
      <c r="AH11" t="n">
        <v>1054140.346882708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1.0812</v>
      </c>
      <c r="E2" t="n">
        <v>92.48999999999999</v>
      </c>
      <c r="F2" t="n">
        <v>87.59</v>
      </c>
      <c r="G2" t="n">
        <v>18.25</v>
      </c>
      <c r="H2" t="n">
        <v>0.43</v>
      </c>
      <c r="I2" t="n">
        <v>288</v>
      </c>
      <c r="J2" t="n">
        <v>39.78</v>
      </c>
      <c r="K2" t="n">
        <v>19.54</v>
      </c>
      <c r="L2" t="n">
        <v>1</v>
      </c>
      <c r="M2" t="n">
        <v>286</v>
      </c>
      <c r="N2" t="n">
        <v>4.24</v>
      </c>
      <c r="O2" t="n">
        <v>5140</v>
      </c>
      <c r="P2" t="n">
        <v>396.92</v>
      </c>
      <c r="Q2" t="n">
        <v>1220.69</v>
      </c>
      <c r="R2" t="n">
        <v>595.33</v>
      </c>
      <c r="S2" t="n">
        <v>112.51</v>
      </c>
      <c r="T2" t="n">
        <v>225594.76</v>
      </c>
      <c r="U2" t="n">
        <v>0.19</v>
      </c>
      <c r="V2" t="n">
        <v>0.66</v>
      </c>
      <c r="W2" t="n">
        <v>7.73</v>
      </c>
      <c r="X2" t="n">
        <v>13.38</v>
      </c>
      <c r="Y2" t="n">
        <v>0.5</v>
      </c>
      <c r="Z2" t="n">
        <v>10</v>
      </c>
      <c r="AA2" t="n">
        <v>909.1084319024782</v>
      </c>
      <c r="AB2" t="n">
        <v>1243.882263562374</v>
      </c>
      <c r="AC2" t="n">
        <v>1125.167886127702</v>
      </c>
      <c r="AD2" t="n">
        <v>909108.4319024782</v>
      </c>
      <c r="AE2" t="n">
        <v>1243882.263562375</v>
      </c>
      <c r="AF2" t="n">
        <v>8.754317066327801e-06</v>
      </c>
      <c r="AG2" t="n">
        <v>39</v>
      </c>
      <c r="AH2" t="n">
        <v>1125167.886127702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1.2074</v>
      </c>
      <c r="E3" t="n">
        <v>82.81999999999999</v>
      </c>
      <c r="F3" t="n">
        <v>79.77</v>
      </c>
      <c r="G3" t="n">
        <v>39.23</v>
      </c>
      <c r="H3" t="n">
        <v>0.84</v>
      </c>
      <c r="I3" t="n">
        <v>122</v>
      </c>
      <c r="J3" t="n">
        <v>40.89</v>
      </c>
      <c r="K3" t="n">
        <v>19.54</v>
      </c>
      <c r="L3" t="n">
        <v>2</v>
      </c>
      <c r="M3" t="n">
        <v>117</v>
      </c>
      <c r="N3" t="n">
        <v>4.35</v>
      </c>
      <c r="O3" t="n">
        <v>5277.26</v>
      </c>
      <c r="P3" t="n">
        <v>334.98</v>
      </c>
      <c r="Q3" t="n">
        <v>1220.56</v>
      </c>
      <c r="R3" t="n">
        <v>330.37</v>
      </c>
      <c r="S3" t="n">
        <v>112.51</v>
      </c>
      <c r="T3" t="n">
        <v>93943.69</v>
      </c>
      <c r="U3" t="n">
        <v>0.34</v>
      </c>
      <c r="V3" t="n">
        <v>0.72</v>
      </c>
      <c r="W3" t="n">
        <v>7.46</v>
      </c>
      <c r="X3" t="n">
        <v>5.57</v>
      </c>
      <c r="Y3" t="n">
        <v>0.5</v>
      </c>
      <c r="Z3" t="n">
        <v>10</v>
      </c>
      <c r="AA3" t="n">
        <v>751.8989221927335</v>
      </c>
      <c r="AB3" t="n">
        <v>1028.781276783423</v>
      </c>
      <c r="AC3" t="n">
        <v>930.5958356308031</v>
      </c>
      <c r="AD3" t="n">
        <v>751898.9221927335</v>
      </c>
      <c r="AE3" t="n">
        <v>1028781.276783423</v>
      </c>
      <c r="AF3" t="n">
        <v>9.776139868557333e-06</v>
      </c>
      <c r="AG3" t="n">
        <v>35</v>
      </c>
      <c r="AH3" t="n">
        <v>930595.8356308031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1.2393</v>
      </c>
      <c r="E4" t="n">
        <v>80.69</v>
      </c>
      <c r="F4" t="n">
        <v>78.06</v>
      </c>
      <c r="G4" t="n">
        <v>55.76</v>
      </c>
      <c r="H4" t="n">
        <v>1.22</v>
      </c>
      <c r="I4" t="n">
        <v>84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312.97</v>
      </c>
      <c r="Q4" t="n">
        <v>1220.59</v>
      </c>
      <c r="R4" t="n">
        <v>269.61</v>
      </c>
      <c r="S4" t="n">
        <v>112.51</v>
      </c>
      <c r="T4" t="n">
        <v>63755.99</v>
      </c>
      <c r="U4" t="n">
        <v>0.42</v>
      </c>
      <c r="V4" t="n">
        <v>0.74</v>
      </c>
      <c r="W4" t="n">
        <v>7.48</v>
      </c>
      <c r="X4" t="n">
        <v>3.86</v>
      </c>
      <c r="Y4" t="n">
        <v>0.5</v>
      </c>
      <c r="Z4" t="n">
        <v>10</v>
      </c>
      <c r="AA4" t="n">
        <v>712.2881175733866</v>
      </c>
      <c r="AB4" t="n">
        <v>974.5840263978656</v>
      </c>
      <c r="AC4" t="n">
        <v>881.5710947557244</v>
      </c>
      <c r="AD4" t="n">
        <v>712288.1175733865</v>
      </c>
      <c r="AE4" t="n">
        <v>974584.0263978656</v>
      </c>
      <c r="AF4" t="n">
        <v>1.003442946753611e-05</v>
      </c>
      <c r="AG4" t="n">
        <v>34</v>
      </c>
      <c r="AH4" t="n">
        <v>881571.0947557244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1.2402</v>
      </c>
      <c r="E5" t="n">
        <v>80.63</v>
      </c>
      <c r="F5" t="n">
        <v>78.01000000000001</v>
      </c>
      <c r="G5" t="n">
        <v>56.39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317.95</v>
      </c>
      <c r="Q5" t="n">
        <v>1220.64</v>
      </c>
      <c r="R5" t="n">
        <v>267.37</v>
      </c>
      <c r="S5" t="n">
        <v>112.51</v>
      </c>
      <c r="T5" t="n">
        <v>62639.47</v>
      </c>
      <c r="U5" t="n">
        <v>0.42</v>
      </c>
      <c r="V5" t="n">
        <v>0.74</v>
      </c>
      <c r="W5" t="n">
        <v>7.49</v>
      </c>
      <c r="X5" t="n">
        <v>3.81</v>
      </c>
      <c r="Y5" t="n">
        <v>0.5</v>
      </c>
      <c r="Z5" t="n">
        <v>10</v>
      </c>
      <c r="AA5" t="n">
        <v>715.3816229642375</v>
      </c>
      <c r="AB5" t="n">
        <v>978.8166969494538</v>
      </c>
      <c r="AC5" t="n">
        <v>885.3998051704593</v>
      </c>
      <c r="AD5" t="n">
        <v>715381.6229642375</v>
      </c>
      <c r="AE5" t="n">
        <v>978816.6969494538</v>
      </c>
      <c r="AF5" t="n">
        <v>1.004171663490542e-05</v>
      </c>
      <c r="AG5" t="n">
        <v>34</v>
      </c>
      <c r="AH5" t="n">
        <v>885399.8051704593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0.6313</v>
      </c>
      <c r="E2" t="n">
        <v>158.41</v>
      </c>
      <c r="F2" t="n">
        <v>125.81</v>
      </c>
      <c r="G2" t="n">
        <v>7.18</v>
      </c>
      <c r="H2" t="n">
        <v>0.12</v>
      </c>
      <c r="I2" t="n">
        <v>1051</v>
      </c>
      <c r="J2" t="n">
        <v>141.81</v>
      </c>
      <c r="K2" t="n">
        <v>47.83</v>
      </c>
      <c r="L2" t="n">
        <v>1</v>
      </c>
      <c r="M2" t="n">
        <v>1049</v>
      </c>
      <c r="N2" t="n">
        <v>22.98</v>
      </c>
      <c r="O2" t="n">
        <v>17723.39</v>
      </c>
      <c r="P2" t="n">
        <v>1433.18</v>
      </c>
      <c r="Q2" t="n">
        <v>1220.76</v>
      </c>
      <c r="R2" t="n">
        <v>1895.96</v>
      </c>
      <c r="S2" t="n">
        <v>112.51</v>
      </c>
      <c r="T2" t="n">
        <v>872096.46</v>
      </c>
      <c r="U2" t="n">
        <v>0.06</v>
      </c>
      <c r="V2" t="n">
        <v>0.46</v>
      </c>
      <c r="W2" t="n">
        <v>8.970000000000001</v>
      </c>
      <c r="X2" t="n">
        <v>51.59</v>
      </c>
      <c r="Y2" t="n">
        <v>0.5</v>
      </c>
      <c r="Z2" t="n">
        <v>10</v>
      </c>
      <c r="AA2" t="n">
        <v>3677.86921938826</v>
      </c>
      <c r="AB2" t="n">
        <v>5032.222922105801</v>
      </c>
      <c r="AC2" t="n">
        <v>4551.954629189063</v>
      </c>
      <c r="AD2" t="n">
        <v>3677869.21938826</v>
      </c>
      <c r="AE2" t="n">
        <v>5032222.922105801</v>
      </c>
      <c r="AF2" t="n">
        <v>2.745971908237125e-06</v>
      </c>
      <c r="AG2" t="n">
        <v>67</v>
      </c>
      <c r="AH2" t="n">
        <v>4551954.629189063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0.9529</v>
      </c>
      <c r="E3" t="n">
        <v>104.94</v>
      </c>
      <c r="F3" t="n">
        <v>91.83</v>
      </c>
      <c r="G3" t="n">
        <v>14.61</v>
      </c>
      <c r="H3" t="n">
        <v>0.25</v>
      </c>
      <c r="I3" t="n">
        <v>377</v>
      </c>
      <c r="J3" t="n">
        <v>143.17</v>
      </c>
      <c r="K3" t="n">
        <v>47.83</v>
      </c>
      <c r="L3" t="n">
        <v>2</v>
      </c>
      <c r="M3" t="n">
        <v>375</v>
      </c>
      <c r="N3" t="n">
        <v>23.34</v>
      </c>
      <c r="O3" t="n">
        <v>17891.86</v>
      </c>
      <c r="P3" t="n">
        <v>1040.33</v>
      </c>
      <c r="Q3" t="n">
        <v>1220.7</v>
      </c>
      <c r="R3" t="n">
        <v>739.16</v>
      </c>
      <c r="S3" t="n">
        <v>112.51</v>
      </c>
      <c r="T3" t="n">
        <v>297065.83</v>
      </c>
      <c r="U3" t="n">
        <v>0.15</v>
      </c>
      <c r="V3" t="n">
        <v>0.62</v>
      </c>
      <c r="W3" t="n">
        <v>7.87</v>
      </c>
      <c r="X3" t="n">
        <v>17.62</v>
      </c>
      <c r="Y3" t="n">
        <v>0.5</v>
      </c>
      <c r="Z3" t="n">
        <v>10</v>
      </c>
      <c r="AA3" t="n">
        <v>1886.456282166224</v>
      </c>
      <c r="AB3" t="n">
        <v>2581.132709837301</v>
      </c>
      <c r="AC3" t="n">
        <v>2334.793026652939</v>
      </c>
      <c r="AD3" t="n">
        <v>1886456.282166224</v>
      </c>
      <c r="AE3" t="n">
        <v>2581132.709837301</v>
      </c>
      <c r="AF3" t="n">
        <v>4.144838636716546e-06</v>
      </c>
      <c r="AG3" t="n">
        <v>44</v>
      </c>
      <c r="AH3" t="n">
        <v>2334793.026652939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1.0662</v>
      </c>
      <c r="E4" t="n">
        <v>93.79000000000001</v>
      </c>
      <c r="F4" t="n">
        <v>84.89</v>
      </c>
      <c r="G4" t="n">
        <v>22.05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956.24</v>
      </c>
      <c r="Q4" t="n">
        <v>1220.68</v>
      </c>
      <c r="R4" t="n">
        <v>503.97</v>
      </c>
      <c r="S4" t="n">
        <v>112.51</v>
      </c>
      <c r="T4" t="n">
        <v>180200.05</v>
      </c>
      <c r="U4" t="n">
        <v>0.22</v>
      </c>
      <c r="V4" t="n">
        <v>0.68</v>
      </c>
      <c r="W4" t="n">
        <v>7.63</v>
      </c>
      <c r="X4" t="n">
        <v>10.68</v>
      </c>
      <c r="Y4" t="n">
        <v>0.5</v>
      </c>
      <c r="Z4" t="n">
        <v>10</v>
      </c>
      <c r="AA4" t="n">
        <v>1589.717563760745</v>
      </c>
      <c r="AB4" t="n">
        <v>2175.121704126598</v>
      </c>
      <c r="AC4" t="n">
        <v>1967.53114148724</v>
      </c>
      <c r="AD4" t="n">
        <v>1589717.563760745</v>
      </c>
      <c r="AE4" t="n">
        <v>2175121.704126598</v>
      </c>
      <c r="AF4" t="n">
        <v>4.63766077706704e-06</v>
      </c>
      <c r="AG4" t="n">
        <v>40</v>
      </c>
      <c r="AH4" t="n">
        <v>1967531.14148724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1.126</v>
      </c>
      <c r="E5" t="n">
        <v>88.81</v>
      </c>
      <c r="F5" t="n">
        <v>81.79000000000001</v>
      </c>
      <c r="G5" t="n">
        <v>29.56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916.49</v>
      </c>
      <c r="Q5" t="n">
        <v>1220.56</v>
      </c>
      <c r="R5" t="n">
        <v>398.9</v>
      </c>
      <c r="S5" t="n">
        <v>112.51</v>
      </c>
      <c r="T5" t="n">
        <v>127990.34</v>
      </c>
      <c r="U5" t="n">
        <v>0.28</v>
      </c>
      <c r="V5" t="n">
        <v>0.7</v>
      </c>
      <c r="W5" t="n">
        <v>7.53</v>
      </c>
      <c r="X5" t="n">
        <v>7.59</v>
      </c>
      <c r="Y5" t="n">
        <v>0.5</v>
      </c>
      <c r="Z5" t="n">
        <v>10</v>
      </c>
      <c r="AA5" t="n">
        <v>1461.315524517996</v>
      </c>
      <c r="AB5" t="n">
        <v>1999.436369336492</v>
      </c>
      <c r="AC5" t="n">
        <v>1808.612968473586</v>
      </c>
      <c r="AD5" t="n">
        <v>1461315.524517996</v>
      </c>
      <c r="AE5" t="n">
        <v>1999436.369336492</v>
      </c>
      <c r="AF5" t="n">
        <v>4.897773433668624e-06</v>
      </c>
      <c r="AG5" t="n">
        <v>38</v>
      </c>
      <c r="AH5" t="n">
        <v>1808612.968473586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1.1613</v>
      </c>
      <c r="E6" t="n">
        <v>86.11</v>
      </c>
      <c r="F6" t="n">
        <v>80.13</v>
      </c>
      <c r="G6" t="n">
        <v>36.98</v>
      </c>
      <c r="H6" t="n">
        <v>0.6</v>
      </c>
      <c r="I6" t="n">
        <v>130</v>
      </c>
      <c r="J6" t="n">
        <v>147.3</v>
      </c>
      <c r="K6" t="n">
        <v>47.83</v>
      </c>
      <c r="L6" t="n">
        <v>5</v>
      </c>
      <c r="M6" t="n">
        <v>128</v>
      </c>
      <c r="N6" t="n">
        <v>24.47</v>
      </c>
      <c r="O6" t="n">
        <v>18400.38</v>
      </c>
      <c r="P6" t="n">
        <v>893.08</v>
      </c>
      <c r="Q6" t="n">
        <v>1220.61</v>
      </c>
      <c r="R6" t="n">
        <v>342.77</v>
      </c>
      <c r="S6" t="n">
        <v>112.51</v>
      </c>
      <c r="T6" t="n">
        <v>100105.95</v>
      </c>
      <c r="U6" t="n">
        <v>0.33</v>
      </c>
      <c r="V6" t="n">
        <v>0.72</v>
      </c>
      <c r="W6" t="n">
        <v>7.46</v>
      </c>
      <c r="X6" t="n">
        <v>5.92</v>
      </c>
      <c r="Y6" t="n">
        <v>0.5</v>
      </c>
      <c r="Z6" t="n">
        <v>10</v>
      </c>
      <c r="AA6" t="n">
        <v>1383.632634971486</v>
      </c>
      <c r="AB6" t="n">
        <v>1893.147212731746</v>
      </c>
      <c r="AC6" t="n">
        <v>1712.467899797428</v>
      </c>
      <c r="AD6" t="n">
        <v>1383632.634971486</v>
      </c>
      <c r="AE6" t="n">
        <v>1893147.212731746</v>
      </c>
      <c r="AF6" t="n">
        <v>5.051318195843138e-06</v>
      </c>
      <c r="AG6" t="n">
        <v>36</v>
      </c>
      <c r="AH6" t="n">
        <v>1712467.899797428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1.187</v>
      </c>
      <c r="E7" t="n">
        <v>84.25</v>
      </c>
      <c r="F7" t="n">
        <v>78.95999999999999</v>
      </c>
      <c r="G7" t="n">
        <v>44.69</v>
      </c>
      <c r="H7" t="n">
        <v>0.71</v>
      </c>
      <c r="I7" t="n">
        <v>106</v>
      </c>
      <c r="J7" t="n">
        <v>148.68</v>
      </c>
      <c r="K7" t="n">
        <v>47.83</v>
      </c>
      <c r="L7" t="n">
        <v>6</v>
      </c>
      <c r="M7" t="n">
        <v>104</v>
      </c>
      <c r="N7" t="n">
        <v>24.85</v>
      </c>
      <c r="O7" t="n">
        <v>18570.94</v>
      </c>
      <c r="P7" t="n">
        <v>874.76</v>
      </c>
      <c r="Q7" t="n">
        <v>1220.56</v>
      </c>
      <c r="R7" t="n">
        <v>302.99</v>
      </c>
      <c r="S7" t="n">
        <v>112.51</v>
      </c>
      <c r="T7" t="n">
        <v>80336.23</v>
      </c>
      <c r="U7" t="n">
        <v>0.37</v>
      </c>
      <c r="V7" t="n">
        <v>0.73</v>
      </c>
      <c r="W7" t="n">
        <v>7.43</v>
      </c>
      <c r="X7" t="n">
        <v>4.76</v>
      </c>
      <c r="Y7" t="n">
        <v>0.5</v>
      </c>
      <c r="Z7" t="n">
        <v>10</v>
      </c>
      <c r="AA7" t="n">
        <v>1342.64418258875</v>
      </c>
      <c r="AB7" t="n">
        <v>1837.065003898789</v>
      </c>
      <c r="AC7" t="n">
        <v>1661.738098263615</v>
      </c>
      <c r="AD7" t="n">
        <v>1342644.18258875</v>
      </c>
      <c r="AE7" t="n">
        <v>1837065.003898789</v>
      </c>
      <c r="AF7" t="n">
        <v>5.163105742242146e-06</v>
      </c>
      <c r="AG7" t="n">
        <v>36</v>
      </c>
      <c r="AH7" t="n">
        <v>1661738.098263615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1.2026</v>
      </c>
      <c r="E8" t="n">
        <v>83.15000000000001</v>
      </c>
      <c r="F8" t="n">
        <v>78.31999999999999</v>
      </c>
      <c r="G8" t="n">
        <v>52.22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88</v>
      </c>
      <c r="N8" t="n">
        <v>25.24</v>
      </c>
      <c r="O8" t="n">
        <v>18742.03</v>
      </c>
      <c r="P8" t="n">
        <v>863.2</v>
      </c>
      <c r="Q8" t="n">
        <v>1220.55</v>
      </c>
      <c r="R8" t="n">
        <v>281.83</v>
      </c>
      <c r="S8" t="n">
        <v>112.51</v>
      </c>
      <c r="T8" t="n">
        <v>69836.74000000001</v>
      </c>
      <c r="U8" t="n">
        <v>0.4</v>
      </c>
      <c r="V8" t="n">
        <v>0.73</v>
      </c>
      <c r="W8" t="n">
        <v>7.4</v>
      </c>
      <c r="X8" t="n">
        <v>4.12</v>
      </c>
      <c r="Y8" t="n">
        <v>0.5</v>
      </c>
      <c r="Z8" t="n">
        <v>10</v>
      </c>
      <c r="AA8" t="n">
        <v>1308.88645844353</v>
      </c>
      <c r="AB8" t="n">
        <v>1790.876196437618</v>
      </c>
      <c r="AC8" t="n">
        <v>1619.957485760139</v>
      </c>
      <c r="AD8" t="n">
        <v>1308886.45844353</v>
      </c>
      <c r="AE8" t="n">
        <v>1790876.196437618</v>
      </c>
      <c r="AF8" t="n">
        <v>5.230961217877341e-06</v>
      </c>
      <c r="AG8" t="n">
        <v>35</v>
      </c>
      <c r="AH8" t="n">
        <v>1619957.485760139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1.216</v>
      </c>
      <c r="E9" t="n">
        <v>82.23999999999999</v>
      </c>
      <c r="F9" t="n">
        <v>77.76000000000001</v>
      </c>
      <c r="G9" t="n">
        <v>59.81</v>
      </c>
      <c r="H9" t="n">
        <v>0.9399999999999999</v>
      </c>
      <c r="I9" t="n">
        <v>78</v>
      </c>
      <c r="J9" t="n">
        <v>151.46</v>
      </c>
      <c r="K9" t="n">
        <v>47.83</v>
      </c>
      <c r="L9" t="n">
        <v>8</v>
      </c>
      <c r="M9" t="n">
        <v>76</v>
      </c>
      <c r="N9" t="n">
        <v>25.63</v>
      </c>
      <c r="O9" t="n">
        <v>18913.66</v>
      </c>
      <c r="P9" t="n">
        <v>851.9400000000001</v>
      </c>
      <c r="Q9" t="n">
        <v>1220.54</v>
      </c>
      <c r="R9" t="n">
        <v>262.3</v>
      </c>
      <c r="S9" t="n">
        <v>112.51</v>
      </c>
      <c r="T9" t="n">
        <v>60128.46</v>
      </c>
      <c r="U9" t="n">
        <v>0.43</v>
      </c>
      <c r="V9" t="n">
        <v>0.74</v>
      </c>
      <c r="W9" t="n">
        <v>7.39</v>
      </c>
      <c r="X9" t="n">
        <v>3.56</v>
      </c>
      <c r="Y9" t="n">
        <v>0.5</v>
      </c>
      <c r="Z9" t="n">
        <v>10</v>
      </c>
      <c r="AA9" t="n">
        <v>1287.734931020264</v>
      </c>
      <c r="AB9" t="n">
        <v>1761.935743477574</v>
      </c>
      <c r="AC9" t="n">
        <v>1593.77906901242</v>
      </c>
      <c r="AD9" t="n">
        <v>1287734.931020265</v>
      </c>
      <c r="AE9" t="n">
        <v>1761935.743477574</v>
      </c>
      <c r="AF9" t="n">
        <v>5.289247331563984e-06</v>
      </c>
      <c r="AG9" t="n">
        <v>35</v>
      </c>
      <c r="AH9" t="n">
        <v>1593779.06901242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1.228</v>
      </c>
      <c r="E10" t="n">
        <v>81.43000000000001</v>
      </c>
      <c r="F10" t="n">
        <v>77.23999999999999</v>
      </c>
      <c r="G10" t="n">
        <v>68.15000000000001</v>
      </c>
      <c r="H10" t="n">
        <v>1.04</v>
      </c>
      <c r="I10" t="n">
        <v>68</v>
      </c>
      <c r="J10" t="n">
        <v>152.85</v>
      </c>
      <c r="K10" t="n">
        <v>47.83</v>
      </c>
      <c r="L10" t="n">
        <v>9</v>
      </c>
      <c r="M10" t="n">
        <v>66</v>
      </c>
      <c r="N10" t="n">
        <v>26.03</v>
      </c>
      <c r="O10" t="n">
        <v>19085.83</v>
      </c>
      <c r="P10" t="n">
        <v>841.34</v>
      </c>
      <c r="Q10" t="n">
        <v>1220.57</v>
      </c>
      <c r="R10" t="n">
        <v>245.42</v>
      </c>
      <c r="S10" t="n">
        <v>112.51</v>
      </c>
      <c r="T10" t="n">
        <v>51742.34</v>
      </c>
      <c r="U10" t="n">
        <v>0.46</v>
      </c>
      <c r="V10" t="n">
        <v>0.74</v>
      </c>
      <c r="W10" t="n">
        <v>7.35</v>
      </c>
      <c r="X10" t="n">
        <v>3.04</v>
      </c>
      <c r="Y10" t="n">
        <v>0.5</v>
      </c>
      <c r="Z10" t="n">
        <v>10</v>
      </c>
      <c r="AA10" t="n">
        <v>1259.0186479449</v>
      </c>
      <c r="AB10" t="n">
        <v>1722.644858100862</v>
      </c>
      <c r="AC10" t="n">
        <v>1558.238050590958</v>
      </c>
      <c r="AD10" t="n">
        <v>1259018.6479449</v>
      </c>
      <c r="AE10" t="n">
        <v>1722644.858100862</v>
      </c>
      <c r="AF10" t="n">
        <v>5.341443851283366e-06</v>
      </c>
      <c r="AG10" t="n">
        <v>34</v>
      </c>
      <c r="AH10" t="n">
        <v>1558238.050590958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1.2358</v>
      </c>
      <c r="E11" t="n">
        <v>80.92</v>
      </c>
      <c r="F11" t="n">
        <v>76.93000000000001</v>
      </c>
      <c r="G11" t="n">
        <v>75.67</v>
      </c>
      <c r="H11" t="n">
        <v>1.15</v>
      </c>
      <c r="I11" t="n">
        <v>61</v>
      </c>
      <c r="J11" t="n">
        <v>154.25</v>
      </c>
      <c r="K11" t="n">
        <v>47.83</v>
      </c>
      <c r="L11" t="n">
        <v>10</v>
      </c>
      <c r="M11" t="n">
        <v>59</v>
      </c>
      <c r="N11" t="n">
        <v>26.43</v>
      </c>
      <c r="O11" t="n">
        <v>19258.55</v>
      </c>
      <c r="P11" t="n">
        <v>833.84</v>
      </c>
      <c r="Q11" t="n">
        <v>1220.54</v>
      </c>
      <c r="R11" t="n">
        <v>235.16</v>
      </c>
      <c r="S11" t="n">
        <v>112.51</v>
      </c>
      <c r="T11" t="n">
        <v>46645.46</v>
      </c>
      <c r="U11" t="n">
        <v>0.48</v>
      </c>
      <c r="V11" t="n">
        <v>0.75</v>
      </c>
      <c r="W11" t="n">
        <v>7.33</v>
      </c>
      <c r="X11" t="n">
        <v>2.73</v>
      </c>
      <c r="Y11" t="n">
        <v>0.5</v>
      </c>
      <c r="Z11" t="n">
        <v>10</v>
      </c>
      <c r="AA11" t="n">
        <v>1246.558951339326</v>
      </c>
      <c r="AB11" t="n">
        <v>1705.596951522097</v>
      </c>
      <c r="AC11" t="n">
        <v>1542.817172289183</v>
      </c>
      <c r="AD11" t="n">
        <v>1246558.951339326</v>
      </c>
      <c r="AE11" t="n">
        <v>1705596.951522097</v>
      </c>
      <c r="AF11" t="n">
        <v>5.375371589100964e-06</v>
      </c>
      <c r="AG11" t="n">
        <v>34</v>
      </c>
      <c r="AH11" t="n">
        <v>1542817.172289183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1.2424</v>
      </c>
      <c r="E12" t="n">
        <v>80.48999999999999</v>
      </c>
      <c r="F12" t="n">
        <v>76.67</v>
      </c>
      <c r="G12" t="n">
        <v>83.64</v>
      </c>
      <c r="H12" t="n">
        <v>1.25</v>
      </c>
      <c r="I12" t="n">
        <v>55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824.67</v>
      </c>
      <c r="Q12" t="n">
        <v>1220.55</v>
      </c>
      <c r="R12" t="n">
        <v>225.7</v>
      </c>
      <c r="S12" t="n">
        <v>112.51</v>
      </c>
      <c r="T12" t="n">
        <v>41942.79</v>
      </c>
      <c r="U12" t="n">
        <v>0.5</v>
      </c>
      <c r="V12" t="n">
        <v>0.75</v>
      </c>
      <c r="W12" t="n">
        <v>7.34</v>
      </c>
      <c r="X12" t="n">
        <v>2.47</v>
      </c>
      <c r="Y12" t="n">
        <v>0.5</v>
      </c>
      <c r="Z12" t="n">
        <v>10</v>
      </c>
      <c r="AA12" t="n">
        <v>1234.169063491869</v>
      </c>
      <c r="AB12" t="n">
        <v>1688.644560365932</v>
      </c>
      <c r="AC12" t="n">
        <v>1527.482693552132</v>
      </c>
      <c r="AD12" t="n">
        <v>1234169.063491869</v>
      </c>
      <c r="AE12" t="n">
        <v>1688644.560365932</v>
      </c>
      <c r="AF12" t="n">
        <v>5.404079674946623e-06</v>
      </c>
      <c r="AG12" t="n">
        <v>34</v>
      </c>
      <c r="AH12" t="n">
        <v>1527482.693552132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1.2482</v>
      </c>
      <c r="E13" t="n">
        <v>80.11</v>
      </c>
      <c r="F13" t="n">
        <v>76.44</v>
      </c>
      <c r="G13" t="n">
        <v>91.73</v>
      </c>
      <c r="H13" t="n">
        <v>1.35</v>
      </c>
      <c r="I13" t="n">
        <v>50</v>
      </c>
      <c r="J13" t="n">
        <v>157.07</v>
      </c>
      <c r="K13" t="n">
        <v>47.83</v>
      </c>
      <c r="L13" t="n">
        <v>12</v>
      </c>
      <c r="M13" t="n">
        <v>48</v>
      </c>
      <c r="N13" t="n">
        <v>27.24</v>
      </c>
      <c r="O13" t="n">
        <v>19605.66</v>
      </c>
      <c r="P13" t="n">
        <v>818.41</v>
      </c>
      <c r="Q13" t="n">
        <v>1220.54</v>
      </c>
      <c r="R13" t="n">
        <v>218.36</v>
      </c>
      <c r="S13" t="n">
        <v>112.51</v>
      </c>
      <c r="T13" t="n">
        <v>38302.17</v>
      </c>
      <c r="U13" t="n">
        <v>0.52</v>
      </c>
      <c r="V13" t="n">
        <v>0.75</v>
      </c>
      <c r="W13" t="n">
        <v>7.33</v>
      </c>
      <c r="X13" t="n">
        <v>2.24</v>
      </c>
      <c r="Y13" t="n">
        <v>0.5</v>
      </c>
      <c r="Z13" t="n">
        <v>10</v>
      </c>
      <c r="AA13" t="n">
        <v>1224.637334689389</v>
      </c>
      <c r="AB13" t="n">
        <v>1675.602828508181</v>
      </c>
      <c r="AC13" t="n">
        <v>1515.6856462787</v>
      </c>
      <c r="AD13" t="n">
        <v>1224637.334689389</v>
      </c>
      <c r="AE13" t="n">
        <v>1675602.828508181</v>
      </c>
      <c r="AF13" t="n">
        <v>5.429307992810991e-06</v>
      </c>
      <c r="AG13" t="n">
        <v>34</v>
      </c>
      <c r="AH13" t="n">
        <v>1515685.6462787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1.2528</v>
      </c>
      <c r="E14" t="n">
        <v>79.81999999999999</v>
      </c>
      <c r="F14" t="n">
        <v>76.26000000000001</v>
      </c>
      <c r="G14" t="n">
        <v>99.47</v>
      </c>
      <c r="H14" t="n">
        <v>1.45</v>
      </c>
      <c r="I14" t="n">
        <v>46</v>
      </c>
      <c r="J14" t="n">
        <v>158.48</v>
      </c>
      <c r="K14" t="n">
        <v>47.83</v>
      </c>
      <c r="L14" t="n">
        <v>13</v>
      </c>
      <c r="M14" t="n">
        <v>44</v>
      </c>
      <c r="N14" t="n">
        <v>27.65</v>
      </c>
      <c r="O14" t="n">
        <v>19780.06</v>
      </c>
      <c r="P14" t="n">
        <v>812.0599999999999</v>
      </c>
      <c r="Q14" t="n">
        <v>1220.55</v>
      </c>
      <c r="R14" t="n">
        <v>212.26</v>
      </c>
      <c r="S14" t="n">
        <v>112.51</v>
      </c>
      <c r="T14" t="n">
        <v>35272.77</v>
      </c>
      <c r="U14" t="n">
        <v>0.53</v>
      </c>
      <c r="V14" t="n">
        <v>0.75</v>
      </c>
      <c r="W14" t="n">
        <v>7.32</v>
      </c>
      <c r="X14" t="n">
        <v>2.06</v>
      </c>
      <c r="Y14" t="n">
        <v>0.5</v>
      </c>
      <c r="Z14" t="n">
        <v>10</v>
      </c>
      <c r="AA14" t="n">
        <v>1216.1878711609</v>
      </c>
      <c r="AB14" t="n">
        <v>1664.041899744481</v>
      </c>
      <c r="AC14" t="n">
        <v>1505.228076330342</v>
      </c>
      <c r="AD14" t="n">
        <v>1216187.8711609</v>
      </c>
      <c r="AE14" t="n">
        <v>1664041.899744481</v>
      </c>
      <c r="AF14" t="n">
        <v>5.449316658703421e-06</v>
      </c>
      <c r="AG14" t="n">
        <v>34</v>
      </c>
      <c r="AH14" t="n">
        <v>1505228.076330342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1.2563</v>
      </c>
      <c r="E15" t="n">
        <v>79.59999999999999</v>
      </c>
      <c r="F15" t="n">
        <v>76.13</v>
      </c>
      <c r="G15" t="n">
        <v>106.23</v>
      </c>
      <c r="H15" t="n">
        <v>1.55</v>
      </c>
      <c r="I15" t="n">
        <v>43</v>
      </c>
      <c r="J15" t="n">
        <v>159.9</v>
      </c>
      <c r="K15" t="n">
        <v>47.83</v>
      </c>
      <c r="L15" t="n">
        <v>14</v>
      </c>
      <c r="M15" t="n">
        <v>41</v>
      </c>
      <c r="N15" t="n">
        <v>28.07</v>
      </c>
      <c r="O15" t="n">
        <v>19955.16</v>
      </c>
      <c r="P15" t="n">
        <v>805.8200000000001</v>
      </c>
      <c r="Q15" t="n">
        <v>1220.55</v>
      </c>
      <c r="R15" t="n">
        <v>207.41</v>
      </c>
      <c r="S15" t="n">
        <v>112.51</v>
      </c>
      <c r="T15" t="n">
        <v>32860.49</v>
      </c>
      <c r="U15" t="n">
        <v>0.54</v>
      </c>
      <c r="V15" t="n">
        <v>0.75</v>
      </c>
      <c r="W15" t="n">
        <v>7.33</v>
      </c>
      <c r="X15" t="n">
        <v>1.93</v>
      </c>
      <c r="Y15" t="n">
        <v>0.5</v>
      </c>
      <c r="Z15" t="n">
        <v>10</v>
      </c>
      <c r="AA15" t="n">
        <v>1208.85334452674</v>
      </c>
      <c r="AB15" t="n">
        <v>1654.006476827144</v>
      </c>
      <c r="AC15" t="n">
        <v>1496.150420091431</v>
      </c>
      <c r="AD15" t="n">
        <v>1208853.34452674</v>
      </c>
      <c r="AE15" t="n">
        <v>1654006.476827144</v>
      </c>
      <c r="AF15" t="n">
        <v>5.464540643621574e-06</v>
      </c>
      <c r="AG15" t="n">
        <v>34</v>
      </c>
      <c r="AH15" t="n">
        <v>1496150.420091431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1.2598</v>
      </c>
      <c r="E16" t="n">
        <v>79.38</v>
      </c>
      <c r="F16" t="n">
        <v>75.98999999999999</v>
      </c>
      <c r="G16" t="n">
        <v>113.99</v>
      </c>
      <c r="H16" t="n">
        <v>1.65</v>
      </c>
      <c r="I16" t="n">
        <v>40</v>
      </c>
      <c r="J16" t="n">
        <v>161.32</v>
      </c>
      <c r="K16" t="n">
        <v>47.83</v>
      </c>
      <c r="L16" t="n">
        <v>15</v>
      </c>
      <c r="M16" t="n">
        <v>38</v>
      </c>
      <c r="N16" t="n">
        <v>28.5</v>
      </c>
      <c r="O16" t="n">
        <v>20130.71</v>
      </c>
      <c r="P16" t="n">
        <v>798.51</v>
      </c>
      <c r="Q16" t="n">
        <v>1220.54</v>
      </c>
      <c r="R16" t="n">
        <v>202.84</v>
      </c>
      <c r="S16" t="n">
        <v>112.51</v>
      </c>
      <c r="T16" t="n">
        <v>30588.13</v>
      </c>
      <c r="U16" t="n">
        <v>0.55</v>
      </c>
      <c r="V16" t="n">
        <v>0.76</v>
      </c>
      <c r="W16" t="n">
        <v>7.32</v>
      </c>
      <c r="X16" t="n">
        <v>1.79</v>
      </c>
      <c r="Y16" t="n">
        <v>0.5</v>
      </c>
      <c r="Z16" t="n">
        <v>10</v>
      </c>
      <c r="AA16" t="n">
        <v>1200.778256468595</v>
      </c>
      <c r="AB16" t="n">
        <v>1642.957785098248</v>
      </c>
      <c r="AC16" t="n">
        <v>1486.156199994204</v>
      </c>
      <c r="AD16" t="n">
        <v>1200778.256468595</v>
      </c>
      <c r="AE16" t="n">
        <v>1642957.785098248</v>
      </c>
      <c r="AF16" t="n">
        <v>5.479764628539726e-06</v>
      </c>
      <c r="AG16" t="n">
        <v>34</v>
      </c>
      <c r="AH16" t="n">
        <v>1486156.199994204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1.2633</v>
      </c>
      <c r="E17" t="n">
        <v>79.15000000000001</v>
      </c>
      <c r="F17" t="n">
        <v>75.86</v>
      </c>
      <c r="G17" t="n">
        <v>123.01</v>
      </c>
      <c r="H17" t="n">
        <v>1.74</v>
      </c>
      <c r="I17" t="n">
        <v>37</v>
      </c>
      <c r="J17" t="n">
        <v>162.75</v>
      </c>
      <c r="K17" t="n">
        <v>47.83</v>
      </c>
      <c r="L17" t="n">
        <v>16</v>
      </c>
      <c r="M17" t="n">
        <v>35</v>
      </c>
      <c r="N17" t="n">
        <v>28.92</v>
      </c>
      <c r="O17" t="n">
        <v>20306.85</v>
      </c>
      <c r="P17" t="n">
        <v>791.17</v>
      </c>
      <c r="Q17" t="n">
        <v>1220.55</v>
      </c>
      <c r="R17" t="n">
        <v>197.96</v>
      </c>
      <c r="S17" t="n">
        <v>112.51</v>
      </c>
      <c r="T17" t="n">
        <v>28163.33</v>
      </c>
      <c r="U17" t="n">
        <v>0.57</v>
      </c>
      <c r="V17" t="n">
        <v>0.76</v>
      </c>
      <c r="W17" t="n">
        <v>7.32</v>
      </c>
      <c r="X17" t="n">
        <v>1.66</v>
      </c>
      <c r="Y17" t="n">
        <v>0.5</v>
      </c>
      <c r="Z17" t="n">
        <v>10</v>
      </c>
      <c r="AA17" t="n">
        <v>1183.047993112475</v>
      </c>
      <c r="AB17" t="n">
        <v>1618.698456570391</v>
      </c>
      <c r="AC17" t="n">
        <v>1464.212147732865</v>
      </c>
      <c r="AD17" t="n">
        <v>1183047.993112475</v>
      </c>
      <c r="AE17" t="n">
        <v>1618698.456570391</v>
      </c>
      <c r="AF17" t="n">
        <v>5.49498861345788e-06</v>
      </c>
      <c r="AG17" t="n">
        <v>33</v>
      </c>
      <c r="AH17" t="n">
        <v>1464212.147732865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1.2654</v>
      </c>
      <c r="E18" t="n">
        <v>79.03</v>
      </c>
      <c r="F18" t="n">
        <v>75.79000000000001</v>
      </c>
      <c r="G18" t="n">
        <v>129.92</v>
      </c>
      <c r="H18" t="n">
        <v>1.83</v>
      </c>
      <c r="I18" t="n">
        <v>35</v>
      </c>
      <c r="J18" t="n">
        <v>164.19</v>
      </c>
      <c r="K18" t="n">
        <v>47.83</v>
      </c>
      <c r="L18" t="n">
        <v>17</v>
      </c>
      <c r="M18" t="n">
        <v>33</v>
      </c>
      <c r="N18" t="n">
        <v>29.36</v>
      </c>
      <c r="O18" t="n">
        <v>20483.57</v>
      </c>
      <c r="P18" t="n">
        <v>786.3099999999999</v>
      </c>
      <c r="Q18" t="n">
        <v>1220.54</v>
      </c>
      <c r="R18" t="n">
        <v>196.06</v>
      </c>
      <c r="S18" t="n">
        <v>112.51</v>
      </c>
      <c r="T18" t="n">
        <v>27223.28</v>
      </c>
      <c r="U18" t="n">
        <v>0.57</v>
      </c>
      <c r="V18" t="n">
        <v>0.76</v>
      </c>
      <c r="W18" t="n">
        <v>7.31</v>
      </c>
      <c r="X18" t="n">
        <v>1.59</v>
      </c>
      <c r="Y18" t="n">
        <v>0.5</v>
      </c>
      <c r="Z18" t="n">
        <v>10</v>
      </c>
      <c r="AA18" t="n">
        <v>1177.983155397555</v>
      </c>
      <c r="AB18" t="n">
        <v>1611.768522163968</v>
      </c>
      <c r="AC18" t="n">
        <v>1457.943596539967</v>
      </c>
      <c r="AD18" t="n">
        <v>1177983.155397556</v>
      </c>
      <c r="AE18" t="n">
        <v>1611768.522163968</v>
      </c>
      <c r="AF18" t="n">
        <v>5.504123004408772e-06</v>
      </c>
      <c r="AG18" t="n">
        <v>33</v>
      </c>
      <c r="AH18" t="n">
        <v>1457943.596539967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1.268</v>
      </c>
      <c r="E19" t="n">
        <v>78.86</v>
      </c>
      <c r="F19" t="n">
        <v>75.68000000000001</v>
      </c>
      <c r="G19" t="n">
        <v>137.61</v>
      </c>
      <c r="H19" t="n">
        <v>1.93</v>
      </c>
      <c r="I19" t="n">
        <v>33</v>
      </c>
      <c r="J19" t="n">
        <v>165.62</v>
      </c>
      <c r="K19" t="n">
        <v>47.83</v>
      </c>
      <c r="L19" t="n">
        <v>18</v>
      </c>
      <c r="M19" t="n">
        <v>31</v>
      </c>
      <c r="N19" t="n">
        <v>29.8</v>
      </c>
      <c r="O19" t="n">
        <v>20660.89</v>
      </c>
      <c r="P19" t="n">
        <v>781.04</v>
      </c>
      <c r="Q19" t="n">
        <v>1220.57</v>
      </c>
      <c r="R19" t="n">
        <v>192.76</v>
      </c>
      <c r="S19" t="n">
        <v>112.51</v>
      </c>
      <c r="T19" t="n">
        <v>25587.4</v>
      </c>
      <c r="U19" t="n">
        <v>0.58</v>
      </c>
      <c r="V19" t="n">
        <v>0.76</v>
      </c>
      <c r="W19" t="n">
        <v>7.3</v>
      </c>
      <c r="X19" t="n">
        <v>1.48</v>
      </c>
      <c r="Y19" t="n">
        <v>0.5</v>
      </c>
      <c r="Z19" t="n">
        <v>10</v>
      </c>
      <c r="AA19" t="n">
        <v>1172.151835010967</v>
      </c>
      <c r="AB19" t="n">
        <v>1603.789852351338</v>
      </c>
      <c r="AC19" t="n">
        <v>1450.726399776121</v>
      </c>
      <c r="AD19" t="n">
        <v>1172151.835010967</v>
      </c>
      <c r="AE19" t="n">
        <v>1603789.852351338</v>
      </c>
      <c r="AF19" t="n">
        <v>5.515432250347971e-06</v>
      </c>
      <c r="AG19" t="n">
        <v>33</v>
      </c>
      <c r="AH19" t="n">
        <v>1450726.399776121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1.2706</v>
      </c>
      <c r="E20" t="n">
        <v>78.7</v>
      </c>
      <c r="F20" t="n">
        <v>75.58</v>
      </c>
      <c r="G20" t="n">
        <v>146.28</v>
      </c>
      <c r="H20" t="n">
        <v>2.02</v>
      </c>
      <c r="I20" t="n">
        <v>31</v>
      </c>
      <c r="J20" t="n">
        <v>167.07</v>
      </c>
      <c r="K20" t="n">
        <v>47.83</v>
      </c>
      <c r="L20" t="n">
        <v>19</v>
      </c>
      <c r="M20" t="n">
        <v>29</v>
      </c>
      <c r="N20" t="n">
        <v>30.24</v>
      </c>
      <c r="O20" t="n">
        <v>20838.81</v>
      </c>
      <c r="P20" t="n">
        <v>772.83</v>
      </c>
      <c r="Q20" t="n">
        <v>1220.54</v>
      </c>
      <c r="R20" t="n">
        <v>188.94</v>
      </c>
      <c r="S20" t="n">
        <v>112.51</v>
      </c>
      <c r="T20" t="n">
        <v>23685.63</v>
      </c>
      <c r="U20" t="n">
        <v>0.6</v>
      </c>
      <c r="V20" t="n">
        <v>0.76</v>
      </c>
      <c r="W20" t="n">
        <v>7.3</v>
      </c>
      <c r="X20" t="n">
        <v>1.38</v>
      </c>
      <c r="Y20" t="n">
        <v>0.5</v>
      </c>
      <c r="Z20" t="n">
        <v>10</v>
      </c>
      <c r="AA20" t="n">
        <v>1164.37109168862</v>
      </c>
      <c r="AB20" t="n">
        <v>1593.143896075533</v>
      </c>
      <c r="AC20" t="n">
        <v>1441.096478625585</v>
      </c>
      <c r="AD20" t="n">
        <v>1164371.091688619</v>
      </c>
      <c r="AE20" t="n">
        <v>1593143.896075533</v>
      </c>
      <c r="AF20" t="n">
        <v>5.52674149628717e-06</v>
      </c>
      <c r="AG20" t="n">
        <v>33</v>
      </c>
      <c r="AH20" t="n">
        <v>1441096.478625585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1.2735</v>
      </c>
      <c r="E21" t="n">
        <v>78.52</v>
      </c>
      <c r="F21" t="n">
        <v>75.45999999999999</v>
      </c>
      <c r="G21" t="n">
        <v>156.12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768.6</v>
      </c>
      <c r="Q21" t="n">
        <v>1220.54</v>
      </c>
      <c r="R21" t="n">
        <v>184.94</v>
      </c>
      <c r="S21" t="n">
        <v>112.51</v>
      </c>
      <c r="T21" t="n">
        <v>21694.37</v>
      </c>
      <c r="U21" t="n">
        <v>0.61</v>
      </c>
      <c r="V21" t="n">
        <v>0.76</v>
      </c>
      <c r="W21" t="n">
        <v>7.29</v>
      </c>
      <c r="X21" t="n">
        <v>1.26</v>
      </c>
      <c r="Y21" t="n">
        <v>0.5</v>
      </c>
      <c r="Z21" t="n">
        <v>10</v>
      </c>
      <c r="AA21" t="n">
        <v>1159.063960158767</v>
      </c>
      <c r="AB21" t="n">
        <v>1585.882444582271</v>
      </c>
      <c r="AC21" t="n">
        <v>1434.528049871329</v>
      </c>
      <c r="AD21" t="n">
        <v>1159063.960158767</v>
      </c>
      <c r="AE21" t="n">
        <v>1585882.444582271</v>
      </c>
      <c r="AF21" t="n">
        <v>5.539355655219354e-06</v>
      </c>
      <c r="AG21" t="n">
        <v>33</v>
      </c>
      <c r="AH21" t="n">
        <v>1434528.049871329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1.2753</v>
      </c>
      <c r="E22" t="n">
        <v>78.41</v>
      </c>
      <c r="F22" t="n">
        <v>75.40000000000001</v>
      </c>
      <c r="G22" t="n">
        <v>167.56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760.73</v>
      </c>
      <c r="Q22" t="n">
        <v>1220.56</v>
      </c>
      <c r="R22" t="n">
        <v>183.06</v>
      </c>
      <c r="S22" t="n">
        <v>112.51</v>
      </c>
      <c r="T22" t="n">
        <v>20766.9</v>
      </c>
      <c r="U22" t="n">
        <v>0.61</v>
      </c>
      <c r="V22" t="n">
        <v>0.76</v>
      </c>
      <c r="W22" t="n">
        <v>7.29</v>
      </c>
      <c r="X22" t="n">
        <v>1.2</v>
      </c>
      <c r="Y22" t="n">
        <v>0.5</v>
      </c>
      <c r="Z22" t="n">
        <v>10</v>
      </c>
      <c r="AA22" t="n">
        <v>1152.261115701537</v>
      </c>
      <c r="AB22" t="n">
        <v>1576.574492675573</v>
      </c>
      <c r="AC22" t="n">
        <v>1426.108435830813</v>
      </c>
      <c r="AD22" t="n">
        <v>1152261.115701537</v>
      </c>
      <c r="AE22" t="n">
        <v>1576574.492675573</v>
      </c>
      <c r="AF22" t="n">
        <v>5.547185133177261e-06</v>
      </c>
      <c r="AG22" t="n">
        <v>33</v>
      </c>
      <c r="AH22" t="n">
        <v>1426108.435830813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1.2767</v>
      </c>
      <c r="E23" t="n">
        <v>78.33</v>
      </c>
      <c r="F23" t="n">
        <v>75.34999999999999</v>
      </c>
      <c r="G23" t="n">
        <v>173.88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757.74</v>
      </c>
      <c r="Q23" t="n">
        <v>1220.56</v>
      </c>
      <c r="R23" t="n">
        <v>181.41</v>
      </c>
      <c r="S23" t="n">
        <v>112.51</v>
      </c>
      <c r="T23" t="n">
        <v>19944.66</v>
      </c>
      <c r="U23" t="n">
        <v>0.62</v>
      </c>
      <c r="V23" t="n">
        <v>0.76</v>
      </c>
      <c r="W23" t="n">
        <v>7.29</v>
      </c>
      <c r="X23" t="n">
        <v>1.15</v>
      </c>
      <c r="Y23" t="n">
        <v>0.5</v>
      </c>
      <c r="Z23" t="n">
        <v>10</v>
      </c>
      <c r="AA23" t="n">
        <v>1149.104960761074</v>
      </c>
      <c r="AB23" t="n">
        <v>1572.256102246302</v>
      </c>
      <c r="AC23" t="n">
        <v>1422.202186523213</v>
      </c>
      <c r="AD23" t="n">
        <v>1149104.960761074</v>
      </c>
      <c r="AE23" t="n">
        <v>1572256.102246302</v>
      </c>
      <c r="AF23" t="n">
        <v>5.553274727144522e-06</v>
      </c>
      <c r="AG23" t="n">
        <v>33</v>
      </c>
      <c r="AH23" t="n">
        <v>1422202.186523213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1.2779</v>
      </c>
      <c r="E24" t="n">
        <v>78.25</v>
      </c>
      <c r="F24" t="n">
        <v>75.3</v>
      </c>
      <c r="G24" t="n">
        <v>180.73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750.46</v>
      </c>
      <c r="Q24" t="n">
        <v>1220.55</v>
      </c>
      <c r="R24" t="n">
        <v>179.77</v>
      </c>
      <c r="S24" t="n">
        <v>112.51</v>
      </c>
      <c r="T24" t="n">
        <v>19130.33</v>
      </c>
      <c r="U24" t="n">
        <v>0.63</v>
      </c>
      <c r="V24" t="n">
        <v>0.76</v>
      </c>
      <c r="W24" t="n">
        <v>7.29</v>
      </c>
      <c r="X24" t="n">
        <v>1.1</v>
      </c>
      <c r="Y24" t="n">
        <v>0.5</v>
      </c>
      <c r="Z24" t="n">
        <v>10</v>
      </c>
      <c r="AA24" t="n">
        <v>1143.161682147394</v>
      </c>
      <c r="AB24" t="n">
        <v>1564.124246248117</v>
      </c>
      <c r="AC24" t="n">
        <v>1414.846423448364</v>
      </c>
      <c r="AD24" t="n">
        <v>1143161.682147394</v>
      </c>
      <c r="AE24" t="n">
        <v>1564124.246248117</v>
      </c>
      <c r="AF24" t="n">
        <v>5.558494379116461e-06</v>
      </c>
      <c r="AG24" t="n">
        <v>33</v>
      </c>
      <c r="AH24" t="n">
        <v>1414846.423448364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1.2792</v>
      </c>
      <c r="E25" t="n">
        <v>78.18000000000001</v>
      </c>
      <c r="F25" t="n">
        <v>75.25</v>
      </c>
      <c r="G25" t="n">
        <v>188.13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745.3200000000001</v>
      </c>
      <c r="Q25" t="n">
        <v>1220.54</v>
      </c>
      <c r="R25" t="n">
        <v>178.14</v>
      </c>
      <c r="S25" t="n">
        <v>112.51</v>
      </c>
      <c r="T25" t="n">
        <v>18317.89</v>
      </c>
      <c r="U25" t="n">
        <v>0.63</v>
      </c>
      <c r="V25" t="n">
        <v>0.76</v>
      </c>
      <c r="W25" t="n">
        <v>7.28</v>
      </c>
      <c r="X25" t="n">
        <v>1.05</v>
      </c>
      <c r="Y25" t="n">
        <v>0.5</v>
      </c>
      <c r="Z25" t="n">
        <v>10</v>
      </c>
      <c r="AA25" t="n">
        <v>1138.622433106858</v>
      </c>
      <c r="AB25" t="n">
        <v>1557.913445453322</v>
      </c>
      <c r="AC25" t="n">
        <v>1409.22837276451</v>
      </c>
      <c r="AD25" t="n">
        <v>1138622.433106858</v>
      </c>
      <c r="AE25" t="n">
        <v>1557913.445453322</v>
      </c>
      <c r="AF25" t="n">
        <v>5.56414900208606e-06</v>
      </c>
      <c r="AG25" t="n">
        <v>33</v>
      </c>
      <c r="AH25" t="n">
        <v>1409228.37276451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1.2803</v>
      </c>
      <c r="E26" t="n">
        <v>78.11</v>
      </c>
      <c r="F26" t="n">
        <v>75.20999999999999</v>
      </c>
      <c r="G26" t="n">
        <v>196.21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738.15</v>
      </c>
      <c r="Q26" t="n">
        <v>1220.54</v>
      </c>
      <c r="R26" t="n">
        <v>176.58</v>
      </c>
      <c r="S26" t="n">
        <v>112.51</v>
      </c>
      <c r="T26" t="n">
        <v>17546.62</v>
      </c>
      <c r="U26" t="n">
        <v>0.64</v>
      </c>
      <c r="V26" t="n">
        <v>0.76</v>
      </c>
      <c r="W26" t="n">
        <v>7.29</v>
      </c>
      <c r="X26" t="n">
        <v>1.01</v>
      </c>
      <c r="Y26" t="n">
        <v>0.5</v>
      </c>
      <c r="Z26" t="n">
        <v>10</v>
      </c>
      <c r="AA26" t="n">
        <v>1132.87985377408</v>
      </c>
      <c r="AB26" t="n">
        <v>1550.056195065495</v>
      </c>
      <c r="AC26" t="n">
        <v>1402.121007325976</v>
      </c>
      <c r="AD26" t="n">
        <v>1132879.85377408</v>
      </c>
      <c r="AE26" t="n">
        <v>1550056.195065495</v>
      </c>
      <c r="AF26" t="n">
        <v>5.568933683060336e-06</v>
      </c>
      <c r="AG26" t="n">
        <v>33</v>
      </c>
      <c r="AH26" t="n">
        <v>1402121.007325976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1.2815</v>
      </c>
      <c r="E27" t="n">
        <v>78.03</v>
      </c>
      <c r="F27" t="n">
        <v>75.17</v>
      </c>
      <c r="G27" t="n">
        <v>205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19</v>
      </c>
      <c r="N27" t="n">
        <v>33.48</v>
      </c>
      <c r="O27" t="n">
        <v>22101.56</v>
      </c>
      <c r="P27" t="n">
        <v>730.1</v>
      </c>
      <c r="Q27" t="n">
        <v>1220.55</v>
      </c>
      <c r="R27" t="n">
        <v>175.08</v>
      </c>
      <c r="S27" t="n">
        <v>112.51</v>
      </c>
      <c r="T27" t="n">
        <v>16798.42</v>
      </c>
      <c r="U27" t="n">
        <v>0.64</v>
      </c>
      <c r="V27" t="n">
        <v>0.76</v>
      </c>
      <c r="W27" t="n">
        <v>7.28</v>
      </c>
      <c r="X27" t="n">
        <v>0.97</v>
      </c>
      <c r="Y27" t="n">
        <v>0.5</v>
      </c>
      <c r="Z27" t="n">
        <v>10</v>
      </c>
      <c r="AA27" t="n">
        <v>1126.486363921739</v>
      </c>
      <c r="AB27" t="n">
        <v>1541.308340188656</v>
      </c>
      <c r="AC27" t="n">
        <v>1394.208035440892</v>
      </c>
      <c r="AD27" t="n">
        <v>1126486.363921739</v>
      </c>
      <c r="AE27" t="n">
        <v>1541308.340188656</v>
      </c>
      <c r="AF27" t="n">
        <v>5.574153335032275e-06</v>
      </c>
      <c r="AG27" t="n">
        <v>33</v>
      </c>
      <c r="AH27" t="n">
        <v>1394208.035440892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1.2825</v>
      </c>
      <c r="E28" t="n">
        <v>77.98</v>
      </c>
      <c r="F28" t="n">
        <v>75.14</v>
      </c>
      <c r="G28" t="n">
        <v>214.69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731.5700000000001</v>
      </c>
      <c r="Q28" t="n">
        <v>1220.54</v>
      </c>
      <c r="R28" t="n">
        <v>173.92</v>
      </c>
      <c r="S28" t="n">
        <v>112.51</v>
      </c>
      <c r="T28" t="n">
        <v>16224.42</v>
      </c>
      <c r="U28" t="n">
        <v>0.65</v>
      </c>
      <c r="V28" t="n">
        <v>0.76</v>
      </c>
      <c r="W28" t="n">
        <v>7.29</v>
      </c>
      <c r="X28" t="n">
        <v>0.9399999999999999</v>
      </c>
      <c r="Y28" t="n">
        <v>0.5</v>
      </c>
      <c r="Z28" t="n">
        <v>10</v>
      </c>
      <c r="AA28" t="n">
        <v>1126.733700521423</v>
      </c>
      <c r="AB28" t="n">
        <v>1541.646757036064</v>
      </c>
      <c r="AC28" t="n">
        <v>1394.514154259355</v>
      </c>
      <c r="AD28" t="n">
        <v>1126733.700521423</v>
      </c>
      <c r="AE28" t="n">
        <v>1541646.757036064</v>
      </c>
      <c r="AF28" t="n">
        <v>5.57850304500889e-06</v>
      </c>
      <c r="AG28" t="n">
        <v>33</v>
      </c>
      <c r="AH28" t="n">
        <v>1394514.154259355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1.284</v>
      </c>
      <c r="E29" t="n">
        <v>77.88</v>
      </c>
      <c r="F29" t="n">
        <v>75.06999999999999</v>
      </c>
      <c r="G29" t="n">
        <v>225.22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13</v>
      </c>
      <c r="N29" t="n">
        <v>34.45</v>
      </c>
      <c r="O29" t="n">
        <v>22468.11</v>
      </c>
      <c r="P29" t="n">
        <v>725.77</v>
      </c>
      <c r="Q29" t="n">
        <v>1220.54</v>
      </c>
      <c r="R29" t="n">
        <v>171.74</v>
      </c>
      <c r="S29" t="n">
        <v>112.51</v>
      </c>
      <c r="T29" t="n">
        <v>15140.24</v>
      </c>
      <c r="U29" t="n">
        <v>0.66</v>
      </c>
      <c r="V29" t="n">
        <v>0.76</v>
      </c>
      <c r="W29" t="n">
        <v>7.29</v>
      </c>
      <c r="X29" t="n">
        <v>0.88</v>
      </c>
      <c r="Y29" t="n">
        <v>0.5</v>
      </c>
      <c r="Z29" t="n">
        <v>10</v>
      </c>
      <c r="AA29" t="n">
        <v>1121.573099346892</v>
      </c>
      <c r="AB29" t="n">
        <v>1534.585794839416</v>
      </c>
      <c r="AC29" t="n">
        <v>1388.127080384631</v>
      </c>
      <c r="AD29" t="n">
        <v>1121573.099346892</v>
      </c>
      <c r="AE29" t="n">
        <v>1534585.794839416</v>
      </c>
      <c r="AF29" t="n">
        <v>5.585027609973813e-06</v>
      </c>
      <c r="AG29" t="n">
        <v>33</v>
      </c>
      <c r="AH29" t="n">
        <v>1388127.080384631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1.2854</v>
      </c>
      <c r="E30" t="n">
        <v>77.8</v>
      </c>
      <c r="F30" t="n">
        <v>75.02</v>
      </c>
      <c r="G30" t="n">
        <v>236.91</v>
      </c>
      <c r="H30" t="n">
        <v>2.83</v>
      </c>
      <c r="I30" t="n">
        <v>19</v>
      </c>
      <c r="J30" t="n">
        <v>181.77</v>
      </c>
      <c r="K30" t="n">
        <v>47.83</v>
      </c>
      <c r="L30" t="n">
        <v>29</v>
      </c>
      <c r="M30" t="n">
        <v>11</v>
      </c>
      <c r="N30" t="n">
        <v>34.94</v>
      </c>
      <c r="O30" t="n">
        <v>22652.51</v>
      </c>
      <c r="P30" t="n">
        <v>718.09</v>
      </c>
      <c r="Q30" t="n">
        <v>1220.57</v>
      </c>
      <c r="R30" t="n">
        <v>169.93</v>
      </c>
      <c r="S30" t="n">
        <v>112.51</v>
      </c>
      <c r="T30" t="n">
        <v>14240.24</v>
      </c>
      <c r="U30" t="n">
        <v>0.66</v>
      </c>
      <c r="V30" t="n">
        <v>0.76</v>
      </c>
      <c r="W30" t="n">
        <v>7.28</v>
      </c>
      <c r="X30" t="n">
        <v>0.82</v>
      </c>
      <c r="Y30" t="n">
        <v>0.5</v>
      </c>
      <c r="Z30" t="n">
        <v>10</v>
      </c>
      <c r="AA30" t="n">
        <v>1115.294784815821</v>
      </c>
      <c r="AB30" t="n">
        <v>1525.995527918315</v>
      </c>
      <c r="AC30" t="n">
        <v>1380.356656481966</v>
      </c>
      <c r="AD30" t="n">
        <v>1115294.784815821</v>
      </c>
      <c r="AE30" t="n">
        <v>1525995.527918315</v>
      </c>
      <c r="AF30" t="n">
        <v>5.591117203941074e-06</v>
      </c>
      <c r="AG30" t="n">
        <v>33</v>
      </c>
      <c r="AH30" t="n">
        <v>1380356.656481966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1.2852</v>
      </c>
      <c r="E31" t="n">
        <v>77.81</v>
      </c>
      <c r="F31" t="n">
        <v>75.03</v>
      </c>
      <c r="G31" t="n">
        <v>236.93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5</v>
      </c>
      <c r="N31" t="n">
        <v>35.44</v>
      </c>
      <c r="O31" t="n">
        <v>22837.46</v>
      </c>
      <c r="P31" t="n">
        <v>722.59</v>
      </c>
      <c r="Q31" t="n">
        <v>1220.54</v>
      </c>
      <c r="R31" t="n">
        <v>169.89</v>
      </c>
      <c r="S31" t="n">
        <v>112.51</v>
      </c>
      <c r="T31" t="n">
        <v>14219.09</v>
      </c>
      <c r="U31" t="n">
        <v>0.66</v>
      </c>
      <c r="V31" t="n">
        <v>0.76</v>
      </c>
      <c r="W31" t="n">
        <v>7.29</v>
      </c>
      <c r="X31" t="n">
        <v>0.83</v>
      </c>
      <c r="Y31" t="n">
        <v>0.5</v>
      </c>
      <c r="Z31" t="n">
        <v>10</v>
      </c>
      <c r="AA31" t="n">
        <v>1118.507961605616</v>
      </c>
      <c r="AB31" t="n">
        <v>1530.391938157468</v>
      </c>
      <c r="AC31" t="n">
        <v>1384.333479498294</v>
      </c>
      <c r="AD31" t="n">
        <v>1118507.961605616</v>
      </c>
      <c r="AE31" t="n">
        <v>1530391.938157468</v>
      </c>
      <c r="AF31" t="n">
        <v>5.59024726194575e-06</v>
      </c>
      <c r="AG31" t="n">
        <v>33</v>
      </c>
      <c r="AH31" t="n">
        <v>1384333.479498294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1.2848</v>
      </c>
      <c r="E32" t="n">
        <v>77.83</v>
      </c>
      <c r="F32" t="n">
        <v>75.05</v>
      </c>
      <c r="G32" t="n">
        <v>237.01</v>
      </c>
      <c r="H32" t="n">
        <v>2.98</v>
      </c>
      <c r="I32" t="n">
        <v>19</v>
      </c>
      <c r="J32" t="n">
        <v>184.78</v>
      </c>
      <c r="K32" t="n">
        <v>47.83</v>
      </c>
      <c r="L32" t="n">
        <v>31</v>
      </c>
      <c r="M32" t="n">
        <v>3</v>
      </c>
      <c r="N32" t="n">
        <v>35.95</v>
      </c>
      <c r="O32" t="n">
        <v>23023.09</v>
      </c>
      <c r="P32" t="n">
        <v>725.77</v>
      </c>
      <c r="Q32" t="n">
        <v>1220.54</v>
      </c>
      <c r="R32" t="n">
        <v>170.57</v>
      </c>
      <c r="S32" t="n">
        <v>112.51</v>
      </c>
      <c r="T32" t="n">
        <v>14558.59</v>
      </c>
      <c r="U32" t="n">
        <v>0.66</v>
      </c>
      <c r="V32" t="n">
        <v>0.76</v>
      </c>
      <c r="W32" t="n">
        <v>7.3</v>
      </c>
      <c r="X32" t="n">
        <v>0.85</v>
      </c>
      <c r="Y32" t="n">
        <v>0.5</v>
      </c>
      <c r="Z32" t="n">
        <v>10</v>
      </c>
      <c r="AA32" t="n">
        <v>1120.993082304287</v>
      </c>
      <c r="AB32" t="n">
        <v>1533.792189933178</v>
      </c>
      <c r="AC32" t="n">
        <v>1387.409216016814</v>
      </c>
      <c r="AD32" t="n">
        <v>1120993.082304287</v>
      </c>
      <c r="AE32" t="n">
        <v>1533792.189933178</v>
      </c>
      <c r="AF32" t="n">
        <v>5.588507377955104e-06</v>
      </c>
      <c r="AG32" t="n">
        <v>33</v>
      </c>
      <c r="AH32" t="n">
        <v>1387409.216016814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1.285</v>
      </c>
      <c r="E33" t="n">
        <v>77.81999999999999</v>
      </c>
      <c r="F33" t="n">
        <v>75.04000000000001</v>
      </c>
      <c r="G33" t="n">
        <v>236.98</v>
      </c>
      <c r="H33" t="n">
        <v>3.05</v>
      </c>
      <c r="I33" t="n">
        <v>19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729.9400000000001</v>
      </c>
      <c r="Q33" t="n">
        <v>1220.54</v>
      </c>
      <c r="R33" t="n">
        <v>170.06</v>
      </c>
      <c r="S33" t="n">
        <v>112.51</v>
      </c>
      <c r="T33" t="n">
        <v>14304.56</v>
      </c>
      <c r="U33" t="n">
        <v>0.66</v>
      </c>
      <c r="V33" t="n">
        <v>0.76</v>
      </c>
      <c r="W33" t="n">
        <v>7.3</v>
      </c>
      <c r="X33" t="n">
        <v>0.84</v>
      </c>
      <c r="Y33" t="n">
        <v>0.5</v>
      </c>
      <c r="Z33" t="n">
        <v>10</v>
      </c>
      <c r="AA33" t="n">
        <v>1123.653292774593</v>
      </c>
      <c r="AB33" t="n">
        <v>1537.432007258853</v>
      </c>
      <c r="AC33" t="n">
        <v>1390.701654285442</v>
      </c>
      <c r="AD33" t="n">
        <v>1123653.292774593</v>
      </c>
      <c r="AE33" t="n">
        <v>1537432.007258853</v>
      </c>
      <c r="AF33" t="n">
        <v>5.589377319950428e-06</v>
      </c>
      <c r="AG33" t="n">
        <v>33</v>
      </c>
      <c r="AH33" t="n">
        <v>1390701.654285442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0.5074</v>
      </c>
      <c r="E2" t="n">
        <v>197.08</v>
      </c>
      <c r="F2" t="n">
        <v>144.81</v>
      </c>
      <c r="G2" t="n">
        <v>6.2</v>
      </c>
      <c r="H2" t="n">
        <v>0.1</v>
      </c>
      <c r="I2" t="n">
        <v>1402</v>
      </c>
      <c r="J2" t="n">
        <v>176.73</v>
      </c>
      <c r="K2" t="n">
        <v>52.44</v>
      </c>
      <c r="L2" t="n">
        <v>1</v>
      </c>
      <c r="M2" t="n">
        <v>1400</v>
      </c>
      <c r="N2" t="n">
        <v>33.29</v>
      </c>
      <c r="O2" t="n">
        <v>22031.19</v>
      </c>
      <c r="P2" t="n">
        <v>1903.27</v>
      </c>
      <c r="Q2" t="n">
        <v>1221.07</v>
      </c>
      <c r="R2" t="n">
        <v>2543.1</v>
      </c>
      <c r="S2" t="n">
        <v>112.51</v>
      </c>
      <c r="T2" t="n">
        <v>1193912.25</v>
      </c>
      <c r="U2" t="n">
        <v>0.04</v>
      </c>
      <c r="V2" t="n">
        <v>0.4</v>
      </c>
      <c r="W2" t="n">
        <v>9.59</v>
      </c>
      <c r="X2" t="n">
        <v>70.59</v>
      </c>
      <c r="Y2" t="n">
        <v>0.5</v>
      </c>
      <c r="Z2" t="n">
        <v>10</v>
      </c>
      <c r="AA2" t="n">
        <v>5745.924202011555</v>
      </c>
      <c r="AB2" t="n">
        <v>7861.826985477864</v>
      </c>
      <c r="AC2" t="n">
        <v>7111.505252127036</v>
      </c>
      <c r="AD2" t="n">
        <v>5745924.202011555</v>
      </c>
      <c r="AE2" t="n">
        <v>7861826.985477864</v>
      </c>
      <c r="AF2" t="n">
        <v>1.994276520238801e-06</v>
      </c>
      <c r="AG2" t="n">
        <v>83</v>
      </c>
      <c r="AH2" t="n">
        <v>7111505.252127036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0.8764999999999999</v>
      </c>
      <c r="E3" t="n">
        <v>114.09</v>
      </c>
      <c r="F3" t="n">
        <v>95.53</v>
      </c>
      <c r="G3" t="n">
        <v>12.62</v>
      </c>
      <c r="H3" t="n">
        <v>0.2</v>
      </c>
      <c r="I3" t="n">
        <v>454</v>
      </c>
      <c r="J3" t="n">
        <v>178.21</v>
      </c>
      <c r="K3" t="n">
        <v>52.44</v>
      </c>
      <c r="L3" t="n">
        <v>2</v>
      </c>
      <c r="M3" t="n">
        <v>452</v>
      </c>
      <c r="N3" t="n">
        <v>33.77</v>
      </c>
      <c r="O3" t="n">
        <v>22213.89</v>
      </c>
      <c r="P3" t="n">
        <v>1250.98</v>
      </c>
      <c r="Q3" t="n">
        <v>1220.67</v>
      </c>
      <c r="R3" t="n">
        <v>865.3</v>
      </c>
      <c r="S3" t="n">
        <v>112.51</v>
      </c>
      <c r="T3" t="n">
        <v>359751.51</v>
      </c>
      <c r="U3" t="n">
        <v>0.13</v>
      </c>
      <c r="V3" t="n">
        <v>0.6</v>
      </c>
      <c r="W3" t="n">
        <v>7.99</v>
      </c>
      <c r="X3" t="n">
        <v>21.32</v>
      </c>
      <c r="Y3" t="n">
        <v>0.5</v>
      </c>
      <c r="Z3" t="n">
        <v>10</v>
      </c>
      <c r="AA3" t="n">
        <v>2350.664068722749</v>
      </c>
      <c r="AB3" t="n">
        <v>3216.282282806302</v>
      </c>
      <c r="AC3" t="n">
        <v>2909.324815815683</v>
      </c>
      <c r="AD3" t="n">
        <v>2350664.068722749</v>
      </c>
      <c r="AE3" t="n">
        <v>3216282.282806302</v>
      </c>
      <c r="AF3" t="n">
        <v>3.444981020869746e-06</v>
      </c>
      <c r="AG3" t="n">
        <v>48</v>
      </c>
      <c r="AH3" t="n">
        <v>2909324.815815683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1.0099</v>
      </c>
      <c r="E4" t="n">
        <v>99.02</v>
      </c>
      <c r="F4" t="n">
        <v>86.86</v>
      </c>
      <c r="G4" t="n">
        <v>19.02</v>
      </c>
      <c r="H4" t="n">
        <v>0.3</v>
      </c>
      <c r="I4" t="n">
        <v>274</v>
      </c>
      <c r="J4" t="n">
        <v>179.7</v>
      </c>
      <c r="K4" t="n">
        <v>52.44</v>
      </c>
      <c r="L4" t="n">
        <v>3</v>
      </c>
      <c r="M4" t="n">
        <v>272</v>
      </c>
      <c r="N4" t="n">
        <v>34.26</v>
      </c>
      <c r="O4" t="n">
        <v>22397.24</v>
      </c>
      <c r="P4" t="n">
        <v>1133.8</v>
      </c>
      <c r="Q4" t="n">
        <v>1220.6</v>
      </c>
      <c r="R4" t="n">
        <v>570.59</v>
      </c>
      <c r="S4" t="n">
        <v>112.51</v>
      </c>
      <c r="T4" t="n">
        <v>213297.19</v>
      </c>
      <c r="U4" t="n">
        <v>0.2</v>
      </c>
      <c r="V4" t="n">
        <v>0.66</v>
      </c>
      <c r="W4" t="n">
        <v>7.71</v>
      </c>
      <c r="X4" t="n">
        <v>12.66</v>
      </c>
      <c r="Y4" t="n">
        <v>0.5</v>
      </c>
      <c r="Z4" t="n">
        <v>10</v>
      </c>
      <c r="AA4" t="n">
        <v>1892.582452203275</v>
      </c>
      <c r="AB4" t="n">
        <v>2589.514805949541</v>
      </c>
      <c r="AC4" t="n">
        <v>2342.375147276573</v>
      </c>
      <c r="AD4" t="n">
        <v>1892582.452203275</v>
      </c>
      <c r="AE4" t="n">
        <v>2589514.805949541</v>
      </c>
      <c r="AF4" t="n">
        <v>3.969294161981011e-06</v>
      </c>
      <c r="AG4" t="n">
        <v>42</v>
      </c>
      <c r="AH4" t="n">
        <v>2342375.147276573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1.0804</v>
      </c>
      <c r="E5" t="n">
        <v>92.56</v>
      </c>
      <c r="F5" t="n">
        <v>83.17</v>
      </c>
      <c r="G5" t="n">
        <v>25.46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1082.33</v>
      </c>
      <c r="Q5" t="n">
        <v>1220.65</v>
      </c>
      <c r="R5" t="n">
        <v>446.12</v>
      </c>
      <c r="S5" t="n">
        <v>112.51</v>
      </c>
      <c r="T5" t="n">
        <v>151451.49</v>
      </c>
      <c r="U5" t="n">
        <v>0.25</v>
      </c>
      <c r="V5" t="n">
        <v>0.6899999999999999</v>
      </c>
      <c r="W5" t="n">
        <v>7.56</v>
      </c>
      <c r="X5" t="n">
        <v>8.960000000000001</v>
      </c>
      <c r="Y5" t="n">
        <v>0.5</v>
      </c>
      <c r="Z5" t="n">
        <v>10</v>
      </c>
      <c r="AA5" t="n">
        <v>1705.21373197541</v>
      </c>
      <c r="AB5" t="n">
        <v>2333.148656809234</v>
      </c>
      <c r="AC5" t="n">
        <v>2110.476223598067</v>
      </c>
      <c r="AD5" t="n">
        <v>1705213.73197541</v>
      </c>
      <c r="AE5" t="n">
        <v>2333148.656809234</v>
      </c>
      <c r="AF5" t="n">
        <v>4.246386189329918e-06</v>
      </c>
      <c r="AG5" t="n">
        <v>39</v>
      </c>
      <c r="AH5" t="n">
        <v>2110476.223598067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1.1224</v>
      </c>
      <c r="E6" t="n">
        <v>89.09999999999999</v>
      </c>
      <c r="F6" t="n">
        <v>81.23999999999999</v>
      </c>
      <c r="G6" t="n">
        <v>31.86</v>
      </c>
      <c r="H6" t="n">
        <v>0.49</v>
      </c>
      <c r="I6" t="n">
        <v>153</v>
      </c>
      <c r="J6" t="n">
        <v>182.69</v>
      </c>
      <c r="K6" t="n">
        <v>52.44</v>
      </c>
      <c r="L6" t="n">
        <v>5</v>
      </c>
      <c r="M6" t="n">
        <v>151</v>
      </c>
      <c r="N6" t="n">
        <v>35.25</v>
      </c>
      <c r="O6" t="n">
        <v>22766.06</v>
      </c>
      <c r="P6" t="n">
        <v>1053.89</v>
      </c>
      <c r="Q6" t="n">
        <v>1220.61</v>
      </c>
      <c r="R6" t="n">
        <v>380.33</v>
      </c>
      <c r="S6" t="n">
        <v>112.51</v>
      </c>
      <c r="T6" t="n">
        <v>118771.82</v>
      </c>
      <c r="U6" t="n">
        <v>0.3</v>
      </c>
      <c r="V6" t="n">
        <v>0.71</v>
      </c>
      <c r="W6" t="n">
        <v>7.5</v>
      </c>
      <c r="X6" t="n">
        <v>7.04</v>
      </c>
      <c r="Y6" t="n">
        <v>0.5</v>
      </c>
      <c r="Z6" t="n">
        <v>10</v>
      </c>
      <c r="AA6" t="n">
        <v>1613.876776373353</v>
      </c>
      <c r="AB6" t="n">
        <v>2208.177404652406</v>
      </c>
      <c r="AC6" t="n">
        <v>1997.432052348833</v>
      </c>
      <c r="AD6" t="n">
        <v>1613876.776373353</v>
      </c>
      <c r="AE6" t="n">
        <v>2208177.404652406</v>
      </c>
      <c r="AF6" t="n">
        <v>4.411462290729268e-06</v>
      </c>
      <c r="AG6" t="n">
        <v>38</v>
      </c>
      <c r="AH6" t="n">
        <v>1997432.052348833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1.1521</v>
      </c>
      <c r="E7" t="n">
        <v>86.8</v>
      </c>
      <c r="F7" t="n">
        <v>79.93000000000001</v>
      </c>
      <c r="G7" t="n">
        <v>38.37</v>
      </c>
      <c r="H7" t="n">
        <v>0.58</v>
      </c>
      <c r="I7" t="n">
        <v>125</v>
      </c>
      <c r="J7" t="n">
        <v>184.19</v>
      </c>
      <c r="K7" t="n">
        <v>52.44</v>
      </c>
      <c r="L7" t="n">
        <v>6</v>
      </c>
      <c r="M7" t="n">
        <v>123</v>
      </c>
      <c r="N7" t="n">
        <v>35.75</v>
      </c>
      <c r="O7" t="n">
        <v>22951.43</v>
      </c>
      <c r="P7" t="n">
        <v>1033.48</v>
      </c>
      <c r="Q7" t="n">
        <v>1220.55</v>
      </c>
      <c r="R7" t="n">
        <v>335.91</v>
      </c>
      <c r="S7" t="n">
        <v>112.51</v>
      </c>
      <c r="T7" t="n">
        <v>96700.61</v>
      </c>
      <c r="U7" t="n">
        <v>0.33</v>
      </c>
      <c r="V7" t="n">
        <v>0.72</v>
      </c>
      <c r="W7" t="n">
        <v>7.47</v>
      </c>
      <c r="X7" t="n">
        <v>5.73</v>
      </c>
      <c r="Y7" t="n">
        <v>0.5</v>
      </c>
      <c r="Z7" t="n">
        <v>10</v>
      </c>
      <c r="AA7" t="n">
        <v>1550.04556602076</v>
      </c>
      <c r="AB7" t="n">
        <v>2120.840726613734</v>
      </c>
      <c r="AC7" t="n">
        <v>1918.430664284373</v>
      </c>
      <c r="AD7" t="n">
        <v>1550045.56602076</v>
      </c>
      <c r="AE7" t="n">
        <v>2120840.726613734</v>
      </c>
      <c r="AF7" t="n">
        <v>4.528194676718806e-06</v>
      </c>
      <c r="AG7" t="n">
        <v>37</v>
      </c>
      <c r="AH7" t="n">
        <v>1918430.664284373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1.1741</v>
      </c>
      <c r="E8" t="n">
        <v>85.17</v>
      </c>
      <c r="F8" t="n">
        <v>78.98</v>
      </c>
      <c r="G8" t="n">
        <v>44.71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1018.08</v>
      </c>
      <c r="Q8" t="n">
        <v>1220.55</v>
      </c>
      <c r="R8" t="n">
        <v>303.91</v>
      </c>
      <c r="S8" t="n">
        <v>112.51</v>
      </c>
      <c r="T8" t="n">
        <v>80797.2</v>
      </c>
      <c r="U8" t="n">
        <v>0.37</v>
      </c>
      <c r="V8" t="n">
        <v>0.73</v>
      </c>
      <c r="W8" t="n">
        <v>7.43</v>
      </c>
      <c r="X8" t="n">
        <v>4.78</v>
      </c>
      <c r="Y8" t="n">
        <v>0.5</v>
      </c>
      <c r="Z8" t="n">
        <v>10</v>
      </c>
      <c r="AA8" t="n">
        <v>1501.866394062846</v>
      </c>
      <c r="AB8" t="n">
        <v>2054.91985802586</v>
      </c>
      <c r="AC8" t="n">
        <v>1858.801190874007</v>
      </c>
      <c r="AD8" t="n">
        <v>1501866.394062846</v>
      </c>
      <c r="AE8" t="n">
        <v>2054919.858025861</v>
      </c>
      <c r="AF8" t="n">
        <v>4.614663110785132e-06</v>
      </c>
      <c r="AG8" t="n">
        <v>36</v>
      </c>
      <c r="AH8" t="n">
        <v>1858801.190874007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1.189</v>
      </c>
      <c r="E9" t="n">
        <v>84.09999999999999</v>
      </c>
      <c r="F9" t="n">
        <v>78.41</v>
      </c>
      <c r="G9" t="n">
        <v>51.14</v>
      </c>
      <c r="H9" t="n">
        <v>0.76</v>
      </c>
      <c r="I9" t="n">
        <v>92</v>
      </c>
      <c r="J9" t="n">
        <v>187.22</v>
      </c>
      <c r="K9" t="n">
        <v>52.44</v>
      </c>
      <c r="L9" t="n">
        <v>8</v>
      </c>
      <c r="M9" t="n">
        <v>90</v>
      </c>
      <c r="N9" t="n">
        <v>36.78</v>
      </c>
      <c r="O9" t="n">
        <v>23324.24</v>
      </c>
      <c r="P9" t="n">
        <v>1007.54</v>
      </c>
      <c r="Q9" t="n">
        <v>1220.55</v>
      </c>
      <c r="R9" t="n">
        <v>284.89</v>
      </c>
      <c r="S9" t="n">
        <v>112.51</v>
      </c>
      <c r="T9" t="n">
        <v>71353.63</v>
      </c>
      <c r="U9" t="n">
        <v>0.39</v>
      </c>
      <c r="V9" t="n">
        <v>0.73</v>
      </c>
      <c r="W9" t="n">
        <v>7.4</v>
      </c>
      <c r="X9" t="n">
        <v>4.21</v>
      </c>
      <c r="Y9" t="n">
        <v>0.5</v>
      </c>
      <c r="Z9" t="n">
        <v>10</v>
      </c>
      <c r="AA9" t="n">
        <v>1476.983168581611</v>
      </c>
      <c r="AB9" t="n">
        <v>2020.873531152004</v>
      </c>
      <c r="AC9" t="n">
        <v>1828.004197652671</v>
      </c>
      <c r="AD9" t="n">
        <v>1476983.168581611</v>
      </c>
      <c r="AE9" t="n">
        <v>2020873.531152004</v>
      </c>
      <c r="AF9" t="n">
        <v>4.673225822948235e-06</v>
      </c>
      <c r="AG9" t="n">
        <v>36</v>
      </c>
      <c r="AH9" t="n">
        <v>1828004.197652671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1.2028</v>
      </c>
      <c r="E10" t="n">
        <v>83.14</v>
      </c>
      <c r="F10" t="n">
        <v>77.84</v>
      </c>
      <c r="G10" t="n">
        <v>57.66</v>
      </c>
      <c r="H10" t="n">
        <v>0.85</v>
      </c>
      <c r="I10" t="n">
        <v>81</v>
      </c>
      <c r="J10" t="n">
        <v>188.74</v>
      </c>
      <c r="K10" t="n">
        <v>52.44</v>
      </c>
      <c r="L10" t="n">
        <v>9</v>
      </c>
      <c r="M10" t="n">
        <v>79</v>
      </c>
      <c r="N10" t="n">
        <v>37.3</v>
      </c>
      <c r="O10" t="n">
        <v>23511.69</v>
      </c>
      <c r="P10" t="n">
        <v>997.66</v>
      </c>
      <c r="Q10" t="n">
        <v>1220.54</v>
      </c>
      <c r="R10" t="n">
        <v>265.64</v>
      </c>
      <c r="S10" t="n">
        <v>112.51</v>
      </c>
      <c r="T10" t="n">
        <v>61785.69</v>
      </c>
      <c r="U10" t="n">
        <v>0.42</v>
      </c>
      <c r="V10" t="n">
        <v>0.74</v>
      </c>
      <c r="W10" t="n">
        <v>7.38</v>
      </c>
      <c r="X10" t="n">
        <v>3.64</v>
      </c>
      <c r="Y10" t="n">
        <v>0.5</v>
      </c>
      <c r="Z10" t="n">
        <v>10</v>
      </c>
      <c r="AA10" t="n">
        <v>1444.360751203513</v>
      </c>
      <c r="AB10" t="n">
        <v>1976.238100495808</v>
      </c>
      <c r="AC10" t="n">
        <v>1787.628709852082</v>
      </c>
      <c r="AD10" t="n">
        <v>1444360.751203513</v>
      </c>
      <c r="AE10" t="n">
        <v>1976238.100495808</v>
      </c>
      <c r="AF10" t="n">
        <v>4.727465113408021e-06</v>
      </c>
      <c r="AG10" t="n">
        <v>35</v>
      </c>
      <c r="AH10" t="n">
        <v>1787628.709852081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1.213</v>
      </c>
      <c r="E11" t="n">
        <v>82.44</v>
      </c>
      <c r="F11" t="n">
        <v>77.45999999999999</v>
      </c>
      <c r="G11" t="n">
        <v>64.55</v>
      </c>
      <c r="H11" t="n">
        <v>0.93</v>
      </c>
      <c r="I11" t="n">
        <v>72</v>
      </c>
      <c r="J11" t="n">
        <v>190.26</v>
      </c>
      <c r="K11" t="n">
        <v>52.44</v>
      </c>
      <c r="L11" t="n">
        <v>10</v>
      </c>
      <c r="M11" t="n">
        <v>70</v>
      </c>
      <c r="N11" t="n">
        <v>37.82</v>
      </c>
      <c r="O11" t="n">
        <v>23699.85</v>
      </c>
      <c r="P11" t="n">
        <v>989.38</v>
      </c>
      <c r="Q11" t="n">
        <v>1220.59</v>
      </c>
      <c r="R11" t="n">
        <v>252.47</v>
      </c>
      <c r="S11" t="n">
        <v>112.51</v>
      </c>
      <c r="T11" t="n">
        <v>55244.89</v>
      </c>
      <c r="U11" t="n">
        <v>0.45</v>
      </c>
      <c r="V11" t="n">
        <v>0.74</v>
      </c>
      <c r="W11" t="n">
        <v>7.37</v>
      </c>
      <c r="X11" t="n">
        <v>3.26</v>
      </c>
      <c r="Y11" t="n">
        <v>0.5</v>
      </c>
      <c r="Z11" t="n">
        <v>10</v>
      </c>
      <c r="AA11" t="n">
        <v>1427.349203179688</v>
      </c>
      <c r="AB11" t="n">
        <v>1952.962149993079</v>
      </c>
      <c r="AC11" t="n">
        <v>1766.574183397332</v>
      </c>
      <c r="AD11" t="n">
        <v>1427349.203179688</v>
      </c>
      <c r="AE11" t="n">
        <v>1952962.149993079</v>
      </c>
      <c r="AF11" t="n">
        <v>4.767555023747863e-06</v>
      </c>
      <c r="AG11" t="n">
        <v>35</v>
      </c>
      <c r="AH11" t="n">
        <v>1766574.183397332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1.2217</v>
      </c>
      <c r="E12" t="n">
        <v>81.84999999999999</v>
      </c>
      <c r="F12" t="n">
        <v>77.12</v>
      </c>
      <c r="G12" t="n">
        <v>71.19</v>
      </c>
      <c r="H12" t="n">
        <v>1.02</v>
      </c>
      <c r="I12" t="n">
        <v>65</v>
      </c>
      <c r="J12" t="n">
        <v>191.79</v>
      </c>
      <c r="K12" t="n">
        <v>52.44</v>
      </c>
      <c r="L12" t="n">
        <v>11</v>
      </c>
      <c r="M12" t="n">
        <v>63</v>
      </c>
      <c r="N12" t="n">
        <v>38.35</v>
      </c>
      <c r="O12" t="n">
        <v>23888.73</v>
      </c>
      <c r="P12" t="n">
        <v>981.97</v>
      </c>
      <c r="Q12" t="n">
        <v>1220.54</v>
      </c>
      <c r="R12" t="n">
        <v>241.14</v>
      </c>
      <c r="S12" t="n">
        <v>112.51</v>
      </c>
      <c r="T12" t="n">
        <v>49614.51</v>
      </c>
      <c r="U12" t="n">
        <v>0.47</v>
      </c>
      <c r="V12" t="n">
        <v>0.74</v>
      </c>
      <c r="W12" t="n">
        <v>7.36</v>
      </c>
      <c r="X12" t="n">
        <v>2.92</v>
      </c>
      <c r="Y12" t="n">
        <v>0.5</v>
      </c>
      <c r="Z12" t="n">
        <v>10</v>
      </c>
      <c r="AA12" t="n">
        <v>1412.740323325078</v>
      </c>
      <c r="AB12" t="n">
        <v>1932.973636077709</v>
      </c>
      <c r="AC12" t="n">
        <v>1748.493345195989</v>
      </c>
      <c r="AD12" t="n">
        <v>1412740.323325078</v>
      </c>
      <c r="AE12" t="n">
        <v>1932973.636077709</v>
      </c>
      <c r="AF12" t="n">
        <v>4.801749359037728e-06</v>
      </c>
      <c r="AG12" t="n">
        <v>35</v>
      </c>
      <c r="AH12" t="n">
        <v>1748493.345195989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1.2278</v>
      </c>
      <c r="E13" t="n">
        <v>81.45</v>
      </c>
      <c r="F13" t="n">
        <v>76.89</v>
      </c>
      <c r="G13" t="n">
        <v>76.89</v>
      </c>
      <c r="H13" t="n">
        <v>1.1</v>
      </c>
      <c r="I13" t="n">
        <v>60</v>
      </c>
      <c r="J13" t="n">
        <v>193.33</v>
      </c>
      <c r="K13" t="n">
        <v>52.44</v>
      </c>
      <c r="L13" t="n">
        <v>12</v>
      </c>
      <c r="M13" t="n">
        <v>58</v>
      </c>
      <c r="N13" t="n">
        <v>38.89</v>
      </c>
      <c r="O13" t="n">
        <v>24078.33</v>
      </c>
      <c r="P13" t="n">
        <v>975.9299999999999</v>
      </c>
      <c r="Q13" t="n">
        <v>1220.55</v>
      </c>
      <c r="R13" t="n">
        <v>233.68</v>
      </c>
      <c r="S13" t="n">
        <v>112.51</v>
      </c>
      <c r="T13" t="n">
        <v>45910.31</v>
      </c>
      <c r="U13" t="n">
        <v>0.48</v>
      </c>
      <c r="V13" t="n">
        <v>0.75</v>
      </c>
      <c r="W13" t="n">
        <v>7.34</v>
      </c>
      <c r="X13" t="n">
        <v>2.69</v>
      </c>
      <c r="Y13" t="n">
        <v>0.5</v>
      </c>
      <c r="Z13" t="n">
        <v>10</v>
      </c>
      <c r="AA13" t="n">
        <v>1392.224915173133</v>
      </c>
      <c r="AB13" t="n">
        <v>1904.903549568287</v>
      </c>
      <c r="AC13" t="n">
        <v>1723.102228346413</v>
      </c>
      <c r="AD13" t="n">
        <v>1392224.915173133</v>
      </c>
      <c r="AE13" t="n">
        <v>1904903.549568287</v>
      </c>
      <c r="AF13" t="n">
        <v>4.8257246975743e-06</v>
      </c>
      <c r="AG13" t="n">
        <v>34</v>
      </c>
      <c r="AH13" t="n">
        <v>1723102.228346413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1.2339</v>
      </c>
      <c r="E14" t="n">
        <v>81.04000000000001</v>
      </c>
      <c r="F14" t="n">
        <v>76.67</v>
      </c>
      <c r="G14" t="n">
        <v>83.64</v>
      </c>
      <c r="H14" t="n">
        <v>1.18</v>
      </c>
      <c r="I14" t="n">
        <v>55</v>
      </c>
      <c r="J14" t="n">
        <v>194.88</v>
      </c>
      <c r="K14" t="n">
        <v>52.44</v>
      </c>
      <c r="L14" t="n">
        <v>13</v>
      </c>
      <c r="M14" t="n">
        <v>53</v>
      </c>
      <c r="N14" t="n">
        <v>39.43</v>
      </c>
      <c r="O14" t="n">
        <v>24268.67</v>
      </c>
      <c r="P14" t="n">
        <v>969.92</v>
      </c>
      <c r="Q14" t="n">
        <v>1220.54</v>
      </c>
      <c r="R14" t="n">
        <v>225.49</v>
      </c>
      <c r="S14" t="n">
        <v>112.51</v>
      </c>
      <c r="T14" t="n">
        <v>41838.49</v>
      </c>
      <c r="U14" t="n">
        <v>0.5</v>
      </c>
      <c r="V14" t="n">
        <v>0.75</v>
      </c>
      <c r="W14" t="n">
        <v>7.35</v>
      </c>
      <c r="X14" t="n">
        <v>2.47</v>
      </c>
      <c r="Y14" t="n">
        <v>0.5</v>
      </c>
      <c r="Z14" t="n">
        <v>10</v>
      </c>
      <c r="AA14" t="n">
        <v>1381.720273766106</v>
      </c>
      <c r="AB14" t="n">
        <v>1890.530635763122</v>
      </c>
      <c r="AC14" t="n">
        <v>1710.101045262301</v>
      </c>
      <c r="AD14" t="n">
        <v>1381720.273766106</v>
      </c>
      <c r="AE14" t="n">
        <v>1890530.635763122</v>
      </c>
      <c r="AF14" t="n">
        <v>4.849700036110872e-06</v>
      </c>
      <c r="AG14" t="n">
        <v>34</v>
      </c>
      <c r="AH14" t="n">
        <v>1710101.045262301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1.2385</v>
      </c>
      <c r="E15" t="n">
        <v>80.73999999999999</v>
      </c>
      <c r="F15" t="n">
        <v>76.51000000000001</v>
      </c>
      <c r="G15" t="n">
        <v>90.01000000000001</v>
      </c>
      <c r="H15" t="n">
        <v>1.27</v>
      </c>
      <c r="I15" t="n">
        <v>51</v>
      </c>
      <c r="J15" t="n">
        <v>196.42</v>
      </c>
      <c r="K15" t="n">
        <v>52.44</v>
      </c>
      <c r="L15" t="n">
        <v>14</v>
      </c>
      <c r="M15" t="n">
        <v>49</v>
      </c>
      <c r="N15" t="n">
        <v>39.98</v>
      </c>
      <c r="O15" t="n">
        <v>24459.75</v>
      </c>
      <c r="P15" t="n">
        <v>965.73</v>
      </c>
      <c r="Q15" t="n">
        <v>1220.58</v>
      </c>
      <c r="R15" t="n">
        <v>220.41</v>
      </c>
      <c r="S15" t="n">
        <v>112.51</v>
      </c>
      <c r="T15" t="n">
        <v>39322.35</v>
      </c>
      <c r="U15" t="n">
        <v>0.51</v>
      </c>
      <c r="V15" t="n">
        <v>0.75</v>
      </c>
      <c r="W15" t="n">
        <v>7.33</v>
      </c>
      <c r="X15" t="n">
        <v>2.31</v>
      </c>
      <c r="Y15" t="n">
        <v>0.5</v>
      </c>
      <c r="Z15" t="n">
        <v>10</v>
      </c>
      <c r="AA15" t="n">
        <v>1374.135468941618</v>
      </c>
      <c r="AB15" t="n">
        <v>1880.152771184285</v>
      </c>
      <c r="AC15" t="n">
        <v>1700.713629513444</v>
      </c>
      <c r="AD15" t="n">
        <v>1374135.468941618</v>
      </c>
      <c r="AE15" t="n">
        <v>1880152.771184284</v>
      </c>
      <c r="AF15" t="n">
        <v>4.867779799597467e-06</v>
      </c>
      <c r="AG15" t="n">
        <v>34</v>
      </c>
      <c r="AH15" t="n">
        <v>1700713.629513444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1.244</v>
      </c>
      <c r="E16" t="n">
        <v>80.39</v>
      </c>
      <c r="F16" t="n">
        <v>76.29000000000001</v>
      </c>
      <c r="G16" t="n">
        <v>97.40000000000001</v>
      </c>
      <c r="H16" t="n">
        <v>1.35</v>
      </c>
      <c r="I16" t="n">
        <v>47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960.37</v>
      </c>
      <c r="Q16" t="n">
        <v>1220.55</v>
      </c>
      <c r="R16" t="n">
        <v>213.16</v>
      </c>
      <c r="S16" t="n">
        <v>112.51</v>
      </c>
      <c r="T16" t="n">
        <v>35716.58</v>
      </c>
      <c r="U16" t="n">
        <v>0.53</v>
      </c>
      <c r="V16" t="n">
        <v>0.75</v>
      </c>
      <c r="W16" t="n">
        <v>7.33</v>
      </c>
      <c r="X16" t="n">
        <v>2.09</v>
      </c>
      <c r="Y16" t="n">
        <v>0.5</v>
      </c>
      <c r="Z16" t="n">
        <v>10</v>
      </c>
      <c r="AA16" t="n">
        <v>1364.760807251265</v>
      </c>
      <c r="AB16" t="n">
        <v>1867.325945478658</v>
      </c>
      <c r="AC16" t="n">
        <v>1689.1109780506</v>
      </c>
      <c r="AD16" t="n">
        <v>1364760.807251265</v>
      </c>
      <c r="AE16" t="n">
        <v>1867325.945478658</v>
      </c>
      <c r="AF16" t="n">
        <v>4.889396908114049e-06</v>
      </c>
      <c r="AG16" t="n">
        <v>34</v>
      </c>
      <c r="AH16" t="n">
        <v>1689110.9780506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76.15000000000001</v>
      </c>
      <c r="G17" t="n">
        <v>103.84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42</v>
      </c>
      <c r="N17" t="n">
        <v>41.1</v>
      </c>
      <c r="O17" t="n">
        <v>24844.17</v>
      </c>
      <c r="P17" t="n">
        <v>955.03</v>
      </c>
      <c r="Q17" t="n">
        <v>1220.54</v>
      </c>
      <c r="R17" t="n">
        <v>208.39</v>
      </c>
      <c r="S17" t="n">
        <v>112.51</v>
      </c>
      <c r="T17" t="n">
        <v>33343.25</v>
      </c>
      <c r="U17" t="n">
        <v>0.54</v>
      </c>
      <c r="V17" t="n">
        <v>0.75</v>
      </c>
      <c r="W17" t="n">
        <v>7.32</v>
      </c>
      <c r="X17" t="n">
        <v>1.95</v>
      </c>
      <c r="Y17" t="n">
        <v>0.5</v>
      </c>
      <c r="Z17" t="n">
        <v>10</v>
      </c>
      <c r="AA17" t="n">
        <v>1357.164066426105</v>
      </c>
      <c r="AB17" t="n">
        <v>1856.931749537123</v>
      </c>
      <c r="AC17" t="n">
        <v>1679.708789581378</v>
      </c>
      <c r="AD17" t="n">
        <v>1357164.066426105</v>
      </c>
      <c r="AE17" t="n">
        <v>1856931.749537123</v>
      </c>
      <c r="AF17" t="n">
        <v>4.904725403243988e-06</v>
      </c>
      <c r="AG17" t="n">
        <v>34</v>
      </c>
      <c r="AH17" t="n">
        <v>1679708.789581378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1.2502</v>
      </c>
      <c r="E18" t="n">
        <v>79.98999999999999</v>
      </c>
      <c r="F18" t="n">
        <v>76.06999999999999</v>
      </c>
      <c r="G18" t="n">
        <v>108.68</v>
      </c>
      <c r="H18" t="n">
        <v>1.5</v>
      </c>
      <c r="I18" t="n">
        <v>42</v>
      </c>
      <c r="J18" t="n">
        <v>201.11</v>
      </c>
      <c r="K18" t="n">
        <v>52.44</v>
      </c>
      <c r="L18" t="n">
        <v>17</v>
      </c>
      <c r="M18" t="n">
        <v>40</v>
      </c>
      <c r="N18" t="n">
        <v>41.67</v>
      </c>
      <c r="O18" t="n">
        <v>25037.53</v>
      </c>
      <c r="P18" t="n">
        <v>951.24</v>
      </c>
      <c r="Q18" t="n">
        <v>1220.59</v>
      </c>
      <c r="R18" t="n">
        <v>205.66</v>
      </c>
      <c r="S18" t="n">
        <v>112.51</v>
      </c>
      <c r="T18" t="n">
        <v>31988.82</v>
      </c>
      <c r="U18" t="n">
        <v>0.55</v>
      </c>
      <c r="V18" t="n">
        <v>0.75</v>
      </c>
      <c r="W18" t="n">
        <v>7.32</v>
      </c>
      <c r="X18" t="n">
        <v>1.87</v>
      </c>
      <c r="Y18" t="n">
        <v>0.5</v>
      </c>
      <c r="Z18" t="n">
        <v>10</v>
      </c>
      <c r="AA18" t="n">
        <v>1352.271832964225</v>
      </c>
      <c r="AB18" t="n">
        <v>1850.237979884472</v>
      </c>
      <c r="AC18" t="n">
        <v>1673.653863909612</v>
      </c>
      <c r="AD18" t="n">
        <v>1352271.832964225</v>
      </c>
      <c r="AE18" t="n">
        <v>1850237.979884472</v>
      </c>
      <c r="AF18" t="n">
        <v>4.913765284987286e-06</v>
      </c>
      <c r="AG18" t="n">
        <v>34</v>
      </c>
      <c r="AH18" t="n">
        <v>1673653.863909611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1.254</v>
      </c>
      <c r="E19" t="n">
        <v>79.75</v>
      </c>
      <c r="F19" t="n">
        <v>75.94</v>
      </c>
      <c r="G19" t="n">
        <v>116.83</v>
      </c>
      <c r="H19" t="n">
        <v>1.58</v>
      </c>
      <c r="I19" t="n">
        <v>39</v>
      </c>
      <c r="J19" t="n">
        <v>202.68</v>
      </c>
      <c r="K19" t="n">
        <v>52.44</v>
      </c>
      <c r="L19" t="n">
        <v>18</v>
      </c>
      <c r="M19" t="n">
        <v>37</v>
      </c>
      <c r="N19" t="n">
        <v>42.24</v>
      </c>
      <c r="O19" t="n">
        <v>25231.66</v>
      </c>
      <c r="P19" t="n">
        <v>945.6900000000001</v>
      </c>
      <c r="Q19" t="n">
        <v>1220.54</v>
      </c>
      <c r="R19" t="n">
        <v>201.23</v>
      </c>
      <c r="S19" t="n">
        <v>112.51</v>
      </c>
      <c r="T19" t="n">
        <v>29788.79</v>
      </c>
      <c r="U19" t="n">
        <v>0.5600000000000001</v>
      </c>
      <c r="V19" t="n">
        <v>0.76</v>
      </c>
      <c r="W19" t="n">
        <v>7.31</v>
      </c>
      <c r="X19" t="n">
        <v>1.74</v>
      </c>
      <c r="Y19" t="n">
        <v>0.5</v>
      </c>
      <c r="Z19" t="n">
        <v>10</v>
      </c>
      <c r="AA19" t="n">
        <v>1344.732624731009</v>
      </c>
      <c r="AB19" t="n">
        <v>1839.922502573392</v>
      </c>
      <c r="AC19" t="n">
        <v>1664.322881275238</v>
      </c>
      <c r="AD19" t="n">
        <v>1344732.624731009</v>
      </c>
      <c r="AE19" t="n">
        <v>1839922.502573392</v>
      </c>
      <c r="AF19" t="n">
        <v>4.92870074178056e-06</v>
      </c>
      <c r="AG19" t="n">
        <v>34</v>
      </c>
      <c r="AH19" t="n">
        <v>1664322.881275238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1.2568</v>
      </c>
      <c r="E20" t="n">
        <v>79.56999999999999</v>
      </c>
      <c r="F20" t="n">
        <v>75.83</v>
      </c>
      <c r="G20" t="n">
        <v>122.97</v>
      </c>
      <c r="H20" t="n">
        <v>1.65</v>
      </c>
      <c r="I20" t="n">
        <v>37</v>
      </c>
      <c r="J20" t="n">
        <v>204.26</v>
      </c>
      <c r="K20" t="n">
        <v>52.44</v>
      </c>
      <c r="L20" t="n">
        <v>19</v>
      </c>
      <c r="M20" t="n">
        <v>35</v>
      </c>
      <c r="N20" t="n">
        <v>42.82</v>
      </c>
      <c r="O20" t="n">
        <v>25426.72</v>
      </c>
      <c r="P20" t="n">
        <v>941.39</v>
      </c>
      <c r="Q20" t="n">
        <v>1220.55</v>
      </c>
      <c r="R20" t="n">
        <v>197.56</v>
      </c>
      <c r="S20" t="n">
        <v>112.51</v>
      </c>
      <c r="T20" t="n">
        <v>27965.39</v>
      </c>
      <c r="U20" t="n">
        <v>0.57</v>
      </c>
      <c r="V20" t="n">
        <v>0.76</v>
      </c>
      <c r="W20" t="n">
        <v>7.31</v>
      </c>
      <c r="X20" t="n">
        <v>1.63</v>
      </c>
      <c r="Y20" t="n">
        <v>0.5</v>
      </c>
      <c r="Z20" t="n">
        <v>10</v>
      </c>
      <c r="AA20" t="n">
        <v>1338.994871721093</v>
      </c>
      <c r="AB20" t="n">
        <v>1832.071855773428</v>
      </c>
      <c r="AC20" t="n">
        <v>1657.22148918741</v>
      </c>
      <c r="AD20" t="n">
        <v>1338994.871721094</v>
      </c>
      <c r="AE20" t="n">
        <v>1832071.855773428</v>
      </c>
      <c r="AF20" t="n">
        <v>4.939705815207183e-06</v>
      </c>
      <c r="AG20" t="n">
        <v>34</v>
      </c>
      <c r="AH20" t="n">
        <v>1657221.48918741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1.2589</v>
      </c>
      <c r="E21" t="n">
        <v>79.44</v>
      </c>
      <c r="F21" t="n">
        <v>75.77</v>
      </c>
      <c r="G21" t="n">
        <v>129.9</v>
      </c>
      <c r="H21" t="n">
        <v>1.73</v>
      </c>
      <c r="I21" t="n">
        <v>35</v>
      </c>
      <c r="J21" t="n">
        <v>205.85</v>
      </c>
      <c r="K21" t="n">
        <v>52.44</v>
      </c>
      <c r="L21" t="n">
        <v>20</v>
      </c>
      <c r="M21" t="n">
        <v>33</v>
      </c>
      <c r="N21" t="n">
        <v>43.41</v>
      </c>
      <c r="O21" t="n">
        <v>25622.45</v>
      </c>
      <c r="P21" t="n">
        <v>939.91</v>
      </c>
      <c r="Q21" t="n">
        <v>1220.55</v>
      </c>
      <c r="R21" t="n">
        <v>195.25</v>
      </c>
      <c r="S21" t="n">
        <v>112.51</v>
      </c>
      <c r="T21" t="n">
        <v>26819.44</v>
      </c>
      <c r="U21" t="n">
        <v>0.58</v>
      </c>
      <c r="V21" t="n">
        <v>0.76</v>
      </c>
      <c r="W21" t="n">
        <v>7.32</v>
      </c>
      <c r="X21" t="n">
        <v>1.57</v>
      </c>
      <c r="Y21" t="n">
        <v>0.5</v>
      </c>
      <c r="Z21" t="n">
        <v>10</v>
      </c>
      <c r="AA21" t="n">
        <v>1336.019344265908</v>
      </c>
      <c r="AB21" t="n">
        <v>1828.000607838237</v>
      </c>
      <c r="AC21" t="n">
        <v>1653.538795441122</v>
      </c>
      <c r="AD21" t="n">
        <v>1336019.344265908</v>
      </c>
      <c r="AE21" t="n">
        <v>1828000.607838237</v>
      </c>
      <c r="AF21" t="n">
        <v>4.94795962027715e-06</v>
      </c>
      <c r="AG21" t="n">
        <v>34</v>
      </c>
      <c r="AH21" t="n">
        <v>1653538.795441122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1.2619</v>
      </c>
      <c r="E22" t="n">
        <v>79.25</v>
      </c>
      <c r="F22" t="n">
        <v>75.65000000000001</v>
      </c>
      <c r="G22" t="n">
        <v>137.55</v>
      </c>
      <c r="H22" t="n">
        <v>1.8</v>
      </c>
      <c r="I22" t="n">
        <v>33</v>
      </c>
      <c r="J22" t="n">
        <v>207.45</v>
      </c>
      <c r="K22" t="n">
        <v>52.44</v>
      </c>
      <c r="L22" t="n">
        <v>21</v>
      </c>
      <c r="M22" t="n">
        <v>31</v>
      </c>
      <c r="N22" t="n">
        <v>44</v>
      </c>
      <c r="O22" t="n">
        <v>25818.99</v>
      </c>
      <c r="P22" t="n">
        <v>933.91</v>
      </c>
      <c r="Q22" t="n">
        <v>1220.54</v>
      </c>
      <c r="R22" t="n">
        <v>191.49</v>
      </c>
      <c r="S22" t="n">
        <v>112.51</v>
      </c>
      <c r="T22" t="n">
        <v>24948.92</v>
      </c>
      <c r="U22" t="n">
        <v>0.59</v>
      </c>
      <c r="V22" t="n">
        <v>0.76</v>
      </c>
      <c r="W22" t="n">
        <v>7.3</v>
      </c>
      <c r="X22" t="n">
        <v>1.45</v>
      </c>
      <c r="Y22" t="n">
        <v>0.5</v>
      </c>
      <c r="Z22" t="n">
        <v>10</v>
      </c>
      <c r="AA22" t="n">
        <v>1328.946345886304</v>
      </c>
      <c r="AB22" t="n">
        <v>1818.323019416597</v>
      </c>
      <c r="AC22" t="n">
        <v>1644.784822475863</v>
      </c>
      <c r="AD22" t="n">
        <v>1328946.345886305</v>
      </c>
      <c r="AE22" t="n">
        <v>1818323.019416597</v>
      </c>
      <c r="AF22" t="n">
        <v>4.959750770377104e-06</v>
      </c>
      <c r="AG22" t="n">
        <v>34</v>
      </c>
      <c r="AH22" t="n">
        <v>1644784.822475863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1.2631</v>
      </c>
      <c r="E23" t="n">
        <v>79.17</v>
      </c>
      <c r="F23" t="n">
        <v>75.61</v>
      </c>
      <c r="G23" t="n">
        <v>141.78</v>
      </c>
      <c r="H23" t="n">
        <v>1.87</v>
      </c>
      <c r="I23" t="n">
        <v>32</v>
      </c>
      <c r="J23" t="n">
        <v>209.05</v>
      </c>
      <c r="K23" t="n">
        <v>52.44</v>
      </c>
      <c r="L23" t="n">
        <v>22</v>
      </c>
      <c r="M23" t="n">
        <v>30</v>
      </c>
      <c r="N23" t="n">
        <v>44.6</v>
      </c>
      <c r="O23" t="n">
        <v>26016.35</v>
      </c>
      <c r="P23" t="n">
        <v>931.92</v>
      </c>
      <c r="Q23" t="n">
        <v>1220.56</v>
      </c>
      <c r="R23" t="n">
        <v>190.29</v>
      </c>
      <c r="S23" t="n">
        <v>112.51</v>
      </c>
      <c r="T23" t="n">
        <v>24353.34</v>
      </c>
      <c r="U23" t="n">
        <v>0.59</v>
      </c>
      <c r="V23" t="n">
        <v>0.76</v>
      </c>
      <c r="W23" t="n">
        <v>7.3</v>
      </c>
      <c r="X23" t="n">
        <v>1.41</v>
      </c>
      <c r="Y23" t="n">
        <v>0.5</v>
      </c>
      <c r="Z23" t="n">
        <v>10</v>
      </c>
      <c r="AA23" t="n">
        <v>1316.609278636436</v>
      </c>
      <c r="AB23" t="n">
        <v>1801.442899732333</v>
      </c>
      <c r="AC23" t="n">
        <v>1629.515717722867</v>
      </c>
      <c r="AD23" t="n">
        <v>1316609.278636436</v>
      </c>
      <c r="AE23" t="n">
        <v>1801442.899732332</v>
      </c>
      <c r="AF23" t="n">
        <v>4.964467230417085e-06</v>
      </c>
      <c r="AG23" t="n">
        <v>33</v>
      </c>
      <c r="AH23" t="n">
        <v>1629515.717722867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1.266</v>
      </c>
      <c r="E24" t="n">
        <v>78.98999999999999</v>
      </c>
      <c r="F24" t="n">
        <v>75.5</v>
      </c>
      <c r="G24" t="n">
        <v>151.01</v>
      </c>
      <c r="H24" t="n">
        <v>1.94</v>
      </c>
      <c r="I24" t="n">
        <v>30</v>
      </c>
      <c r="J24" t="n">
        <v>210.65</v>
      </c>
      <c r="K24" t="n">
        <v>52.44</v>
      </c>
      <c r="L24" t="n">
        <v>23</v>
      </c>
      <c r="M24" t="n">
        <v>28</v>
      </c>
      <c r="N24" t="n">
        <v>45.21</v>
      </c>
      <c r="O24" t="n">
        <v>26214.54</v>
      </c>
      <c r="P24" t="n">
        <v>926.5</v>
      </c>
      <c r="Q24" t="n">
        <v>1220.54</v>
      </c>
      <c r="R24" t="n">
        <v>186.51</v>
      </c>
      <c r="S24" t="n">
        <v>112.51</v>
      </c>
      <c r="T24" t="n">
        <v>22474.23</v>
      </c>
      <c r="U24" t="n">
        <v>0.6</v>
      </c>
      <c r="V24" t="n">
        <v>0.76</v>
      </c>
      <c r="W24" t="n">
        <v>7.29</v>
      </c>
      <c r="X24" t="n">
        <v>1.3</v>
      </c>
      <c r="Y24" t="n">
        <v>0.5</v>
      </c>
      <c r="Z24" t="n">
        <v>10</v>
      </c>
      <c r="AA24" t="n">
        <v>1310.105078693286</v>
      </c>
      <c r="AB24" t="n">
        <v>1792.543566425065</v>
      </c>
      <c r="AC24" t="n">
        <v>1621.465724296153</v>
      </c>
      <c r="AD24" t="n">
        <v>1310105.078693286</v>
      </c>
      <c r="AE24" t="n">
        <v>1792543.566425065</v>
      </c>
      <c r="AF24" t="n">
        <v>4.975865342180375e-06</v>
      </c>
      <c r="AG24" t="n">
        <v>33</v>
      </c>
      <c r="AH24" t="n">
        <v>1621465.724296153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1.2672</v>
      </c>
      <c r="E25" t="n">
        <v>78.92</v>
      </c>
      <c r="F25" t="n">
        <v>75.47</v>
      </c>
      <c r="G25" t="n">
        <v>156.14</v>
      </c>
      <c r="H25" t="n">
        <v>2.01</v>
      </c>
      <c r="I25" t="n">
        <v>29</v>
      </c>
      <c r="J25" t="n">
        <v>212.27</v>
      </c>
      <c r="K25" t="n">
        <v>52.44</v>
      </c>
      <c r="L25" t="n">
        <v>24</v>
      </c>
      <c r="M25" t="n">
        <v>27</v>
      </c>
      <c r="N25" t="n">
        <v>45.82</v>
      </c>
      <c r="O25" t="n">
        <v>26413.56</v>
      </c>
      <c r="P25" t="n">
        <v>924.21</v>
      </c>
      <c r="Q25" t="n">
        <v>1220.55</v>
      </c>
      <c r="R25" t="n">
        <v>185.25</v>
      </c>
      <c r="S25" t="n">
        <v>112.51</v>
      </c>
      <c r="T25" t="n">
        <v>21849.7</v>
      </c>
      <c r="U25" t="n">
        <v>0.61</v>
      </c>
      <c r="V25" t="n">
        <v>0.76</v>
      </c>
      <c r="W25" t="n">
        <v>7.29</v>
      </c>
      <c r="X25" t="n">
        <v>1.27</v>
      </c>
      <c r="Y25" t="n">
        <v>0.5</v>
      </c>
      <c r="Z25" t="n">
        <v>10</v>
      </c>
      <c r="AA25" t="n">
        <v>1307.461266392361</v>
      </c>
      <c r="AB25" t="n">
        <v>1788.926185798172</v>
      </c>
      <c r="AC25" t="n">
        <v>1618.193581399265</v>
      </c>
      <c r="AD25" t="n">
        <v>1307461.266392361</v>
      </c>
      <c r="AE25" t="n">
        <v>1788926.185798172</v>
      </c>
      <c r="AF25" t="n">
        <v>4.980581802220357e-06</v>
      </c>
      <c r="AG25" t="n">
        <v>33</v>
      </c>
      <c r="AH25" t="n">
        <v>1618193.581399265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1.2685</v>
      </c>
      <c r="E26" t="n">
        <v>78.83</v>
      </c>
      <c r="F26" t="n">
        <v>75.42</v>
      </c>
      <c r="G26" t="n">
        <v>161.61</v>
      </c>
      <c r="H26" t="n">
        <v>2.08</v>
      </c>
      <c r="I26" t="n">
        <v>28</v>
      </c>
      <c r="J26" t="n">
        <v>213.89</v>
      </c>
      <c r="K26" t="n">
        <v>52.44</v>
      </c>
      <c r="L26" t="n">
        <v>25</v>
      </c>
      <c r="M26" t="n">
        <v>26</v>
      </c>
      <c r="N26" t="n">
        <v>46.44</v>
      </c>
      <c r="O26" t="n">
        <v>26613.43</v>
      </c>
      <c r="P26" t="n">
        <v>919.6</v>
      </c>
      <c r="Q26" t="n">
        <v>1220.54</v>
      </c>
      <c r="R26" t="n">
        <v>183.49</v>
      </c>
      <c r="S26" t="n">
        <v>112.51</v>
      </c>
      <c r="T26" t="n">
        <v>20974.2</v>
      </c>
      <c r="U26" t="n">
        <v>0.61</v>
      </c>
      <c r="V26" t="n">
        <v>0.76</v>
      </c>
      <c r="W26" t="n">
        <v>7.29</v>
      </c>
      <c r="X26" t="n">
        <v>1.22</v>
      </c>
      <c r="Y26" t="n">
        <v>0.5</v>
      </c>
      <c r="Z26" t="n">
        <v>10</v>
      </c>
      <c r="AA26" t="n">
        <v>1303.060930507725</v>
      </c>
      <c r="AB26" t="n">
        <v>1782.905452111695</v>
      </c>
      <c r="AC26" t="n">
        <v>1612.747458085673</v>
      </c>
      <c r="AD26" t="n">
        <v>1303060.930507725</v>
      </c>
      <c r="AE26" t="n">
        <v>1782905.452111695</v>
      </c>
      <c r="AF26" t="n">
        <v>4.985691300597002e-06</v>
      </c>
      <c r="AG26" t="n">
        <v>33</v>
      </c>
      <c r="AH26" t="n">
        <v>1612747.458085673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1.2696</v>
      </c>
      <c r="E27" t="n">
        <v>78.76000000000001</v>
      </c>
      <c r="F27" t="n">
        <v>75.38</v>
      </c>
      <c r="G27" t="n">
        <v>167.52</v>
      </c>
      <c r="H27" t="n">
        <v>2.14</v>
      </c>
      <c r="I27" t="n">
        <v>27</v>
      </c>
      <c r="J27" t="n">
        <v>215.51</v>
      </c>
      <c r="K27" t="n">
        <v>52.44</v>
      </c>
      <c r="L27" t="n">
        <v>26</v>
      </c>
      <c r="M27" t="n">
        <v>25</v>
      </c>
      <c r="N27" t="n">
        <v>47.07</v>
      </c>
      <c r="O27" t="n">
        <v>26814.17</v>
      </c>
      <c r="P27" t="n">
        <v>917.37</v>
      </c>
      <c r="Q27" t="n">
        <v>1220.55</v>
      </c>
      <c r="R27" t="n">
        <v>182.26</v>
      </c>
      <c r="S27" t="n">
        <v>112.51</v>
      </c>
      <c r="T27" t="n">
        <v>20363.13</v>
      </c>
      <c r="U27" t="n">
        <v>0.62</v>
      </c>
      <c r="V27" t="n">
        <v>0.76</v>
      </c>
      <c r="W27" t="n">
        <v>7.29</v>
      </c>
      <c r="X27" t="n">
        <v>1.18</v>
      </c>
      <c r="Y27" t="n">
        <v>0.5</v>
      </c>
      <c r="Z27" t="n">
        <v>10</v>
      </c>
      <c r="AA27" t="n">
        <v>1300.50103841146</v>
      </c>
      <c r="AB27" t="n">
        <v>1779.402894811117</v>
      </c>
      <c r="AC27" t="n">
        <v>1609.579179937992</v>
      </c>
      <c r="AD27" t="n">
        <v>1300501.03841146</v>
      </c>
      <c r="AE27" t="n">
        <v>1779402.894811117</v>
      </c>
      <c r="AF27" t="n">
        <v>4.990014722300318e-06</v>
      </c>
      <c r="AG27" t="n">
        <v>33</v>
      </c>
      <c r="AH27" t="n">
        <v>1609579.179937992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1.2707</v>
      </c>
      <c r="E28" t="n">
        <v>78.7</v>
      </c>
      <c r="F28" t="n">
        <v>75.34999999999999</v>
      </c>
      <c r="G28" t="n">
        <v>173.89</v>
      </c>
      <c r="H28" t="n">
        <v>2.21</v>
      </c>
      <c r="I28" t="n">
        <v>26</v>
      </c>
      <c r="J28" t="n">
        <v>217.15</v>
      </c>
      <c r="K28" t="n">
        <v>52.44</v>
      </c>
      <c r="L28" t="n">
        <v>27</v>
      </c>
      <c r="M28" t="n">
        <v>24</v>
      </c>
      <c r="N28" t="n">
        <v>47.71</v>
      </c>
      <c r="O28" t="n">
        <v>27015.77</v>
      </c>
      <c r="P28" t="n">
        <v>914.73</v>
      </c>
      <c r="Q28" t="n">
        <v>1220.55</v>
      </c>
      <c r="R28" t="n">
        <v>181.38</v>
      </c>
      <c r="S28" t="n">
        <v>112.51</v>
      </c>
      <c r="T28" t="n">
        <v>19930.65</v>
      </c>
      <c r="U28" t="n">
        <v>0.62</v>
      </c>
      <c r="V28" t="n">
        <v>0.76</v>
      </c>
      <c r="W28" t="n">
        <v>7.29</v>
      </c>
      <c r="X28" t="n">
        <v>1.15</v>
      </c>
      <c r="Y28" t="n">
        <v>0.5</v>
      </c>
      <c r="Z28" t="n">
        <v>10</v>
      </c>
      <c r="AA28" t="n">
        <v>1297.710480362743</v>
      </c>
      <c r="AB28" t="n">
        <v>1775.58473017813</v>
      </c>
      <c r="AC28" t="n">
        <v>1606.125415578749</v>
      </c>
      <c r="AD28" t="n">
        <v>1297710.480362743</v>
      </c>
      <c r="AE28" t="n">
        <v>1775584.73017813</v>
      </c>
      <c r="AF28" t="n">
        <v>4.994338144003635e-06</v>
      </c>
      <c r="AG28" t="n">
        <v>33</v>
      </c>
      <c r="AH28" t="n">
        <v>1606125.415578749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1.272</v>
      </c>
      <c r="E29" t="n">
        <v>78.62</v>
      </c>
      <c r="F29" t="n">
        <v>75.31</v>
      </c>
      <c r="G29" t="n">
        <v>180.74</v>
      </c>
      <c r="H29" t="n">
        <v>2.27</v>
      </c>
      <c r="I29" t="n">
        <v>25</v>
      </c>
      <c r="J29" t="n">
        <v>218.79</v>
      </c>
      <c r="K29" t="n">
        <v>52.44</v>
      </c>
      <c r="L29" t="n">
        <v>28</v>
      </c>
      <c r="M29" t="n">
        <v>23</v>
      </c>
      <c r="N29" t="n">
        <v>48.35</v>
      </c>
      <c r="O29" t="n">
        <v>27218.26</v>
      </c>
      <c r="P29" t="n">
        <v>909.0700000000001</v>
      </c>
      <c r="Q29" t="n">
        <v>1220.54</v>
      </c>
      <c r="R29" t="n">
        <v>179.83</v>
      </c>
      <c r="S29" t="n">
        <v>112.51</v>
      </c>
      <c r="T29" t="n">
        <v>19159.28</v>
      </c>
      <c r="U29" t="n">
        <v>0.63</v>
      </c>
      <c r="V29" t="n">
        <v>0.76</v>
      </c>
      <c r="W29" t="n">
        <v>7.29</v>
      </c>
      <c r="X29" t="n">
        <v>1.11</v>
      </c>
      <c r="Y29" t="n">
        <v>0.5</v>
      </c>
      <c r="Z29" t="n">
        <v>10</v>
      </c>
      <c r="AA29" t="n">
        <v>1292.659265273535</v>
      </c>
      <c r="AB29" t="n">
        <v>1768.673434849194</v>
      </c>
      <c r="AC29" t="n">
        <v>1599.873724575943</v>
      </c>
      <c r="AD29" t="n">
        <v>1292659.265273535</v>
      </c>
      <c r="AE29" t="n">
        <v>1768673.434849194</v>
      </c>
      <c r="AF29" t="n">
        <v>4.999447642380281e-06</v>
      </c>
      <c r="AG29" t="n">
        <v>33</v>
      </c>
      <c r="AH29" t="n">
        <v>1599873.724575943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1.2734</v>
      </c>
      <c r="E30" t="n">
        <v>78.53</v>
      </c>
      <c r="F30" t="n">
        <v>75.26000000000001</v>
      </c>
      <c r="G30" t="n">
        <v>188.15</v>
      </c>
      <c r="H30" t="n">
        <v>2.34</v>
      </c>
      <c r="I30" t="n">
        <v>24</v>
      </c>
      <c r="J30" t="n">
        <v>220.44</v>
      </c>
      <c r="K30" t="n">
        <v>52.44</v>
      </c>
      <c r="L30" t="n">
        <v>29</v>
      </c>
      <c r="M30" t="n">
        <v>22</v>
      </c>
      <c r="N30" t="n">
        <v>49</v>
      </c>
      <c r="O30" t="n">
        <v>27421.64</v>
      </c>
      <c r="P30" t="n">
        <v>908.87</v>
      </c>
      <c r="Q30" t="n">
        <v>1220.54</v>
      </c>
      <c r="R30" t="n">
        <v>178.24</v>
      </c>
      <c r="S30" t="n">
        <v>112.51</v>
      </c>
      <c r="T30" t="n">
        <v>18368.84</v>
      </c>
      <c r="U30" t="n">
        <v>0.63</v>
      </c>
      <c r="V30" t="n">
        <v>0.76</v>
      </c>
      <c r="W30" t="n">
        <v>7.29</v>
      </c>
      <c r="X30" t="n">
        <v>1.06</v>
      </c>
      <c r="Y30" t="n">
        <v>0.5</v>
      </c>
      <c r="Z30" t="n">
        <v>10</v>
      </c>
      <c r="AA30" t="n">
        <v>1291.230448725173</v>
      </c>
      <c r="AB30" t="n">
        <v>1766.718465012787</v>
      </c>
      <c r="AC30" t="n">
        <v>1598.105334316905</v>
      </c>
      <c r="AD30" t="n">
        <v>1291230.448725173</v>
      </c>
      <c r="AE30" t="n">
        <v>1766718.465012786</v>
      </c>
      <c r="AF30" t="n">
        <v>5.004950179093593e-06</v>
      </c>
      <c r="AG30" t="n">
        <v>33</v>
      </c>
      <c r="AH30" t="n">
        <v>1598105.334316905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1.2749</v>
      </c>
      <c r="E31" t="n">
        <v>78.44</v>
      </c>
      <c r="F31" t="n">
        <v>75.2</v>
      </c>
      <c r="G31" t="n">
        <v>196.18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904.86</v>
      </c>
      <c r="Q31" t="n">
        <v>1220.54</v>
      </c>
      <c r="R31" t="n">
        <v>176.28</v>
      </c>
      <c r="S31" t="n">
        <v>112.51</v>
      </c>
      <c r="T31" t="n">
        <v>17397.32</v>
      </c>
      <c r="U31" t="n">
        <v>0.64</v>
      </c>
      <c r="V31" t="n">
        <v>0.76</v>
      </c>
      <c r="W31" t="n">
        <v>7.28</v>
      </c>
      <c r="X31" t="n">
        <v>1</v>
      </c>
      <c r="Y31" t="n">
        <v>0.5</v>
      </c>
      <c r="Z31" t="n">
        <v>10</v>
      </c>
      <c r="AA31" t="n">
        <v>1287.081338447343</v>
      </c>
      <c r="AB31" t="n">
        <v>1761.041469284834</v>
      </c>
      <c r="AC31" t="n">
        <v>1592.970143093514</v>
      </c>
      <c r="AD31" t="n">
        <v>1287081.338447343</v>
      </c>
      <c r="AE31" t="n">
        <v>1761041.469284834</v>
      </c>
      <c r="AF31" t="n">
        <v>5.01084575414357e-06</v>
      </c>
      <c r="AG31" t="n">
        <v>33</v>
      </c>
      <c r="AH31" t="n">
        <v>1592970.143093514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1.2765</v>
      </c>
      <c r="E32" t="n">
        <v>78.34</v>
      </c>
      <c r="F32" t="n">
        <v>75.14</v>
      </c>
      <c r="G32" t="n">
        <v>204.92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901.9</v>
      </c>
      <c r="Q32" t="n">
        <v>1220.55</v>
      </c>
      <c r="R32" t="n">
        <v>174.26</v>
      </c>
      <c r="S32" t="n">
        <v>112.51</v>
      </c>
      <c r="T32" t="n">
        <v>16387.84</v>
      </c>
      <c r="U32" t="n">
        <v>0.65</v>
      </c>
      <c r="V32" t="n">
        <v>0.76</v>
      </c>
      <c r="W32" t="n">
        <v>7.28</v>
      </c>
      <c r="X32" t="n">
        <v>0.9399999999999999</v>
      </c>
      <c r="Y32" t="n">
        <v>0.5</v>
      </c>
      <c r="Z32" t="n">
        <v>10</v>
      </c>
      <c r="AA32" t="n">
        <v>1283.583189066081</v>
      </c>
      <c r="AB32" t="n">
        <v>1756.255146973933</v>
      </c>
      <c r="AC32" t="n">
        <v>1588.64062066632</v>
      </c>
      <c r="AD32" t="n">
        <v>1283583.189066081</v>
      </c>
      <c r="AE32" t="n">
        <v>1756255.146973933</v>
      </c>
      <c r="AF32" t="n">
        <v>5.017134367530212e-06</v>
      </c>
      <c r="AG32" t="n">
        <v>33</v>
      </c>
      <c r="AH32" t="n">
        <v>1588640.62066632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1.2775</v>
      </c>
      <c r="E33" t="n">
        <v>78.28</v>
      </c>
      <c r="F33" t="n">
        <v>75.11</v>
      </c>
      <c r="G33" t="n">
        <v>214.6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894.08</v>
      </c>
      <c r="Q33" t="n">
        <v>1220.54</v>
      </c>
      <c r="R33" t="n">
        <v>173.2</v>
      </c>
      <c r="S33" t="n">
        <v>112.51</v>
      </c>
      <c r="T33" t="n">
        <v>15867.71</v>
      </c>
      <c r="U33" t="n">
        <v>0.65</v>
      </c>
      <c r="V33" t="n">
        <v>0.76</v>
      </c>
      <c r="W33" t="n">
        <v>7.28</v>
      </c>
      <c r="X33" t="n">
        <v>0.91</v>
      </c>
      <c r="Y33" t="n">
        <v>0.5</v>
      </c>
      <c r="Z33" t="n">
        <v>10</v>
      </c>
      <c r="AA33" t="n">
        <v>1277.366486242742</v>
      </c>
      <c r="AB33" t="n">
        <v>1747.749179909467</v>
      </c>
      <c r="AC33" t="n">
        <v>1580.946451160287</v>
      </c>
      <c r="AD33" t="n">
        <v>1277366.486242742</v>
      </c>
      <c r="AE33" t="n">
        <v>1747749.179909467</v>
      </c>
      <c r="AF33" t="n">
        <v>5.021064750896863e-06</v>
      </c>
      <c r="AG33" t="n">
        <v>33</v>
      </c>
      <c r="AH33" t="n">
        <v>1580946.451160287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1.2772</v>
      </c>
      <c r="E34" t="n">
        <v>78.29000000000001</v>
      </c>
      <c r="F34" t="n">
        <v>75.13</v>
      </c>
      <c r="G34" t="n">
        <v>214.65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897.2</v>
      </c>
      <c r="Q34" t="n">
        <v>1220.54</v>
      </c>
      <c r="R34" t="n">
        <v>173.48</v>
      </c>
      <c r="S34" t="n">
        <v>112.51</v>
      </c>
      <c r="T34" t="n">
        <v>16003.4</v>
      </c>
      <c r="U34" t="n">
        <v>0.65</v>
      </c>
      <c r="V34" t="n">
        <v>0.76</v>
      </c>
      <c r="W34" t="n">
        <v>7.29</v>
      </c>
      <c r="X34" t="n">
        <v>0.93</v>
      </c>
      <c r="Y34" t="n">
        <v>0.5</v>
      </c>
      <c r="Z34" t="n">
        <v>10</v>
      </c>
      <c r="AA34" t="n">
        <v>1279.808310027654</v>
      </c>
      <c r="AB34" t="n">
        <v>1751.090190937646</v>
      </c>
      <c r="AC34" t="n">
        <v>1583.968600785075</v>
      </c>
      <c r="AD34" t="n">
        <v>1279808.310027654</v>
      </c>
      <c r="AE34" t="n">
        <v>1751090.190937646</v>
      </c>
      <c r="AF34" t="n">
        <v>5.019885635886867e-06</v>
      </c>
      <c r="AG34" t="n">
        <v>33</v>
      </c>
      <c r="AH34" t="n">
        <v>1583968.600785075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1.2789</v>
      </c>
      <c r="E35" t="n">
        <v>78.19</v>
      </c>
      <c r="F35" t="n">
        <v>75.06</v>
      </c>
      <c r="G35" t="n">
        <v>225.19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892.77</v>
      </c>
      <c r="Q35" t="n">
        <v>1220.54</v>
      </c>
      <c r="R35" t="n">
        <v>171.44</v>
      </c>
      <c r="S35" t="n">
        <v>112.51</v>
      </c>
      <c r="T35" t="n">
        <v>14989.4</v>
      </c>
      <c r="U35" t="n">
        <v>0.66</v>
      </c>
      <c r="V35" t="n">
        <v>0.76</v>
      </c>
      <c r="W35" t="n">
        <v>7.28</v>
      </c>
      <c r="X35" t="n">
        <v>0.86</v>
      </c>
      <c r="Y35" t="n">
        <v>0.5</v>
      </c>
      <c r="Z35" t="n">
        <v>10</v>
      </c>
      <c r="AA35" t="n">
        <v>1275.204834085784</v>
      </c>
      <c r="AB35" t="n">
        <v>1744.791512062954</v>
      </c>
      <c r="AC35" t="n">
        <v>1578.271058981933</v>
      </c>
      <c r="AD35" t="n">
        <v>1275204.834085784</v>
      </c>
      <c r="AE35" t="n">
        <v>1744791.512062954</v>
      </c>
      <c r="AF35" t="n">
        <v>5.026567287610174e-06</v>
      </c>
      <c r="AG35" t="n">
        <v>33</v>
      </c>
      <c r="AH35" t="n">
        <v>1578271.058981933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1.2787</v>
      </c>
      <c r="E36" t="n">
        <v>78.2</v>
      </c>
      <c r="F36" t="n">
        <v>75.06999999999999</v>
      </c>
      <c r="G36" t="n">
        <v>225.21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890.67</v>
      </c>
      <c r="Q36" t="n">
        <v>1220.54</v>
      </c>
      <c r="R36" t="n">
        <v>171.95</v>
      </c>
      <c r="S36" t="n">
        <v>112.51</v>
      </c>
      <c r="T36" t="n">
        <v>15247.44</v>
      </c>
      <c r="U36" t="n">
        <v>0.65</v>
      </c>
      <c r="V36" t="n">
        <v>0.76</v>
      </c>
      <c r="W36" t="n">
        <v>7.28</v>
      </c>
      <c r="X36" t="n">
        <v>0.87</v>
      </c>
      <c r="Y36" t="n">
        <v>0.5</v>
      </c>
      <c r="Z36" t="n">
        <v>10</v>
      </c>
      <c r="AA36" t="n">
        <v>1273.968969150704</v>
      </c>
      <c r="AB36" t="n">
        <v>1743.100547136265</v>
      </c>
      <c r="AC36" t="n">
        <v>1576.741477374562</v>
      </c>
      <c r="AD36" t="n">
        <v>1273968.969150704</v>
      </c>
      <c r="AE36" t="n">
        <v>1743100.547136265</v>
      </c>
      <c r="AF36" t="n">
        <v>5.025781210936844e-06</v>
      </c>
      <c r="AG36" t="n">
        <v>33</v>
      </c>
      <c r="AH36" t="n">
        <v>1576741.477374562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1.2802</v>
      </c>
      <c r="E37" t="n">
        <v>78.11</v>
      </c>
      <c r="F37" t="n">
        <v>75.02</v>
      </c>
      <c r="G37" t="n">
        <v>236.9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887.42</v>
      </c>
      <c r="Q37" t="n">
        <v>1220.54</v>
      </c>
      <c r="R37" t="n">
        <v>169.93</v>
      </c>
      <c r="S37" t="n">
        <v>112.51</v>
      </c>
      <c r="T37" t="n">
        <v>14241.28</v>
      </c>
      <c r="U37" t="n">
        <v>0.66</v>
      </c>
      <c r="V37" t="n">
        <v>0.76</v>
      </c>
      <c r="W37" t="n">
        <v>7.28</v>
      </c>
      <c r="X37" t="n">
        <v>0.82</v>
      </c>
      <c r="Y37" t="n">
        <v>0.5</v>
      </c>
      <c r="Z37" t="n">
        <v>10</v>
      </c>
      <c r="AA37" t="n">
        <v>1270.419669964247</v>
      </c>
      <c r="AB37" t="n">
        <v>1738.244239405326</v>
      </c>
      <c r="AC37" t="n">
        <v>1572.348648837594</v>
      </c>
      <c r="AD37" t="n">
        <v>1270419.669964247</v>
      </c>
      <c r="AE37" t="n">
        <v>1738244.239405326</v>
      </c>
      <c r="AF37" t="n">
        <v>5.031676785986821e-06</v>
      </c>
      <c r="AG37" t="n">
        <v>33</v>
      </c>
      <c r="AH37" t="n">
        <v>1572348.648837594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1.2799</v>
      </c>
      <c r="E38" t="n">
        <v>78.13</v>
      </c>
      <c r="F38" t="n">
        <v>75.03</v>
      </c>
      <c r="G38" t="n">
        <v>236.95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882.3099999999999</v>
      </c>
      <c r="Q38" t="n">
        <v>1220.54</v>
      </c>
      <c r="R38" t="n">
        <v>170.58</v>
      </c>
      <c r="S38" t="n">
        <v>112.51</v>
      </c>
      <c r="T38" t="n">
        <v>14566</v>
      </c>
      <c r="U38" t="n">
        <v>0.66</v>
      </c>
      <c r="V38" t="n">
        <v>0.76</v>
      </c>
      <c r="W38" t="n">
        <v>7.28</v>
      </c>
      <c r="X38" t="n">
        <v>0.83</v>
      </c>
      <c r="Y38" t="n">
        <v>0.5</v>
      </c>
      <c r="Z38" t="n">
        <v>10</v>
      </c>
      <c r="AA38" t="n">
        <v>1267.210347953649</v>
      </c>
      <c r="AB38" t="n">
        <v>1733.853103445131</v>
      </c>
      <c r="AC38" t="n">
        <v>1568.376596730442</v>
      </c>
      <c r="AD38" t="n">
        <v>1267210.347953649</v>
      </c>
      <c r="AE38" t="n">
        <v>1733853.103445131</v>
      </c>
      <c r="AF38" t="n">
        <v>5.030497670976826e-06</v>
      </c>
      <c r="AG38" t="n">
        <v>33</v>
      </c>
      <c r="AH38" t="n">
        <v>1568376.596730442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1.2812</v>
      </c>
      <c r="E39" t="n">
        <v>78.05</v>
      </c>
      <c r="F39" t="n">
        <v>74.98999999999999</v>
      </c>
      <c r="G39" t="n">
        <v>249.97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880.9400000000001</v>
      </c>
      <c r="Q39" t="n">
        <v>1220.56</v>
      </c>
      <c r="R39" t="n">
        <v>169.17</v>
      </c>
      <c r="S39" t="n">
        <v>112.51</v>
      </c>
      <c r="T39" t="n">
        <v>13867.22</v>
      </c>
      <c r="U39" t="n">
        <v>0.67</v>
      </c>
      <c r="V39" t="n">
        <v>0.77</v>
      </c>
      <c r="W39" t="n">
        <v>7.28</v>
      </c>
      <c r="X39" t="n">
        <v>0.79</v>
      </c>
      <c r="Y39" t="n">
        <v>0.5</v>
      </c>
      <c r="Z39" t="n">
        <v>10</v>
      </c>
      <c r="AA39" t="n">
        <v>1265.14186913615</v>
      </c>
      <c r="AB39" t="n">
        <v>1731.022919472184</v>
      </c>
      <c r="AC39" t="n">
        <v>1565.816521543684</v>
      </c>
      <c r="AD39" t="n">
        <v>1265141.86913615</v>
      </c>
      <c r="AE39" t="n">
        <v>1731022.919472184</v>
      </c>
      <c r="AF39" t="n">
        <v>5.035607169353472e-06</v>
      </c>
      <c r="AG39" t="n">
        <v>33</v>
      </c>
      <c r="AH39" t="n">
        <v>1565816.521543684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1.2814</v>
      </c>
      <c r="E40" t="n">
        <v>78.04000000000001</v>
      </c>
      <c r="F40" t="n">
        <v>74.98</v>
      </c>
      <c r="G40" t="n">
        <v>249.92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878.5</v>
      </c>
      <c r="Q40" t="n">
        <v>1220.54</v>
      </c>
      <c r="R40" t="n">
        <v>168.69</v>
      </c>
      <c r="S40" t="n">
        <v>112.51</v>
      </c>
      <c r="T40" t="n">
        <v>13623.57</v>
      </c>
      <c r="U40" t="n">
        <v>0.67</v>
      </c>
      <c r="V40" t="n">
        <v>0.77</v>
      </c>
      <c r="W40" t="n">
        <v>7.28</v>
      </c>
      <c r="X40" t="n">
        <v>0.78</v>
      </c>
      <c r="Y40" t="n">
        <v>0.5</v>
      </c>
      <c r="Z40" t="n">
        <v>10</v>
      </c>
      <c r="AA40" t="n">
        <v>1263.291763300687</v>
      </c>
      <c r="AB40" t="n">
        <v>1728.491523047195</v>
      </c>
      <c r="AC40" t="n">
        <v>1563.526718040659</v>
      </c>
      <c r="AD40" t="n">
        <v>1263291.763300687</v>
      </c>
      <c r="AE40" t="n">
        <v>1728491.523047195</v>
      </c>
      <c r="AF40" t="n">
        <v>5.036393246026803e-06</v>
      </c>
      <c r="AG40" t="n">
        <v>33</v>
      </c>
      <c r="AH40" t="n">
        <v>1563526.718040659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1.2829</v>
      </c>
      <c r="E41" t="n">
        <v>77.95</v>
      </c>
      <c r="F41" t="n">
        <v>74.92</v>
      </c>
      <c r="G41" t="n">
        <v>264.44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875.53</v>
      </c>
      <c r="Q41" t="n">
        <v>1220.55</v>
      </c>
      <c r="R41" t="n">
        <v>166.9</v>
      </c>
      <c r="S41" t="n">
        <v>112.51</v>
      </c>
      <c r="T41" t="n">
        <v>12733.11</v>
      </c>
      <c r="U41" t="n">
        <v>0.67</v>
      </c>
      <c r="V41" t="n">
        <v>0.77</v>
      </c>
      <c r="W41" t="n">
        <v>7.27</v>
      </c>
      <c r="X41" t="n">
        <v>0.73</v>
      </c>
      <c r="Y41" t="n">
        <v>0.5</v>
      </c>
      <c r="Z41" t="n">
        <v>10</v>
      </c>
      <c r="AA41" t="n">
        <v>1259.907048389528</v>
      </c>
      <c r="AB41" t="n">
        <v>1723.860406782664</v>
      </c>
      <c r="AC41" t="n">
        <v>1559.337589012603</v>
      </c>
      <c r="AD41" t="n">
        <v>1259907.048389528</v>
      </c>
      <c r="AE41" t="n">
        <v>1723860.406782664</v>
      </c>
      <c r="AF41" t="n">
        <v>5.042288821076778e-06</v>
      </c>
      <c r="AG41" t="n">
        <v>33</v>
      </c>
      <c r="AH41" t="n">
        <v>1559337.589012603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1.158</v>
      </c>
      <c r="E2" t="n">
        <v>86.34999999999999</v>
      </c>
      <c r="F2" t="n">
        <v>82.66</v>
      </c>
      <c r="G2" t="n">
        <v>26.95</v>
      </c>
      <c r="H2" t="n">
        <v>0.64</v>
      </c>
      <c r="I2" t="n">
        <v>184</v>
      </c>
      <c r="J2" t="n">
        <v>26.11</v>
      </c>
      <c r="K2" t="n">
        <v>12.1</v>
      </c>
      <c r="L2" t="n">
        <v>1</v>
      </c>
      <c r="M2" t="n">
        <v>180</v>
      </c>
      <c r="N2" t="n">
        <v>3.01</v>
      </c>
      <c r="O2" t="n">
        <v>3454.41</v>
      </c>
      <c r="P2" t="n">
        <v>253.08</v>
      </c>
      <c r="Q2" t="n">
        <v>1220.58</v>
      </c>
      <c r="R2" t="n">
        <v>428.71</v>
      </c>
      <c r="S2" t="n">
        <v>112.51</v>
      </c>
      <c r="T2" t="n">
        <v>142803.2</v>
      </c>
      <c r="U2" t="n">
        <v>0.26</v>
      </c>
      <c r="V2" t="n">
        <v>0.6899999999999999</v>
      </c>
      <c r="W2" t="n">
        <v>7.55</v>
      </c>
      <c r="X2" t="n">
        <v>8.460000000000001</v>
      </c>
      <c r="Y2" t="n">
        <v>0.5</v>
      </c>
      <c r="Z2" t="n">
        <v>10</v>
      </c>
      <c r="AA2" t="n">
        <v>691.243679728155</v>
      </c>
      <c r="AB2" t="n">
        <v>945.7900981229462</v>
      </c>
      <c r="AC2" t="n">
        <v>855.5252185828314</v>
      </c>
      <c r="AD2" t="n">
        <v>691243.679728155</v>
      </c>
      <c r="AE2" t="n">
        <v>945790.0981229462</v>
      </c>
      <c r="AF2" t="n">
        <v>1.104216862985935e-05</v>
      </c>
      <c r="AG2" t="n">
        <v>36</v>
      </c>
      <c r="AH2" t="n">
        <v>855525.2185828313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1.2063</v>
      </c>
      <c r="E3" t="n">
        <v>82.90000000000001</v>
      </c>
      <c r="F3" t="n">
        <v>79.89</v>
      </c>
      <c r="G3" t="n">
        <v>38.97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234.51</v>
      </c>
      <c r="Q3" t="n">
        <v>1220.74</v>
      </c>
      <c r="R3" t="n">
        <v>328.87</v>
      </c>
      <c r="S3" t="n">
        <v>112.51</v>
      </c>
      <c r="T3" t="n">
        <v>93190.89999999999</v>
      </c>
      <c r="U3" t="n">
        <v>0.34</v>
      </c>
      <c r="V3" t="n">
        <v>0.72</v>
      </c>
      <c r="W3" t="n">
        <v>7.62</v>
      </c>
      <c r="X3" t="n">
        <v>5.68</v>
      </c>
      <c r="Y3" t="n">
        <v>0.5</v>
      </c>
      <c r="Z3" t="n">
        <v>10</v>
      </c>
      <c r="AA3" t="n">
        <v>648.714076523482</v>
      </c>
      <c r="AB3" t="n">
        <v>887.5992187446401</v>
      </c>
      <c r="AC3" t="n">
        <v>802.8879950609786</v>
      </c>
      <c r="AD3" t="n">
        <v>648714.0765234821</v>
      </c>
      <c r="AE3" t="n">
        <v>887599.2187446401</v>
      </c>
      <c r="AF3" t="n">
        <v>1.150273576701151e-05</v>
      </c>
      <c r="AG3" t="n">
        <v>35</v>
      </c>
      <c r="AH3" t="n">
        <v>802887.9950609786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0.804</v>
      </c>
      <c r="E2" t="n">
        <v>124.38</v>
      </c>
      <c r="F2" t="n">
        <v>107.92</v>
      </c>
      <c r="G2" t="n">
        <v>9.199999999999999</v>
      </c>
      <c r="H2" t="n">
        <v>0.18</v>
      </c>
      <c r="I2" t="n">
        <v>704</v>
      </c>
      <c r="J2" t="n">
        <v>98.70999999999999</v>
      </c>
      <c r="K2" t="n">
        <v>39.72</v>
      </c>
      <c r="L2" t="n">
        <v>1</v>
      </c>
      <c r="M2" t="n">
        <v>702</v>
      </c>
      <c r="N2" t="n">
        <v>12.99</v>
      </c>
      <c r="O2" t="n">
        <v>12407.75</v>
      </c>
      <c r="P2" t="n">
        <v>964.71</v>
      </c>
      <c r="Q2" t="n">
        <v>1220.84</v>
      </c>
      <c r="R2" t="n">
        <v>1286.01</v>
      </c>
      <c r="S2" t="n">
        <v>112.51</v>
      </c>
      <c r="T2" t="n">
        <v>568854.49</v>
      </c>
      <c r="U2" t="n">
        <v>0.09</v>
      </c>
      <c r="V2" t="n">
        <v>0.53</v>
      </c>
      <c r="W2" t="n">
        <v>8.4</v>
      </c>
      <c r="X2" t="n">
        <v>33.71</v>
      </c>
      <c r="Y2" t="n">
        <v>0.5</v>
      </c>
      <c r="Z2" t="n">
        <v>10</v>
      </c>
      <c r="AA2" t="n">
        <v>2133.105019900917</v>
      </c>
      <c r="AB2" t="n">
        <v>2918.608394180248</v>
      </c>
      <c r="AC2" t="n">
        <v>2640.060505332293</v>
      </c>
      <c r="AD2" t="n">
        <v>2133105.019900917</v>
      </c>
      <c r="AE2" t="n">
        <v>2918608.394180248</v>
      </c>
      <c r="AF2" t="n">
        <v>4.179427850481426e-06</v>
      </c>
      <c r="AG2" t="n">
        <v>52</v>
      </c>
      <c r="AH2" t="n">
        <v>2640060.505332293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1.0543</v>
      </c>
      <c r="E3" t="n">
        <v>94.84999999999999</v>
      </c>
      <c r="F3" t="n">
        <v>87.13</v>
      </c>
      <c r="G3" t="n">
        <v>18.74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277</v>
      </c>
      <c r="N3" t="n">
        <v>13.24</v>
      </c>
      <c r="O3" t="n">
        <v>12561.45</v>
      </c>
      <c r="P3" t="n">
        <v>770.0599999999999</v>
      </c>
      <c r="Q3" t="n">
        <v>1220.67</v>
      </c>
      <c r="R3" t="n">
        <v>579.71</v>
      </c>
      <c r="S3" t="n">
        <v>112.51</v>
      </c>
      <c r="T3" t="n">
        <v>217828.47</v>
      </c>
      <c r="U3" t="n">
        <v>0.19</v>
      </c>
      <c r="V3" t="n">
        <v>0.66</v>
      </c>
      <c r="W3" t="n">
        <v>7.71</v>
      </c>
      <c r="X3" t="n">
        <v>12.92</v>
      </c>
      <c r="Y3" t="n">
        <v>0.5</v>
      </c>
      <c r="Z3" t="n">
        <v>10</v>
      </c>
      <c r="AA3" t="n">
        <v>1382.580123121955</v>
      </c>
      <c r="AB3" t="n">
        <v>1891.707119585671</v>
      </c>
      <c r="AC3" t="n">
        <v>1711.165247120032</v>
      </c>
      <c r="AD3" t="n">
        <v>1382580.123121955</v>
      </c>
      <c r="AE3" t="n">
        <v>1891707.119585671</v>
      </c>
      <c r="AF3" t="n">
        <v>5.48056067507782e-06</v>
      </c>
      <c r="AG3" t="n">
        <v>40</v>
      </c>
      <c r="AH3" t="n">
        <v>1711165.247120032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1.1402</v>
      </c>
      <c r="E4" t="n">
        <v>87.7</v>
      </c>
      <c r="F4" t="n">
        <v>82.16</v>
      </c>
      <c r="G4" t="n">
        <v>28.5</v>
      </c>
      <c r="H4" t="n">
        <v>0.52</v>
      </c>
      <c r="I4" t="n">
        <v>173</v>
      </c>
      <c r="J4" t="n">
        <v>101.2</v>
      </c>
      <c r="K4" t="n">
        <v>39.72</v>
      </c>
      <c r="L4" t="n">
        <v>3</v>
      </c>
      <c r="M4" t="n">
        <v>171</v>
      </c>
      <c r="N4" t="n">
        <v>13.49</v>
      </c>
      <c r="O4" t="n">
        <v>12715.54</v>
      </c>
      <c r="P4" t="n">
        <v>717.6900000000001</v>
      </c>
      <c r="Q4" t="n">
        <v>1220.59</v>
      </c>
      <c r="R4" t="n">
        <v>412.02</v>
      </c>
      <c r="S4" t="n">
        <v>112.51</v>
      </c>
      <c r="T4" t="n">
        <v>134513.86</v>
      </c>
      <c r="U4" t="n">
        <v>0.27</v>
      </c>
      <c r="V4" t="n">
        <v>0.7</v>
      </c>
      <c r="W4" t="n">
        <v>7.52</v>
      </c>
      <c r="X4" t="n">
        <v>7.96</v>
      </c>
      <c r="Y4" t="n">
        <v>0.5</v>
      </c>
      <c r="Z4" t="n">
        <v>10</v>
      </c>
      <c r="AA4" t="n">
        <v>1219.423187604488</v>
      </c>
      <c r="AB4" t="n">
        <v>1668.468602434686</v>
      </c>
      <c r="AC4" t="n">
        <v>1509.23230072871</v>
      </c>
      <c r="AD4" t="n">
        <v>1219423.187604488</v>
      </c>
      <c r="AE4" t="n">
        <v>1668468.602434686</v>
      </c>
      <c r="AF4" t="n">
        <v>5.927094073530997e-06</v>
      </c>
      <c r="AG4" t="n">
        <v>37</v>
      </c>
      <c r="AH4" t="n">
        <v>1509232.30072871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1.1838</v>
      </c>
      <c r="E5" t="n">
        <v>84.47</v>
      </c>
      <c r="F5" t="n">
        <v>79.92</v>
      </c>
      <c r="G5" t="n">
        <v>38.36</v>
      </c>
      <c r="H5" t="n">
        <v>0.6899999999999999</v>
      </c>
      <c r="I5" t="n">
        <v>125</v>
      </c>
      <c r="J5" t="n">
        <v>102.45</v>
      </c>
      <c r="K5" t="n">
        <v>39.72</v>
      </c>
      <c r="L5" t="n">
        <v>4</v>
      </c>
      <c r="M5" t="n">
        <v>123</v>
      </c>
      <c r="N5" t="n">
        <v>13.74</v>
      </c>
      <c r="O5" t="n">
        <v>12870.03</v>
      </c>
      <c r="P5" t="n">
        <v>689.34</v>
      </c>
      <c r="Q5" t="n">
        <v>1220.54</v>
      </c>
      <c r="R5" t="n">
        <v>335.81</v>
      </c>
      <c r="S5" t="n">
        <v>112.51</v>
      </c>
      <c r="T5" t="n">
        <v>96652.16</v>
      </c>
      <c r="U5" t="n">
        <v>0.34</v>
      </c>
      <c r="V5" t="n">
        <v>0.72</v>
      </c>
      <c r="W5" t="n">
        <v>7.45</v>
      </c>
      <c r="X5" t="n">
        <v>5.72</v>
      </c>
      <c r="Y5" t="n">
        <v>0.5</v>
      </c>
      <c r="Z5" t="n">
        <v>10</v>
      </c>
      <c r="AA5" t="n">
        <v>1148.818606703837</v>
      </c>
      <c r="AB5" t="n">
        <v>1571.86429999214</v>
      </c>
      <c r="AC5" t="n">
        <v>1421.84777732629</v>
      </c>
      <c r="AD5" t="n">
        <v>1148818.606703837</v>
      </c>
      <c r="AE5" t="n">
        <v>1571864.29999214</v>
      </c>
      <c r="AF5" t="n">
        <v>6.153739663432726e-06</v>
      </c>
      <c r="AG5" t="n">
        <v>36</v>
      </c>
      <c r="AH5" t="n">
        <v>1421847.77732629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1.212</v>
      </c>
      <c r="E6" t="n">
        <v>82.51000000000001</v>
      </c>
      <c r="F6" t="n">
        <v>78.53</v>
      </c>
      <c r="G6" t="n">
        <v>48.57</v>
      </c>
      <c r="H6" t="n">
        <v>0.85</v>
      </c>
      <c r="I6" t="n">
        <v>97</v>
      </c>
      <c r="J6" t="n">
        <v>103.71</v>
      </c>
      <c r="K6" t="n">
        <v>39.72</v>
      </c>
      <c r="L6" t="n">
        <v>5</v>
      </c>
      <c r="M6" t="n">
        <v>95</v>
      </c>
      <c r="N6" t="n">
        <v>14</v>
      </c>
      <c r="O6" t="n">
        <v>13024.91</v>
      </c>
      <c r="P6" t="n">
        <v>669.34</v>
      </c>
      <c r="Q6" t="n">
        <v>1220.55</v>
      </c>
      <c r="R6" t="n">
        <v>288.45</v>
      </c>
      <c r="S6" t="n">
        <v>112.51</v>
      </c>
      <c r="T6" t="n">
        <v>73107.84</v>
      </c>
      <c r="U6" t="n">
        <v>0.39</v>
      </c>
      <c r="V6" t="n">
        <v>0.73</v>
      </c>
      <c r="W6" t="n">
        <v>7.41</v>
      </c>
      <c r="X6" t="n">
        <v>4.33</v>
      </c>
      <c r="Y6" t="n">
        <v>0.5</v>
      </c>
      <c r="Z6" t="n">
        <v>10</v>
      </c>
      <c r="AA6" t="n">
        <v>1101.13969047203</v>
      </c>
      <c r="AB6" t="n">
        <v>1506.627903358452</v>
      </c>
      <c r="AC6" t="n">
        <v>1362.837450827464</v>
      </c>
      <c r="AD6" t="n">
        <v>1101139.69047203</v>
      </c>
      <c r="AE6" t="n">
        <v>1506627.903358452</v>
      </c>
      <c r="AF6" t="n">
        <v>6.300331535800357e-06</v>
      </c>
      <c r="AG6" t="n">
        <v>35</v>
      </c>
      <c r="AH6" t="n">
        <v>1362837.450827464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1.2273</v>
      </c>
      <c r="E7" t="n">
        <v>81.48</v>
      </c>
      <c r="F7" t="n">
        <v>77.84999999999999</v>
      </c>
      <c r="G7" t="n">
        <v>58.39</v>
      </c>
      <c r="H7" t="n">
        <v>1.01</v>
      </c>
      <c r="I7" t="n">
        <v>80</v>
      </c>
      <c r="J7" t="n">
        <v>104.97</v>
      </c>
      <c r="K7" t="n">
        <v>39.72</v>
      </c>
      <c r="L7" t="n">
        <v>6</v>
      </c>
      <c r="M7" t="n">
        <v>78</v>
      </c>
      <c r="N7" t="n">
        <v>14.25</v>
      </c>
      <c r="O7" t="n">
        <v>13180.19</v>
      </c>
      <c r="P7" t="n">
        <v>654.8</v>
      </c>
      <c r="Q7" t="n">
        <v>1220.56</v>
      </c>
      <c r="R7" t="n">
        <v>266.19</v>
      </c>
      <c r="S7" t="n">
        <v>112.51</v>
      </c>
      <c r="T7" t="n">
        <v>62063.74</v>
      </c>
      <c r="U7" t="n">
        <v>0.42</v>
      </c>
      <c r="V7" t="n">
        <v>0.74</v>
      </c>
      <c r="W7" t="n">
        <v>7.37</v>
      </c>
      <c r="X7" t="n">
        <v>3.65</v>
      </c>
      <c r="Y7" t="n">
        <v>0.5</v>
      </c>
      <c r="Z7" t="n">
        <v>10</v>
      </c>
      <c r="AA7" t="n">
        <v>1069.287977629814</v>
      </c>
      <c r="AB7" t="n">
        <v>1463.046984649335</v>
      </c>
      <c r="AC7" t="n">
        <v>1323.415833833742</v>
      </c>
      <c r="AD7" t="n">
        <v>1069287.977629814</v>
      </c>
      <c r="AE7" t="n">
        <v>1463046.984649335</v>
      </c>
      <c r="AF7" t="n">
        <v>6.379865423999818e-06</v>
      </c>
      <c r="AG7" t="n">
        <v>34</v>
      </c>
      <c r="AH7" t="n">
        <v>1323415.833833741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1.2415</v>
      </c>
      <c r="E8" t="n">
        <v>80.55</v>
      </c>
      <c r="F8" t="n">
        <v>77.18000000000001</v>
      </c>
      <c r="G8" t="n">
        <v>69.12</v>
      </c>
      <c r="H8" t="n">
        <v>1.16</v>
      </c>
      <c r="I8" t="n">
        <v>67</v>
      </c>
      <c r="J8" t="n">
        <v>106.23</v>
      </c>
      <c r="K8" t="n">
        <v>39.72</v>
      </c>
      <c r="L8" t="n">
        <v>7</v>
      </c>
      <c r="M8" t="n">
        <v>65</v>
      </c>
      <c r="N8" t="n">
        <v>14.52</v>
      </c>
      <c r="O8" t="n">
        <v>13335.87</v>
      </c>
      <c r="P8" t="n">
        <v>640.8099999999999</v>
      </c>
      <c r="Q8" t="n">
        <v>1220.55</v>
      </c>
      <c r="R8" t="n">
        <v>243.52</v>
      </c>
      <c r="S8" t="n">
        <v>112.51</v>
      </c>
      <c r="T8" t="n">
        <v>50794.7</v>
      </c>
      <c r="U8" t="n">
        <v>0.46</v>
      </c>
      <c r="V8" t="n">
        <v>0.74</v>
      </c>
      <c r="W8" t="n">
        <v>7.35</v>
      </c>
      <c r="X8" t="n">
        <v>2.98</v>
      </c>
      <c r="Y8" t="n">
        <v>0.5</v>
      </c>
      <c r="Z8" t="n">
        <v>10</v>
      </c>
      <c r="AA8" t="n">
        <v>1048.590283498963</v>
      </c>
      <c r="AB8" t="n">
        <v>1434.727486421684</v>
      </c>
      <c r="AC8" t="n">
        <v>1297.799108770272</v>
      </c>
      <c r="AD8" t="n">
        <v>1048590.283498963</v>
      </c>
      <c r="AE8" t="n">
        <v>1434727.486421684</v>
      </c>
      <c r="AF8" t="n">
        <v>6.453681189518271e-06</v>
      </c>
      <c r="AG8" t="n">
        <v>34</v>
      </c>
      <c r="AH8" t="n">
        <v>1297799.108770272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1.2503</v>
      </c>
      <c r="E9" t="n">
        <v>79.98</v>
      </c>
      <c r="F9" t="n">
        <v>76.8</v>
      </c>
      <c r="G9" t="n">
        <v>79.45</v>
      </c>
      <c r="H9" t="n">
        <v>1.31</v>
      </c>
      <c r="I9" t="n">
        <v>58</v>
      </c>
      <c r="J9" t="n">
        <v>107.5</v>
      </c>
      <c r="K9" t="n">
        <v>39.72</v>
      </c>
      <c r="L9" t="n">
        <v>8</v>
      </c>
      <c r="M9" t="n">
        <v>56</v>
      </c>
      <c r="N9" t="n">
        <v>14.78</v>
      </c>
      <c r="O9" t="n">
        <v>13491.96</v>
      </c>
      <c r="P9" t="n">
        <v>629.52</v>
      </c>
      <c r="Q9" t="n">
        <v>1220.54</v>
      </c>
      <c r="R9" t="n">
        <v>230.37</v>
      </c>
      <c r="S9" t="n">
        <v>112.51</v>
      </c>
      <c r="T9" t="n">
        <v>44265.54</v>
      </c>
      <c r="U9" t="n">
        <v>0.49</v>
      </c>
      <c r="V9" t="n">
        <v>0.75</v>
      </c>
      <c r="W9" t="n">
        <v>7.34</v>
      </c>
      <c r="X9" t="n">
        <v>2.6</v>
      </c>
      <c r="Y9" t="n">
        <v>0.5</v>
      </c>
      <c r="Z9" t="n">
        <v>10</v>
      </c>
      <c r="AA9" t="n">
        <v>1034.298863957413</v>
      </c>
      <c r="AB9" t="n">
        <v>1415.173335712004</v>
      </c>
      <c r="AC9" t="n">
        <v>1280.111178759901</v>
      </c>
      <c r="AD9" t="n">
        <v>1034298.863957413</v>
      </c>
      <c r="AE9" t="n">
        <v>1415173.335712004</v>
      </c>
      <c r="AF9" t="n">
        <v>6.499426170966326e-06</v>
      </c>
      <c r="AG9" t="n">
        <v>34</v>
      </c>
      <c r="AH9" t="n">
        <v>1280111.178759901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1.2577</v>
      </c>
      <c r="E10" t="n">
        <v>79.51000000000001</v>
      </c>
      <c r="F10" t="n">
        <v>76.47</v>
      </c>
      <c r="G10" t="n">
        <v>89.97</v>
      </c>
      <c r="H10" t="n">
        <v>1.46</v>
      </c>
      <c r="I10" t="n">
        <v>51</v>
      </c>
      <c r="J10" t="n">
        <v>108.77</v>
      </c>
      <c r="K10" t="n">
        <v>39.72</v>
      </c>
      <c r="L10" t="n">
        <v>9</v>
      </c>
      <c r="M10" t="n">
        <v>49</v>
      </c>
      <c r="N10" t="n">
        <v>15.05</v>
      </c>
      <c r="O10" t="n">
        <v>13648.58</v>
      </c>
      <c r="P10" t="n">
        <v>616.9299999999999</v>
      </c>
      <c r="Q10" t="n">
        <v>1220.54</v>
      </c>
      <c r="R10" t="n">
        <v>219.48</v>
      </c>
      <c r="S10" t="n">
        <v>112.51</v>
      </c>
      <c r="T10" t="n">
        <v>38852.86</v>
      </c>
      <c r="U10" t="n">
        <v>0.51</v>
      </c>
      <c r="V10" t="n">
        <v>0.75</v>
      </c>
      <c r="W10" t="n">
        <v>7.33</v>
      </c>
      <c r="X10" t="n">
        <v>2.28</v>
      </c>
      <c r="Y10" t="n">
        <v>0.5</v>
      </c>
      <c r="Z10" t="n">
        <v>10</v>
      </c>
      <c r="AA10" t="n">
        <v>1020.255790156205</v>
      </c>
      <c r="AB10" t="n">
        <v>1395.9589826005</v>
      </c>
      <c r="AC10" t="n">
        <v>1262.730616541845</v>
      </c>
      <c r="AD10" t="n">
        <v>1020255.790156205</v>
      </c>
      <c r="AE10" t="n">
        <v>1395958.9826005</v>
      </c>
      <c r="AF10" t="n">
        <v>6.537893541729464e-06</v>
      </c>
      <c r="AG10" t="n">
        <v>34</v>
      </c>
      <c r="AH10" t="n">
        <v>1262730.616541845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1.264</v>
      </c>
      <c r="E11" t="n">
        <v>79.11</v>
      </c>
      <c r="F11" t="n">
        <v>76.2</v>
      </c>
      <c r="G11" t="n">
        <v>101.6</v>
      </c>
      <c r="H11" t="n">
        <v>1.6</v>
      </c>
      <c r="I11" t="n">
        <v>45</v>
      </c>
      <c r="J11" t="n">
        <v>110.04</v>
      </c>
      <c r="K11" t="n">
        <v>39.72</v>
      </c>
      <c r="L11" t="n">
        <v>10</v>
      </c>
      <c r="M11" t="n">
        <v>43</v>
      </c>
      <c r="N11" t="n">
        <v>15.32</v>
      </c>
      <c r="O11" t="n">
        <v>13805.5</v>
      </c>
      <c r="P11" t="n">
        <v>607.05</v>
      </c>
      <c r="Q11" t="n">
        <v>1220.55</v>
      </c>
      <c r="R11" t="n">
        <v>210.27</v>
      </c>
      <c r="S11" t="n">
        <v>112.51</v>
      </c>
      <c r="T11" t="n">
        <v>34280.11</v>
      </c>
      <c r="U11" t="n">
        <v>0.54</v>
      </c>
      <c r="V11" t="n">
        <v>0.75</v>
      </c>
      <c r="W11" t="n">
        <v>7.31</v>
      </c>
      <c r="X11" t="n">
        <v>2</v>
      </c>
      <c r="Y11" t="n">
        <v>0.5</v>
      </c>
      <c r="Z11" t="n">
        <v>10</v>
      </c>
      <c r="AA11" t="n">
        <v>999.5019567470115</v>
      </c>
      <c r="AB11" t="n">
        <v>1367.56267213553</v>
      </c>
      <c r="AC11" t="n">
        <v>1237.04441009318</v>
      </c>
      <c r="AD11" t="n">
        <v>999501.9567470115</v>
      </c>
      <c r="AE11" t="n">
        <v>1367562.672135531</v>
      </c>
      <c r="AF11" t="n">
        <v>6.570642789811594e-06</v>
      </c>
      <c r="AG11" t="n">
        <v>33</v>
      </c>
      <c r="AH11" t="n">
        <v>1237044.41009318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1.2692</v>
      </c>
      <c r="E12" t="n">
        <v>78.79000000000001</v>
      </c>
      <c r="F12" t="n">
        <v>75.98</v>
      </c>
      <c r="G12" t="n">
        <v>113.97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595.13</v>
      </c>
      <c r="Q12" t="n">
        <v>1220.54</v>
      </c>
      <c r="R12" t="n">
        <v>202.88</v>
      </c>
      <c r="S12" t="n">
        <v>112.51</v>
      </c>
      <c r="T12" t="n">
        <v>30609.62</v>
      </c>
      <c r="U12" t="n">
        <v>0.55</v>
      </c>
      <c r="V12" t="n">
        <v>0.76</v>
      </c>
      <c r="W12" t="n">
        <v>7.31</v>
      </c>
      <c r="X12" t="n">
        <v>1.78</v>
      </c>
      <c r="Y12" t="n">
        <v>0.5</v>
      </c>
      <c r="Z12" t="n">
        <v>10</v>
      </c>
      <c r="AA12" t="n">
        <v>987.7598354134078</v>
      </c>
      <c r="AB12" t="n">
        <v>1351.496583701061</v>
      </c>
      <c r="AC12" t="n">
        <v>1222.51164659</v>
      </c>
      <c r="AD12" t="n">
        <v>987759.8354134078</v>
      </c>
      <c r="AE12" t="n">
        <v>1351496.583701061</v>
      </c>
      <c r="AF12" t="n">
        <v>6.597673915212719e-06</v>
      </c>
      <c r="AG12" t="n">
        <v>33</v>
      </c>
      <c r="AH12" t="n">
        <v>1222511.64659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1.2736</v>
      </c>
      <c r="E13" t="n">
        <v>78.52</v>
      </c>
      <c r="F13" t="n">
        <v>75.79000000000001</v>
      </c>
      <c r="G13" t="n">
        <v>126.32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582.59</v>
      </c>
      <c r="Q13" t="n">
        <v>1220.54</v>
      </c>
      <c r="R13" t="n">
        <v>196.04</v>
      </c>
      <c r="S13" t="n">
        <v>112.51</v>
      </c>
      <c r="T13" t="n">
        <v>27209.86</v>
      </c>
      <c r="U13" t="n">
        <v>0.57</v>
      </c>
      <c r="V13" t="n">
        <v>0.76</v>
      </c>
      <c r="W13" t="n">
        <v>7.31</v>
      </c>
      <c r="X13" t="n">
        <v>1.59</v>
      </c>
      <c r="Y13" t="n">
        <v>0.5</v>
      </c>
      <c r="Z13" t="n">
        <v>10</v>
      </c>
      <c r="AA13" t="n">
        <v>976.2081807283076</v>
      </c>
      <c r="AB13" t="n">
        <v>1335.69110013787</v>
      </c>
      <c r="AC13" t="n">
        <v>1208.214616194944</v>
      </c>
      <c r="AD13" t="n">
        <v>976208.1807283077</v>
      </c>
      <c r="AE13" t="n">
        <v>1335691.10013787</v>
      </c>
      <c r="AF13" t="n">
        <v>6.620546405936746e-06</v>
      </c>
      <c r="AG13" t="n">
        <v>33</v>
      </c>
      <c r="AH13" t="n">
        <v>1208214.616194944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1.2768</v>
      </c>
      <c r="E14" t="n">
        <v>78.31999999999999</v>
      </c>
      <c r="F14" t="n">
        <v>75.66</v>
      </c>
      <c r="G14" t="n">
        <v>137.56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29</v>
      </c>
      <c r="N14" t="n">
        <v>16.16</v>
      </c>
      <c r="O14" t="n">
        <v>14278.75</v>
      </c>
      <c r="P14" t="n">
        <v>572.78</v>
      </c>
      <c r="Q14" t="n">
        <v>1220.54</v>
      </c>
      <c r="R14" t="n">
        <v>191.45</v>
      </c>
      <c r="S14" t="n">
        <v>112.51</v>
      </c>
      <c r="T14" t="n">
        <v>24930.1</v>
      </c>
      <c r="U14" t="n">
        <v>0.59</v>
      </c>
      <c r="V14" t="n">
        <v>0.76</v>
      </c>
      <c r="W14" t="n">
        <v>7.31</v>
      </c>
      <c r="X14" t="n">
        <v>1.46</v>
      </c>
      <c r="Y14" t="n">
        <v>0.5</v>
      </c>
      <c r="Z14" t="n">
        <v>10</v>
      </c>
      <c r="AA14" t="n">
        <v>967.4146634864386</v>
      </c>
      <c r="AB14" t="n">
        <v>1323.659421904943</v>
      </c>
      <c r="AC14" t="n">
        <v>1197.331224446001</v>
      </c>
      <c r="AD14" t="n">
        <v>967414.6634864386</v>
      </c>
      <c r="AE14" t="n">
        <v>1323659.421904943</v>
      </c>
      <c r="AF14" t="n">
        <v>6.637180944645129e-06</v>
      </c>
      <c r="AG14" t="n">
        <v>33</v>
      </c>
      <c r="AH14" t="n">
        <v>1197331.224446001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1.2799</v>
      </c>
      <c r="E15" t="n">
        <v>78.13</v>
      </c>
      <c r="F15" t="n">
        <v>75.52</v>
      </c>
      <c r="G15" t="n">
        <v>151.05</v>
      </c>
      <c r="H15" t="n">
        <v>2.14</v>
      </c>
      <c r="I15" t="n">
        <v>30</v>
      </c>
      <c r="J15" t="n">
        <v>115.16</v>
      </c>
      <c r="K15" t="n">
        <v>39.72</v>
      </c>
      <c r="L15" t="n">
        <v>14</v>
      </c>
      <c r="M15" t="n">
        <v>20</v>
      </c>
      <c r="N15" t="n">
        <v>16.45</v>
      </c>
      <c r="O15" t="n">
        <v>14437.35</v>
      </c>
      <c r="P15" t="n">
        <v>560.53</v>
      </c>
      <c r="Q15" t="n">
        <v>1220.55</v>
      </c>
      <c r="R15" t="n">
        <v>186.88</v>
      </c>
      <c r="S15" t="n">
        <v>112.51</v>
      </c>
      <c r="T15" t="n">
        <v>22661.68</v>
      </c>
      <c r="U15" t="n">
        <v>0.6</v>
      </c>
      <c r="V15" t="n">
        <v>0.76</v>
      </c>
      <c r="W15" t="n">
        <v>7.3</v>
      </c>
      <c r="X15" t="n">
        <v>1.33</v>
      </c>
      <c r="Y15" t="n">
        <v>0.5</v>
      </c>
      <c r="Z15" t="n">
        <v>10</v>
      </c>
      <c r="AA15" t="n">
        <v>957.0210011112703</v>
      </c>
      <c r="AB15" t="n">
        <v>1309.438354507216</v>
      </c>
      <c r="AC15" t="n">
        <v>1184.46739576132</v>
      </c>
      <c r="AD15" t="n">
        <v>957021.0011112703</v>
      </c>
      <c r="AE15" t="n">
        <v>1309438.354507216</v>
      </c>
      <c r="AF15" t="n">
        <v>6.653295654018876e-06</v>
      </c>
      <c r="AG15" t="n">
        <v>33</v>
      </c>
      <c r="AH15" t="n">
        <v>1184467.39576132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1.2809</v>
      </c>
      <c r="E16" t="n">
        <v>78.06999999999999</v>
      </c>
      <c r="F16" t="n">
        <v>75.48999999999999</v>
      </c>
      <c r="G16" t="n">
        <v>156.18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11</v>
      </c>
      <c r="N16" t="n">
        <v>16.74</v>
      </c>
      <c r="O16" t="n">
        <v>14596.38</v>
      </c>
      <c r="P16" t="n">
        <v>559.9299999999999</v>
      </c>
      <c r="Q16" t="n">
        <v>1220.54</v>
      </c>
      <c r="R16" t="n">
        <v>184.77</v>
      </c>
      <c r="S16" t="n">
        <v>112.51</v>
      </c>
      <c r="T16" t="n">
        <v>21611.88</v>
      </c>
      <c r="U16" t="n">
        <v>0.61</v>
      </c>
      <c r="V16" t="n">
        <v>0.76</v>
      </c>
      <c r="W16" t="n">
        <v>7.33</v>
      </c>
      <c r="X16" t="n">
        <v>1.29</v>
      </c>
      <c r="Y16" t="n">
        <v>0.5</v>
      </c>
      <c r="Z16" t="n">
        <v>10</v>
      </c>
      <c r="AA16" t="n">
        <v>956.009387568034</v>
      </c>
      <c r="AB16" t="n">
        <v>1308.05422022812</v>
      </c>
      <c r="AC16" t="n">
        <v>1183.215361315176</v>
      </c>
      <c r="AD16" t="n">
        <v>956009.387568034</v>
      </c>
      <c r="AE16" t="n">
        <v>1308054.22022812</v>
      </c>
      <c r="AF16" t="n">
        <v>6.658493947365246e-06</v>
      </c>
      <c r="AG16" t="n">
        <v>33</v>
      </c>
      <c r="AH16" t="n">
        <v>1183215.361315176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1.2808</v>
      </c>
      <c r="E17" t="n">
        <v>78.08</v>
      </c>
      <c r="F17" t="n">
        <v>75.48999999999999</v>
      </c>
      <c r="G17" t="n">
        <v>156.19</v>
      </c>
      <c r="H17" t="n">
        <v>2.4</v>
      </c>
      <c r="I17" t="n">
        <v>29</v>
      </c>
      <c r="J17" t="n">
        <v>117.75</v>
      </c>
      <c r="K17" t="n">
        <v>39.72</v>
      </c>
      <c r="L17" t="n">
        <v>16</v>
      </c>
      <c r="M17" t="n">
        <v>1</v>
      </c>
      <c r="N17" t="n">
        <v>17.03</v>
      </c>
      <c r="O17" t="n">
        <v>14755.84</v>
      </c>
      <c r="P17" t="n">
        <v>563.46</v>
      </c>
      <c r="Q17" t="n">
        <v>1220.54</v>
      </c>
      <c r="R17" t="n">
        <v>184.83</v>
      </c>
      <c r="S17" t="n">
        <v>112.51</v>
      </c>
      <c r="T17" t="n">
        <v>21641.88</v>
      </c>
      <c r="U17" t="n">
        <v>0.61</v>
      </c>
      <c r="V17" t="n">
        <v>0.76</v>
      </c>
      <c r="W17" t="n">
        <v>7.33</v>
      </c>
      <c r="X17" t="n">
        <v>1.29</v>
      </c>
      <c r="Y17" t="n">
        <v>0.5</v>
      </c>
      <c r="Z17" t="n">
        <v>10</v>
      </c>
      <c r="AA17" t="n">
        <v>958.4591364197278</v>
      </c>
      <c r="AB17" t="n">
        <v>1311.4060746823</v>
      </c>
      <c r="AC17" t="n">
        <v>1186.247319484606</v>
      </c>
      <c r="AD17" t="n">
        <v>958459.1364197278</v>
      </c>
      <c r="AE17" t="n">
        <v>1311406.0746823</v>
      </c>
      <c r="AF17" t="n">
        <v>6.657974118030609e-06</v>
      </c>
      <c r="AG17" t="n">
        <v>33</v>
      </c>
      <c r="AH17" t="n">
        <v>1186247.319484606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1.2807</v>
      </c>
      <c r="E18" t="n">
        <v>78.08</v>
      </c>
      <c r="F18" t="n">
        <v>75.5</v>
      </c>
      <c r="G18" t="n">
        <v>156.21</v>
      </c>
      <c r="H18" t="n">
        <v>2.52</v>
      </c>
      <c r="I18" t="n">
        <v>29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568.25</v>
      </c>
      <c r="Q18" t="n">
        <v>1220.54</v>
      </c>
      <c r="R18" t="n">
        <v>185.04</v>
      </c>
      <c r="S18" t="n">
        <v>112.51</v>
      </c>
      <c r="T18" t="n">
        <v>21744.9</v>
      </c>
      <c r="U18" t="n">
        <v>0.61</v>
      </c>
      <c r="V18" t="n">
        <v>0.76</v>
      </c>
      <c r="W18" t="n">
        <v>7.33</v>
      </c>
      <c r="X18" t="n">
        <v>1.3</v>
      </c>
      <c r="Y18" t="n">
        <v>0.5</v>
      </c>
      <c r="Z18" t="n">
        <v>10</v>
      </c>
      <c r="AA18" t="n">
        <v>961.8002991429646</v>
      </c>
      <c r="AB18" t="n">
        <v>1315.977600921928</v>
      </c>
      <c r="AC18" t="n">
        <v>1190.382545676102</v>
      </c>
      <c r="AD18" t="n">
        <v>961800.2991429646</v>
      </c>
      <c r="AE18" t="n">
        <v>1315977.600921928</v>
      </c>
      <c r="AF18" t="n">
        <v>6.657454288695972e-06</v>
      </c>
      <c r="AG18" t="n">
        <v>33</v>
      </c>
      <c r="AH18" t="n">
        <v>1190382.545676102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0.6969</v>
      </c>
      <c r="E2" t="n">
        <v>143.49</v>
      </c>
      <c r="F2" t="n">
        <v>118.23</v>
      </c>
      <c r="G2" t="n">
        <v>7.84</v>
      </c>
      <c r="H2" t="n">
        <v>0.14</v>
      </c>
      <c r="I2" t="n">
        <v>905</v>
      </c>
      <c r="J2" t="n">
        <v>124.63</v>
      </c>
      <c r="K2" t="n">
        <v>45</v>
      </c>
      <c r="L2" t="n">
        <v>1</v>
      </c>
      <c r="M2" t="n">
        <v>903</v>
      </c>
      <c r="N2" t="n">
        <v>18.64</v>
      </c>
      <c r="O2" t="n">
        <v>15605.44</v>
      </c>
      <c r="P2" t="n">
        <v>1236.88</v>
      </c>
      <c r="Q2" t="n">
        <v>1220.9</v>
      </c>
      <c r="R2" t="n">
        <v>1636.02</v>
      </c>
      <c r="S2" t="n">
        <v>112.51</v>
      </c>
      <c r="T2" t="n">
        <v>742855.63</v>
      </c>
      <c r="U2" t="n">
        <v>0.07000000000000001</v>
      </c>
      <c r="V2" t="n">
        <v>0.49</v>
      </c>
      <c r="W2" t="n">
        <v>8.77</v>
      </c>
      <c r="X2" t="n">
        <v>44.01</v>
      </c>
      <c r="Y2" t="n">
        <v>0.5</v>
      </c>
      <c r="Z2" t="n">
        <v>10</v>
      </c>
      <c r="AA2" t="n">
        <v>2964.733993378159</v>
      </c>
      <c r="AB2" t="n">
        <v>4056.479844572981</v>
      </c>
      <c r="AC2" t="n">
        <v>3669.335101512002</v>
      </c>
      <c r="AD2" t="n">
        <v>2964733.993378159</v>
      </c>
      <c r="AE2" t="n">
        <v>4056479.844572981</v>
      </c>
      <c r="AF2" t="n">
        <v>3.225781586656949e-06</v>
      </c>
      <c r="AG2" t="n">
        <v>60</v>
      </c>
      <c r="AH2" t="n">
        <v>3669335.101512002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0.9921</v>
      </c>
      <c r="E3" t="n">
        <v>100.8</v>
      </c>
      <c r="F3" t="n">
        <v>90</v>
      </c>
      <c r="G3" t="n">
        <v>15.93</v>
      </c>
      <c r="H3" t="n">
        <v>0.28</v>
      </c>
      <c r="I3" t="n">
        <v>339</v>
      </c>
      <c r="J3" t="n">
        <v>125.95</v>
      </c>
      <c r="K3" t="n">
        <v>45</v>
      </c>
      <c r="L3" t="n">
        <v>2</v>
      </c>
      <c r="M3" t="n">
        <v>337</v>
      </c>
      <c r="N3" t="n">
        <v>18.95</v>
      </c>
      <c r="O3" t="n">
        <v>15767.7</v>
      </c>
      <c r="P3" t="n">
        <v>934.77</v>
      </c>
      <c r="Q3" t="n">
        <v>1220.66</v>
      </c>
      <c r="R3" t="n">
        <v>677.51</v>
      </c>
      <c r="S3" t="n">
        <v>112.51</v>
      </c>
      <c r="T3" t="n">
        <v>266430.15</v>
      </c>
      <c r="U3" t="n">
        <v>0.17</v>
      </c>
      <c r="V3" t="n">
        <v>0.64</v>
      </c>
      <c r="W3" t="n">
        <v>7.8</v>
      </c>
      <c r="X3" t="n">
        <v>15.8</v>
      </c>
      <c r="Y3" t="n">
        <v>0.5</v>
      </c>
      <c r="Z3" t="n">
        <v>10</v>
      </c>
      <c r="AA3" t="n">
        <v>1675.519646223803</v>
      </c>
      <c r="AB3" t="n">
        <v>2292.519898673278</v>
      </c>
      <c r="AC3" t="n">
        <v>2073.725017115786</v>
      </c>
      <c r="AD3" t="n">
        <v>1675519.646223803</v>
      </c>
      <c r="AE3" t="n">
        <v>2292519.898673278</v>
      </c>
      <c r="AF3" t="n">
        <v>4.592191006058774e-06</v>
      </c>
      <c r="AG3" t="n">
        <v>42</v>
      </c>
      <c r="AH3" t="n">
        <v>2073725.017115786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1.0957</v>
      </c>
      <c r="E4" t="n">
        <v>91.26000000000001</v>
      </c>
      <c r="F4" t="n">
        <v>83.79000000000001</v>
      </c>
      <c r="G4" t="n">
        <v>24.05</v>
      </c>
      <c r="H4" t="n">
        <v>0.42</v>
      </c>
      <c r="I4" t="n">
        <v>209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864.1900000000001</v>
      </c>
      <c r="Q4" t="n">
        <v>1220.6</v>
      </c>
      <c r="R4" t="n">
        <v>467.09</v>
      </c>
      <c r="S4" t="n">
        <v>112.51</v>
      </c>
      <c r="T4" t="n">
        <v>161871.42</v>
      </c>
      <c r="U4" t="n">
        <v>0.24</v>
      </c>
      <c r="V4" t="n">
        <v>0.68</v>
      </c>
      <c r="W4" t="n">
        <v>7.58</v>
      </c>
      <c r="X4" t="n">
        <v>9.59</v>
      </c>
      <c r="Y4" t="n">
        <v>0.5</v>
      </c>
      <c r="Z4" t="n">
        <v>10</v>
      </c>
      <c r="AA4" t="n">
        <v>1442.434222202641</v>
      </c>
      <c r="AB4" t="n">
        <v>1973.602138524354</v>
      </c>
      <c r="AC4" t="n">
        <v>1785.244320391588</v>
      </c>
      <c r="AD4" t="n">
        <v>1442434.222202641</v>
      </c>
      <c r="AE4" t="n">
        <v>1973602.138524354</v>
      </c>
      <c r="AF4" t="n">
        <v>5.071730355144238e-06</v>
      </c>
      <c r="AG4" t="n">
        <v>39</v>
      </c>
      <c r="AH4" t="n">
        <v>1785244.320391587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1.1492</v>
      </c>
      <c r="E5" t="n">
        <v>87.02</v>
      </c>
      <c r="F5" t="n">
        <v>81.05</v>
      </c>
      <c r="G5" t="n">
        <v>32.42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148</v>
      </c>
      <c r="N5" t="n">
        <v>19.59</v>
      </c>
      <c r="O5" t="n">
        <v>16093.6</v>
      </c>
      <c r="P5" t="n">
        <v>829.73</v>
      </c>
      <c r="Q5" t="n">
        <v>1220.57</v>
      </c>
      <c r="R5" t="n">
        <v>374.2</v>
      </c>
      <c r="S5" t="n">
        <v>112.51</v>
      </c>
      <c r="T5" t="n">
        <v>115719.09</v>
      </c>
      <c r="U5" t="n">
        <v>0.3</v>
      </c>
      <c r="V5" t="n">
        <v>0.71</v>
      </c>
      <c r="W5" t="n">
        <v>7.49</v>
      </c>
      <c r="X5" t="n">
        <v>6.85</v>
      </c>
      <c r="Y5" t="n">
        <v>0.5</v>
      </c>
      <c r="Z5" t="n">
        <v>10</v>
      </c>
      <c r="AA5" t="n">
        <v>1335.640196757043</v>
      </c>
      <c r="AB5" t="n">
        <v>1827.4818414898</v>
      </c>
      <c r="AC5" t="n">
        <v>1653.069539424886</v>
      </c>
      <c r="AD5" t="n">
        <v>1335640.196757043</v>
      </c>
      <c r="AE5" t="n">
        <v>1827481.8414898</v>
      </c>
      <c r="AF5" t="n">
        <v>5.31936891861984e-06</v>
      </c>
      <c r="AG5" t="n">
        <v>37</v>
      </c>
      <c r="AH5" t="n">
        <v>1653069.539424886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1.1815</v>
      </c>
      <c r="E6" t="n">
        <v>84.64</v>
      </c>
      <c r="F6" t="n">
        <v>79.52</v>
      </c>
      <c r="G6" t="n">
        <v>40.78</v>
      </c>
      <c r="H6" t="n">
        <v>0.68</v>
      </c>
      <c r="I6" t="n">
        <v>117</v>
      </c>
      <c r="J6" t="n">
        <v>129.92</v>
      </c>
      <c r="K6" t="n">
        <v>45</v>
      </c>
      <c r="L6" t="n">
        <v>5</v>
      </c>
      <c r="M6" t="n">
        <v>115</v>
      </c>
      <c r="N6" t="n">
        <v>19.92</v>
      </c>
      <c r="O6" t="n">
        <v>16257.24</v>
      </c>
      <c r="P6" t="n">
        <v>807.96</v>
      </c>
      <c r="Q6" t="n">
        <v>1220.57</v>
      </c>
      <c r="R6" t="n">
        <v>322.77</v>
      </c>
      <c r="S6" t="n">
        <v>112.51</v>
      </c>
      <c r="T6" t="n">
        <v>90172.56</v>
      </c>
      <c r="U6" t="n">
        <v>0.35</v>
      </c>
      <c r="V6" t="n">
        <v>0.72</v>
      </c>
      <c r="W6" t="n">
        <v>7.43</v>
      </c>
      <c r="X6" t="n">
        <v>5.32</v>
      </c>
      <c r="Y6" t="n">
        <v>0.5</v>
      </c>
      <c r="Z6" t="n">
        <v>10</v>
      </c>
      <c r="AA6" t="n">
        <v>1276.812228172569</v>
      </c>
      <c r="AB6" t="n">
        <v>1746.990819565716</v>
      </c>
      <c r="AC6" t="n">
        <v>1580.260467663378</v>
      </c>
      <c r="AD6" t="n">
        <v>1276812.228172569</v>
      </c>
      <c r="AE6" t="n">
        <v>1746990.819565716</v>
      </c>
      <c r="AF6" t="n">
        <v>5.468877808344362e-06</v>
      </c>
      <c r="AG6" t="n">
        <v>36</v>
      </c>
      <c r="AH6" t="n">
        <v>1580260.467663378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1.203</v>
      </c>
      <c r="E7" t="n">
        <v>83.12</v>
      </c>
      <c r="F7" t="n">
        <v>78.54000000000001</v>
      </c>
      <c r="G7" t="n">
        <v>49.09</v>
      </c>
      <c r="H7" t="n">
        <v>0.8100000000000001</v>
      </c>
      <c r="I7" t="n">
        <v>96</v>
      </c>
      <c r="J7" t="n">
        <v>131.25</v>
      </c>
      <c r="K7" t="n">
        <v>45</v>
      </c>
      <c r="L7" t="n">
        <v>6</v>
      </c>
      <c r="M7" t="n">
        <v>94</v>
      </c>
      <c r="N7" t="n">
        <v>20.25</v>
      </c>
      <c r="O7" t="n">
        <v>16421.36</v>
      </c>
      <c r="P7" t="n">
        <v>792</v>
      </c>
      <c r="Q7" t="n">
        <v>1220.55</v>
      </c>
      <c r="R7" t="n">
        <v>288.8</v>
      </c>
      <c r="S7" t="n">
        <v>112.51</v>
      </c>
      <c r="T7" t="n">
        <v>73290.06</v>
      </c>
      <c r="U7" t="n">
        <v>0.39</v>
      </c>
      <c r="V7" t="n">
        <v>0.73</v>
      </c>
      <c r="W7" t="n">
        <v>7.41</v>
      </c>
      <c r="X7" t="n">
        <v>4.34</v>
      </c>
      <c r="Y7" t="n">
        <v>0.5</v>
      </c>
      <c r="Z7" t="n">
        <v>10</v>
      </c>
      <c r="AA7" t="n">
        <v>1234.984273545106</v>
      </c>
      <c r="AB7" t="n">
        <v>1689.7599667253</v>
      </c>
      <c r="AC7" t="n">
        <v>1528.491647094045</v>
      </c>
      <c r="AD7" t="n">
        <v>1234984.273545106</v>
      </c>
      <c r="AE7" t="n">
        <v>1689759.9667253</v>
      </c>
      <c r="AF7" t="n">
        <v>5.568396109554183e-06</v>
      </c>
      <c r="AG7" t="n">
        <v>35</v>
      </c>
      <c r="AH7" t="n">
        <v>1528491.647094045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1.2185</v>
      </c>
      <c r="E8" t="n">
        <v>82.06999999999999</v>
      </c>
      <c r="F8" t="n">
        <v>77.87</v>
      </c>
      <c r="G8" t="n">
        <v>57.68</v>
      </c>
      <c r="H8" t="n">
        <v>0.93</v>
      </c>
      <c r="I8" t="n">
        <v>81</v>
      </c>
      <c r="J8" t="n">
        <v>132.58</v>
      </c>
      <c r="K8" t="n">
        <v>45</v>
      </c>
      <c r="L8" t="n">
        <v>7</v>
      </c>
      <c r="M8" t="n">
        <v>79</v>
      </c>
      <c r="N8" t="n">
        <v>20.59</v>
      </c>
      <c r="O8" t="n">
        <v>16585.95</v>
      </c>
      <c r="P8" t="n">
        <v>779.89</v>
      </c>
      <c r="Q8" t="n">
        <v>1220.57</v>
      </c>
      <c r="R8" t="n">
        <v>266.46</v>
      </c>
      <c r="S8" t="n">
        <v>112.51</v>
      </c>
      <c r="T8" t="n">
        <v>62195.95</v>
      </c>
      <c r="U8" t="n">
        <v>0.42</v>
      </c>
      <c r="V8" t="n">
        <v>0.74</v>
      </c>
      <c r="W8" t="n">
        <v>7.38</v>
      </c>
      <c r="X8" t="n">
        <v>3.67</v>
      </c>
      <c r="Y8" t="n">
        <v>0.5</v>
      </c>
      <c r="Z8" t="n">
        <v>10</v>
      </c>
      <c r="AA8" t="n">
        <v>1212.211062436509</v>
      </c>
      <c r="AB8" t="n">
        <v>1658.600654603351</v>
      </c>
      <c r="AC8" t="n">
        <v>1500.306135988645</v>
      </c>
      <c r="AD8" t="n">
        <v>1212211.062436509</v>
      </c>
      <c r="AE8" t="n">
        <v>1658600.654603351</v>
      </c>
      <c r="AF8" t="n">
        <v>5.64014186158917e-06</v>
      </c>
      <c r="AG8" t="n">
        <v>35</v>
      </c>
      <c r="AH8" t="n">
        <v>1500306.135988645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1.2306</v>
      </c>
      <c r="E9" t="n">
        <v>81.26000000000001</v>
      </c>
      <c r="F9" t="n">
        <v>77.34</v>
      </c>
      <c r="G9" t="n">
        <v>66.29000000000001</v>
      </c>
      <c r="H9" t="n">
        <v>1.06</v>
      </c>
      <c r="I9" t="n">
        <v>70</v>
      </c>
      <c r="J9" t="n">
        <v>133.92</v>
      </c>
      <c r="K9" t="n">
        <v>45</v>
      </c>
      <c r="L9" t="n">
        <v>8</v>
      </c>
      <c r="M9" t="n">
        <v>68</v>
      </c>
      <c r="N9" t="n">
        <v>20.93</v>
      </c>
      <c r="O9" t="n">
        <v>16751.02</v>
      </c>
      <c r="P9" t="n">
        <v>768.0700000000001</v>
      </c>
      <c r="Q9" t="n">
        <v>1220.56</v>
      </c>
      <c r="R9" t="n">
        <v>248.82</v>
      </c>
      <c r="S9" t="n">
        <v>112.51</v>
      </c>
      <c r="T9" t="n">
        <v>53428.33</v>
      </c>
      <c r="U9" t="n">
        <v>0.45</v>
      </c>
      <c r="V9" t="n">
        <v>0.74</v>
      </c>
      <c r="W9" t="n">
        <v>7.36</v>
      </c>
      <c r="X9" t="n">
        <v>3.14</v>
      </c>
      <c r="Y9" t="n">
        <v>0.5</v>
      </c>
      <c r="Z9" t="n">
        <v>10</v>
      </c>
      <c r="AA9" t="n">
        <v>1183.4742164024</v>
      </c>
      <c r="AB9" t="n">
        <v>1619.281634079311</v>
      </c>
      <c r="AC9" t="n">
        <v>1464.739667598828</v>
      </c>
      <c r="AD9" t="n">
        <v>1183474.2164024</v>
      </c>
      <c r="AE9" t="n">
        <v>1619281.634079311</v>
      </c>
      <c r="AF9" t="n">
        <v>5.696149835758419e-06</v>
      </c>
      <c r="AG9" t="n">
        <v>34</v>
      </c>
      <c r="AH9" t="n">
        <v>1464739.667598828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1.2392</v>
      </c>
      <c r="E10" t="n">
        <v>80.69</v>
      </c>
      <c r="F10" t="n">
        <v>76.98</v>
      </c>
      <c r="G10" t="n">
        <v>74.48999999999999</v>
      </c>
      <c r="H10" t="n">
        <v>1.18</v>
      </c>
      <c r="I10" t="n">
        <v>62</v>
      </c>
      <c r="J10" t="n">
        <v>135.27</v>
      </c>
      <c r="K10" t="n">
        <v>45</v>
      </c>
      <c r="L10" t="n">
        <v>9</v>
      </c>
      <c r="M10" t="n">
        <v>60</v>
      </c>
      <c r="N10" t="n">
        <v>21.27</v>
      </c>
      <c r="O10" t="n">
        <v>16916.71</v>
      </c>
      <c r="P10" t="n">
        <v>758.1799999999999</v>
      </c>
      <c r="Q10" t="n">
        <v>1220.55</v>
      </c>
      <c r="R10" t="n">
        <v>236.31</v>
      </c>
      <c r="S10" t="n">
        <v>112.51</v>
      </c>
      <c r="T10" t="n">
        <v>47215.89</v>
      </c>
      <c r="U10" t="n">
        <v>0.48</v>
      </c>
      <c r="V10" t="n">
        <v>0.75</v>
      </c>
      <c r="W10" t="n">
        <v>7.35</v>
      </c>
      <c r="X10" t="n">
        <v>2.78</v>
      </c>
      <c r="Y10" t="n">
        <v>0.5</v>
      </c>
      <c r="Z10" t="n">
        <v>10</v>
      </c>
      <c r="AA10" t="n">
        <v>1169.159154979523</v>
      </c>
      <c r="AB10" t="n">
        <v>1599.695135504591</v>
      </c>
      <c r="AC10" t="n">
        <v>1447.022476958256</v>
      </c>
      <c r="AD10" t="n">
        <v>1169159.154979523</v>
      </c>
      <c r="AE10" t="n">
        <v>1599695.135504591</v>
      </c>
      <c r="AF10" t="n">
        <v>5.735957156242348e-06</v>
      </c>
      <c r="AG10" t="n">
        <v>34</v>
      </c>
      <c r="AH10" t="n">
        <v>1447022.476958256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1.2467</v>
      </c>
      <c r="E11" t="n">
        <v>80.20999999999999</v>
      </c>
      <c r="F11" t="n">
        <v>76.68000000000001</v>
      </c>
      <c r="G11" t="n">
        <v>83.65000000000001</v>
      </c>
      <c r="H11" t="n">
        <v>1.29</v>
      </c>
      <c r="I11" t="n">
        <v>55</v>
      </c>
      <c r="J11" t="n">
        <v>136.61</v>
      </c>
      <c r="K11" t="n">
        <v>45</v>
      </c>
      <c r="L11" t="n">
        <v>10</v>
      </c>
      <c r="M11" t="n">
        <v>53</v>
      </c>
      <c r="N11" t="n">
        <v>21.61</v>
      </c>
      <c r="O11" t="n">
        <v>17082.76</v>
      </c>
      <c r="P11" t="n">
        <v>748.17</v>
      </c>
      <c r="Q11" t="n">
        <v>1220.55</v>
      </c>
      <c r="R11" t="n">
        <v>225.7</v>
      </c>
      <c r="S11" t="n">
        <v>112.51</v>
      </c>
      <c r="T11" t="n">
        <v>41945.64</v>
      </c>
      <c r="U11" t="n">
        <v>0.5</v>
      </c>
      <c r="V11" t="n">
        <v>0.75</v>
      </c>
      <c r="W11" t="n">
        <v>7.35</v>
      </c>
      <c r="X11" t="n">
        <v>2.48</v>
      </c>
      <c r="Y11" t="n">
        <v>0.5</v>
      </c>
      <c r="Z11" t="n">
        <v>10</v>
      </c>
      <c r="AA11" t="n">
        <v>1155.924368255164</v>
      </c>
      <c r="AB11" t="n">
        <v>1581.586716430742</v>
      </c>
      <c r="AC11" t="n">
        <v>1430.642299985489</v>
      </c>
      <c r="AD11" t="n">
        <v>1155924.368255164</v>
      </c>
      <c r="AE11" t="n">
        <v>1581586.716430742</v>
      </c>
      <c r="AF11" t="n">
        <v>5.770672842710889e-06</v>
      </c>
      <c r="AG11" t="n">
        <v>34</v>
      </c>
      <c r="AH11" t="n">
        <v>1430642.299985489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1.2518</v>
      </c>
      <c r="E12" t="n">
        <v>79.88</v>
      </c>
      <c r="F12" t="n">
        <v>76.47</v>
      </c>
      <c r="G12" t="n">
        <v>91.77</v>
      </c>
      <c r="H12" t="n">
        <v>1.41</v>
      </c>
      <c r="I12" t="n">
        <v>50</v>
      </c>
      <c r="J12" t="n">
        <v>137.96</v>
      </c>
      <c r="K12" t="n">
        <v>45</v>
      </c>
      <c r="L12" t="n">
        <v>11</v>
      </c>
      <c r="M12" t="n">
        <v>48</v>
      </c>
      <c r="N12" t="n">
        <v>21.96</v>
      </c>
      <c r="O12" t="n">
        <v>17249.3</v>
      </c>
      <c r="P12" t="n">
        <v>741.84</v>
      </c>
      <c r="Q12" t="n">
        <v>1220.55</v>
      </c>
      <c r="R12" t="n">
        <v>219.17</v>
      </c>
      <c r="S12" t="n">
        <v>112.51</v>
      </c>
      <c r="T12" t="n">
        <v>38703.41</v>
      </c>
      <c r="U12" t="n">
        <v>0.51</v>
      </c>
      <c r="V12" t="n">
        <v>0.75</v>
      </c>
      <c r="W12" t="n">
        <v>7.33</v>
      </c>
      <c r="X12" t="n">
        <v>2.27</v>
      </c>
      <c r="Y12" t="n">
        <v>0.5</v>
      </c>
      <c r="Z12" t="n">
        <v>10</v>
      </c>
      <c r="AA12" t="n">
        <v>1147.32323794448</v>
      </c>
      <c r="AB12" t="n">
        <v>1569.818270484575</v>
      </c>
      <c r="AC12" t="n">
        <v>1419.997018003307</v>
      </c>
      <c r="AD12" t="n">
        <v>1147323.23794448</v>
      </c>
      <c r="AE12" t="n">
        <v>1569818.270484575</v>
      </c>
      <c r="AF12" t="n">
        <v>5.794279509509499e-06</v>
      </c>
      <c r="AG12" t="n">
        <v>34</v>
      </c>
      <c r="AH12" t="n">
        <v>1419997.018003307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1.258</v>
      </c>
      <c r="E13" t="n">
        <v>79.48999999999999</v>
      </c>
      <c r="F13" t="n">
        <v>76.20999999999999</v>
      </c>
      <c r="G13" t="n">
        <v>101.61</v>
      </c>
      <c r="H13" t="n">
        <v>1.52</v>
      </c>
      <c r="I13" t="n">
        <v>45</v>
      </c>
      <c r="J13" t="n">
        <v>139.32</v>
      </c>
      <c r="K13" t="n">
        <v>45</v>
      </c>
      <c r="L13" t="n">
        <v>12</v>
      </c>
      <c r="M13" t="n">
        <v>43</v>
      </c>
      <c r="N13" t="n">
        <v>22.32</v>
      </c>
      <c r="O13" t="n">
        <v>17416.34</v>
      </c>
      <c r="P13" t="n">
        <v>732.59</v>
      </c>
      <c r="Q13" t="n">
        <v>1220.54</v>
      </c>
      <c r="R13" t="n">
        <v>210.08</v>
      </c>
      <c r="S13" t="n">
        <v>112.51</v>
      </c>
      <c r="T13" t="n">
        <v>34186.4</v>
      </c>
      <c r="U13" t="n">
        <v>0.54</v>
      </c>
      <c r="V13" t="n">
        <v>0.75</v>
      </c>
      <c r="W13" t="n">
        <v>7.32</v>
      </c>
      <c r="X13" t="n">
        <v>2.01</v>
      </c>
      <c r="Y13" t="n">
        <v>0.5</v>
      </c>
      <c r="Z13" t="n">
        <v>10</v>
      </c>
      <c r="AA13" t="n">
        <v>1135.86630637518</v>
      </c>
      <c r="AB13" t="n">
        <v>1554.14239126731</v>
      </c>
      <c r="AC13" t="n">
        <v>1405.817222697304</v>
      </c>
      <c r="AD13" t="n">
        <v>1135866.30637518</v>
      </c>
      <c r="AE13" t="n">
        <v>1554142.39126731</v>
      </c>
      <c r="AF13" t="n">
        <v>5.822977810323493e-06</v>
      </c>
      <c r="AG13" t="n">
        <v>34</v>
      </c>
      <c r="AH13" t="n">
        <v>1405817.222697304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1.2621</v>
      </c>
      <c r="E14" t="n">
        <v>79.23</v>
      </c>
      <c r="F14" t="n">
        <v>76.05</v>
      </c>
      <c r="G14" t="n">
        <v>111.3</v>
      </c>
      <c r="H14" t="n">
        <v>1.63</v>
      </c>
      <c r="I14" t="n">
        <v>41</v>
      </c>
      <c r="J14" t="n">
        <v>140.67</v>
      </c>
      <c r="K14" t="n">
        <v>45</v>
      </c>
      <c r="L14" t="n">
        <v>13</v>
      </c>
      <c r="M14" t="n">
        <v>39</v>
      </c>
      <c r="N14" t="n">
        <v>22.68</v>
      </c>
      <c r="O14" t="n">
        <v>17583.88</v>
      </c>
      <c r="P14" t="n">
        <v>724.5599999999999</v>
      </c>
      <c r="Q14" t="n">
        <v>1220.54</v>
      </c>
      <c r="R14" t="n">
        <v>204.95</v>
      </c>
      <c r="S14" t="n">
        <v>112.51</v>
      </c>
      <c r="T14" t="n">
        <v>31639.39</v>
      </c>
      <c r="U14" t="n">
        <v>0.55</v>
      </c>
      <c r="V14" t="n">
        <v>0.75</v>
      </c>
      <c r="W14" t="n">
        <v>7.32</v>
      </c>
      <c r="X14" t="n">
        <v>1.85</v>
      </c>
      <c r="Y14" t="n">
        <v>0.5</v>
      </c>
      <c r="Z14" t="n">
        <v>10</v>
      </c>
      <c r="AA14" t="n">
        <v>1127.078747816504</v>
      </c>
      <c r="AB14" t="n">
        <v>1542.118865967608</v>
      </c>
      <c r="AC14" t="n">
        <v>1394.941205777081</v>
      </c>
      <c r="AD14" t="n">
        <v>1127078.747816504</v>
      </c>
      <c r="AE14" t="n">
        <v>1542118.865967608</v>
      </c>
      <c r="AF14" t="n">
        <v>5.841955718926296e-06</v>
      </c>
      <c r="AG14" t="n">
        <v>34</v>
      </c>
      <c r="AH14" t="n">
        <v>1394941.20577708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1.266</v>
      </c>
      <c r="E15" t="n">
        <v>78.98999999999999</v>
      </c>
      <c r="F15" t="n">
        <v>75.89</v>
      </c>
      <c r="G15" t="n">
        <v>119.82</v>
      </c>
      <c r="H15" t="n">
        <v>1.74</v>
      </c>
      <c r="I15" t="n">
        <v>38</v>
      </c>
      <c r="J15" t="n">
        <v>142.04</v>
      </c>
      <c r="K15" t="n">
        <v>45</v>
      </c>
      <c r="L15" t="n">
        <v>14</v>
      </c>
      <c r="M15" t="n">
        <v>36</v>
      </c>
      <c r="N15" t="n">
        <v>23.04</v>
      </c>
      <c r="O15" t="n">
        <v>17751.93</v>
      </c>
      <c r="P15" t="n">
        <v>717.16</v>
      </c>
      <c r="Q15" t="n">
        <v>1220.55</v>
      </c>
      <c r="R15" t="n">
        <v>199.3</v>
      </c>
      <c r="S15" t="n">
        <v>112.51</v>
      </c>
      <c r="T15" t="n">
        <v>28829.16</v>
      </c>
      <c r="U15" t="n">
        <v>0.5600000000000001</v>
      </c>
      <c r="V15" t="n">
        <v>0.76</v>
      </c>
      <c r="W15" t="n">
        <v>7.32</v>
      </c>
      <c r="X15" t="n">
        <v>1.69</v>
      </c>
      <c r="Y15" t="n">
        <v>0.5</v>
      </c>
      <c r="Z15" t="n">
        <v>10</v>
      </c>
      <c r="AA15" t="n">
        <v>1109.250644518332</v>
      </c>
      <c r="AB15" t="n">
        <v>1517.725668514641</v>
      </c>
      <c r="AC15" t="n">
        <v>1372.876060852957</v>
      </c>
      <c r="AD15" t="n">
        <v>1109250.644518332</v>
      </c>
      <c r="AE15" t="n">
        <v>1517725.668514641</v>
      </c>
      <c r="AF15" t="n">
        <v>5.860007875889938e-06</v>
      </c>
      <c r="AG15" t="n">
        <v>33</v>
      </c>
      <c r="AH15" t="n">
        <v>1372876.060852957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1.2691</v>
      </c>
      <c r="E16" t="n">
        <v>78.8</v>
      </c>
      <c r="F16" t="n">
        <v>75.77</v>
      </c>
      <c r="G16" t="n">
        <v>129.89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710.97</v>
      </c>
      <c r="Q16" t="n">
        <v>1220.55</v>
      </c>
      <c r="R16" t="n">
        <v>195.03</v>
      </c>
      <c r="S16" t="n">
        <v>112.51</v>
      </c>
      <c r="T16" t="n">
        <v>26711.58</v>
      </c>
      <c r="U16" t="n">
        <v>0.58</v>
      </c>
      <c r="V16" t="n">
        <v>0.76</v>
      </c>
      <c r="W16" t="n">
        <v>7.32</v>
      </c>
      <c r="X16" t="n">
        <v>1.57</v>
      </c>
      <c r="Y16" t="n">
        <v>0.5</v>
      </c>
      <c r="Z16" t="n">
        <v>10</v>
      </c>
      <c r="AA16" t="n">
        <v>1102.606945210815</v>
      </c>
      <c r="AB16" t="n">
        <v>1508.635466022768</v>
      </c>
      <c r="AC16" t="n">
        <v>1364.653414528729</v>
      </c>
      <c r="AD16" t="n">
        <v>1102606.945210815</v>
      </c>
      <c r="AE16" t="n">
        <v>1508635.466022768</v>
      </c>
      <c r="AF16" t="n">
        <v>5.874357026296936e-06</v>
      </c>
      <c r="AG16" t="n">
        <v>33</v>
      </c>
      <c r="AH16" t="n">
        <v>1364653.414528729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1.2718</v>
      </c>
      <c r="E17" t="n">
        <v>78.63</v>
      </c>
      <c r="F17" t="n">
        <v>75.65000000000001</v>
      </c>
      <c r="G17" t="n">
        <v>137.55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702.22</v>
      </c>
      <c r="Q17" t="n">
        <v>1220.54</v>
      </c>
      <c r="R17" t="n">
        <v>191.8</v>
      </c>
      <c r="S17" t="n">
        <v>112.51</v>
      </c>
      <c r="T17" t="n">
        <v>25106.88</v>
      </c>
      <c r="U17" t="n">
        <v>0.59</v>
      </c>
      <c r="V17" t="n">
        <v>0.76</v>
      </c>
      <c r="W17" t="n">
        <v>7.3</v>
      </c>
      <c r="X17" t="n">
        <v>1.46</v>
      </c>
      <c r="Y17" t="n">
        <v>0.5</v>
      </c>
      <c r="Z17" t="n">
        <v>10</v>
      </c>
      <c r="AA17" t="n">
        <v>1094.487188727146</v>
      </c>
      <c r="AB17" t="n">
        <v>1497.525656983438</v>
      </c>
      <c r="AC17" t="n">
        <v>1354.603910071398</v>
      </c>
      <c r="AD17" t="n">
        <v>1094487.188727146</v>
      </c>
      <c r="AE17" t="n">
        <v>1497525.656983438</v>
      </c>
      <c r="AF17" t="n">
        <v>5.886854673425612e-06</v>
      </c>
      <c r="AG17" t="n">
        <v>33</v>
      </c>
      <c r="AH17" t="n">
        <v>1354603.910071398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1.274</v>
      </c>
      <c r="E18" t="n">
        <v>78.48999999999999</v>
      </c>
      <c r="F18" t="n">
        <v>75.56999999999999</v>
      </c>
      <c r="G18" t="n">
        <v>146.27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691.9299999999999</v>
      </c>
      <c r="Q18" t="n">
        <v>1220.54</v>
      </c>
      <c r="R18" t="n">
        <v>188.88</v>
      </c>
      <c r="S18" t="n">
        <v>112.51</v>
      </c>
      <c r="T18" t="n">
        <v>23655.58</v>
      </c>
      <c r="U18" t="n">
        <v>0.6</v>
      </c>
      <c r="V18" t="n">
        <v>0.76</v>
      </c>
      <c r="W18" t="n">
        <v>7.29</v>
      </c>
      <c r="X18" t="n">
        <v>1.37</v>
      </c>
      <c r="Y18" t="n">
        <v>0.5</v>
      </c>
      <c r="Z18" t="n">
        <v>10</v>
      </c>
      <c r="AA18" t="n">
        <v>1085.805611088542</v>
      </c>
      <c r="AB18" t="n">
        <v>1485.647139454126</v>
      </c>
      <c r="AC18" t="n">
        <v>1343.859061583479</v>
      </c>
      <c r="AD18" t="n">
        <v>1085805.611088542</v>
      </c>
      <c r="AE18" t="n">
        <v>1485647.139454126</v>
      </c>
      <c r="AF18" t="n">
        <v>5.897037941456384e-06</v>
      </c>
      <c r="AG18" t="n">
        <v>33</v>
      </c>
      <c r="AH18" t="n">
        <v>1343859.061583479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1.2761</v>
      </c>
      <c r="E19" t="n">
        <v>78.37</v>
      </c>
      <c r="F19" t="n">
        <v>75.48999999999999</v>
      </c>
      <c r="G19" t="n">
        <v>156.19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688.97</v>
      </c>
      <c r="Q19" t="n">
        <v>1220.54</v>
      </c>
      <c r="R19" t="n">
        <v>185.87</v>
      </c>
      <c r="S19" t="n">
        <v>112.51</v>
      </c>
      <c r="T19" t="n">
        <v>22162.34</v>
      </c>
      <c r="U19" t="n">
        <v>0.61</v>
      </c>
      <c r="V19" t="n">
        <v>0.76</v>
      </c>
      <c r="W19" t="n">
        <v>7.3</v>
      </c>
      <c r="X19" t="n">
        <v>1.29</v>
      </c>
      <c r="Y19" t="n">
        <v>0.5</v>
      </c>
      <c r="Z19" t="n">
        <v>10</v>
      </c>
      <c r="AA19" t="n">
        <v>1082.214771222735</v>
      </c>
      <c r="AB19" t="n">
        <v>1480.733993933054</v>
      </c>
      <c r="AC19" t="n">
        <v>1339.414819775296</v>
      </c>
      <c r="AD19" t="n">
        <v>1082214.771222735</v>
      </c>
      <c r="AE19" t="n">
        <v>1480733.993933054</v>
      </c>
      <c r="AF19" t="n">
        <v>5.906758333667576e-06</v>
      </c>
      <c r="AG19" t="n">
        <v>33</v>
      </c>
      <c r="AH19" t="n">
        <v>1339414.819775296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1.2785</v>
      </c>
      <c r="E20" t="n">
        <v>78.22</v>
      </c>
      <c r="F20" t="n">
        <v>75.40000000000001</v>
      </c>
      <c r="G20" t="n">
        <v>167.55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680.01</v>
      </c>
      <c r="Q20" t="n">
        <v>1220.54</v>
      </c>
      <c r="R20" t="n">
        <v>183.18</v>
      </c>
      <c r="S20" t="n">
        <v>112.51</v>
      </c>
      <c r="T20" t="n">
        <v>20826.25</v>
      </c>
      <c r="U20" t="n">
        <v>0.61</v>
      </c>
      <c r="V20" t="n">
        <v>0.76</v>
      </c>
      <c r="W20" t="n">
        <v>7.29</v>
      </c>
      <c r="X20" t="n">
        <v>1.2</v>
      </c>
      <c r="Y20" t="n">
        <v>0.5</v>
      </c>
      <c r="Z20" t="n">
        <v>10</v>
      </c>
      <c r="AA20" t="n">
        <v>1074.332652049056</v>
      </c>
      <c r="AB20" t="n">
        <v>1469.949330745071</v>
      </c>
      <c r="AC20" t="n">
        <v>1329.659429705604</v>
      </c>
      <c r="AD20" t="n">
        <v>1074332.652049056</v>
      </c>
      <c r="AE20" t="n">
        <v>1469949.330745071</v>
      </c>
      <c r="AF20" t="n">
        <v>5.917867353337509e-06</v>
      </c>
      <c r="AG20" t="n">
        <v>33</v>
      </c>
      <c r="AH20" t="n">
        <v>1329659.429705604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1.2812</v>
      </c>
      <c r="E21" t="n">
        <v>78.05</v>
      </c>
      <c r="F21" t="n">
        <v>75.28</v>
      </c>
      <c r="G21" t="n">
        <v>180.68</v>
      </c>
      <c r="H21" t="n">
        <v>2.36</v>
      </c>
      <c r="I21" t="n">
        <v>25</v>
      </c>
      <c r="J21" t="n">
        <v>150.3</v>
      </c>
      <c r="K21" t="n">
        <v>45</v>
      </c>
      <c r="L21" t="n">
        <v>20</v>
      </c>
      <c r="M21" t="n">
        <v>23</v>
      </c>
      <c r="N21" t="n">
        <v>25.3</v>
      </c>
      <c r="O21" t="n">
        <v>18771.1</v>
      </c>
      <c r="P21" t="n">
        <v>667.89</v>
      </c>
      <c r="Q21" t="n">
        <v>1220.54</v>
      </c>
      <c r="R21" t="n">
        <v>179.1</v>
      </c>
      <c r="S21" t="n">
        <v>112.51</v>
      </c>
      <c r="T21" t="n">
        <v>18793.68</v>
      </c>
      <c r="U21" t="n">
        <v>0.63</v>
      </c>
      <c r="V21" t="n">
        <v>0.76</v>
      </c>
      <c r="W21" t="n">
        <v>7.28</v>
      </c>
      <c r="X21" t="n">
        <v>1.08</v>
      </c>
      <c r="Y21" t="n">
        <v>0.5</v>
      </c>
      <c r="Z21" t="n">
        <v>10</v>
      </c>
      <c r="AA21" t="n">
        <v>1064.041776492002</v>
      </c>
      <c r="AB21" t="n">
        <v>1455.868900806522</v>
      </c>
      <c r="AC21" t="n">
        <v>1316.922816238382</v>
      </c>
      <c r="AD21" t="n">
        <v>1064041.776492002</v>
      </c>
      <c r="AE21" t="n">
        <v>1455868.900806522</v>
      </c>
      <c r="AF21" t="n">
        <v>5.930365000466184e-06</v>
      </c>
      <c r="AG21" t="n">
        <v>33</v>
      </c>
      <c r="AH21" t="n">
        <v>1316922.816238382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1.282</v>
      </c>
      <c r="E22" t="n">
        <v>78</v>
      </c>
      <c r="F22" t="n">
        <v>75.25</v>
      </c>
      <c r="G22" t="n">
        <v>188.14</v>
      </c>
      <c r="H22" t="n">
        <v>2.45</v>
      </c>
      <c r="I22" t="n">
        <v>24</v>
      </c>
      <c r="J22" t="n">
        <v>151.69</v>
      </c>
      <c r="K22" t="n">
        <v>45</v>
      </c>
      <c r="L22" t="n">
        <v>21</v>
      </c>
      <c r="M22" t="n">
        <v>18</v>
      </c>
      <c r="N22" t="n">
        <v>25.7</v>
      </c>
      <c r="O22" t="n">
        <v>18942.82</v>
      </c>
      <c r="P22" t="n">
        <v>665.03</v>
      </c>
      <c r="Q22" t="n">
        <v>1220.54</v>
      </c>
      <c r="R22" t="n">
        <v>177.78</v>
      </c>
      <c r="S22" t="n">
        <v>112.51</v>
      </c>
      <c r="T22" t="n">
        <v>18139.47</v>
      </c>
      <c r="U22" t="n">
        <v>0.63</v>
      </c>
      <c r="V22" t="n">
        <v>0.76</v>
      </c>
      <c r="W22" t="n">
        <v>7.3</v>
      </c>
      <c r="X22" t="n">
        <v>1.06</v>
      </c>
      <c r="Y22" t="n">
        <v>0.5</v>
      </c>
      <c r="Z22" t="n">
        <v>10</v>
      </c>
      <c r="AA22" t="n">
        <v>1061.518946774029</v>
      </c>
      <c r="AB22" t="n">
        <v>1452.417053886999</v>
      </c>
      <c r="AC22" t="n">
        <v>1313.800408744162</v>
      </c>
      <c r="AD22" t="n">
        <v>1061518.946774029</v>
      </c>
      <c r="AE22" t="n">
        <v>1452417.053886999</v>
      </c>
      <c r="AF22" t="n">
        <v>5.934068007022829e-06</v>
      </c>
      <c r="AG22" t="n">
        <v>33</v>
      </c>
      <c r="AH22" t="n">
        <v>1313800.408744161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1.2832</v>
      </c>
      <c r="E23" t="n">
        <v>77.93000000000001</v>
      </c>
      <c r="F23" t="n">
        <v>75.20999999999999</v>
      </c>
      <c r="G23" t="n">
        <v>196.19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15</v>
      </c>
      <c r="N23" t="n">
        <v>26.09</v>
      </c>
      <c r="O23" t="n">
        <v>19115.09</v>
      </c>
      <c r="P23" t="n">
        <v>659.41</v>
      </c>
      <c r="Q23" t="n">
        <v>1220.54</v>
      </c>
      <c r="R23" t="n">
        <v>176.34</v>
      </c>
      <c r="S23" t="n">
        <v>112.51</v>
      </c>
      <c r="T23" t="n">
        <v>17427.35</v>
      </c>
      <c r="U23" t="n">
        <v>0.64</v>
      </c>
      <c r="V23" t="n">
        <v>0.76</v>
      </c>
      <c r="W23" t="n">
        <v>7.29</v>
      </c>
      <c r="X23" t="n">
        <v>1.01</v>
      </c>
      <c r="Y23" t="n">
        <v>0.5</v>
      </c>
      <c r="Z23" t="n">
        <v>10</v>
      </c>
      <c r="AA23" t="n">
        <v>1056.857404726811</v>
      </c>
      <c r="AB23" t="n">
        <v>1446.038926405275</v>
      </c>
      <c r="AC23" t="n">
        <v>1308.031000797534</v>
      </c>
      <c r="AD23" t="n">
        <v>1056857.404726811</v>
      </c>
      <c r="AE23" t="n">
        <v>1446038.926405275</v>
      </c>
      <c r="AF23" t="n">
        <v>5.939622516857795e-06</v>
      </c>
      <c r="AG23" t="n">
        <v>33</v>
      </c>
      <c r="AH23" t="n">
        <v>1308031.000797534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1.2842</v>
      </c>
      <c r="E24" t="n">
        <v>77.87</v>
      </c>
      <c r="F24" t="n">
        <v>75.17</v>
      </c>
      <c r="G24" t="n">
        <v>205.02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656.3099999999999</v>
      </c>
      <c r="Q24" t="n">
        <v>1220.62</v>
      </c>
      <c r="R24" t="n">
        <v>174.65</v>
      </c>
      <c r="S24" t="n">
        <v>112.51</v>
      </c>
      <c r="T24" t="n">
        <v>16584.28</v>
      </c>
      <c r="U24" t="n">
        <v>0.64</v>
      </c>
      <c r="V24" t="n">
        <v>0.76</v>
      </c>
      <c r="W24" t="n">
        <v>7.3</v>
      </c>
      <c r="X24" t="n">
        <v>0.97</v>
      </c>
      <c r="Y24" t="n">
        <v>0.5</v>
      </c>
      <c r="Z24" t="n">
        <v>10</v>
      </c>
      <c r="AA24" t="n">
        <v>1054.027294549092</v>
      </c>
      <c r="AB24" t="n">
        <v>1442.16664480447</v>
      </c>
      <c r="AC24" t="n">
        <v>1304.528284317929</v>
      </c>
      <c r="AD24" t="n">
        <v>1054027.294549092</v>
      </c>
      <c r="AE24" t="n">
        <v>1442166.64480447</v>
      </c>
      <c r="AF24" t="n">
        <v>5.944251275053601e-06</v>
      </c>
      <c r="AG24" t="n">
        <v>33</v>
      </c>
      <c r="AH24" t="n">
        <v>1304528.284317929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1.2842</v>
      </c>
      <c r="E25" t="n">
        <v>77.87</v>
      </c>
      <c r="F25" t="n">
        <v>75.18000000000001</v>
      </c>
      <c r="G25" t="n">
        <v>205.03</v>
      </c>
      <c r="H25" t="n">
        <v>2.73</v>
      </c>
      <c r="I25" t="n">
        <v>22</v>
      </c>
      <c r="J25" t="n">
        <v>155.9</v>
      </c>
      <c r="K25" t="n">
        <v>45</v>
      </c>
      <c r="L25" t="n">
        <v>24</v>
      </c>
      <c r="M25" t="n">
        <v>5</v>
      </c>
      <c r="N25" t="n">
        <v>26.9</v>
      </c>
      <c r="O25" t="n">
        <v>19461.27</v>
      </c>
      <c r="P25" t="n">
        <v>660.38</v>
      </c>
      <c r="Q25" t="n">
        <v>1220.55</v>
      </c>
      <c r="R25" t="n">
        <v>174.67</v>
      </c>
      <c r="S25" t="n">
        <v>112.51</v>
      </c>
      <c r="T25" t="n">
        <v>16593.8</v>
      </c>
      <c r="U25" t="n">
        <v>0.64</v>
      </c>
      <c r="V25" t="n">
        <v>0.76</v>
      </c>
      <c r="W25" t="n">
        <v>7.3</v>
      </c>
      <c r="X25" t="n">
        <v>0.98</v>
      </c>
      <c r="Y25" t="n">
        <v>0.5</v>
      </c>
      <c r="Z25" t="n">
        <v>10</v>
      </c>
      <c r="AA25" t="n">
        <v>1056.82535386923</v>
      </c>
      <c r="AB25" t="n">
        <v>1445.995073007947</v>
      </c>
      <c r="AC25" t="n">
        <v>1307.991332706899</v>
      </c>
      <c r="AD25" t="n">
        <v>1056825.35386923</v>
      </c>
      <c r="AE25" t="n">
        <v>1445995.073007947</v>
      </c>
      <c r="AF25" t="n">
        <v>5.944251275053601e-06</v>
      </c>
      <c r="AG25" t="n">
        <v>33</v>
      </c>
      <c r="AH25" t="n">
        <v>1307991.332706899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1.2846</v>
      </c>
      <c r="E26" t="n">
        <v>77.84999999999999</v>
      </c>
      <c r="F26" t="n">
        <v>75.15000000000001</v>
      </c>
      <c r="G26" t="n">
        <v>204.96</v>
      </c>
      <c r="H26" t="n">
        <v>2.81</v>
      </c>
      <c r="I26" t="n">
        <v>22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663.09</v>
      </c>
      <c r="Q26" t="n">
        <v>1220.55</v>
      </c>
      <c r="R26" t="n">
        <v>173.65</v>
      </c>
      <c r="S26" t="n">
        <v>112.51</v>
      </c>
      <c r="T26" t="n">
        <v>16084.78</v>
      </c>
      <c r="U26" t="n">
        <v>0.65</v>
      </c>
      <c r="V26" t="n">
        <v>0.76</v>
      </c>
      <c r="W26" t="n">
        <v>7.31</v>
      </c>
      <c r="X26" t="n">
        <v>0.95</v>
      </c>
      <c r="Y26" t="n">
        <v>0.5</v>
      </c>
      <c r="Z26" t="n">
        <v>10</v>
      </c>
      <c r="AA26" t="n">
        <v>1058.317109695484</v>
      </c>
      <c r="AB26" t="n">
        <v>1448.036159141051</v>
      </c>
      <c r="AC26" t="n">
        <v>1309.837620444142</v>
      </c>
      <c r="AD26" t="n">
        <v>1058317.109695484</v>
      </c>
      <c r="AE26" t="n">
        <v>1448036.159141051</v>
      </c>
      <c r="AF26" t="n">
        <v>5.946102778331924e-06</v>
      </c>
      <c r="AG26" t="n">
        <v>33</v>
      </c>
      <c r="AH26" t="n">
        <v>1309837.620444142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1.2844</v>
      </c>
      <c r="E27" t="n">
        <v>77.86</v>
      </c>
      <c r="F27" t="n">
        <v>75.16</v>
      </c>
      <c r="G27" t="n">
        <v>204.98</v>
      </c>
      <c r="H27" t="n">
        <v>2.9</v>
      </c>
      <c r="I27" t="n">
        <v>22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668.03</v>
      </c>
      <c r="Q27" t="n">
        <v>1220.55</v>
      </c>
      <c r="R27" t="n">
        <v>173.84</v>
      </c>
      <c r="S27" t="n">
        <v>112.51</v>
      </c>
      <c r="T27" t="n">
        <v>16178.87</v>
      </c>
      <c r="U27" t="n">
        <v>0.65</v>
      </c>
      <c r="V27" t="n">
        <v>0.76</v>
      </c>
      <c r="W27" t="n">
        <v>7.31</v>
      </c>
      <c r="X27" t="n">
        <v>0.96</v>
      </c>
      <c r="Y27" t="n">
        <v>0.5</v>
      </c>
      <c r="Z27" t="n">
        <v>10</v>
      </c>
      <c r="AA27" t="n">
        <v>1061.819563816119</v>
      </c>
      <c r="AB27" t="n">
        <v>1452.828371386275</v>
      </c>
      <c r="AC27" t="n">
        <v>1314.172470678594</v>
      </c>
      <c r="AD27" t="n">
        <v>1061819.563816119</v>
      </c>
      <c r="AE27" t="n">
        <v>1452828.371386275</v>
      </c>
      <c r="AF27" t="n">
        <v>5.945177026692763e-06</v>
      </c>
      <c r="AG27" t="n">
        <v>33</v>
      </c>
      <c r="AH27" t="n">
        <v>1314172.470678594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2024-09-25T21:50:39Z</dcterms:created>
  <dcterms:modified xmlns:dcterms="http://purl.org/dc/terms/" xmlns:xsi="http://www.w3.org/2001/XMLSchema-instance" xsi:type="dcterms:W3CDTF">2024-09-25T21:50:39Z</dcterms:modified>
</cp:coreProperties>
</file>